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matez\Documents\irb novo\plan\plan 2024\zadnja konačna verzija nakon Sabora 2023 12\"/>
    </mc:Choice>
  </mc:AlternateContent>
  <bookViews>
    <workbookView xWindow="0" yWindow="0" windowWidth="38400" windowHeight="17400" tabRatio="774"/>
  </bookViews>
  <sheets>
    <sheet name="OPĆI DIO" sheetId="1" r:id="rId1"/>
    <sheet name="Unos prihoda i primitaka" sheetId="2" r:id="rId2"/>
    <sheet name="Unos rashoda i izdataka" sheetId="3" r:id="rId3"/>
    <sheet name="Unos rashoda P4" sheetId="4" r:id="rId4"/>
    <sheet name="Unos prijenosa" sheetId="5" r:id="rId5"/>
    <sheet name="A.1 PRIHODI I RASHODI EK" sheetId="6" r:id="rId6"/>
    <sheet name="A.2 PRIHODI I RASHODI IF" sheetId="7" r:id="rId7"/>
    <sheet name="A.3 RASHODI FUNK" sheetId="8" r:id="rId8"/>
    <sheet name="B.1 RAČUN FINANC EK" sheetId="9" r:id="rId9"/>
    <sheet name="B.2 RAČUN FINANC IF" sheetId="10" r:id="rId10"/>
    <sheet name="AKT" sheetId="11" r:id="rId11"/>
    <sheet name="p4" sheetId="12" r:id="rId12"/>
    <sheet name="prihodi" sheetId="13" r:id="rId13"/>
    <sheet name="KORISNICI DP" sheetId="14" r:id="rId14"/>
  </sheets>
  <definedNames>
    <definedName name="_xlnm._FilterDatabase" localSheetId="10" hidden="1">AKT!$A$3:$J$324</definedName>
    <definedName name="_xlnm._FilterDatabase" localSheetId="11" hidden="1">'p4'!$A$1:$B$869</definedName>
    <definedName name="_xlnm._FilterDatabase" localSheetId="1" hidden="1">'Unos prihoda i primitaka'!$A$2:$I$501</definedName>
    <definedName name="_xlnm._FilterDatabase" localSheetId="2" hidden="1">'Unos rashoda i izdataka'!$A$2:$L$501</definedName>
    <definedName name="_xlnm._FilterDatabase" localSheetId="3" hidden="1">'Unos rashoda P4'!$B$2:$P$501</definedName>
    <definedName name="Excel_BuiltIn_Print_Titles_3">'KORISNICI DP'!$A$2:$IL$3</definedName>
    <definedName name="Excel_BuiltIn_Print_Titles_3_1">'KORISNICI DP'!$A$2:$IK$3</definedName>
    <definedName name="_xlnm.Print_Area" localSheetId="1">'Unos prihoda i primitaka'!$A$1:$J$35</definedName>
    <definedName name="_xlnm.Print_Area" localSheetId="2">'Unos rashoda i izdataka'!$A$1:$M$194</definedName>
    <definedName name="_xlnm.Print_Area" localSheetId="3">'Unos rashoda P4'!$A$1:$P$235</definedName>
  </definedNames>
  <calcPr calcId="162913"/>
</workbook>
</file>

<file path=xl/calcChain.xml><?xml version="1.0" encoding="utf-8"?>
<calcChain xmlns="http://schemas.openxmlformats.org/spreadsheetml/2006/main">
  <c r="W25" i="5" l="1"/>
  <c r="W22" i="5"/>
  <c r="W17" i="5"/>
  <c r="W14" i="5"/>
  <c r="W9" i="5"/>
  <c r="W8" i="5"/>
  <c r="W6" i="5"/>
  <c r="G5" i="7"/>
  <c r="F5" i="7"/>
  <c r="D5" i="7"/>
  <c r="C5" i="7"/>
  <c r="E5" i="7"/>
  <c r="G33" i="7"/>
  <c r="F33" i="7"/>
  <c r="D33" i="7"/>
  <c r="C33" i="7"/>
  <c r="E33" i="7"/>
  <c r="H58" i="7"/>
  <c r="D58" i="7"/>
  <c r="C58" i="7"/>
  <c r="H30" i="7"/>
  <c r="D30" i="7"/>
  <c r="C30" i="7"/>
  <c r="H59" i="7" l="1"/>
  <c r="G59" i="7"/>
  <c r="G58" i="7" s="1"/>
  <c r="F59" i="7"/>
  <c r="F58" i="7" s="1"/>
  <c r="E59" i="7"/>
  <c r="E58" i="7" s="1"/>
  <c r="H31" i="7"/>
  <c r="G31" i="7"/>
  <c r="G30" i="7" s="1"/>
  <c r="F31" i="7"/>
  <c r="F30" i="7" s="1"/>
  <c r="E31" i="7"/>
  <c r="E30" i="7" s="1"/>
  <c r="R60" i="3" l="1"/>
  <c r="N198" i="3" l="1"/>
  <c r="O198" i="3"/>
  <c r="P198" i="3"/>
  <c r="Q198" i="3"/>
  <c r="R198" i="3"/>
  <c r="S198" i="3"/>
  <c r="N199" i="3"/>
  <c r="O199" i="3"/>
  <c r="P199" i="3"/>
  <c r="Q199" i="3"/>
  <c r="R199" i="3"/>
  <c r="S199" i="3"/>
  <c r="N200" i="3"/>
  <c r="O200" i="3"/>
  <c r="P200" i="3"/>
  <c r="Q200" i="3"/>
  <c r="R200" i="3"/>
  <c r="S200" i="3"/>
  <c r="N201" i="3"/>
  <c r="O201" i="3"/>
  <c r="P201" i="3"/>
  <c r="Q201" i="3"/>
  <c r="R201" i="3"/>
  <c r="S201" i="3"/>
  <c r="N202" i="3"/>
  <c r="O202" i="3"/>
  <c r="P202" i="3"/>
  <c r="Q202" i="3"/>
  <c r="R202" i="3"/>
  <c r="S202" i="3"/>
  <c r="N203" i="3"/>
  <c r="O203" i="3"/>
  <c r="P203" i="3"/>
  <c r="Q203" i="3"/>
  <c r="R203" i="3"/>
  <c r="S203" i="3"/>
  <c r="N204" i="3"/>
  <c r="O204" i="3"/>
  <c r="P204" i="3"/>
  <c r="Q204" i="3"/>
  <c r="R204" i="3"/>
  <c r="S204" i="3"/>
  <c r="N205" i="3"/>
  <c r="O205" i="3"/>
  <c r="P205" i="3"/>
  <c r="Q205" i="3"/>
  <c r="R205" i="3"/>
  <c r="S205" i="3"/>
  <c r="N206" i="3"/>
  <c r="O206" i="3"/>
  <c r="P206" i="3"/>
  <c r="Q206" i="3"/>
  <c r="R206" i="3"/>
  <c r="S206" i="3"/>
  <c r="N207" i="3"/>
  <c r="O207" i="3"/>
  <c r="P207" i="3"/>
  <c r="Q207" i="3"/>
  <c r="R207" i="3"/>
  <c r="S207" i="3"/>
  <c r="N208" i="3"/>
  <c r="O208" i="3"/>
  <c r="P208" i="3"/>
  <c r="Q208" i="3"/>
  <c r="R208" i="3"/>
  <c r="S208" i="3"/>
  <c r="N209" i="3"/>
  <c r="O209" i="3"/>
  <c r="P209" i="3"/>
  <c r="Q209" i="3"/>
  <c r="R209" i="3"/>
  <c r="S209" i="3"/>
  <c r="N210" i="3"/>
  <c r="O210" i="3"/>
  <c r="P210" i="3"/>
  <c r="Q210" i="3"/>
  <c r="R210" i="3"/>
  <c r="S210" i="3"/>
  <c r="N211" i="3"/>
  <c r="O211" i="3"/>
  <c r="P211" i="3"/>
  <c r="Q211" i="3"/>
  <c r="R211" i="3"/>
  <c r="S211" i="3"/>
  <c r="N60" i="3" l="1"/>
  <c r="Q60" i="3"/>
  <c r="H35" i="7"/>
  <c r="D44" i="3" l="1"/>
  <c r="D43" i="3"/>
  <c r="D42" i="3"/>
  <c r="E19" i="6" l="1"/>
  <c r="D19" i="6"/>
  <c r="D616" i="14" l="1"/>
  <c r="D615" i="14"/>
  <c r="D614" i="14"/>
  <c r="D613" i="14"/>
  <c r="D612" i="14"/>
  <c r="D611" i="14"/>
  <c r="D610" i="14"/>
  <c r="D609" i="14"/>
  <c r="D608" i="14"/>
  <c r="D607" i="14"/>
  <c r="D606" i="14"/>
  <c r="D605" i="14"/>
  <c r="D604" i="14"/>
  <c r="D603" i="14"/>
  <c r="D602" i="14"/>
  <c r="D601" i="14"/>
  <c r="D600" i="14"/>
  <c r="D599" i="14"/>
  <c r="D598" i="14"/>
  <c r="D597" i="14"/>
  <c r="D596" i="14"/>
  <c r="D595" i="14"/>
  <c r="D594" i="14"/>
  <c r="D593" i="14"/>
  <c r="D592" i="14"/>
  <c r="D591" i="14"/>
  <c r="D590" i="14"/>
  <c r="D589" i="14"/>
  <c r="D588" i="14"/>
  <c r="D587" i="14"/>
  <c r="D586" i="14"/>
  <c r="D585" i="14"/>
  <c r="D584" i="14"/>
  <c r="D583" i="14"/>
  <c r="D582" i="14"/>
  <c r="D581" i="14"/>
  <c r="D580" i="14"/>
  <c r="D579" i="14"/>
  <c r="D578" i="14"/>
  <c r="D577" i="14"/>
  <c r="D576" i="14"/>
  <c r="D575" i="14"/>
  <c r="D574" i="14"/>
  <c r="D573" i="14"/>
  <c r="D572" i="14"/>
  <c r="D571" i="14"/>
  <c r="D570" i="14"/>
  <c r="D569" i="14"/>
  <c r="D568" i="14"/>
  <c r="D567" i="14"/>
  <c r="D566" i="14"/>
  <c r="D565" i="14"/>
  <c r="D564" i="14"/>
  <c r="D563" i="14"/>
  <c r="D562" i="14"/>
  <c r="D561" i="14"/>
  <c r="D560" i="14"/>
  <c r="D559" i="14"/>
  <c r="D558" i="14"/>
  <c r="D557" i="14"/>
  <c r="D556" i="14"/>
  <c r="D555" i="14"/>
  <c r="D554" i="14"/>
  <c r="D553" i="14"/>
  <c r="D552" i="14"/>
  <c r="D551" i="14"/>
  <c r="D550" i="14"/>
  <c r="D549" i="14"/>
  <c r="D548" i="14"/>
  <c r="D547" i="14"/>
  <c r="D546" i="14"/>
  <c r="D545" i="14"/>
  <c r="D544" i="14"/>
  <c r="D543" i="14"/>
  <c r="D542" i="14"/>
  <c r="D541" i="14"/>
  <c r="D540" i="14"/>
  <c r="D539" i="14"/>
  <c r="D538" i="14"/>
  <c r="D537" i="14"/>
  <c r="D536" i="14"/>
  <c r="D535" i="14"/>
  <c r="D534" i="14"/>
  <c r="D533" i="14"/>
  <c r="D532" i="14"/>
  <c r="D531" i="14"/>
  <c r="D530" i="14"/>
  <c r="D529" i="14"/>
  <c r="D528" i="14"/>
  <c r="D527" i="14"/>
  <c r="D526" i="14"/>
  <c r="D525" i="14"/>
  <c r="D524" i="14"/>
  <c r="D523" i="14"/>
  <c r="D522" i="14"/>
  <c r="D521" i="14"/>
  <c r="D520" i="14"/>
  <c r="D519" i="14"/>
  <c r="D518" i="14"/>
  <c r="D517" i="14"/>
  <c r="D516" i="14"/>
  <c r="D515" i="14"/>
  <c r="D514" i="14"/>
  <c r="D513" i="14"/>
  <c r="D512" i="14"/>
  <c r="D511" i="14"/>
  <c r="D510" i="14"/>
  <c r="D509" i="14"/>
  <c r="D508" i="14"/>
  <c r="D507" i="14"/>
  <c r="D506" i="14"/>
  <c r="D505" i="14"/>
  <c r="D504" i="14"/>
  <c r="D503" i="14"/>
  <c r="D502" i="14"/>
  <c r="D501" i="14"/>
  <c r="D500" i="14"/>
  <c r="D499" i="14"/>
  <c r="D498" i="14"/>
  <c r="D497" i="14"/>
  <c r="D496" i="14"/>
  <c r="D495" i="14"/>
  <c r="D494" i="14"/>
  <c r="D493" i="14"/>
  <c r="D492" i="14"/>
  <c r="D491" i="14"/>
  <c r="D490" i="14"/>
  <c r="D489" i="14"/>
  <c r="D488" i="14"/>
  <c r="D487" i="14"/>
  <c r="D486" i="14"/>
  <c r="D485" i="14"/>
  <c r="D484" i="14"/>
  <c r="D483" i="14"/>
  <c r="D482" i="14"/>
  <c r="D481" i="14"/>
  <c r="D480" i="14"/>
  <c r="D479" i="14"/>
  <c r="D478" i="14"/>
  <c r="D477" i="14"/>
  <c r="D476" i="14"/>
  <c r="D475" i="14"/>
  <c r="D474" i="14"/>
  <c r="D473" i="14"/>
  <c r="D472" i="14"/>
  <c r="D471" i="14"/>
  <c r="D470" i="14"/>
  <c r="D469" i="14"/>
  <c r="D468" i="14"/>
  <c r="D467" i="14"/>
  <c r="D466" i="14"/>
  <c r="D465" i="14"/>
  <c r="D464" i="14"/>
  <c r="D463" i="14"/>
  <c r="D462" i="14"/>
  <c r="D461" i="14"/>
  <c r="D460" i="14"/>
  <c r="D459" i="14"/>
  <c r="D458" i="14"/>
  <c r="D457" i="14"/>
  <c r="D456" i="14"/>
  <c r="D455" i="14"/>
  <c r="D454" i="14"/>
  <c r="D453" i="14"/>
  <c r="D452" i="14"/>
  <c r="D451" i="14"/>
  <c r="D450" i="14"/>
  <c r="D449" i="14"/>
  <c r="D448" i="14"/>
  <c r="D447" i="14"/>
  <c r="D446" i="14"/>
  <c r="D445" i="14"/>
  <c r="D444" i="14"/>
  <c r="D443" i="14"/>
  <c r="D442" i="14"/>
  <c r="D441" i="14"/>
  <c r="D440" i="14"/>
  <c r="D439" i="14"/>
  <c r="D438" i="14"/>
  <c r="D437" i="14"/>
  <c r="D436" i="14"/>
  <c r="D435" i="14"/>
  <c r="D434" i="14"/>
  <c r="D433" i="14"/>
  <c r="D432" i="14"/>
  <c r="D431" i="14"/>
  <c r="D430" i="14"/>
  <c r="D429" i="14"/>
  <c r="D428" i="14"/>
  <c r="D427" i="14"/>
  <c r="D426" i="14"/>
  <c r="D425" i="14"/>
  <c r="D424" i="14"/>
  <c r="D423" i="14"/>
  <c r="D422" i="14"/>
  <c r="D421" i="14"/>
  <c r="D420" i="14"/>
  <c r="D419" i="14"/>
  <c r="D418" i="14"/>
  <c r="D417" i="14"/>
  <c r="D416" i="14"/>
  <c r="D415" i="14"/>
  <c r="D414" i="14"/>
  <c r="D413" i="14"/>
  <c r="D412" i="14"/>
  <c r="D411" i="14"/>
  <c r="D410" i="14"/>
  <c r="D409" i="14"/>
  <c r="D408" i="14"/>
  <c r="D407" i="14"/>
  <c r="D406" i="14"/>
  <c r="D405" i="14"/>
  <c r="D404" i="14"/>
  <c r="D403" i="14"/>
  <c r="D402" i="14"/>
  <c r="D401" i="14"/>
  <c r="D400" i="14"/>
  <c r="D399" i="14"/>
  <c r="D398" i="14"/>
  <c r="D397" i="14"/>
  <c r="D396" i="14"/>
  <c r="D395" i="14"/>
  <c r="D394" i="14"/>
  <c r="D393" i="14"/>
  <c r="D392" i="14"/>
  <c r="D391" i="14"/>
  <c r="D390" i="14"/>
  <c r="D389" i="14"/>
  <c r="D388" i="14"/>
  <c r="D387" i="14"/>
  <c r="D386" i="14"/>
  <c r="D385" i="14"/>
  <c r="D384" i="14"/>
  <c r="D383" i="14"/>
  <c r="D382" i="14"/>
  <c r="D381" i="14"/>
  <c r="D380" i="14"/>
  <c r="D379" i="14"/>
  <c r="D378" i="14"/>
  <c r="D377" i="14"/>
  <c r="D376" i="14"/>
  <c r="D375" i="14"/>
  <c r="D374" i="14"/>
  <c r="D373" i="14"/>
  <c r="D372" i="14"/>
  <c r="D371" i="14"/>
  <c r="D370" i="14"/>
  <c r="D369" i="14"/>
  <c r="D368" i="14"/>
  <c r="D367" i="14"/>
  <c r="D366" i="14"/>
  <c r="D365" i="14"/>
  <c r="D364" i="14"/>
  <c r="D363" i="14"/>
  <c r="D362" i="14"/>
  <c r="D361" i="14"/>
  <c r="D360" i="14"/>
  <c r="D359" i="14"/>
  <c r="D358" i="14"/>
  <c r="D357" i="14"/>
  <c r="D356" i="14"/>
  <c r="D355" i="14"/>
  <c r="D354" i="14"/>
  <c r="D353" i="14"/>
  <c r="D352" i="14"/>
  <c r="D351" i="14"/>
  <c r="D350" i="14"/>
  <c r="D349" i="14"/>
  <c r="D348" i="14"/>
  <c r="D347" i="14"/>
  <c r="D346" i="14"/>
  <c r="D345" i="14"/>
  <c r="D344" i="14"/>
  <c r="D343" i="14"/>
  <c r="D342" i="14"/>
  <c r="D341" i="14"/>
  <c r="D340" i="14"/>
  <c r="D339" i="14"/>
  <c r="D338" i="14"/>
  <c r="D337" i="14"/>
  <c r="D336" i="14"/>
  <c r="D335" i="14"/>
  <c r="D334" i="14"/>
  <c r="D333" i="14"/>
  <c r="D332" i="14"/>
  <c r="D331" i="14"/>
  <c r="D330" i="14"/>
  <c r="D329" i="14"/>
  <c r="D328" i="14"/>
  <c r="D327" i="14"/>
  <c r="D326" i="14"/>
  <c r="D325" i="14"/>
  <c r="D324" i="14"/>
  <c r="D323" i="14"/>
  <c r="D322" i="14"/>
  <c r="D321" i="14"/>
  <c r="D320" i="14"/>
  <c r="D319" i="14"/>
  <c r="D318" i="14"/>
  <c r="D317" i="14"/>
  <c r="D316" i="14"/>
  <c r="D315" i="14"/>
  <c r="D314" i="14"/>
  <c r="D313" i="14"/>
  <c r="D312" i="14"/>
  <c r="D311" i="14"/>
  <c r="D310" i="14"/>
  <c r="D309" i="14"/>
  <c r="D308" i="14"/>
  <c r="D307" i="14"/>
  <c r="D306" i="14"/>
  <c r="D305" i="14"/>
  <c r="D304" i="14"/>
  <c r="D303" i="14"/>
  <c r="D302" i="14"/>
  <c r="D301" i="14"/>
  <c r="D300" i="14"/>
  <c r="D299" i="14"/>
  <c r="D298" i="14"/>
  <c r="D297" i="14"/>
  <c r="D296" i="14"/>
  <c r="D295" i="14"/>
  <c r="D294" i="14"/>
  <c r="D293" i="14"/>
  <c r="D292" i="14"/>
  <c r="D291" i="14"/>
  <c r="D290" i="14"/>
  <c r="D289" i="14"/>
  <c r="D288" i="14"/>
  <c r="D287" i="14"/>
  <c r="D286" i="14"/>
  <c r="D285" i="14"/>
  <c r="D284" i="14"/>
  <c r="D283" i="14"/>
  <c r="D282" i="14"/>
  <c r="D281" i="14"/>
  <c r="D280" i="14"/>
  <c r="D279" i="14"/>
  <c r="D278" i="14"/>
  <c r="D277" i="14"/>
  <c r="D276" i="14"/>
  <c r="D275" i="14"/>
  <c r="D274" i="14"/>
  <c r="D273" i="14"/>
  <c r="D272" i="14"/>
  <c r="D271" i="14"/>
  <c r="D270" i="14"/>
  <c r="D269" i="14"/>
  <c r="D268" i="14"/>
  <c r="D267" i="14"/>
  <c r="D266" i="14"/>
  <c r="D265" i="14"/>
  <c r="D264" i="14"/>
  <c r="D263" i="14"/>
  <c r="D262" i="14"/>
  <c r="D261" i="14"/>
  <c r="D260" i="14"/>
  <c r="D259" i="14"/>
  <c r="D258" i="14"/>
  <c r="D257" i="14"/>
  <c r="D256" i="14"/>
  <c r="D255" i="14"/>
  <c r="D254" i="14"/>
  <c r="D253" i="14"/>
  <c r="D252" i="14"/>
  <c r="D251" i="14"/>
  <c r="D250" i="14"/>
  <c r="D249" i="14"/>
  <c r="D248" i="14"/>
  <c r="D247" i="14"/>
  <c r="D246" i="14"/>
  <c r="D245" i="14"/>
  <c r="D244" i="14"/>
  <c r="D243" i="14"/>
  <c r="D242" i="14"/>
  <c r="D241" i="14"/>
  <c r="D240" i="14"/>
  <c r="D239" i="14"/>
  <c r="D238" i="14"/>
  <c r="D237" i="14"/>
  <c r="D236" i="14"/>
  <c r="D235" i="14"/>
  <c r="D234" i="14"/>
  <c r="D233" i="14"/>
  <c r="D232" i="14"/>
  <c r="D231" i="14"/>
  <c r="D230" i="14"/>
  <c r="D229" i="14"/>
  <c r="D228" i="14"/>
  <c r="D227" i="14"/>
  <c r="D226" i="14"/>
  <c r="D225" i="14"/>
  <c r="D224" i="14"/>
  <c r="D223" i="14"/>
  <c r="D222" i="14"/>
  <c r="D221" i="14"/>
  <c r="D220" i="14"/>
  <c r="D219" i="14"/>
  <c r="D218" i="14"/>
  <c r="D217" i="14"/>
  <c r="D216" i="14"/>
  <c r="D215" i="14"/>
  <c r="D214" i="14"/>
  <c r="D213" i="14"/>
  <c r="D212" i="14"/>
  <c r="D211" i="14"/>
  <c r="D210" i="14"/>
  <c r="D209" i="14"/>
  <c r="D208" i="14"/>
  <c r="D207" i="14"/>
  <c r="D206" i="14"/>
  <c r="D205" i="14"/>
  <c r="D204" i="14"/>
  <c r="D203" i="14"/>
  <c r="D202" i="14"/>
  <c r="D201" i="14"/>
  <c r="D200" i="14"/>
  <c r="D199" i="14"/>
  <c r="D198" i="14"/>
  <c r="D197" i="14"/>
  <c r="D196" i="14"/>
  <c r="D195" i="14"/>
  <c r="D194" i="14"/>
  <c r="D193" i="14"/>
  <c r="D192" i="14"/>
  <c r="D191" i="14"/>
  <c r="D190" i="14"/>
  <c r="D189" i="14"/>
  <c r="D188" i="14"/>
  <c r="D187" i="14"/>
  <c r="D186" i="14"/>
  <c r="D185" i="14"/>
  <c r="D184" i="14"/>
  <c r="D183" i="14"/>
  <c r="D182" i="14"/>
  <c r="D181" i="14"/>
  <c r="D180" i="14"/>
  <c r="D179" i="14"/>
  <c r="D178" i="14"/>
  <c r="D177" i="14"/>
  <c r="D176" i="14"/>
  <c r="D175" i="14"/>
  <c r="D174" i="14"/>
  <c r="D173" i="14"/>
  <c r="D172" i="14"/>
  <c r="D171" i="14"/>
  <c r="D170" i="14"/>
  <c r="D169" i="14"/>
  <c r="D168" i="14"/>
  <c r="D167" i="14"/>
  <c r="D166" i="14"/>
  <c r="D165" i="14"/>
  <c r="D164" i="14"/>
  <c r="D163" i="14"/>
  <c r="D162" i="14"/>
  <c r="D161" i="14"/>
  <c r="D160" i="14"/>
  <c r="D159" i="14"/>
  <c r="D158" i="14"/>
  <c r="D157" i="14"/>
  <c r="D156" i="14"/>
  <c r="D155" i="14"/>
  <c r="D154" i="14"/>
  <c r="D153" i="14"/>
  <c r="D152" i="14"/>
  <c r="D151" i="14"/>
  <c r="D150" i="14"/>
  <c r="D149" i="14"/>
  <c r="D148" i="14"/>
  <c r="D147" i="14"/>
  <c r="D146" i="14"/>
  <c r="D145" i="14"/>
  <c r="D144" i="14"/>
  <c r="D143" i="14"/>
  <c r="D142" i="14"/>
  <c r="D141" i="14"/>
  <c r="D140" i="14"/>
  <c r="D139" i="14"/>
  <c r="D138" i="14"/>
  <c r="D137" i="14"/>
  <c r="D136" i="14"/>
  <c r="D135" i="14"/>
  <c r="D134" i="14"/>
  <c r="D133" i="14"/>
  <c r="D132" i="14"/>
  <c r="D131" i="14"/>
  <c r="D130" i="14"/>
  <c r="D129" i="14"/>
  <c r="D128" i="14"/>
  <c r="D127" i="14"/>
  <c r="D126" i="14"/>
  <c r="D125" i="14"/>
  <c r="D124" i="14"/>
  <c r="D123" i="14"/>
  <c r="D122" i="14"/>
  <c r="D121" i="14"/>
  <c r="D120" i="14"/>
  <c r="D119" i="14"/>
  <c r="D118" i="14"/>
  <c r="D117" i="14"/>
  <c r="D116" i="14"/>
  <c r="D115" i="14"/>
  <c r="D114" i="14"/>
  <c r="D113" i="14"/>
  <c r="D112" i="14"/>
  <c r="D111" i="14"/>
  <c r="D110" i="14"/>
  <c r="D109" i="14"/>
  <c r="D108" i="14"/>
  <c r="D107" i="14"/>
  <c r="D106" i="14"/>
  <c r="D105" i="14"/>
  <c r="D104" i="14"/>
  <c r="D103" i="14"/>
  <c r="D102" i="14"/>
  <c r="D101" i="14"/>
  <c r="D100" i="14"/>
  <c r="D99" i="14"/>
  <c r="D98" i="14"/>
  <c r="D97" i="14"/>
  <c r="D96" i="14"/>
  <c r="D95" i="14"/>
  <c r="D94" i="14"/>
  <c r="D93" i="14"/>
  <c r="D92" i="14"/>
  <c r="D91" i="14"/>
  <c r="D90" i="14"/>
  <c r="D89" i="14"/>
  <c r="D88" i="14"/>
  <c r="D87" i="14"/>
  <c r="D86" i="14"/>
  <c r="D85" i="14"/>
  <c r="D84" i="14"/>
  <c r="D83" i="14"/>
  <c r="D82" i="14"/>
  <c r="D81" i="14"/>
  <c r="D80" i="14"/>
  <c r="D79" i="14"/>
  <c r="D78" i="14"/>
  <c r="D77" i="14"/>
  <c r="D76" i="14"/>
  <c r="D75" i="14"/>
  <c r="D74" i="14"/>
  <c r="D73" i="14"/>
  <c r="D72" i="14"/>
  <c r="D71" i="14"/>
  <c r="D70" i="14"/>
  <c r="D69" i="14"/>
  <c r="D68" i="14"/>
  <c r="D67" i="14"/>
  <c r="D66" i="14"/>
  <c r="D65" i="14"/>
  <c r="D64" i="14"/>
  <c r="D63" i="14"/>
  <c r="D62" i="14"/>
  <c r="D61" i="14"/>
  <c r="D60" i="14"/>
  <c r="D59" i="14"/>
  <c r="D58" i="14"/>
  <c r="D57" i="14"/>
  <c r="D56" i="14"/>
  <c r="D55" i="14"/>
  <c r="D54" i="14"/>
  <c r="D53" i="14"/>
  <c r="D52" i="14"/>
  <c r="D51" i="14"/>
  <c r="D50" i="14"/>
  <c r="D49" i="14"/>
  <c r="D48" i="14"/>
  <c r="D47" i="14"/>
  <c r="D46" i="14"/>
  <c r="D45" i="14"/>
  <c r="D44" i="14"/>
  <c r="D43" i="14"/>
  <c r="D42" i="14"/>
  <c r="D41" i="14"/>
  <c r="D40" i="14"/>
  <c r="D39" i="14"/>
  <c r="D38" i="14"/>
  <c r="D37" i="14"/>
  <c r="D36" i="14"/>
  <c r="D35" i="14"/>
  <c r="D34" i="14"/>
  <c r="D33" i="14"/>
  <c r="D32" i="14"/>
  <c r="D31" i="14"/>
  <c r="D30" i="14"/>
  <c r="D29" i="14"/>
  <c r="D28" i="14"/>
  <c r="D27" i="14"/>
  <c r="D26" i="14"/>
  <c r="A26" i="14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A353" i="14" s="1"/>
  <c r="A354" i="14" s="1"/>
  <c r="A355" i="14" s="1"/>
  <c r="A356" i="14" s="1"/>
  <c r="A357" i="14" s="1"/>
  <c r="A358" i="14" s="1"/>
  <c r="A359" i="14" s="1"/>
  <c r="A360" i="14" s="1"/>
  <c r="A361" i="14" s="1"/>
  <c r="A362" i="14" s="1"/>
  <c r="A363" i="14" s="1"/>
  <c r="A364" i="14" s="1"/>
  <c r="A365" i="14" s="1"/>
  <c r="A366" i="14" s="1"/>
  <c r="A367" i="14" s="1"/>
  <c r="A368" i="14" s="1"/>
  <c r="A369" i="14" s="1"/>
  <c r="A370" i="14" s="1"/>
  <c r="A371" i="14" s="1"/>
  <c r="A372" i="14" s="1"/>
  <c r="A373" i="14" s="1"/>
  <c r="A374" i="14" s="1"/>
  <c r="A375" i="14" s="1"/>
  <c r="A376" i="14" s="1"/>
  <c r="A377" i="14" s="1"/>
  <c r="A378" i="14" s="1"/>
  <c r="A379" i="14" s="1"/>
  <c r="A380" i="14" s="1"/>
  <c r="A381" i="14" s="1"/>
  <c r="A382" i="14" s="1"/>
  <c r="A383" i="14" s="1"/>
  <c r="A384" i="14" s="1"/>
  <c r="A385" i="14" s="1"/>
  <c r="A386" i="14" s="1"/>
  <c r="A387" i="14" s="1"/>
  <c r="A388" i="14" s="1"/>
  <c r="A389" i="14" s="1"/>
  <c r="A390" i="14" s="1"/>
  <c r="A391" i="14" s="1"/>
  <c r="A392" i="14" s="1"/>
  <c r="A393" i="14" s="1"/>
  <c r="A394" i="14" s="1"/>
  <c r="A395" i="14" s="1"/>
  <c r="A396" i="14" s="1"/>
  <c r="A397" i="14" s="1"/>
  <c r="A398" i="14" s="1"/>
  <c r="A399" i="14" s="1"/>
  <c r="A400" i="14" s="1"/>
  <c r="A401" i="14" s="1"/>
  <c r="A402" i="14" s="1"/>
  <c r="A403" i="14" s="1"/>
  <c r="A404" i="14" s="1"/>
  <c r="A405" i="14" s="1"/>
  <c r="A406" i="14" s="1"/>
  <c r="A407" i="14" s="1"/>
  <c r="A408" i="14" s="1"/>
  <c r="A409" i="14" s="1"/>
  <c r="A410" i="14" s="1"/>
  <c r="A411" i="14" s="1"/>
  <c r="A412" i="14" s="1"/>
  <c r="A413" i="14" s="1"/>
  <c r="A414" i="14" s="1"/>
  <c r="A415" i="14" s="1"/>
  <c r="A416" i="14" s="1"/>
  <c r="A417" i="14" s="1"/>
  <c r="A418" i="14" s="1"/>
  <c r="A419" i="14" s="1"/>
  <c r="A420" i="14" s="1"/>
  <c r="A421" i="14" s="1"/>
  <c r="A422" i="14" s="1"/>
  <c r="A423" i="14" s="1"/>
  <c r="A424" i="14" s="1"/>
  <c r="A425" i="14" s="1"/>
  <c r="A426" i="14" s="1"/>
  <c r="A427" i="14" s="1"/>
  <c r="A428" i="14" s="1"/>
  <c r="A429" i="14" s="1"/>
  <c r="A430" i="14" s="1"/>
  <c r="A431" i="14" s="1"/>
  <c r="A432" i="14" s="1"/>
  <c r="A433" i="14" s="1"/>
  <c r="A434" i="14" s="1"/>
  <c r="A435" i="14" s="1"/>
  <c r="A436" i="14" s="1"/>
  <c r="A437" i="14" s="1"/>
  <c r="A438" i="14" s="1"/>
  <c r="A439" i="14" s="1"/>
  <c r="A440" i="14" s="1"/>
  <c r="A441" i="14" s="1"/>
  <c r="A442" i="14" s="1"/>
  <c r="A443" i="14" s="1"/>
  <c r="A444" i="14" s="1"/>
  <c r="A445" i="14" s="1"/>
  <c r="A446" i="14" s="1"/>
  <c r="A447" i="14" s="1"/>
  <c r="A448" i="14" s="1"/>
  <c r="A449" i="14" s="1"/>
  <c r="A450" i="14" s="1"/>
  <c r="A451" i="14" s="1"/>
  <c r="A452" i="14" s="1"/>
  <c r="A453" i="14" s="1"/>
  <c r="A454" i="14" s="1"/>
  <c r="A455" i="14" s="1"/>
  <c r="A456" i="14" s="1"/>
  <c r="A457" i="14" s="1"/>
  <c r="A458" i="14" s="1"/>
  <c r="A459" i="14" s="1"/>
  <c r="A460" i="14" s="1"/>
  <c r="A461" i="14" s="1"/>
  <c r="A462" i="14" s="1"/>
  <c r="A463" i="14" s="1"/>
  <c r="A464" i="14" s="1"/>
  <c r="A465" i="14" s="1"/>
  <c r="A466" i="14" s="1"/>
  <c r="A467" i="14" s="1"/>
  <c r="A468" i="14" s="1"/>
  <c r="A469" i="14" s="1"/>
  <c r="A470" i="14" s="1"/>
  <c r="A471" i="14" s="1"/>
  <c r="A472" i="14" s="1"/>
  <c r="A473" i="14" s="1"/>
  <c r="A474" i="14" s="1"/>
  <c r="A475" i="14" s="1"/>
  <c r="A476" i="14" s="1"/>
  <c r="A477" i="14" s="1"/>
  <c r="A478" i="14" s="1"/>
  <c r="A479" i="14" s="1"/>
  <c r="A480" i="14" s="1"/>
  <c r="A481" i="14" s="1"/>
  <c r="A482" i="14" s="1"/>
  <c r="A483" i="14" s="1"/>
  <c r="A484" i="14" s="1"/>
  <c r="A485" i="14" s="1"/>
  <c r="A486" i="14" s="1"/>
  <c r="A487" i="14" s="1"/>
  <c r="A488" i="14" s="1"/>
  <c r="A489" i="14" s="1"/>
  <c r="A490" i="14" s="1"/>
  <c r="A491" i="14" s="1"/>
  <c r="A492" i="14" s="1"/>
  <c r="A493" i="14" s="1"/>
  <c r="A494" i="14" s="1"/>
  <c r="A495" i="14" s="1"/>
  <c r="A496" i="14" s="1"/>
  <c r="A497" i="14" s="1"/>
  <c r="A498" i="14" s="1"/>
  <c r="A499" i="14" s="1"/>
  <c r="A500" i="14" s="1"/>
  <c r="A501" i="14" s="1"/>
  <c r="A502" i="14" s="1"/>
  <c r="A503" i="14" s="1"/>
  <c r="A504" i="14" s="1"/>
  <c r="A505" i="14" s="1"/>
  <c r="A506" i="14" s="1"/>
  <c r="A507" i="14" s="1"/>
  <c r="A508" i="14" s="1"/>
  <c r="A509" i="14" s="1"/>
  <c r="A510" i="14" s="1"/>
  <c r="A511" i="14" s="1"/>
  <c r="A512" i="14" s="1"/>
  <c r="A513" i="14" s="1"/>
  <c r="A514" i="14" s="1"/>
  <c r="A515" i="14" s="1"/>
  <c r="A516" i="14" s="1"/>
  <c r="A517" i="14" s="1"/>
  <c r="A518" i="14" s="1"/>
  <c r="A519" i="14" s="1"/>
  <c r="A520" i="14" s="1"/>
  <c r="A521" i="14" s="1"/>
  <c r="A522" i="14" s="1"/>
  <c r="A523" i="14" s="1"/>
  <c r="A524" i="14" s="1"/>
  <c r="A525" i="14" s="1"/>
  <c r="A526" i="14" s="1"/>
  <c r="A527" i="14" s="1"/>
  <c r="A528" i="14" s="1"/>
  <c r="A529" i="14" s="1"/>
  <c r="A530" i="14" s="1"/>
  <c r="A531" i="14" s="1"/>
  <c r="A532" i="14" s="1"/>
  <c r="A533" i="14" s="1"/>
  <c r="A534" i="14" s="1"/>
  <c r="A535" i="14" s="1"/>
  <c r="A536" i="14" s="1"/>
  <c r="A537" i="14" s="1"/>
  <c r="A538" i="14" s="1"/>
  <c r="A539" i="14" s="1"/>
  <c r="A540" i="14" s="1"/>
  <c r="A541" i="14" s="1"/>
  <c r="A542" i="14" s="1"/>
  <c r="A543" i="14" s="1"/>
  <c r="A544" i="14" s="1"/>
  <c r="A545" i="14" s="1"/>
  <c r="A546" i="14" s="1"/>
  <c r="A547" i="14" s="1"/>
  <c r="A548" i="14" s="1"/>
  <c r="A549" i="14" s="1"/>
  <c r="A550" i="14" s="1"/>
  <c r="A551" i="14" s="1"/>
  <c r="A552" i="14" s="1"/>
  <c r="A553" i="14" s="1"/>
  <c r="A554" i="14" s="1"/>
  <c r="A555" i="14" s="1"/>
  <c r="A556" i="14" s="1"/>
  <c r="A557" i="14" s="1"/>
  <c r="A558" i="14" s="1"/>
  <c r="A559" i="14" s="1"/>
  <c r="A560" i="14" s="1"/>
  <c r="A561" i="14" s="1"/>
  <c r="A562" i="14" s="1"/>
  <c r="A563" i="14" s="1"/>
  <c r="A564" i="14" s="1"/>
  <c r="A565" i="14" s="1"/>
  <c r="A566" i="14" s="1"/>
  <c r="A567" i="14" s="1"/>
  <c r="A568" i="14" s="1"/>
  <c r="A569" i="14" s="1"/>
  <c r="A570" i="14" s="1"/>
  <c r="A571" i="14" s="1"/>
  <c r="A572" i="14" s="1"/>
  <c r="A573" i="14" s="1"/>
  <c r="A574" i="14" s="1"/>
  <c r="A575" i="14" s="1"/>
  <c r="A576" i="14" s="1"/>
  <c r="A577" i="14" s="1"/>
  <c r="A578" i="14" s="1"/>
  <c r="A579" i="14" s="1"/>
  <c r="A580" i="14" s="1"/>
  <c r="A581" i="14" s="1"/>
  <c r="A582" i="14" s="1"/>
  <c r="A583" i="14" s="1"/>
  <c r="A584" i="14" s="1"/>
  <c r="A585" i="14" s="1"/>
  <c r="A586" i="14" s="1"/>
  <c r="A587" i="14" s="1"/>
  <c r="A588" i="14" s="1"/>
  <c r="A589" i="14" s="1"/>
  <c r="A590" i="14" s="1"/>
  <c r="A591" i="14" s="1"/>
  <c r="A592" i="14" s="1"/>
  <c r="A593" i="14" s="1"/>
  <c r="A594" i="14" s="1"/>
  <c r="A595" i="14" s="1"/>
  <c r="A596" i="14" s="1"/>
  <c r="A597" i="14" s="1"/>
  <c r="A598" i="14" s="1"/>
  <c r="A599" i="14" s="1"/>
  <c r="A600" i="14" s="1"/>
  <c r="A601" i="14" s="1"/>
  <c r="A602" i="14" s="1"/>
  <c r="A603" i="14" s="1"/>
  <c r="A604" i="14" s="1"/>
  <c r="A605" i="14" s="1"/>
  <c r="A606" i="14" s="1"/>
  <c r="A607" i="14" s="1"/>
  <c r="A608" i="14" s="1"/>
  <c r="A609" i="14" s="1"/>
  <c r="A610" i="14" s="1"/>
  <c r="A611" i="14" s="1"/>
  <c r="A612" i="14" s="1"/>
  <c r="A613" i="14" s="1"/>
  <c r="A614" i="14" s="1"/>
  <c r="A615" i="14" s="1"/>
  <c r="A616" i="14" s="1"/>
  <c r="D25" i="14"/>
  <c r="D24" i="14"/>
  <c r="D23" i="14"/>
  <c r="D22" i="14"/>
  <c r="D21" i="14"/>
  <c r="D20" i="14"/>
  <c r="D19" i="14"/>
  <c r="D18" i="14"/>
  <c r="D17" i="14"/>
  <c r="D16" i="14"/>
  <c r="D15" i="14"/>
  <c r="D14" i="14"/>
  <c r="A14" i="14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D13" i="14"/>
  <c r="D12" i="14"/>
  <c r="D11" i="14"/>
  <c r="D10" i="14"/>
  <c r="A10" i="14"/>
  <c r="A11" i="14" s="1"/>
  <c r="A12" i="14" s="1"/>
  <c r="A13" i="14" s="1"/>
  <c r="D9" i="14"/>
  <c r="D8" i="14"/>
  <c r="D7" i="14"/>
  <c r="D6" i="14"/>
  <c r="A6" i="14"/>
  <c r="A7" i="14" s="1"/>
  <c r="A8" i="14" s="1"/>
  <c r="A9" i="14" s="1"/>
  <c r="D5" i="14"/>
  <c r="A5" i="14"/>
  <c r="D4" i="14"/>
  <c r="H14" i="10"/>
  <c r="H13" i="10"/>
  <c r="D13" i="10"/>
  <c r="D12" i="10" s="1"/>
  <c r="C13" i="10"/>
  <c r="H12" i="10"/>
  <c r="C12" i="10"/>
  <c r="H11" i="10"/>
  <c r="H10" i="10"/>
  <c r="D10" i="10"/>
  <c r="C10" i="10"/>
  <c r="H9" i="10"/>
  <c r="H8" i="10"/>
  <c r="H7" i="10"/>
  <c r="D7" i="10"/>
  <c r="C7" i="10"/>
  <c r="H6" i="10"/>
  <c r="D6" i="10"/>
  <c r="C6" i="10"/>
  <c r="I17" i="9"/>
  <c r="I16" i="9"/>
  <c r="I15" i="9"/>
  <c r="E15" i="9"/>
  <c r="D15" i="9"/>
  <c r="I14" i="9"/>
  <c r="I13" i="9"/>
  <c r="I12" i="9"/>
  <c r="I11" i="9"/>
  <c r="I10" i="9"/>
  <c r="E10" i="9"/>
  <c r="D10" i="9"/>
  <c r="H84" i="8"/>
  <c r="H83" i="8"/>
  <c r="H82" i="8"/>
  <c r="H81" i="8"/>
  <c r="H80" i="8"/>
  <c r="H79" i="8"/>
  <c r="H78" i="8"/>
  <c r="H77" i="8"/>
  <c r="H76" i="8"/>
  <c r="H75" i="8"/>
  <c r="D75" i="8"/>
  <c r="C75" i="8"/>
  <c r="H74" i="8"/>
  <c r="H73" i="8"/>
  <c r="H72" i="8"/>
  <c r="H71" i="8"/>
  <c r="H70" i="8"/>
  <c r="H69" i="8"/>
  <c r="H68" i="8"/>
  <c r="H67" i="8"/>
  <c r="H66" i="8"/>
  <c r="D66" i="8"/>
  <c r="C66" i="8"/>
  <c r="H65" i="8"/>
  <c r="H64" i="8"/>
  <c r="H63" i="8"/>
  <c r="H62" i="8"/>
  <c r="H61" i="8"/>
  <c r="H60" i="8"/>
  <c r="H59" i="8"/>
  <c r="D59" i="8"/>
  <c r="C59" i="8"/>
  <c r="H58" i="8"/>
  <c r="H57" i="8"/>
  <c r="H56" i="8"/>
  <c r="H55" i="8"/>
  <c r="H54" i="8"/>
  <c r="H53" i="8"/>
  <c r="H52" i="8"/>
  <c r="D52" i="8"/>
  <c r="D5" i="8" s="1"/>
  <c r="C52" i="8"/>
  <c r="H51" i="8"/>
  <c r="H50" i="8"/>
  <c r="H49" i="8"/>
  <c r="H48" i="8"/>
  <c r="H47" i="8"/>
  <c r="H46" i="8"/>
  <c r="H45" i="8"/>
  <c r="D45" i="8"/>
  <c r="C45" i="8"/>
  <c r="H44" i="8"/>
  <c r="H43" i="8"/>
  <c r="H42" i="8"/>
  <c r="H41" i="8"/>
  <c r="H40" i="8"/>
  <c r="H39" i="8"/>
  <c r="H38" i="8"/>
  <c r="D38" i="8"/>
  <c r="C38" i="8"/>
  <c r="H37" i="8"/>
  <c r="H36" i="8"/>
  <c r="H35" i="8"/>
  <c r="H34" i="8"/>
  <c r="H33" i="8"/>
  <c r="H32" i="8"/>
  <c r="H31" i="8"/>
  <c r="H30" i="8"/>
  <c r="H29" i="8"/>
  <c r="H28" i="8"/>
  <c r="D28" i="8"/>
  <c r="C28" i="8"/>
  <c r="H27" i="8"/>
  <c r="H26" i="8"/>
  <c r="H25" i="8"/>
  <c r="H24" i="8"/>
  <c r="H23" i="8"/>
  <c r="H22" i="8"/>
  <c r="H21" i="8"/>
  <c r="D21" i="8"/>
  <c r="C21" i="8"/>
  <c r="H20" i="8"/>
  <c r="H19" i="8"/>
  <c r="H18" i="8"/>
  <c r="H17" i="8"/>
  <c r="H16" i="8"/>
  <c r="H15" i="8"/>
  <c r="D15" i="8"/>
  <c r="C15" i="8"/>
  <c r="H14" i="8"/>
  <c r="H13" i="8"/>
  <c r="H12" i="8"/>
  <c r="H11" i="8"/>
  <c r="H10" i="8"/>
  <c r="H9" i="8"/>
  <c r="H8" i="8"/>
  <c r="H7" i="8"/>
  <c r="H6" i="8"/>
  <c r="D6" i="8"/>
  <c r="C6" i="8"/>
  <c r="C5" i="8" s="1"/>
  <c r="H57" i="7"/>
  <c r="H56" i="7"/>
  <c r="D56" i="7"/>
  <c r="C56" i="7"/>
  <c r="H55" i="7"/>
  <c r="H54" i="7"/>
  <c r="H53" i="7"/>
  <c r="D53" i="7"/>
  <c r="C53" i="7"/>
  <c r="H52" i="7"/>
  <c r="H51" i="7"/>
  <c r="H50" i="7"/>
  <c r="H49" i="7"/>
  <c r="H48" i="7"/>
  <c r="H47" i="7"/>
  <c r="H46" i="7"/>
  <c r="H45" i="7"/>
  <c r="H44" i="7"/>
  <c r="H43" i="7"/>
  <c r="H42" i="7"/>
  <c r="D42" i="7"/>
  <c r="C42" i="7"/>
  <c r="H41" i="7"/>
  <c r="H40" i="7"/>
  <c r="H39" i="7"/>
  <c r="D39" i="7"/>
  <c r="C39" i="7"/>
  <c r="H38" i="7"/>
  <c r="H37" i="7"/>
  <c r="D37" i="7"/>
  <c r="C37" i="7"/>
  <c r="H36" i="7"/>
  <c r="H34" i="7"/>
  <c r="D34" i="7"/>
  <c r="C34" i="7"/>
  <c r="H33" i="7"/>
  <c r="H29" i="7"/>
  <c r="H28" i="7"/>
  <c r="D28" i="7"/>
  <c r="C28" i="7"/>
  <c r="H27" i="7"/>
  <c r="H26" i="7"/>
  <c r="H25" i="7"/>
  <c r="D25" i="7"/>
  <c r="C25" i="7"/>
  <c r="H24" i="7"/>
  <c r="H23" i="7"/>
  <c r="H22" i="7"/>
  <c r="H21" i="7"/>
  <c r="H20" i="7"/>
  <c r="H19" i="7"/>
  <c r="H18" i="7"/>
  <c r="H17" i="7"/>
  <c r="H16" i="7"/>
  <c r="H15" i="7"/>
  <c r="H14" i="7"/>
  <c r="D14" i="7"/>
  <c r="C14" i="7"/>
  <c r="H13" i="7"/>
  <c r="H12" i="7"/>
  <c r="H11" i="7"/>
  <c r="D11" i="7"/>
  <c r="C11" i="7"/>
  <c r="H10" i="7"/>
  <c r="H9" i="7"/>
  <c r="D9" i="7"/>
  <c r="C9" i="7"/>
  <c r="H8" i="7"/>
  <c r="H7" i="7"/>
  <c r="H6" i="7"/>
  <c r="D6" i="7"/>
  <c r="C6" i="7"/>
  <c r="H5" i="7"/>
  <c r="I40" i="6"/>
  <c r="I39" i="6"/>
  <c r="I38" i="6"/>
  <c r="I37" i="6"/>
  <c r="I36" i="6"/>
  <c r="I35" i="6"/>
  <c r="E35" i="6"/>
  <c r="D35" i="6"/>
  <c r="I34" i="6"/>
  <c r="I33" i="6"/>
  <c r="I32" i="6"/>
  <c r="I31" i="6"/>
  <c r="I30" i="6"/>
  <c r="I29" i="6"/>
  <c r="I28" i="6"/>
  <c r="I27" i="6"/>
  <c r="E27" i="6"/>
  <c r="D27" i="6"/>
  <c r="D26" i="6" s="1"/>
  <c r="I26" i="6"/>
  <c r="I21" i="6"/>
  <c r="I20" i="6"/>
  <c r="I19" i="6"/>
  <c r="I18" i="6"/>
  <c r="I17" i="6"/>
  <c r="I16" i="6"/>
  <c r="I15" i="6"/>
  <c r="I14" i="6"/>
  <c r="I13" i="6"/>
  <c r="I12" i="6"/>
  <c r="I11" i="6"/>
  <c r="E11" i="6"/>
  <c r="E10" i="6" s="1"/>
  <c r="D11" i="6"/>
  <c r="D10" i="6" s="1"/>
  <c r="I10" i="6"/>
  <c r="X26" i="5"/>
  <c r="X25" i="5"/>
  <c r="X24" i="5"/>
  <c r="X23" i="5"/>
  <c r="D23" i="5"/>
  <c r="X22" i="5"/>
  <c r="X21" i="5"/>
  <c r="W21" i="5"/>
  <c r="V21" i="5"/>
  <c r="U21" i="5"/>
  <c r="T21" i="5"/>
  <c r="S21" i="5"/>
  <c r="R21" i="5"/>
  <c r="Q21" i="5"/>
  <c r="P21" i="5"/>
  <c r="O21" i="5"/>
  <c r="N21" i="5"/>
  <c r="M21" i="5"/>
  <c r="L21" i="5"/>
  <c r="K21" i="5"/>
  <c r="J21" i="5"/>
  <c r="I21" i="5"/>
  <c r="H21" i="5"/>
  <c r="G21" i="5"/>
  <c r="F21" i="5"/>
  <c r="E21" i="5"/>
  <c r="X20" i="5"/>
  <c r="X19" i="5"/>
  <c r="X18" i="5"/>
  <c r="X17" i="5"/>
  <c r="X16" i="5"/>
  <c r="X15" i="5"/>
  <c r="D15" i="5"/>
  <c r="X14" i="5"/>
  <c r="X13" i="5"/>
  <c r="W13" i="5"/>
  <c r="V13" i="5"/>
  <c r="U13" i="5"/>
  <c r="T13" i="5"/>
  <c r="S13" i="5"/>
  <c r="R13" i="5"/>
  <c r="Q13" i="5"/>
  <c r="P13" i="5"/>
  <c r="O13" i="5"/>
  <c r="N13" i="5"/>
  <c r="M13" i="5"/>
  <c r="L13" i="5"/>
  <c r="K13" i="5"/>
  <c r="J13" i="5"/>
  <c r="I13" i="5"/>
  <c r="H13" i="5"/>
  <c r="G13" i="5"/>
  <c r="F13" i="5"/>
  <c r="E13" i="5"/>
  <c r="X12" i="5"/>
  <c r="X11" i="5"/>
  <c r="X10" i="5"/>
  <c r="X9" i="5"/>
  <c r="X8" i="5"/>
  <c r="X7" i="5"/>
  <c r="D7" i="5"/>
  <c r="X6" i="5"/>
  <c r="X5" i="5"/>
  <c r="D5" i="5"/>
  <c r="AG828" i="4"/>
  <c r="AG827" i="4"/>
  <c r="AG826" i="4"/>
  <c r="AG825" i="4"/>
  <c r="AG824" i="4"/>
  <c r="AG823" i="4"/>
  <c r="AG822" i="4"/>
  <c r="AG821" i="4"/>
  <c r="AG820" i="4"/>
  <c r="AG819" i="4"/>
  <c r="AG818" i="4"/>
  <c r="AG817" i="4"/>
  <c r="AG816" i="4"/>
  <c r="AG815" i="4"/>
  <c r="AG814" i="4"/>
  <c r="AG813" i="4"/>
  <c r="AG812" i="4"/>
  <c r="AG811" i="4"/>
  <c r="AG810" i="4"/>
  <c r="AG809" i="4"/>
  <c r="AG808" i="4"/>
  <c r="AG807" i="4"/>
  <c r="AG806" i="4"/>
  <c r="AG805" i="4"/>
  <c r="AG804" i="4"/>
  <c r="AG803" i="4"/>
  <c r="AG802" i="4"/>
  <c r="AG801" i="4"/>
  <c r="AG800" i="4"/>
  <c r="AG799" i="4"/>
  <c r="AG798" i="4"/>
  <c r="AG797" i="4"/>
  <c r="AG796" i="4"/>
  <c r="AG795" i="4"/>
  <c r="AG794" i="4"/>
  <c r="AG793" i="4"/>
  <c r="AG792" i="4"/>
  <c r="AG791" i="4"/>
  <c r="AG790" i="4"/>
  <c r="AG789" i="4"/>
  <c r="AG788" i="4"/>
  <c r="AG787" i="4"/>
  <c r="AG786" i="4"/>
  <c r="AG785" i="4"/>
  <c r="AG784" i="4"/>
  <c r="AG783" i="4"/>
  <c r="AG782" i="4"/>
  <c r="AG781" i="4"/>
  <c r="AG780" i="4"/>
  <c r="AG779" i="4"/>
  <c r="AG778" i="4"/>
  <c r="AG777" i="4"/>
  <c r="AG776" i="4"/>
  <c r="AG775" i="4"/>
  <c r="AG774" i="4"/>
  <c r="AG773" i="4"/>
  <c r="AG772" i="4"/>
  <c r="AG771" i="4"/>
  <c r="AG770" i="4"/>
  <c r="AG769" i="4"/>
  <c r="AG768" i="4"/>
  <c r="AG767" i="4"/>
  <c r="AG766" i="4"/>
  <c r="AG765" i="4"/>
  <c r="AG764" i="4"/>
  <c r="AG763" i="4"/>
  <c r="AG762" i="4"/>
  <c r="AG761" i="4"/>
  <c r="AG760" i="4"/>
  <c r="AG759" i="4"/>
  <c r="AG758" i="4"/>
  <c r="AG757" i="4"/>
  <c r="AG756" i="4"/>
  <c r="AG755" i="4"/>
  <c r="AG754" i="4"/>
  <c r="AG753" i="4"/>
  <c r="AG752" i="4"/>
  <c r="AG751" i="4"/>
  <c r="AG750" i="4"/>
  <c r="AG749" i="4"/>
  <c r="AG748" i="4"/>
  <c r="AG747" i="4"/>
  <c r="AG746" i="4"/>
  <c r="AG745" i="4"/>
  <c r="AG744" i="4"/>
  <c r="AG743" i="4"/>
  <c r="AG742" i="4"/>
  <c r="AG741" i="4"/>
  <c r="AG740" i="4"/>
  <c r="AG739" i="4"/>
  <c r="AG738" i="4"/>
  <c r="AG737" i="4"/>
  <c r="AG736" i="4"/>
  <c r="AG735" i="4"/>
  <c r="AG734" i="4"/>
  <c r="AG733" i="4"/>
  <c r="AG732" i="4"/>
  <c r="AG731" i="4"/>
  <c r="AG730" i="4"/>
  <c r="AG729" i="4"/>
  <c r="AG728" i="4"/>
  <c r="AG727" i="4"/>
  <c r="AG726" i="4"/>
  <c r="AG725" i="4"/>
  <c r="AG724" i="4"/>
  <c r="AG723" i="4"/>
  <c r="AG722" i="4"/>
  <c r="AG721" i="4"/>
  <c r="AG720" i="4"/>
  <c r="AG719" i="4"/>
  <c r="AG718" i="4"/>
  <c r="AG717" i="4"/>
  <c r="AG716" i="4"/>
  <c r="AG715" i="4"/>
  <c r="AG714" i="4"/>
  <c r="AG713" i="4"/>
  <c r="AG712" i="4"/>
  <c r="AG711" i="4"/>
  <c r="AG710" i="4"/>
  <c r="AG709" i="4"/>
  <c r="AG708" i="4"/>
  <c r="AG707" i="4"/>
  <c r="AG706" i="4"/>
  <c r="AG705" i="4"/>
  <c r="AG704" i="4"/>
  <c r="AG703" i="4"/>
  <c r="AG702" i="4"/>
  <c r="AG701" i="4"/>
  <c r="AG700" i="4"/>
  <c r="AG699" i="4"/>
  <c r="AG698" i="4"/>
  <c r="AG697" i="4"/>
  <c r="AG696" i="4"/>
  <c r="AG695" i="4"/>
  <c r="AG694" i="4"/>
  <c r="AG693" i="4"/>
  <c r="AG692" i="4"/>
  <c r="AG691" i="4"/>
  <c r="AG690" i="4"/>
  <c r="AG689" i="4"/>
  <c r="AG688" i="4"/>
  <c r="AG687" i="4"/>
  <c r="AG686" i="4"/>
  <c r="AG685" i="4"/>
  <c r="AG684" i="4"/>
  <c r="AG683" i="4"/>
  <c r="AG682" i="4"/>
  <c r="AG681" i="4"/>
  <c r="AG680" i="4"/>
  <c r="AG679" i="4"/>
  <c r="AG678" i="4"/>
  <c r="AG677" i="4"/>
  <c r="AG676" i="4"/>
  <c r="AG675" i="4"/>
  <c r="AG674" i="4"/>
  <c r="AG673" i="4"/>
  <c r="AG672" i="4"/>
  <c r="AG671" i="4"/>
  <c r="AG670" i="4"/>
  <c r="AG669" i="4"/>
  <c r="AG668" i="4"/>
  <c r="AG667" i="4"/>
  <c r="AG666" i="4"/>
  <c r="AG665" i="4"/>
  <c r="AG664" i="4"/>
  <c r="AG663" i="4"/>
  <c r="AG662" i="4"/>
  <c r="AG661" i="4"/>
  <c r="AG660" i="4"/>
  <c r="AG659" i="4"/>
  <c r="AG658" i="4"/>
  <c r="AG657" i="4"/>
  <c r="AG656" i="4"/>
  <c r="AG655" i="4"/>
  <c r="AG654" i="4"/>
  <c r="AG653" i="4"/>
  <c r="AG652" i="4"/>
  <c r="AG651" i="4"/>
  <c r="AG650" i="4"/>
  <c r="AG649" i="4"/>
  <c r="AG648" i="4"/>
  <c r="AG647" i="4"/>
  <c r="AG646" i="4"/>
  <c r="AG645" i="4"/>
  <c r="AG644" i="4"/>
  <c r="AG643" i="4"/>
  <c r="AG642" i="4"/>
  <c r="AG641" i="4"/>
  <c r="AG640" i="4"/>
  <c r="AG639" i="4"/>
  <c r="AG638" i="4"/>
  <c r="AG637" i="4"/>
  <c r="AG636" i="4"/>
  <c r="AG635" i="4"/>
  <c r="AG634" i="4"/>
  <c r="AG633" i="4"/>
  <c r="AG632" i="4"/>
  <c r="AG631" i="4"/>
  <c r="AG630" i="4"/>
  <c r="AG629" i="4"/>
  <c r="AG628" i="4"/>
  <c r="AG627" i="4"/>
  <c r="AG626" i="4"/>
  <c r="AG625" i="4"/>
  <c r="AG624" i="4"/>
  <c r="AG623" i="4"/>
  <c r="AG622" i="4"/>
  <c r="AG621" i="4"/>
  <c r="AG620" i="4"/>
  <c r="AG619" i="4"/>
  <c r="AG618" i="4"/>
  <c r="AG617" i="4"/>
  <c r="AG616" i="4"/>
  <c r="AG615" i="4"/>
  <c r="AG614" i="4"/>
  <c r="AG613" i="4"/>
  <c r="AG612" i="4"/>
  <c r="AG611" i="4"/>
  <c r="AG610" i="4"/>
  <c r="AG609" i="4"/>
  <c r="AG608" i="4"/>
  <c r="AG607" i="4"/>
  <c r="AG606" i="4"/>
  <c r="AG605" i="4"/>
  <c r="AG604" i="4"/>
  <c r="AG603" i="4"/>
  <c r="AG602" i="4"/>
  <c r="AG601" i="4"/>
  <c r="AG600" i="4"/>
  <c r="AG599" i="4"/>
  <c r="AG598" i="4"/>
  <c r="AG597" i="4"/>
  <c r="AG596" i="4"/>
  <c r="AG595" i="4"/>
  <c r="AG594" i="4"/>
  <c r="AG593" i="4"/>
  <c r="AG592" i="4"/>
  <c r="AG591" i="4"/>
  <c r="AG590" i="4"/>
  <c r="AG589" i="4"/>
  <c r="AG588" i="4"/>
  <c r="AG587" i="4"/>
  <c r="AG586" i="4"/>
  <c r="AG585" i="4"/>
  <c r="AG584" i="4"/>
  <c r="AG583" i="4"/>
  <c r="AG582" i="4"/>
  <c r="AG581" i="4"/>
  <c r="AG580" i="4"/>
  <c r="AG579" i="4"/>
  <c r="AG578" i="4"/>
  <c r="AG577" i="4"/>
  <c r="AG576" i="4"/>
  <c r="AG575" i="4"/>
  <c r="AG574" i="4"/>
  <c r="AG573" i="4"/>
  <c r="AG572" i="4"/>
  <c r="AG571" i="4"/>
  <c r="AG570" i="4"/>
  <c r="AG569" i="4"/>
  <c r="AG568" i="4"/>
  <c r="AG567" i="4"/>
  <c r="AG566" i="4"/>
  <c r="AG565" i="4"/>
  <c r="AG564" i="4"/>
  <c r="AG563" i="4"/>
  <c r="AG562" i="4"/>
  <c r="AG561" i="4"/>
  <c r="AG560" i="4"/>
  <c r="AG559" i="4"/>
  <c r="AG558" i="4"/>
  <c r="AG557" i="4"/>
  <c r="AG556" i="4"/>
  <c r="AG555" i="4"/>
  <c r="AG554" i="4"/>
  <c r="AG553" i="4"/>
  <c r="AG552" i="4"/>
  <c r="AG551" i="4"/>
  <c r="AG550" i="4"/>
  <c r="AG549" i="4"/>
  <c r="AG548" i="4"/>
  <c r="AG547" i="4"/>
  <c r="AG546" i="4"/>
  <c r="AG545" i="4"/>
  <c r="AG544" i="4"/>
  <c r="AG543" i="4"/>
  <c r="AG542" i="4"/>
  <c r="AG541" i="4"/>
  <c r="AG540" i="4"/>
  <c r="AG539" i="4"/>
  <c r="AG538" i="4"/>
  <c r="AG537" i="4"/>
  <c r="AG536" i="4"/>
  <c r="AG535" i="4"/>
  <c r="AG534" i="4"/>
  <c r="AG533" i="4"/>
  <c r="AG532" i="4"/>
  <c r="AG531" i="4"/>
  <c r="AG530" i="4"/>
  <c r="AG529" i="4"/>
  <c r="AG528" i="4"/>
  <c r="AG527" i="4"/>
  <c r="AG526" i="4"/>
  <c r="AG525" i="4"/>
  <c r="AG524" i="4"/>
  <c r="AG523" i="4"/>
  <c r="AG522" i="4"/>
  <c r="AG521" i="4"/>
  <c r="AG520" i="4"/>
  <c r="AG519" i="4"/>
  <c r="AG518" i="4"/>
  <c r="AG517" i="4"/>
  <c r="AG516" i="4"/>
  <c r="AG515" i="4"/>
  <c r="AG514" i="4"/>
  <c r="AG513" i="4"/>
  <c r="AG512" i="4"/>
  <c r="AG511" i="4"/>
  <c r="AG510" i="4"/>
  <c r="AG509" i="4"/>
  <c r="AG508" i="4"/>
  <c r="AG507" i="4"/>
  <c r="AG506" i="4"/>
  <c r="AG505" i="4"/>
  <c r="AG504" i="4"/>
  <c r="AG503" i="4"/>
  <c r="AG502" i="4"/>
  <c r="AG501" i="4"/>
  <c r="U501" i="4"/>
  <c r="S501" i="4"/>
  <c r="R501" i="4"/>
  <c r="Q501" i="4"/>
  <c r="G501" i="4"/>
  <c r="T501" i="4" s="1"/>
  <c r="F501" i="4"/>
  <c r="D501" i="4"/>
  <c r="B501" i="4"/>
  <c r="AG500" i="4"/>
  <c r="U500" i="4"/>
  <c r="S500" i="4"/>
  <c r="R500" i="4"/>
  <c r="Q500" i="4"/>
  <c r="G500" i="4"/>
  <c r="T500" i="4" s="1"/>
  <c r="F500" i="4"/>
  <c r="D500" i="4"/>
  <c r="B500" i="4"/>
  <c r="AG499" i="4"/>
  <c r="U499" i="4"/>
  <c r="S499" i="4"/>
  <c r="R499" i="4"/>
  <c r="Q499" i="4"/>
  <c r="G499" i="4"/>
  <c r="T499" i="4" s="1"/>
  <c r="F499" i="4"/>
  <c r="D499" i="4"/>
  <c r="B499" i="4"/>
  <c r="AG498" i="4"/>
  <c r="U498" i="4"/>
  <c r="T498" i="4"/>
  <c r="S498" i="4"/>
  <c r="R498" i="4"/>
  <c r="Q498" i="4"/>
  <c r="G498" i="4"/>
  <c r="F498" i="4"/>
  <c r="D498" i="4"/>
  <c r="B498" i="4"/>
  <c r="AG497" i="4"/>
  <c r="U497" i="4"/>
  <c r="T497" i="4"/>
  <c r="S497" i="4"/>
  <c r="R497" i="4"/>
  <c r="Q497" i="4"/>
  <c r="G497" i="4"/>
  <c r="F497" i="4"/>
  <c r="D497" i="4"/>
  <c r="B497" i="4"/>
  <c r="AG496" i="4"/>
  <c r="U496" i="4"/>
  <c r="S496" i="4"/>
  <c r="R496" i="4"/>
  <c r="Q496" i="4"/>
  <c r="G496" i="4"/>
  <c r="T496" i="4" s="1"/>
  <c r="F496" i="4"/>
  <c r="D496" i="4"/>
  <c r="B496" i="4"/>
  <c r="AG495" i="4"/>
  <c r="U495" i="4"/>
  <c r="S495" i="4"/>
  <c r="R495" i="4"/>
  <c r="Q495" i="4"/>
  <c r="G495" i="4"/>
  <c r="T495" i="4" s="1"/>
  <c r="F495" i="4"/>
  <c r="D495" i="4"/>
  <c r="B495" i="4"/>
  <c r="AG494" i="4"/>
  <c r="U494" i="4"/>
  <c r="S494" i="4"/>
  <c r="R494" i="4"/>
  <c r="Q494" i="4"/>
  <c r="G494" i="4"/>
  <c r="T494" i="4" s="1"/>
  <c r="F494" i="4"/>
  <c r="D494" i="4"/>
  <c r="B494" i="4"/>
  <c r="AG493" i="4"/>
  <c r="U493" i="4"/>
  <c r="S493" i="4"/>
  <c r="R493" i="4"/>
  <c r="Q493" i="4"/>
  <c r="G493" i="4"/>
  <c r="T493" i="4" s="1"/>
  <c r="F493" i="4"/>
  <c r="D493" i="4"/>
  <c r="B493" i="4"/>
  <c r="AG492" i="4"/>
  <c r="U492" i="4"/>
  <c r="S492" i="4"/>
  <c r="R492" i="4"/>
  <c r="Q492" i="4"/>
  <c r="G492" i="4"/>
  <c r="T492" i="4" s="1"/>
  <c r="F492" i="4"/>
  <c r="D492" i="4"/>
  <c r="B492" i="4"/>
  <c r="AG491" i="4"/>
  <c r="U491" i="4"/>
  <c r="S491" i="4"/>
  <c r="R491" i="4"/>
  <c r="Q491" i="4"/>
  <c r="G491" i="4"/>
  <c r="T491" i="4" s="1"/>
  <c r="F491" i="4"/>
  <c r="D491" i="4"/>
  <c r="B491" i="4"/>
  <c r="AG490" i="4"/>
  <c r="U490" i="4"/>
  <c r="S490" i="4"/>
  <c r="R490" i="4"/>
  <c r="Q490" i="4"/>
  <c r="G490" i="4"/>
  <c r="T490" i="4" s="1"/>
  <c r="F490" i="4"/>
  <c r="D490" i="4"/>
  <c r="B490" i="4"/>
  <c r="AG489" i="4"/>
  <c r="U489" i="4"/>
  <c r="S489" i="4"/>
  <c r="R489" i="4"/>
  <c r="Q489" i="4"/>
  <c r="G489" i="4"/>
  <c r="T489" i="4" s="1"/>
  <c r="F489" i="4"/>
  <c r="D489" i="4"/>
  <c r="B489" i="4"/>
  <c r="AG488" i="4"/>
  <c r="U488" i="4"/>
  <c r="S488" i="4"/>
  <c r="R488" i="4"/>
  <c r="Q488" i="4"/>
  <c r="G488" i="4"/>
  <c r="T488" i="4" s="1"/>
  <c r="F488" i="4"/>
  <c r="D488" i="4"/>
  <c r="B488" i="4"/>
  <c r="AG487" i="4"/>
  <c r="U487" i="4"/>
  <c r="S487" i="4"/>
  <c r="R487" i="4"/>
  <c r="Q487" i="4"/>
  <c r="G487" i="4"/>
  <c r="T487" i="4" s="1"/>
  <c r="F487" i="4"/>
  <c r="D487" i="4"/>
  <c r="B487" i="4"/>
  <c r="AG486" i="4"/>
  <c r="U486" i="4"/>
  <c r="S486" i="4"/>
  <c r="R486" i="4"/>
  <c r="Q486" i="4"/>
  <c r="G486" i="4"/>
  <c r="T486" i="4" s="1"/>
  <c r="F486" i="4"/>
  <c r="D486" i="4"/>
  <c r="B486" i="4"/>
  <c r="AG485" i="4"/>
  <c r="U485" i="4"/>
  <c r="S485" i="4"/>
  <c r="R485" i="4"/>
  <c r="Q485" i="4"/>
  <c r="G485" i="4"/>
  <c r="T485" i="4" s="1"/>
  <c r="F485" i="4"/>
  <c r="D485" i="4"/>
  <c r="B485" i="4"/>
  <c r="AG484" i="4"/>
  <c r="U484" i="4"/>
  <c r="S484" i="4"/>
  <c r="R484" i="4"/>
  <c r="Q484" i="4"/>
  <c r="G484" i="4"/>
  <c r="T484" i="4" s="1"/>
  <c r="F484" i="4"/>
  <c r="D484" i="4"/>
  <c r="B484" i="4"/>
  <c r="AG483" i="4"/>
  <c r="U483" i="4"/>
  <c r="S483" i="4"/>
  <c r="R483" i="4"/>
  <c r="Q483" i="4"/>
  <c r="G483" i="4"/>
  <c r="T483" i="4" s="1"/>
  <c r="F483" i="4"/>
  <c r="D483" i="4"/>
  <c r="B483" i="4"/>
  <c r="AG482" i="4"/>
  <c r="U482" i="4"/>
  <c r="S482" i="4"/>
  <c r="R482" i="4"/>
  <c r="Q482" i="4"/>
  <c r="G482" i="4"/>
  <c r="T482" i="4" s="1"/>
  <c r="F482" i="4"/>
  <c r="D482" i="4"/>
  <c r="B482" i="4"/>
  <c r="AG481" i="4"/>
  <c r="U481" i="4"/>
  <c r="S481" i="4"/>
  <c r="R481" i="4"/>
  <c r="Q481" i="4"/>
  <c r="G481" i="4"/>
  <c r="T481" i="4" s="1"/>
  <c r="F481" i="4"/>
  <c r="D481" i="4"/>
  <c r="B481" i="4"/>
  <c r="AG480" i="4"/>
  <c r="U480" i="4"/>
  <c r="S480" i="4"/>
  <c r="R480" i="4"/>
  <c r="Q480" i="4"/>
  <c r="G480" i="4"/>
  <c r="T480" i="4" s="1"/>
  <c r="F480" i="4"/>
  <c r="D480" i="4"/>
  <c r="B480" i="4"/>
  <c r="AG479" i="4"/>
  <c r="U479" i="4"/>
  <c r="S479" i="4"/>
  <c r="R479" i="4"/>
  <c r="Q479" i="4"/>
  <c r="G479" i="4"/>
  <c r="T479" i="4" s="1"/>
  <c r="F479" i="4"/>
  <c r="D479" i="4"/>
  <c r="B479" i="4"/>
  <c r="AG478" i="4"/>
  <c r="U478" i="4"/>
  <c r="S478" i="4"/>
  <c r="R478" i="4"/>
  <c r="Q478" i="4"/>
  <c r="G478" i="4"/>
  <c r="T478" i="4" s="1"/>
  <c r="F478" i="4"/>
  <c r="D478" i="4"/>
  <c r="B478" i="4"/>
  <c r="AG477" i="4"/>
  <c r="U477" i="4"/>
  <c r="S477" i="4"/>
  <c r="R477" i="4"/>
  <c r="Q477" i="4"/>
  <c r="G477" i="4"/>
  <c r="T477" i="4" s="1"/>
  <c r="F477" i="4"/>
  <c r="D477" i="4"/>
  <c r="B477" i="4"/>
  <c r="AG476" i="4"/>
  <c r="U476" i="4"/>
  <c r="S476" i="4"/>
  <c r="R476" i="4"/>
  <c r="Q476" i="4"/>
  <c r="G476" i="4"/>
  <c r="T476" i="4" s="1"/>
  <c r="F476" i="4"/>
  <c r="D476" i="4"/>
  <c r="B476" i="4"/>
  <c r="AG475" i="4"/>
  <c r="U475" i="4"/>
  <c r="S475" i="4"/>
  <c r="R475" i="4"/>
  <c r="Q475" i="4"/>
  <c r="G475" i="4"/>
  <c r="T475" i="4" s="1"/>
  <c r="F475" i="4"/>
  <c r="D475" i="4"/>
  <c r="B475" i="4"/>
  <c r="AG474" i="4"/>
  <c r="U474" i="4"/>
  <c r="S474" i="4"/>
  <c r="R474" i="4"/>
  <c r="Q474" i="4"/>
  <c r="G474" i="4"/>
  <c r="T474" i="4" s="1"/>
  <c r="F474" i="4"/>
  <c r="D474" i="4"/>
  <c r="B474" i="4"/>
  <c r="AG473" i="4"/>
  <c r="U473" i="4"/>
  <c r="S473" i="4"/>
  <c r="R473" i="4"/>
  <c r="Q473" i="4"/>
  <c r="G473" i="4"/>
  <c r="T473" i="4" s="1"/>
  <c r="F473" i="4"/>
  <c r="D473" i="4"/>
  <c r="B473" i="4"/>
  <c r="AG472" i="4"/>
  <c r="U472" i="4"/>
  <c r="S472" i="4"/>
  <c r="R472" i="4"/>
  <c r="Q472" i="4"/>
  <c r="G472" i="4"/>
  <c r="T472" i="4" s="1"/>
  <c r="F472" i="4"/>
  <c r="D472" i="4"/>
  <c r="B472" i="4"/>
  <c r="AG471" i="4"/>
  <c r="U471" i="4"/>
  <c r="S471" i="4"/>
  <c r="R471" i="4"/>
  <c r="Q471" i="4"/>
  <c r="G471" i="4"/>
  <c r="T471" i="4" s="1"/>
  <c r="F471" i="4"/>
  <c r="D471" i="4"/>
  <c r="B471" i="4"/>
  <c r="AG470" i="4"/>
  <c r="U470" i="4"/>
  <c r="S470" i="4"/>
  <c r="R470" i="4"/>
  <c r="Q470" i="4"/>
  <c r="G470" i="4"/>
  <c r="T470" i="4" s="1"/>
  <c r="F470" i="4"/>
  <c r="D470" i="4"/>
  <c r="B470" i="4"/>
  <c r="AG469" i="4"/>
  <c r="U469" i="4"/>
  <c r="S469" i="4"/>
  <c r="R469" i="4"/>
  <c r="Q469" i="4"/>
  <c r="G469" i="4"/>
  <c r="T469" i="4" s="1"/>
  <c r="F469" i="4"/>
  <c r="D469" i="4"/>
  <c r="B469" i="4"/>
  <c r="AG468" i="4"/>
  <c r="U468" i="4"/>
  <c r="S468" i="4"/>
  <c r="R468" i="4"/>
  <c r="Q468" i="4"/>
  <c r="G468" i="4"/>
  <c r="T468" i="4" s="1"/>
  <c r="F468" i="4"/>
  <c r="D468" i="4"/>
  <c r="B468" i="4"/>
  <c r="AG467" i="4"/>
  <c r="U467" i="4"/>
  <c r="S467" i="4"/>
  <c r="R467" i="4"/>
  <c r="Q467" i="4"/>
  <c r="G467" i="4"/>
  <c r="T467" i="4" s="1"/>
  <c r="F467" i="4"/>
  <c r="D467" i="4"/>
  <c r="B467" i="4"/>
  <c r="AG466" i="4"/>
  <c r="U466" i="4"/>
  <c r="S466" i="4"/>
  <c r="R466" i="4"/>
  <c r="Q466" i="4"/>
  <c r="G466" i="4"/>
  <c r="T466" i="4" s="1"/>
  <c r="F466" i="4"/>
  <c r="D466" i="4"/>
  <c r="B466" i="4"/>
  <c r="AG465" i="4"/>
  <c r="U465" i="4"/>
  <c r="S465" i="4"/>
  <c r="R465" i="4"/>
  <c r="Q465" i="4"/>
  <c r="G465" i="4"/>
  <c r="T465" i="4" s="1"/>
  <c r="F465" i="4"/>
  <c r="D465" i="4"/>
  <c r="B465" i="4"/>
  <c r="AG464" i="4"/>
  <c r="U464" i="4"/>
  <c r="S464" i="4"/>
  <c r="R464" i="4"/>
  <c r="Q464" i="4"/>
  <c r="G464" i="4"/>
  <c r="T464" i="4" s="1"/>
  <c r="F464" i="4"/>
  <c r="D464" i="4"/>
  <c r="B464" i="4"/>
  <c r="AG463" i="4"/>
  <c r="U463" i="4"/>
  <c r="S463" i="4"/>
  <c r="R463" i="4"/>
  <c r="Q463" i="4"/>
  <c r="G463" i="4"/>
  <c r="T463" i="4" s="1"/>
  <c r="F463" i="4"/>
  <c r="D463" i="4"/>
  <c r="B463" i="4"/>
  <c r="AG462" i="4"/>
  <c r="U462" i="4"/>
  <c r="S462" i="4"/>
  <c r="R462" i="4"/>
  <c r="Q462" i="4"/>
  <c r="G462" i="4"/>
  <c r="T462" i="4" s="1"/>
  <c r="F462" i="4"/>
  <c r="D462" i="4"/>
  <c r="B462" i="4"/>
  <c r="AG461" i="4"/>
  <c r="U461" i="4"/>
  <c r="S461" i="4"/>
  <c r="R461" i="4"/>
  <c r="Q461" i="4"/>
  <c r="G461" i="4"/>
  <c r="T461" i="4" s="1"/>
  <c r="F461" i="4"/>
  <c r="D461" i="4"/>
  <c r="B461" i="4"/>
  <c r="AG460" i="4"/>
  <c r="U460" i="4"/>
  <c r="S460" i="4"/>
  <c r="R460" i="4"/>
  <c r="Q460" i="4"/>
  <c r="G460" i="4"/>
  <c r="T460" i="4" s="1"/>
  <c r="F460" i="4"/>
  <c r="D460" i="4"/>
  <c r="B460" i="4"/>
  <c r="AG459" i="4"/>
  <c r="U459" i="4"/>
  <c r="S459" i="4"/>
  <c r="R459" i="4"/>
  <c r="Q459" i="4"/>
  <c r="G459" i="4"/>
  <c r="T459" i="4" s="1"/>
  <c r="F459" i="4"/>
  <c r="D459" i="4"/>
  <c r="B459" i="4"/>
  <c r="AG458" i="4"/>
  <c r="U458" i="4"/>
  <c r="S458" i="4"/>
  <c r="R458" i="4"/>
  <c r="Q458" i="4"/>
  <c r="G458" i="4"/>
  <c r="T458" i="4" s="1"/>
  <c r="F458" i="4"/>
  <c r="D458" i="4"/>
  <c r="B458" i="4"/>
  <c r="AG457" i="4"/>
  <c r="U457" i="4"/>
  <c r="S457" i="4"/>
  <c r="R457" i="4"/>
  <c r="Q457" i="4"/>
  <c r="G457" i="4"/>
  <c r="T457" i="4" s="1"/>
  <c r="F457" i="4"/>
  <c r="D457" i="4"/>
  <c r="B457" i="4"/>
  <c r="AG456" i="4"/>
  <c r="U456" i="4"/>
  <c r="S456" i="4"/>
  <c r="R456" i="4"/>
  <c r="Q456" i="4"/>
  <c r="G456" i="4"/>
  <c r="T456" i="4" s="1"/>
  <c r="F456" i="4"/>
  <c r="D456" i="4"/>
  <c r="B456" i="4"/>
  <c r="AG455" i="4"/>
  <c r="U455" i="4"/>
  <c r="S455" i="4"/>
  <c r="R455" i="4"/>
  <c r="Q455" i="4"/>
  <c r="G455" i="4"/>
  <c r="T455" i="4" s="1"/>
  <c r="F455" i="4"/>
  <c r="D455" i="4"/>
  <c r="B455" i="4"/>
  <c r="AG454" i="4"/>
  <c r="U454" i="4"/>
  <c r="S454" i="4"/>
  <c r="R454" i="4"/>
  <c r="Q454" i="4"/>
  <c r="G454" i="4"/>
  <c r="T454" i="4" s="1"/>
  <c r="F454" i="4"/>
  <c r="D454" i="4"/>
  <c r="B454" i="4"/>
  <c r="AG453" i="4"/>
  <c r="U453" i="4"/>
  <c r="S453" i="4"/>
  <c r="R453" i="4"/>
  <c r="Q453" i="4"/>
  <c r="G453" i="4"/>
  <c r="T453" i="4" s="1"/>
  <c r="F453" i="4"/>
  <c r="D453" i="4"/>
  <c r="B453" i="4"/>
  <c r="AG452" i="4"/>
  <c r="U452" i="4"/>
  <c r="S452" i="4"/>
  <c r="R452" i="4"/>
  <c r="Q452" i="4"/>
  <c r="G452" i="4"/>
  <c r="T452" i="4" s="1"/>
  <c r="F452" i="4"/>
  <c r="D452" i="4"/>
  <c r="B452" i="4"/>
  <c r="AG451" i="4"/>
  <c r="U451" i="4"/>
  <c r="S451" i="4"/>
  <c r="R451" i="4"/>
  <c r="Q451" i="4"/>
  <c r="G451" i="4"/>
  <c r="T451" i="4" s="1"/>
  <c r="F451" i="4"/>
  <c r="D451" i="4"/>
  <c r="B451" i="4"/>
  <c r="AG450" i="4"/>
  <c r="U450" i="4"/>
  <c r="S450" i="4"/>
  <c r="R450" i="4"/>
  <c r="Q450" i="4"/>
  <c r="G450" i="4"/>
  <c r="T450" i="4" s="1"/>
  <c r="F450" i="4"/>
  <c r="D450" i="4"/>
  <c r="B450" i="4"/>
  <c r="AG449" i="4"/>
  <c r="U449" i="4"/>
  <c r="S449" i="4"/>
  <c r="R449" i="4"/>
  <c r="Q449" i="4"/>
  <c r="G449" i="4"/>
  <c r="T449" i="4" s="1"/>
  <c r="F449" i="4"/>
  <c r="D449" i="4"/>
  <c r="B449" i="4"/>
  <c r="AG448" i="4"/>
  <c r="U448" i="4"/>
  <c r="S448" i="4"/>
  <c r="R448" i="4"/>
  <c r="Q448" i="4"/>
  <c r="G448" i="4"/>
  <c r="T448" i="4" s="1"/>
  <c r="F448" i="4"/>
  <c r="D448" i="4"/>
  <c r="B448" i="4"/>
  <c r="AG447" i="4"/>
  <c r="U447" i="4"/>
  <c r="S447" i="4"/>
  <c r="R447" i="4"/>
  <c r="Q447" i="4"/>
  <c r="G447" i="4"/>
  <c r="T447" i="4" s="1"/>
  <c r="F447" i="4"/>
  <c r="D447" i="4"/>
  <c r="B447" i="4"/>
  <c r="AG446" i="4"/>
  <c r="U446" i="4"/>
  <c r="S446" i="4"/>
  <c r="R446" i="4"/>
  <c r="Q446" i="4"/>
  <c r="G446" i="4"/>
  <c r="T446" i="4" s="1"/>
  <c r="F446" i="4"/>
  <c r="D446" i="4"/>
  <c r="B446" i="4"/>
  <c r="AG445" i="4"/>
  <c r="U445" i="4"/>
  <c r="S445" i="4"/>
  <c r="R445" i="4"/>
  <c r="Q445" i="4"/>
  <c r="G445" i="4"/>
  <c r="T445" i="4" s="1"/>
  <c r="F445" i="4"/>
  <c r="D445" i="4"/>
  <c r="B445" i="4"/>
  <c r="AG444" i="4"/>
  <c r="U444" i="4"/>
  <c r="S444" i="4"/>
  <c r="R444" i="4"/>
  <c r="Q444" i="4"/>
  <c r="G444" i="4"/>
  <c r="T444" i="4" s="1"/>
  <c r="F444" i="4"/>
  <c r="D444" i="4"/>
  <c r="B444" i="4"/>
  <c r="AG443" i="4"/>
  <c r="U443" i="4"/>
  <c r="S443" i="4"/>
  <c r="R443" i="4"/>
  <c r="Q443" i="4"/>
  <c r="G443" i="4"/>
  <c r="T443" i="4" s="1"/>
  <c r="F443" i="4"/>
  <c r="D443" i="4"/>
  <c r="B443" i="4"/>
  <c r="AG442" i="4"/>
  <c r="U442" i="4"/>
  <c r="S442" i="4"/>
  <c r="R442" i="4"/>
  <c r="Q442" i="4"/>
  <c r="G442" i="4"/>
  <c r="T442" i="4" s="1"/>
  <c r="F442" i="4"/>
  <c r="D442" i="4"/>
  <c r="B442" i="4"/>
  <c r="AG441" i="4"/>
  <c r="U441" i="4"/>
  <c r="S441" i="4"/>
  <c r="R441" i="4"/>
  <c r="Q441" i="4"/>
  <c r="G441" i="4"/>
  <c r="T441" i="4" s="1"/>
  <c r="F441" i="4"/>
  <c r="D441" i="4"/>
  <c r="B441" i="4"/>
  <c r="AG440" i="4"/>
  <c r="U440" i="4"/>
  <c r="S440" i="4"/>
  <c r="R440" i="4"/>
  <c r="Q440" i="4"/>
  <c r="G440" i="4"/>
  <c r="T440" i="4" s="1"/>
  <c r="F440" i="4"/>
  <c r="D440" i="4"/>
  <c r="B440" i="4"/>
  <c r="AG439" i="4"/>
  <c r="U439" i="4"/>
  <c r="S439" i="4"/>
  <c r="R439" i="4"/>
  <c r="Q439" i="4"/>
  <c r="G439" i="4"/>
  <c r="T439" i="4" s="1"/>
  <c r="F439" i="4"/>
  <c r="D439" i="4"/>
  <c r="B439" i="4"/>
  <c r="AG438" i="4"/>
  <c r="U438" i="4"/>
  <c r="S438" i="4"/>
  <c r="R438" i="4"/>
  <c r="Q438" i="4"/>
  <c r="G438" i="4"/>
  <c r="T438" i="4" s="1"/>
  <c r="F438" i="4"/>
  <c r="D438" i="4"/>
  <c r="B438" i="4"/>
  <c r="AG437" i="4"/>
  <c r="U437" i="4"/>
  <c r="S437" i="4"/>
  <c r="R437" i="4"/>
  <c r="Q437" i="4"/>
  <c r="G437" i="4"/>
  <c r="T437" i="4" s="1"/>
  <c r="F437" i="4"/>
  <c r="D437" i="4"/>
  <c r="B437" i="4"/>
  <c r="AG436" i="4"/>
  <c r="U436" i="4"/>
  <c r="S436" i="4"/>
  <c r="R436" i="4"/>
  <c r="Q436" i="4"/>
  <c r="G436" i="4"/>
  <c r="T436" i="4" s="1"/>
  <c r="F436" i="4"/>
  <c r="D436" i="4"/>
  <c r="B436" i="4"/>
  <c r="AG435" i="4"/>
  <c r="U435" i="4"/>
  <c r="S435" i="4"/>
  <c r="R435" i="4"/>
  <c r="Q435" i="4"/>
  <c r="G435" i="4"/>
  <c r="T435" i="4" s="1"/>
  <c r="F435" i="4"/>
  <c r="D435" i="4"/>
  <c r="B435" i="4"/>
  <c r="AG434" i="4"/>
  <c r="U434" i="4"/>
  <c r="S434" i="4"/>
  <c r="R434" i="4"/>
  <c r="Q434" i="4"/>
  <c r="G434" i="4"/>
  <c r="T434" i="4" s="1"/>
  <c r="F434" i="4"/>
  <c r="D434" i="4"/>
  <c r="B434" i="4"/>
  <c r="AG433" i="4"/>
  <c r="U433" i="4"/>
  <c r="T433" i="4"/>
  <c r="S433" i="4"/>
  <c r="R433" i="4"/>
  <c r="Q433" i="4"/>
  <c r="G433" i="4"/>
  <c r="F433" i="4"/>
  <c r="D433" i="4"/>
  <c r="B433" i="4"/>
  <c r="AG432" i="4"/>
  <c r="U432" i="4"/>
  <c r="S432" i="4"/>
  <c r="R432" i="4"/>
  <c r="Q432" i="4"/>
  <c r="G432" i="4"/>
  <c r="T432" i="4" s="1"/>
  <c r="F432" i="4"/>
  <c r="D432" i="4"/>
  <c r="B432" i="4"/>
  <c r="AG431" i="4"/>
  <c r="U431" i="4"/>
  <c r="S431" i="4"/>
  <c r="R431" i="4"/>
  <c r="Q431" i="4"/>
  <c r="G431" i="4"/>
  <c r="T431" i="4" s="1"/>
  <c r="F431" i="4"/>
  <c r="D431" i="4"/>
  <c r="B431" i="4"/>
  <c r="AG430" i="4"/>
  <c r="U430" i="4"/>
  <c r="S430" i="4"/>
  <c r="R430" i="4"/>
  <c r="Q430" i="4"/>
  <c r="G430" i="4"/>
  <c r="T430" i="4" s="1"/>
  <c r="F430" i="4"/>
  <c r="D430" i="4"/>
  <c r="B430" i="4"/>
  <c r="AG429" i="4"/>
  <c r="U429" i="4"/>
  <c r="S429" i="4"/>
  <c r="R429" i="4"/>
  <c r="Q429" i="4"/>
  <c r="G429" i="4"/>
  <c r="T429" i="4" s="1"/>
  <c r="F429" i="4"/>
  <c r="D429" i="4"/>
  <c r="B429" i="4"/>
  <c r="AG428" i="4"/>
  <c r="U428" i="4"/>
  <c r="S428" i="4"/>
  <c r="R428" i="4"/>
  <c r="Q428" i="4"/>
  <c r="G428" i="4"/>
  <c r="T428" i="4" s="1"/>
  <c r="F428" i="4"/>
  <c r="D428" i="4"/>
  <c r="B428" i="4"/>
  <c r="AG427" i="4"/>
  <c r="U427" i="4"/>
  <c r="S427" i="4"/>
  <c r="R427" i="4"/>
  <c r="Q427" i="4"/>
  <c r="G427" i="4"/>
  <c r="T427" i="4" s="1"/>
  <c r="F427" i="4"/>
  <c r="D427" i="4"/>
  <c r="B427" i="4"/>
  <c r="AG426" i="4"/>
  <c r="U426" i="4"/>
  <c r="S426" i="4"/>
  <c r="R426" i="4"/>
  <c r="Q426" i="4"/>
  <c r="G426" i="4"/>
  <c r="T426" i="4" s="1"/>
  <c r="F426" i="4"/>
  <c r="D426" i="4"/>
  <c r="B426" i="4"/>
  <c r="AG425" i="4"/>
  <c r="U425" i="4"/>
  <c r="S425" i="4"/>
  <c r="R425" i="4"/>
  <c r="Q425" i="4"/>
  <c r="G425" i="4"/>
  <c r="T425" i="4" s="1"/>
  <c r="F425" i="4"/>
  <c r="D425" i="4"/>
  <c r="B425" i="4"/>
  <c r="AG424" i="4"/>
  <c r="U424" i="4"/>
  <c r="S424" i="4"/>
  <c r="R424" i="4"/>
  <c r="Q424" i="4"/>
  <c r="G424" i="4"/>
  <c r="T424" i="4" s="1"/>
  <c r="F424" i="4"/>
  <c r="D424" i="4"/>
  <c r="B424" i="4"/>
  <c r="AG423" i="4"/>
  <c r="U423" i="4"/>
  <c r="S423" i="4"/>
  <c r="R423" i="4"/>
  <c r="Q423" i="4"/>
  <c r="G423" i="4"/>
  <c r="T423" i="4" s="1"/>
  <c r="F423" i="4"/>
  <c r="D423" i="4"/>
  <c r="B423" i="4"/>
  <c r="AG422" i="4"/>
  <c r="U422" i="4"/>
  <c r="S422" i="4"/>
  <c r="R422" i="4"/>
  <c r="Q422" i="4"/>
  <c r="G422" i="4"/>
  <c r="T422" i="4" s="1"/>
  <c r="F422" i="4"/>
  <c r="D422" i="4"/>
  <c r="B422" i="4"/>
  <c r="AG421" i="4"/>
  <c r="U421" i="4"/>
  <c r="S421" i="4"/>
  <c r="R421" i="4"/>
  <c r="Q421" i="4"/>
  <c r="G421" i="4"/>
  <c r="T421" i="4" s="1"/>
  <c r="F421" i="4"/>
  <c r="D421" i="4"/>
  <c r="B421" i="4"/>
  <c r="AG420" i="4"/>
  <c r="U420" i="4"/>
  <c r="S420" i="4"/>
  <c r="R420" i="4"/>
  <c r="Q420" i="4"/>
  <c r="G420" i="4"/>
  <c r="T420" i="4" s="1"/>
  <c r="F420" i="4"/>
  <c r="D420" i="4"/>
  <c r="B420" i="4"/>
  <c r="AG419" i="4"/>
  <c r="U419" i="4"/>
  <c r="S419" i="4"/>
  <c r="R419" i="4"/>
  <c r="Q419" i="4"/>
  <c r="G419" i="4"/>
  <c r="T419" i="4" s="1"/>
  <c r="F419" i="4"/>
  <c r="D419" i="4"/>
  <c r="B419" i="4"/>
  <c r="AG418" i="4"/>
  <c r="U418" i="4"/>
  <c r="S418" i="4"/>
  <c r="R418" i="4"/>
  <c r="Q418" i="4"/>
  <c r="G418" i="4"/>
  <c r="T418" i="4" s="1"/>
  <c r="F418" i="4"/>
  <c r="D418" i="4"/>
  <c r="B418" i="4"/>
  <c r="AG417" i="4"/>
  <c r="U417" i="4"/>
  <c r="S417" i="4"/>
  <c r="R417" i="4"/>
  <c r="Q417" i="4"/>
  <c r="G417" i="4"/>
  <c r="T417" i="4" s="1"/>
  <c r="F417" i="4"/>
  <c r="D417" i="4"/>
  <c r="B417" i="4"/>
  <c r="AG416" i="4"/>
  <c r="U416" i="4"/>
  <c r="S416" i="4"/>
  <c r="R416" i="4"/>
  <c r="Q416" i="4"/>
  <c r="G416" i="4"/>
  <c r="T416" i="4" s="1"/>
  <c r="F416" i="4"/>
  <c r="D416" i="4"/>
  <c r="B416" i="4"/>
  <c r="AG415" i="4"/>
  <c r="U415" i="4"/>
  <c r="S415" i="4"/>
  <c r="R415" i="4"/>
  <c r="Q415" i="4"/>
  <c r="G415" i="4"/>
  <c r="T415" i="4" s="1"/>
  <c r="F415" i="4"/>
  <c r="D415" i="4"/>
  <c r="B415" i="4"/>
  <c r="AG414" i="4"/>
  <c r="U414" i="4"/>
  <c r="S414" i="4"/>
  <c r="R414" i="4"/>
  <c r="Q414" i="4"/>
  <c r="G414" i="4"/>
  <c r="T414" i="4" s="1"/>
  <c r="F414" i="4"/>
  <c r="D414" i="4"/>
  <c r="B414" i="4"/>
  <c r="AG413" i="4"/>
  <c r="U413" i="4"/>
  <c r="S413" i="4"/>
  <c r="R413" i="4"/>
  <c r="Q413" i="4"/>
  <c r="G413" i="4"/>
  <c r="T413" i="4" s="1"/>
  <c r="F413" i="4"/>
  <c r="D413" i="4"/>
  <c r="B413" i="4"/>
  <c r="AG412" i="4"/>
  <c r="U412" i="4"/>
  <c r="S412" i="4"/>
  <c r="R412" i="4"/>
  <c r="Q412" i="4"/>
  <c r="G412" i="4"/>
  <c r="T412" i="4" s="1"/>
  <c r="F412" i="4"/>
  <c r="D412" i="4"/>
  <c r="B412" i="4"/>
  <c r="AG411" i="4"/>
  <c r="U411" i="4"/>
  <c r="S411" i="4"/>
  <c r="R411" i="4"/>
  <c r="Q411" i="4"/>
  <c r="G411" i="4"/>
  <c r="T411" i="4" s="1"/>
  <c r="F411" i="4"/>
  <c r="D411" i="4"/>
  <c r="B411" i="4"/>
  <c r="AG410" i="4"/>
  <c r="U410" i="4"/>
  <c r="S410" i="4"/>
  <c r="R410" i="4"/>
  <c r="Q410" i="4"/>
  <c r="G410" i="4"/>
  <c r="T410" i="4" s="1"/>
  <c r="F410" i="4"/>
  <c r="D410" i="4"/>
  <c r="B410" i="4"/>
  <c r="AG409" i="4"/>
  <c r="U409" i="4"/>
  <c r="S409" i="4"/>
  <c r="R409" i="4"/>
  <c r="Q409" i="4"/>
  <c r="G409" i="4"/>
  <c r="T409" i="4" s="1"/>
  <c r="F409" i="4"/>
  <c r="D409" i="4"/>
  <c r="B409" i="4"/>
  <c r="AG408" i="4"/>
  <c r="U408" i="4"/>
  <c r="S408" i="4"/>
  <c r="R408" i="4"/>
  <c r="Q408" i="4"/>
  <c r="G408" i="4"/>
  <c r="T408" i="4" s="1"/>
  <c r="F408" i="4"/>
  <c r="D408" i="4"/>
  <c r="B408" i="4"/>
  <c r="AG407" i="4"/>
  <c r="U407" i="4"/>
  <c r="S407" i="4"/>
  <c r="R407" i="4"/>
  <c r="Q407" i="4"/>
  <c r="G407" i="4"/>
  <c r="T407" i="4" s="1"/>
  <c r="F407" i="4"/>
  <c r="D407" i="4"/>
  <c r="B407" i="4"/>
  <c r="AG406" i="4"/>
  <c r="U406" i="4"/>
  <c r="S406" i="4"/>
  <c r="R406" i="4"/>
  <c r="Q406" i="4"/>
  <c r="G406" i="4"/>
  <c r="T406" i="4" s="1"/>
  <c r="F406" i="4"/>
  <c r="D406" i="4"/>
  <c r="B406" i="4"/>
  <c r="AG405" i="4"/>
  <c r="U405" i="4"/>
  <c r="S405" i="4"/>
  <c r="R405" i="4"/>
  <c r="Q405" i="4"/>
  <c r="G405" i="4"/>
  <c r="T405" i="4" s="1"/>
  <c r="F405" i="4"/>
  <c r="D405" i="4"/>
  <c r="B405" i="4"/>
  <c r="AG404" i="4"/>
  <c r="U404" i="4"/>
  <c r="S404" i="4"/>
  <c r="R404" i="4"/>
  <c r="Q404" i="4"/>
  <c r="G404" i="4"/>
  <c r="T404" i="4" s="1"/>
  <c r="F404" i="4"/>
  <c r="D404" i="4"/>
  <c r="B404" i="4"/>
  <c r="AG403" i="4"/>
  <c r="U403" i="4"/>
  <c r="S403" i="4"/>
  <c r="R403" i="4"/>
  <c r="Q403" i="4"/>
  <c r="G403" i="4"/>
  <c r="T403" i="4" s="1"/>
  <c r="F403" i="4"/>
  <c r="D403" i="4"/>
  <c r="B403" i="4"/>
  <c r="AG402" i="4"/>
  <c r="U402" i="4"/>
  <c r="S402" i="4"/>
  <c r="R402" i="4"/>
  <c r="Q402" i="4"/>
  <c r="G402" i="4"/>
  <c r="T402" i="4" s="1"/>
  <c r="F402" i="4"/>
  <c r="D402" i="4"/>
  <c r="B402" i="4"/>
  <c r="AG401" i="4"/>
  <c r="U401" i="4"/>
  <c r="S401" i="4"/>
  <c r="R401" i="4"/>
  <c r="Q401" i="4"/>
  <c r="G401" i="4"/>
  <c r="T401" i="4" s="1"/>
  <c r="F401" i="4"/>
  <c r="D401" i="4"/>
  <c r="B401" i="4"/>
  <c r="AG400" i="4"/>
  <c r="U400" i="4"/>
  <c r="S400" i="4"/>
  <c r="R400" i="4"/>
  <c r="Q400" i="4"/>
  <c r="G400" i="4"/>
  <c r="T400" i="4" s="1"/>
  <c r="F400" i="4"/>
  <c r="D400" i="4"/>
  <c r="B400" i="4"/>
  <c r="AG399" i="4"/>
  <c r="U399" i="4"/>
  <c r="S399" i="4"/>
  <c r="R399" i="4"/>
  <c r="Q399" i="4"/>
  <c r="G399" i="4"/>
  <c r="T399" i="4" s="1"/>
  <c r="F399" i="4"/>
  <c r="D399" i="4"/>
  <c r="B399" i="4"/>
  <c r="AG398" i="4"/>
  <c r="U398" i="4"/>
  <c r="S398" i="4"/>
  <c r="R398" i="4"/>
  <c r="Q398" i="4"/>
  <c r="G398" i="4"/>
  <c r="T398" i="4" s="1"/>
  <c r="F398" i="4"/>
  <c r="D398" i="4"/>
  <c r="B398" i="4"/>
  <c r="AG397" i="4"/>
  <c r="U397" i="4"/>
  <c r="S397" i="4"/>
  <c r="R397" i="4"/>
  <c r="Q397" i="4"/>
  <c r="G397" i="4"/>
  <c r="T397" i="4" s="1"/>
  <c r="F397" i="4"/>
  <c r="D397" i="4"/>
  <c r="B397" i="4"/>
  <c r="AG396" i="4"/>
  <c r="U396" i="4"/>
  <c r="S396" i="4"/>
  <c r="R396" i="4"/>
  <c r="Q396" i="4"/>
  <c r="G396" i="4"/>
  <c r="T396" i="4" s="1"/>
  <c r="F396" i="4"/>
  <c r="D396" i="4"/>
  <c r="B396" i="4"/>
  <c r="AG395" i="4"/>
  <c r="U395" i="4"/>
  <c r="S395" i="4"/>
  <c r="R395" i="4"/>
  <c r="Q395" i="4"/>
  <c r="G395" i="4"/>
  <c r="T395" i="4" s="1"/>
  <c r="F395" i="4"/>
  <c r="D395" i="4"/>
  <c r="B395" i="4"/>
  <c r="AG394" i="4"/>
  <c r="U394" i="4"/>
  <c r="S394" i="4"/>
  <c r="R394" i="4"/>
  <c r="Q394" i="4"/>
  <c r="G394" i="4"/>
  <c r="T394" i="4" s="1"/>
  <c r="F394" i="4"/>
  <c r="D394" i="4"/>
  <c r="B394" i="4"/>
  <c r="AG393" i="4"/>
  <c r="U393" i="4"/>
  <c r="S393" i="4"/>
  <c r="R393" i="4"/>
  <c r="Q393" i="4"/>
  <c r="G393" i="4"/>
  <c r="T393" i="4" s="1"/>
  <c r="F393" i="4"/>
  <c r="D393" i="4"/>
  <c r="B393" i="4"/>
  <c r="AG392" i="4"/>
  <c r="U392" i="4"/>
  <c r="S392" i="4"/>
  <c r="R392" i="4"/>
  <c r="Q392" i="4"/>
  <c r="G392" i="4"/>
  <c r="T392" i="4" s="1"/>
  <c r="F392" i="4"/>
  <c r="D392" i="4"/>
  <c r="B392" i="4"/>
  <c r="AG391" i="4"/>
  <c r="U391" i="4"/>
  <c r="S391" i="4"/>
  <c r="R391" i="4"/>
  <c r="Q391" i="4"/>
  <c r="G391" i="4"/>
  <c r="T391" i="4" s="1"/>
  <c r="F391" i="4"/>
  <c r="D391" i="4"/>
  <c r="B391" i="4"/>
  <c r="AG390" i="4"/>
  <c r="U390" i="4"/>
  <c r="T390" i="4"/>
  <c r="S390" i="4"/>
  <c r="R390" i="4"/>
  <c r="Q390" i="4"/>
  <c r="G390" i="4"/>
  <c r="F390" i="4"/>
  <c r="D390" i="4"/>
  <c r="B390" i="4"/>
  <c r="AG389" i="4"/>
  <c r="U389" i="4"/>
  <c r="S389" i="4"/>
  <c r="R389" i="4"/>
  <c r="Q389" i="4"/>
  <c r="G389" i="4"/>
  <c r="T389" i="4" s="1"/>
  <c r="F389" i="4"/>
  <c r="D389" i="4"/>
  <c r="B389" i="4"/>
  <c r="AG388" i="4"/>
  <c r="U388" i="4"/>
  <c r="S388" i="4"/>
  <c r="R388" i="4"/>
  <c r="Q388" i="4"/>
  <c r="G388" i="4"/>
  <c r="T388" i="4" s="1"/>
  <c r="F388" i="4"/>
  <c r="D388" i="4"/>
  <c r="B388" i="4"/>
  <c r="AG387" i="4"/>
  <c r="U387" i="4"/>
  <c r="S387" i="4"/>
  <c r="R387" i="4"/>
  <c r="Q387" i="4"/>
  <c r="G387" i="4"/>
  <c r="T387" i="4" s="1"/>
  <c r="F387" i="4"/>
  <c r="D387" i="4"/>
  <c r="B387" i="4"/>
  <c r="AG386" i="4"/>
  <c r="U386" i="4"/>
  <c r="S386" i="4"/>
  <c r="R386" i="4"/>
  <c r="Q386" i="4"/>
  <c r="G386" i="4"/>
  <c r="T386" i="4" s="1"/>
  <c r="F386" i="4"/>
  <c r="D386" i="4"/>
  <c r="B386" i="4"/>
  <c r="AG385" i="4"/>
  <c r="U385" i="4"/>
  <c r="S385" i="4"/>
  <c r="R385" i="4"/>
  <c r="Q385" i="4"/>
  <c r="G385" i="4"/>
  <c r="T385" i="4" s="1"/>
  <c r="F385" i="4"/>
  <c r="D385" i="4"/>
  <c r="B385" i="4"/>
  <c r="AG384" i="4"/>
  <c r="U384" i="4"/>
  <c r="S384" i="4"/>
  <c r="R384" i="4"/>
  <c r="Q384" i="4"/>
  <c r="G384" i="4"/>
  <c r="T384" i="4" s="1"/>
  <c r="F384" i="4"/>
  <c r="D384" i="4"/>
  <c r="B384" i="4"/>
  <c r="AG383" i="4"/>
  <c r="U383" i="4"/>
  <c r="S383" i="4"/>
  <c r="R383" i="4"/>
  <c r="Q383" i="4"/>
  <c r="G383" i="4"/>
  <c r="T383" i="4" s="1"/>
  <c r="F383" i="4"/>
  <c r="D383" i="4"/>
  <c r="B383" i="4"/>
  <c r="AG382" i="4"/>
  <c r="U382" i="4"/>
  <c r="S382" i="4"/>
  <c r="R382" i="4"/>
  <c r="Q382" i="4"/>
  <c r="G382" i="4"/>
  <c r="T382" i="4" s="1"/>
  <c r="F382" i="4"/>
  <c r="D382" i="4"/>
  <c r="B382" i="4"/>
  <c r="AG381" i="4"/>
  <c r="U381" i="4"/>
  <c r="S381" i="4"/>
  <c r="R381" i="4"/>
  <c r="Q381" i="4"/>
  <c r="G381" i="4"/>
  <c r="T381" i="4" s="1"/>
  <c r="F381" i="4"/>
  <c r="D381" i="4"/>
  <c r="B381" i="4"/>
  <c r="AG380" i="4"/>
  <c r="U380" i="4"/>
  <c r="S380" i="4"/>
  <c r="R380" i="4"/>
  <c r="Q380" i="4"/>
  <c r="G380" i="4"/>
  <c r="T380" i="4" s="1"/>
  <c r="F380" i="4"/>
  <c r="D380" i="4"/>
  <c r="B380" i="4"/>
  <c r="AG379" i="4"/>
  <c r="U379" i="4"/>
  <c r="S379" i="4"/>
  <c r="R379" i="4"/>
  <c r="Q379" i="4"/>
  <c r="G379" i="4"/>
  <c r="T379" i="4" s="1"/>
  <c r="F379" i="4"/>
  <c r="D379" i="4"/>
  <c r="B379" i="4"/>
  <c r="AG378" i="4"/>
  <c r="U378" i="4"/>
  <c r="S378" i="4"/>
  <c r="R378" i="4"/>
  <c r="Q378" i="4"/>
  <c r="G378" i="4"/>
  <c r="T378" i="4" s="1"/>
  <c r="F378" i="4"/>
  <c r="D378" i="4"/>
  <c r="B378" i="4"/>
  <c r="AG377" i="4"/>
  <c r="U377" i="4"/>
  <c r="S377" i="4"/>
  <c r="R377" i="4"/>
  <c r="Q377" i="4"/>
  <c r="G377" i="4"/>
  <c r="T377" i="4" s="1"/>
  <c r="F377" i="4"/>
  <c r="D377" i="4"/>
  <c r="B377" i="4"/>
  <c r="AG376" i="4"/>
  <c r="U376" i="4"/>
  <c r="S376" i="4"/>
  <c r="R376" i="4"/>
  <c r="Q376" i="4"/>
  <c r="G376" i="4"/>
  <c r="T376" i="4" s="1"/>
  <c r="F376" i="4"/>
  <c r="D376" i="4"/>
  <c r="B376" i="4"/>
  <c r="AG375" i="4"/>
  <c r="U375" i="4"/>
  <c r="S375" i="4"/>
  <c r="R375" i="4"/>
  <c r="Q375" i="4"/>
  <c r="G375" i="4"/>
  <c r="T375" i="4" s="1"/>
  <c r="F375" i="4"/>
  <c r="D375" i="4"/>
  <c r="B375" i="4"/>
  <c r="AG374" i="4"/>
  <c r="U374" i="4"/>
  <c r="S374" i="4"/>
  <c r="R374" i="4"/>
  <c r="Q374" i="4"/>
  <c r="G374" i="4"/>
  <c r="T374" i="4" s="1"/>
  <c r="F374" i="4"/>
  <c r="D374" i="4"/>
  <c r="B374" i="4"/>
  <c r="AG373" i="4"/>
  <c r="U373" i="4"/>
  <c r="S373" i="4"/>
  <c r="R373" i="4"/>
  <c r="Q373" i="4"/>
  <c r="G373" i="4"/>
  <c r="T373" i="4" s="1"/>
  <c r="F373" i="4"/>
  <c r="D373" i="4"/>
  <c r="B373" i="4"/>
  <c r="AG372" i="4"/>
  <c r="U372" i="4"/>
  <c r="S372" i="4"/>
  <c r="R372" i="4"/>
  <c r="Q372" i="4"/>
  <c r="G372" i="4"/>
  <c r="T372" i="4" s="1"/>
  <c r="F372" i="4"/>
  <c r="D372" i="4"/>
  <c r="B372" i="4"/>
  <c r="AG371" i="4"/>
  <c r="U371" i="4"/>
  <c r="S371" i="4"/>
  <c r="R371" i="4"/>
  <c r="Q371" i="4"/>
  <c r="G371" i="4"/>
  <c r="T371" i="4" s="1"/>
  <c r="F371" i="4"/>
  <c r="D371" i="4"/>
  <c r="B371" i="4"/>
  <c r="AG370" i="4"/>
  <c r="U370" i="4"/>
  <c r="S370" i="4"/>
  <c r="R370" i="4"/>
  <c r="Q370" i="4"/>
  <c r="G370" i="4"/>
  <c r="T370" i="4" s="1"/>
  <c r="F370" i="4"/>
  <c r="D370" i="4"/>
  <c r="B370" i="4"/>
  <c r="AG369" i="4"/>
  <c r="U369" i="4"/>
  <c r="S369" i="4"/>
  <c r="R369" i="4"/>
  <c r="Q369" i="4"/>
  <c r="G369" i="4"/>
  <c r="T369" i="4" s="1"/>
  <c r="F369" i="4"/>
  <c r="D369" i="4"/>
  <c r="B369" i="4"/>
  <c r="AG368" i="4"/>
  <c r="U368" i="4"/>
  <c r="S368" i="4"/>
  <c r="R368" i="4"/>
  <c r="Q368" i="4"/>
  <c r="G368" i="4"/>
  <c r="T368" i="4" s="1"/>
  <c r="F368" i="4"/>
  <c r="D368" i="4"/>
  <c r="B368" i="4"/>
  <c r="AG367" i="4"/>
  <c r="U367" i="4"/>
  <c r="S367" i="4"/>
  <c r="R367" i="4"/>
  <c r="Q367" i="4"/>
  <c r="G367" i="4"/>
  <c r="T367" i="4" s="1"/>
  <c r="F367" i="4"/>
  <c r="D367" i="4"/>
  <c r="B367" i="4"/>
  <c r="AG366" i="4"/>
  <c r="U366" i="4"/>
  <c r="S366" i="4"/>
  <c r="R366" i="4"/>
  <c r="Q366" i="4"/>
  <c r="G366" i="4"/>
  <c r="T366" i="4" s="1"/>
  <c r="F366" i="4"/>
  <c r="D366" i="4"/>
  <c r="B366" i="4"/>
  <c r="AG365" i="4"/>
  <c r="U365" i="4"/>
  <c r="S365" i="4"/>
  <c r="R365" i="4"/>
  <c r="Q365" i="4"/>
  <c r="G365" i="4"/>
  <c r="T365" i="4" s="1"/>
  <c r="F365" i="4"/>
  <c r="D365" i="4"/>
  <c r="B365" i="4"/>
  <c r="AG364" i="4"/>
  <c r="U364" i="4"/>
  <c r="S364" i="4"/>
  <c r="R364" i="4"/>
  <c r="Q364" i="4"/>
  <c r="G364" i="4"/>
  <c r="T364" i="4" s="1"/>
  <c r="F364" i="4"/>
  <c r="D364" i="4"/>
  <c r="B364" i="4"/>
  <c r="AG363" i="4"/>
  <c r="U363" i="4"/>
  <c r="S363" i="4"/>
  <c r="R363" i="4"/>
  <c r="Q363" i="4"/>
  <c r="G363" i="4"/>
  <c r="T363" i="4" s="1"/>
  <c r="F363" i="4"/>
  <c r="D363" i="4"/>
  <c r="B363" i="4"/>
  <c r="AG362" i="4"/>
  <c r="U362" i="4"/>
  <c r="S362" i="4"/>
  <c r="R362" i="4"/>
  <c r="Q362" i="4"/>
  <c r="G362" i="4"/>
  <c r="T362" i="4" s="1"/>
  <c r="F362" i="4"/>
  <c r="D362" i="4"/>
  <c r="B362" i="4"/>
  <c r="AG361" i="4"/>
  <c r="U361" i="4"/>
  <c r="S361" i="4"/>
  <c r="R361" i="4"/>
  <c r="Q361" i="4"/>
  <c r="G361" i="4"/>
  <c r="T361" i="4" s="1"/>
  <c r="F361" i="4"/>
  <c r="D361" i="4"/>
  <c r="B361" i="4"/>
  <c r="AG360" i="4"/>
  <c r="U360" i="4"/>
  <c r="S360" i="4"/>
  <c r="R360" i="4"/>
  <c r="Q360" i="4"/>
  <c r="G360" i="4"/>
  <c r="T360" i="4" s="1"/>
  <c r="F360" i="4"/>
  <c r="D360" i="4"/>
  <c r="B360" i="4"/>
  <c r="AG359" i="4"/>
  <c r="U359" i="4"/>
  <c r="S359" i="4"/>
  <c r="R359" i="4"/>
  <c r="Q359" i="4"/>
  <c r="G359" i="4"/>
  <c r="T359" i="4" s="1"/>
  <c r="F359" i="4"/>
  <c r="D359" i="4"/>
  <c r="B359" i="4"/>
  <c r="AG358" i="4"/>
  <c r="U358" i="4"/>
  <c r="T358" i="4"/>
  <c r="S358" i="4"/>
  <c r="R358" i="4"/>
  <c r="Q358" i="4"/>
  <c r="G358" i="4"/>
  <c r="F358" i="4"/>
  <c r="D358" i="4"/>
  <c r="B358" i="4"/>
  <c r="AG357" i="4"/>
  <c r="U357" i="4"/>
  <c r="S357" i="4"/>
  <c r="R357" i="4"/>
  <c r="Q357" i="4"/>
  <c r="G357" i="4"/>
  <c r="T357" i="4" s="1"/>
  <c r="F357" i="4"/>
  <c r="D357" i="4"/>
  <c r="B357" i="4"/>
  <c r="AG356" i="4"/>
  <c r="U356" i="4"/>
  <c r="S356" i="4"/>
  <c r="R356" i="4"/>
  <c r="Q356" i="4"/>
  <c r="G356" i="4"/>
  <c r="T356" i="4" s="1"/>
  <c r="F356" i="4"/>
  <c r="D356" i="4"/>
  <c r="B356" i="4"/>
  <c r="AG355" i="4"/>
  <c r="U355" i="4"/>
  <c r="S355" i="4"/>
  <c r="R355" i="4"/>
  <c r="Q355" i="4"/>
  <c r="G355" i="4"/>
  <c r="T355" i="4" s="1"/>
  <c r="F355" i="4"/>
  <c r="D355" i="4"/>
  <c r="B355" i="4"/>
  <c r="AG354" i="4"/>
  <c r="U354" i="4"/>
  <c r="S354" i="4"/>
  <c r="R354" i="4"/>
  <c r="Q354" i="4"/>
  <c r="G354" i="4"/>
  <c r="T354" i="4" s="1"/>
  <c r="F354" i="4"/>
  <c r="D354" i="4"/>
  <c r="B354" i="4"/>
  <c r="AG353" i="4"/>
  <c r="U353" i="4"/>
  <c r="S353" i="4"/>
  <c r="R353" i="4"/>
  <c r="Q353" i="4"/>
  <c r="G353" i="4"/>
  <c r="T353" i="4" s="1"/>
  <c r="F353" i="4"/>
  <c r="D353" i="4"/>
  <c r="B353" i="4"/>
  <c r="AG352" i="4"/>
  <c r="U352" i="4"/>
  <c r="S352" i="4"/>
  <c r="R352" i="4"/>
  <c r="Q352" i="4"/>
  <c r="G352" i="4"/>
  <c r="T352" i="4" s="1"/>
  <c r="F352" i="4"/>
  <c r="D352" i="4"/>
  <c r="B352" i="4"/>
  <c r="AG351" i="4"/>
  <c r="U351" i="4"/>
  <c r="S351" i="4"/>
  <c r="R351" i="4"/>
  <c r="Q351" i="4"/>
  <c r="G351" i="4"/>
  <c r="T351" i="4" s="1"/>
  <c r="F351" i="4"/>
  <c r="D351" i="4"/>
  <c r="B351" i="4"/>
  <c r="AG350" i="4"/>
  <c r="U350" i="4"/>
  <c r="S350" i="4"/>
  <c r="R350" i="4"/>
  <c r="Q350" i="4"/>
  <c r="G350" i="4"/>
  <c r="T350" i="4" s="1"/>
  <c r="F350" i="4"/>
  <c r="D350" i="4"/>
  <c r="B350" i="4"/>
  <c r="AG349" i="4"/>
  <c r="U349" i="4"/>
  <c r="S349" i="4"/>
  <c r="R349" i="4"/>
  <c r="Q349" i="4"/>
  <c r="G349" i="4"/>
  <c r="T349" i="4" s="1"/>
  <c r="F349" i="4"/>
  <c r="D349" i="4"/>
  <c r="B349" i="4"/>
  <c r="AG348" i="4"/>
  <c r="U348" i="4"/>
  <c r="S348" i="4"/>
  <c r="R348" i="4"/>
  <c r="Q348" i="4"/>
  <c r="G348" i="4"/>
  <c r="T348" i="4" s="1"/>
  <c r="F348" i="4"/>
  <c r="D348" i="4"/>
  <c r="B348" i="4"/>
  <c r="AG347" i="4"/>
  <c r="U347" i="4"/>
  <c r="S347" i="4"/>
  <c r="R347" i="4"/>
  <c r="Q347" i="4"/>
  <c r="G347" i="4"/>
  <c r="T347" i="4" s="1"/>
  <c r="F347" i="4"/>
  <c r="D347" i="4"/>
  <c r="B347" i="4"/>
  <c r="AG346" i="4"/>
  <c r="U346" i="4"/>
  <c r="T346" i="4"/>
  <c r="S346" i="4"/>
  <c r="R346" i="4"/>
  <c r="Q346" i="4"/>
  <c r="AG345" i="4"/>
  <c r="U345" i="4"/>
  <c r="T345" i="4"/>
  <c r="S345" i="4"/>
  <c r="R345" i="4"/>
  <c r="Q345" i="4"/>
  <c r="AG344" i="4"/>
  <c r="U344" i="4"/>
  <c r="S344" i="4"/>
  <c r="R344" i="4"/>
  <c r="Q344" i="4"/>
  <c r="T344" i="4"/>
  <c r="AG343" i="4"/>
  <c r="U343" i="4"/>
  <c r="S343" i="4"/>
  <c r="R343" i="4"/>
  <c r="Q343" i="4"/>
  <c r="T343" i="4"/>
  <c r="AG342" i="4"/>
  <c r="U342" i="4"/>
  <c r="T342" i="4"/>
  <c r="S342" i="4"/>
  <c r="R342" i="4"/>
  <c r="Q342" i="4"/>
  <c r="AG341" i="4"/>
  <c r="U341" i="4"/>
  <c r="T341" i="4"/>
  <c r="S341" i="4"/>
  <c r="R341" i="4"/>
  <c r="Q341" i="4"/>
  <c r="AG340" i="4"/>
  <c r="U340" i="4"/>
  <c r="S340" i="4"/>
  <c r="R340" i="4"/>
  <c r="Q340" i="4"/>
  <c r="T340" i="4"/>
  <c r="AG339" i="4"/>
  <c r="U339" i="4"/>
  <c r="S339" i="4"/>
  <c r="R339" i="4"/>
  <c r="Q339" i="4"/>
  <c r="T339" i="4"/>
  <c r="AG338" i="4"/>
  <c r="U338" i="4"/>
  <c r="T338" i="4"/>
  <c r="S338" i="4"/>
  <c r="R338" i="4"/>
  <c r="Q338" i="4"/>
  <c r="AG337" i="4"/>
  <c r="U337" i="4"/>
  <c r="T337" i="4"/>
  <c r="S337" i="4"/>
  <c r="R337" i="4"/>
  <c r="Q337" i="4"/>
  <c r="AG336" i="4"/>
  <c r="U336" i="4"/>
  <c r="S336" i="4"/>
  <c r="R336" i="4"/>
  <c r="Q336" i="4"/>
  <c r="T336" i="4"/>
  <c r="AG335" i="4"/>
  <c r="U335" i="4"/>
  <c r="S335" i="4"/>
  <c r="R335" i="4"/>
  <c r="Q335" i="4"/>
  <c r="T335" i="4"/>
  <c r="AG334" i="4"/>
  <c r="U334" i="4"/>
  <c r="T334" i="4"/>
  <c r="S334" i="4"/>
  <c r="R334" i="4"/>
  <c r="Q334" i="4"/>
  <c r="AG333" i="4"/>
  <c r="U333" i="4"/>
  <c r="T333" i="4"/>
  <c r="S333" i="4"/>
  <c r="R333" i="4"/>
  <c r="Q333" i="4"/>
  <c r="AG332" i="4"/>
  <c r="U332" i="4"/>
  <c r="S332" i="4"/>
  <c r="R332" i="4"/>
  <c r="Q332" i="4"/>
  <c r="T332" i="4"/>
  <c r="AG331" i="4"/>
  <c r="U331" i="4"/>
  <c r="S331" i="4"/>
  <c r="R331" i="4"/>
  <c r="Q331" i="4"/>
  <c r="T331" i="4"/>
  <c r="AG330" i="4"/>
  <c r="U330" i="4"/>
  <c r="T330" i="4"/>
  <c r="S330" i="4"/>
  <c r="R330" i="4"/>
  <c r="Q330" i="4"/>
  <c r="AG329" i="4"/>
  <c r="U329" i="4"/>
  <c r="T329" i="4"/>
  <c r="S329" i="4"/>
  <c r="R329" i="4"/>
  <c r="Q329" i="4"/>
  <c r="AG328" i="4"/>
  <c r="U328" i="4"/>
  <c r="S328" i="4"/>
  <c r="R328" i="4"/>
  <c r="Q328" i="4"/>
  <c r="T328" i="4"/>
  <c r="AG327" i="4"/>
  <c r="U327" i="4"/>
  <c r="S327" i="4"/>
  <c r="R327" i="4"/>
  <c r="Q327" i="4"/>
  <c r="T327" i="4"/>
  <c r="AG326" i="4"/>
  <c r="U326" i="4"/>
  <c r="T326" i="4"/>
  <c r="S326" i="4"/>
  <c r="R326" i="4"/>
  <c r="Q326" i="4"/>
  <c r="AG325" i="4"/>
  <c r="U325" i="4"/>
  <c r="T325" i="4"/>
  <c r="S325" i="4"/>
  <c r="R325" i="4"/>
  <c r="Q325" i="4"/>
  <c r="AG324" i="4"/>
  <c r="U324" i="4"/>
  <c r="S324" i="4"/>
  <c r="R324" i="4"/>
  <c r="Q324" i="4"/>
  <c r="T324" i="4"/>
  <c r="AG323" i="4"/>
  <c r="U323" i="4"/>
  <c r="S323" i="4"/>
  <c r="R323" i="4"/>
  <c r="Q323" i="4"/>
  <c r="T323" i="4"/>
  <c r="AG322" i="4"/>
  <c r="U322" i="4"/>
  <c r="T322" i="4"/>
  <c r="S322" i="4"/>
  <c r="R322" i="4"/>
  <c r="Q322" i="4"/>
  <c r="AG321" i="4"/>
  <c r="U321" i="4"/>
  <c r="T321" i="4"/>
  <c r="S321" i="4"/>
  <c r="R321" i="4"/>
  <c r="Q321" i="4"/>
  <c r="AG320" i="4"/>
  <c r="U320" i="4"/>
  <c r="S320" i="4"/>
  <c r="R320" i="4"/>
  <c r="Q320" i="4"/>
  <c r="T320" i="4"/>
  <c r="AG319" i="4"/>
  <c r="U319" i="4"/>
  <c r="S319" i="4"/>
  <c r="R319" i="4"/>
  <c r="Q319" i="4"/>
  <c r="T319" i="4"/>
  <c r="AG318" i="4"/>
  <c r="U318" i="4"/>
  <c r="T318" i="4"/>
  <c r="S318" i="4"/>
  <c r="R318" i="4"/>
  <c r="Q318" i="4"/>
  <c r="AG317" i="4"/>
  <c r="U317" i="4"/>
  <c r="T317" i="4"/>
  <c r="S317" i="4"/>
  <c r="R317" i="4"/>
  <c r="Q317" i="4"/>
  <c r="AG316" i="4"/>
  <c r="U316" i="4"/>
  <c r="S316" i="4"/>
  <c r="R316" i="4"/>
  <c r="Q316" i="4"/>
  <c r="T316" i="4"/>
  <c r="AG315" i="4"/>
  <c r="U315" i="4"/>
  <c r="S315" i="4"/>
  <c r="R315" i="4"/>
  <c r="Q315" i="4"/>
  <c r="T315" i="4"/>
  <c r="AG314" i="4"/>
  <c r="U314" i="4"/>
  <c r="T314" i="4"/>
  <c r="S314" i="4"/>
  <c r="R314" i="4"/>
  <c r="Q314" i="4"/>
  <c r="AG313" i="4"/>
  <c r="U313" i="4"/>
  <c r="T313" i="4"/>
  <c r="S313" i="4"/>
  <c r="R313" i="4"/>
  <c r="Q313" i="4"/>
  <c r="AG312" i="4"/>
  <c r="U312" i="4"/>
  <c r="S312" i="4"/>
  <c r="R312" i="4"/>
  <c r="Q312" i="4"/>
  <c r="T312" i="4"/>
  <c r="AG311" i="4"/>
  <c r="U311" i="4"/>
  <c r="S311" i="4"/>
  <c r="R311" i="4"/>
  <c r="Q311" i="4"/>
  <c r="T311" i="4"/>
  <c r="AG310" i="4"/>
  <c r="U310" i="4"/>
  <c r="T310" i="4"/>
  <c r="S310" i="4"/>
  <c r="R310" i="4"/>
  <c r="Q310" i="4"/>
  <c r="AG309" i="4"/>
  <c r="U309" i="4"/>
  <c r="T309" i="4"/>
  <c r="S309" i="4"/>
  <c r="R309" i="4"/>
  <c r="Q309" i="4"/>
  <c r="AG308" i="4"/>
  <c r="U308" i="4"/>
  <c r="S308" i="4"/>
  <c r="R308" i="4"/>
  <c r="Q308" i="4"/>
  <c r="T308" i="4"/>
  <c r="AG307" i="4"/>
  <c r="U307" i="4"/>
  <c r="S307" i="4"/>
  <c r="R307" i="4"/>
  <c r="Q307" i="4"/>
  <c r="T307" i="4"/>
  <c r="AG306" i="4"/>
  <c r="U306" i="4"/>
  <c r="T306" i="4"/>
  <c r="S306" i="4"/>
  <c r="R306" i="4"/>
  <c r="Q306" i="4"/>
  <c r="AG305" i="4"/>
  <c r="U305" i="4"/>
  <c r="T305" i="4"/>
  <c r="S305" i="4"/>
  <c r="R305" i="4"/>
  <c r="Q305" i="4"/>
  <c r="AG304" i="4"/>
  <c r="U304" i="4"/>
  <c r="S304" i="4"/>
  <c r="R304" i="4"/>
  <c r="Q304" i="4"/>
  <c r="T304" i="4"/>
  <c r="AG303" i="4"/>
  <c r="U303" i="4"/>
  <c r="S303" i="4"/>
  <c r="R303" i="4"/>
  <c r="Q303" i="4"/>
  <c r="T303" i="4"/>
  <c r="AG302" i="4"/>
  <c r="U302" i="4"/>
  <c r="T302" i="4"/>
  <c r="S302" i="4"/>
  <c r="R302" i="4"/>
  <c r="Q302" i="4"/>
  <c r="AG301" i="4"/>
  <c r="U301" i="4"/>
  <c r="T301" i="4"/>
  <c r="S301" i="4"/>
  <c r="R301" i="4"/>
  <c r="Q301" i="4"/>
  <c r="AG300" i="4"/>
  <c r="U300" i="4"/>
  <c r="S300" i="4"/>
  <c r="R300" i="4"/>
  <c r="Q300" i="4"/>
  <c r="T300" i="4"/>
  <c r="AG299" i="4"/>
  <c r="U299" i="4"/>
  <c r="S299" i="4"/>
  <c r="R299" i="4"/>
  <c r="Q299" i="4"/>
  <c r="T299" i="4"/>
  <c r="AG298" i="4"/>
  <c r="U298" i="4"/>
  <c r="T298" i="4"/>
  <c r="S298" i="4"/>
  <c r="R298" i="4"/>
  <c r="Q298" i="4"/>
  <c r="AG297" i="4"/>
  <c r="U297" i="4"/>
  <c r="T297" i="4"/>
  <c r="S297" i="4"/>
  <c r="R297" i="4"/>
  <c r="Q297" i="4"/>
  <c r="AG296" i="4"/>
  <c r="U296" i="4"/>
  <c r="S296" i="4"/>
  <c r="R296" i="4"/>
  <c r="Q296" i="4"/>
  <c r="T296" i="4"/>
  <c r="AG295" i="4"/>
  <c r="U295" i="4"/>
  <c r="S295" i="4"/>
  <c r="R295" i="4"/>
  <c r="Q295" i="4"/>
  <c r="T295" i="4"/>
  <c r="AG294" i="4"/>
  <c r="U294" i="4"/>
  <c r="T294" i="4"/>
  <c r="S294" i="4"/>
  <c r="R294" i="4"/>
  <c r="Q294" i="4"/>
  <c r="AG293" i="4"/>
  <c r="U293" i="4"/>
  <c r="T293" i="4"/>
  <c r="S293" i="4"/>
  <c r="R293" i="4"/>
  <c r="Q293" i="4"/>
  <c r="AG292" i="4"/>
  <c r="U292" i="4"/>
  <c r="S292" i="4"/>
  <c r="R292" i="4"/>
  <c r="Q292" i="4"/>
  <c r="T292" i="4"/>
  <c r="AG291" i="4"/>
  <c r="U291" i="4"/>
  <c r="S291" i="4"/>
  <c r="R291" i="4"/>
  <c r="Q291" i="4"/>
  <c r="T291" i="4"/>
  <c r="AG290" i="4"/>
  <c r="U290" i="4"/>
  <c r="T290" i="4"/>
  <c r="S290" i="4"/>
  <c r="R290" i="4"/>
  <c r="Q290" i="4"/>
  <c r="AG289" i="4"/>
  <c r="U289" i="4"/>
  <c r="T289" i="4"/>
  <c r="S289" i="4"/>
  <c r="R289" i="4"/>
  <c r="Q289" i="4"/>
  <c r="AG288" i="4"/>
  <c r="U288" i="4"/>
  <c r="S288" i="4"/>
  <c r="R288" i="4"/>
  <c r="Q288" i="4"/>
  <c r="T288" i="4"/>
  <c r="AG287" i="4"/>
  <c r="U287" i="4"/>
  <c r="S287" i="4"/>
  <c r="R287" i="4"/>
  <c r="Q287" i="4"/>
  <c r="T287" i="4"/>
  <c r="AG286" i="4"/>
  <c r="U286" i="4"/>
  <c r="T286" i="4"/>
  <c r="S286" i="4"/>
  <c r="R286" i="4"/>
  <c r="Q286" i="4"/>
  <c r="AG285" i="4"/>
  <c r="U285" i="4"/>
  <c r="T285" i="4"/>
  <c r="S285" i="4"/>
  <c r="R285" i="4"/>
  <c r="Q285" i="4"/>
  <c r="AG284" i="4"/>
  <c r="U284" i="4"/>
  <c r="S284" i="4"/>
  <c r="R284" i="4"/>
  <c r="Q284" i="4"/>
  <c r="T284" i="4"/>
  <c r="AG283" i="4"/>
  <c r="U283" i="4"/>
  <c r="S283" i="4"/>
  <c r="R283" i="4"/>
  <c r="Q283" i="4"/>
  <c r="T283" i="4"/>
  <c r="AG282" i="4"/>
  <c r="U282" i="4"/>
  <c r="T282" i="4"/>
  <c r="S282" i="4"/>
  <c r="R282" i="4"/>
  <c r="Q282" i="4"/>
  <c r="AG281" i="4"/>
  <c r="U281" i="4"/>
  <c r="T281" i="4"/>
  <c r="S281" i="4"/>
  <c r="R281" i="4"/>
  <c r="Q281" i="4"/>
  <c r="AG280" i="4"/>
  <c r="U280" i="4"/>
  <c r="S280" i="4"/>
  <c r="R280" i="4"/>
  <c r="Q280" i="4"/>
  <c r="T280" i="4"/>
  <c r="AG279" i="4"/>
  <c r="U279" i="4"/>
  <c r="S279" i="4"/>
  <c r="R279" i="4"/>
  <c r="Q279" i="4"/>
  <c r="T279" i="4"/>
  <c r="AG278" i="4"/>
  <c r="U278" i="4"/>
  <c r="T278" i="4"/>
  <c r="S278" i="4"/>
  <c r="R278" i="4"/>
  <c r="Q278" i="4"/>
  <c r="AG277" i="4"/>
  <c r="U277" i="4"/>
  <c r="T277" i="4"/>
  <c r="S277" i="4"/>
  <c r="R277" i="4"/>
  <c r="Q277" i="4"/>
  <c r="AG276" i="4"/>
  <c r="U276" i="4"/>
  <c r="S276" i="4"/>
  <c r="R276" i="4"/>
  <c r="Q276" i="4"/>
  <c r="T276" i="4"/>
  <c r="AG275" i="4"/>
  <c r="U275" i="4"/>
  <c r="S275" i="4"/>
  <c r="R275" i="4"/>
  <c r="Q275" i="4"/>
  <c r="T275" i="4"/>
  <c r="AG274" i="4"/>
  <c r="U274" i="4"/>
  <c r="T274" i="4"/>
  <c r="S274" i="4"/>
  <c r="R274" i="4"/>
  <c r="Q274" i="4"/>
  <c r="AG273" i="4"/>
  <c r="U273" i="4"/>
  <c r="T273" i="4"/>
  <c r="S273" i="4"/>
  <c r="R273" i="4"/>
  <c r="Q273" i="4"/>
  <c r="AG272" i="4"/>
  <c r="U272" i="4"/>
  <c r="S272" i="4"/>
  <c r="R272" i="4"/>
  <c r="Q272" i="4"/>
  <c r="T272" i="4"/>
  <c r="AG271" i="4"/>
  <c r="U271" i="4"/>
  <c r="S271" i="4"/>
  <c r="R271" i="4"/>
  <c r="Q271" i="4"/>
  <c r="T271" i="4"/>
  <c r="AG270" i="4"/>
  <c r="U270" i="4"/>
  <c r="T270" i="4"/>
  <c r="S270" i="4"/>
  <c r="R270" i="4"/>
  <c r="Q270" i="4"/>
  <c r="AG269" i="4"/>
  <c r="U269" i="4"/>
  <c r="T269" i="4"/>
  <c r="S269" i="4"/>
  <c r="R269" i="4"/>
  <c r="Q269" i="4"/>
  <c r="AG268" i="4"/>
  <c r="U268" i="4"/>
  <c r="S268" i="4"/>
  <c r="R268" i="4"/>
  <c r="Q268" i="4"/>
  <c r="T268" i="4"/>
  <c r="AG267" i="4"/>
  <c r="U267" i="4"/>
  <c r="S267" i="4"/>
  <c r="R267" i="4"/>
  <c r="Q267" i="4"/>
  <c r="T267" i="4"/>
  <c r="AG266" i="4"/>
  <c r="U266" i="4"/>
  <c r="T266" i="4"/>
  <c r="S266" i="4"/>
  <c r="R266" i="4"/>
  <c r="Q266" i="4"/>
  <c r="AG265" i="4"/>
  <c r="U265" i="4"/>
  <c r="T265" i="4"/>
  <c r="S265" i="4"/>
  <c r="R265" i="4"/>
  <c r="Q265" i="4"/>
  <c r="AG264" i="4"/>
  <c r="U264" i="4"/>
  <c r="S264" i="4"/>
  <c r="R264" i="4"/>
  <c r="Q264" i="4"/>
  <c r="T264" i="4"/>
  <c r="AG263" i="4"/>
  <c r="U263" i="4"/>
  <c r="S263" i="4"/>
  <c r="R263" i="4"/>
  <c r="Q263" i="4"/>
  <c r="T263" i="4"/>
  <c r="AG262" i="4"/>
  <c r="U262" i="4"/>
  <c r="T262" i="4"/>
  <c r="S262" i="4"/>
  <c r="R262" i="4"/>
  <c r="Q262" i="4"/>
  <c r="AG261" i="4"/>
  <c r="U261" i="4"/>
  <c r="T261" i="4"/>
  <c r="S261" i="4"/>
  <c r="R261" i="4"/>
  <c r="Q261" i="4"/>
  <c r="AG260" i="4"/>
  <c r="U260" i="4"/>
  <c r="S260" i="4"/>
  <c r="R260" i="4"/>
  <c r="Q260" i="4"/>
  <c r="T260" i="4"/>
  <c r="AG259" i="4"/>
  <c r="U259" i="4"/>
  <c r="S259" i="4"/>
  <c r="R259" i="4"/>
  <c r="Q259" i="4"/>
  <c r="T259" i="4"/>
  <c r="AG258" i="4"/>
  <c r="U258" i="4"/>
  <c r="T258" i="4"/>
  <c r="S258" i="4"/>
  <c r="R258" i="4"/>
  <c r="Q258" i="4"/>
  <c r="AG257" i="4"/>
  <c r="U257" i="4"/>
  <c r="T257" i="4"/>
  <c r="S257" i="4"/>
  <c r="R257" i="4"/>
  <c r="Q257" i="4"/>
  <c r="AG256" i="4"/>
  <c r="U256" i="4"/>
  <c r="S256" i="4"/>
  <c r="R256" i="4"/>
  <c r="Q256" i="4"/>
  <c r="T256" i="4"/>
  <c r="AG255" i="4"/>
  <c r="U255" i="4"/>
  <c r="S255" i="4"/>
  <c r="R255" i="4"/>
  <c r="Q255" i="4"/>
  <c r="T255" i="4"/>
  <c r="AG254" i="4"/>
  <c r="U254" i="4"/>
  <c r="T254" i="4"/>
  <c r="S254" i="4"/>
  <c r="R254" i="4"/>
  <c r="Q254" i="4"/>
  <c r="AG253" i="4"/>
  <c r="U253" i="4"/>
  <c r="T253" i="4"/>
  <c r="S253" i="4"/>
  <c r="R253" i="4"/>
  <c r="Q253" i="4"/>
  <c r="AG252" i="4"/>
  <c r="U252" i="4"/>
  <c r="S252" i="4"/>
  <c r="R252" i="4"/>
  <c r="Q252" i="4"/>
  <c r="T252" i="4"/>
  <c r="AG251" i="4"/>
  <c r="U251" i="4"/>
  <c r="S251" i="4"/>
  <c r="R251" i="4"/>
  <c r="Q251" i="4"/>
  <c r="T251" i="4"/>
  <c r="AG250" i="4"/>
  <c r="U250" i="4"/>
  <c r="T250" i="4"/>
  <c r="S250" i="4"/>
  <c r="R250" i="4"/>
  <c r="Q250" i="4"/>
  <c r="AG249" i="4"/>
  <c r="U249" i="4"/>
  <c r="T249" i="4"/>
  <c r="S249" i="4"/>
  <c r="R249" i="4"/>
  <c r="Q249" i="4"/>
  <c r="AG248" i="4"/>
  <c r="U248" i="4"/>
  <c r="S248" i="4"/>
  <c r="R248" i="4"/>
  <c r="Q248" i="4"/>
  <c r="T248" i="4"/>
  <c r="AG247" i="4"/>
  <c r="U247" i="4"/>
  <c r="S247" i="4"/>
  <c r="R247" i="4"/>
  <c r="Q247" i="4"/>
  <c r="T247" i="4"/>
  <c r="AG246" i="4"/>
  <c r="U246" i="4"/>
  <c r="T246" i="4"/>
  <c r="S246" i="4"/>
  <c r="R246" i="4"/>
  <c r="Q246" i="4"/>
  <c r="AG245" i="4"/>
  <c r="U245" i="4"/>
  <c r="T245" i="4"/>
  <c r="S245" i="4"/>
  <c r="R245" i="4"/>
  <c r="Q245" i="4"/>
  <c r="AG244" i="4"/>
  <c r="U244" i="4"/>
  <c r="S244" i="4"/>
  <c r="R244" i="4"/>
  <c r="Q244" i="4"/>
  <c r="T244" i="4"/>
  <c r="AG243" i="4"/>
  <c r="U243" i="4"/>
  <c r="S243" i="4"/>
  <c r="R243" i="4"/>
  <c r="Q243" i="4"/>
  <c r="T243" i="4"/>
  <c r="AG242" i="4"/>
  <c r="U242" i="4"/>
  <c r="T242" i="4"/>
  <c r="S242" i="4"/>
  <c r="R242" i="4"/>
  <c r="Q242" i="4"/>
  <c r="AG241" i="4"/>
  <c r="U241" i="4"/>
  <c r="T241" i="4"/>
  <c r="S241" i="4"/>
  <c r="R241" i="4"/>
  <c r="Q241" i="4"/>
  <c r="AG240" i="4"/>
  <c r="U240" i="4"/>
  <c r="S240" i="4"/>
  <c r="R240" i="4"/>
  <c r="Q240" i="4"/>
  <c r="T240" i="4"/>
  <c r="AG239" i="4"/>
  <c r="U239" i="4"/>
  <c r="S239" i="4"/>
  <c r="R239" i="4"/>
  <c r="Q239" i="4"/>
  <c r="T239" i="4"/>
  <c r="AG238" i="4"/>
  <c r="U238" i="4"/>
  <c r="T238" i="4"/>
  <c r="S238" i="4"/>
  <c r="R238" i="4"/>
  <c r="Q238" i="4"/>
  <c r="AG237" i="4"/>
  <c r="U237" i="4"/>
  <c r="T237" i="4"/>
  <c r="S237" i="4"/>
  <c r="R237" i="4"/>
  <c r="Q237" i="4"/>
  <c r="AG236" i="4"/>
  <c r="U236" i="4"/>
  <c r="S236" i="4"/>
  <c r="R236" i="4"/>
  <c r="Q236" i="4"/>
  <c r="T236" i="4"/>
  <c r="AG235" i="4"/>
  <c r="U235" i="4"/>
  <c r="S235" i="4"/>
  <c r="R235" i="4"/>
  <c r="Q235" i="4"/>
  <c r="T235" i="4"/>
  <c r="AG234" i="4"/>
  <c r="U234" i="4"/>
  <c r="S234" i="4"/>
  <c r="R234" i="4"/>
  <c r="Q234" i="4"/>
  <c r="T234" i="4"/>
  <c r="AG233" i="4"/>
  <c r="U233" i="4"/>
  <c r="S233" i="4"/>
  <c r="R233" i="4"/>
  <c r="Q233" i="4"/>
  <c r="T233" i="4"/>
  <c r="AG232" i="4"/>
  <c r="U232" i="4"/>
  <c r="S232" i="4"/>
  <c r="R232" i="4"/>
  <c r="Q232" i="4"/>
  <c r="T232" i="4"/>
  <c r="AG231" i="4"/>
  <c r="U231" i="4"/>
  <c r="S231" i="4"/>
  <c r="R231" i="4"/>
  <c r="Q231" i="4"/>
  <c r="T231" i="4"/>
  <c r="AG230" i="4"/>
  <c r="U230" i="4"/>
  <c r="T230" i="4"/>
  <c r="S230" i="4"/>
  <c r="R230" i="4"/>
  <c r="Q230" i="4"/>
  <c r="AG229" i="4"/>
  <c r="U229" i="4"/>
  <c r="T229" i="4"/>
  <c r="S229" i="4"/>
  <c r="R229" i="4"/>
  <c r="Q229" i="4"/>
  <c r="AG228" i="4"/>
  <c r="U228" i="4"/>
  <c r="S228" i="4"/>
  <c r="R228" i="4"/>
  <c r="Q228" i="4"/>
  <c r="T228" i="4"/>
  <c r="AG227" i="4"/>
  <c r="U227" i="4"/>
  <c r="S227" i="4"/>
  <c r="R227" i="4"/>
  <c r="Q227" i="4"/>
  <c r="T227" i="4"/>
  <c r="AG226" i="4"/>
  <c r="U226" i="4"/>
  <c r="S226" i="4"/>
  <c r="R226" i="4"/>
  <c r="Q226" i="4"/>
  <c r="T226" i="4"/>
  <c r="AG225" i="4"/>
  <c r="U225" i="4"/>
  <c r="T225" i="4"/>
  <c r="S225" i="4"/>
  <c r="R225" i="4"/>
  <c r="Q225" i="4"/>
  <c r="AG224" i="4"/>
  <c r="U224" i="4"/>
  <c r="S224" i="4"/>
  <c r="R224" i="4"/>
  <c r="Q224" i="4"/>
  <c r="T224" i="4"/>
  <c r="AG223" i="4"/>
  <c r="U223" i="4"/>
  <c r="S223" i="4"/>
  <c r="R223" i="4"/>
  <c r="Q223" i="4"/>
  <c r="T223" i="4"/>
  <c r="AG222" i="4"/>
  <c r="U222" i="4"/>
  <c r="S222" i="4"/>
  <c r="R222" i="4"/>
  <c r="Q222" i="4"/>
  <c r="T222" i="4"/>
  <c r="AG221" i="4"/>
  <c r="U221" i="4"/>
  <c r="S221" i="4"/>
  <c r="R221" i="4"/>
  <c r="Q221" i="4"/>
  <c r="T221" i="4"/>
  <c r="AG220" i="4"/>
  <c r="U220" i="4"/>
  <c r="S220" i="4"/>
  <c r="R220" i="4"/>
  <c r="Q220" i="4"/>
  <c r="T220" i="4"/>
  <c r="AG219" i="4"/>
  <c r="U219" i="4"/>
  <c r="S219" i="4"/>
  <c r="R219" i="4"/>
  <c r="Q219" i="4"/>
  <c r="T219" i="4"/>
  <c r="AG218" i="4"/>
  <c r="U218" i="4"/>
  <c r="S218" i="4"/>
  <c r="R218" i="4"/>
  <c r="Q218" i="4"/>
  <c r="T218" i="4"/>
  <c r="AG217" i="4"/>
  <c r="U217" i="4"/>
  <c r="S217" i="4"/>
  <c r="R217" i="4"/>
  <c r="Q217" i="4"/>
  <c r="T217" i="4"/>
  <c r="AG216" i="4"/>
  <c r="U216" i="4"/>
  <c r="S216" i="4"/>
  <c r="R216" i="4"/>
  <c r="Q216" i="4"/>
  <c r="T216" i="4"/>
  <c r="AG215" i="4"/>
  <c r="U215" i="4"/>
  <c r="S215" i="4"/>
  <c r="R215" i="4"/>
  <c r="Q215" i="4"/>
  <c r="T215" i="4"/>
  <c r="AG214" i="4"/>
  <c r="U214" i="4"/>
  <c r="T214" i="4"/>
  <c r="S214" i="4"/>
  <c r="R214" i="4"/>
  <c r="Q214" i="4"/>
  <c r="AG213" i="4"/>
  <c r="U213" i="4"/>
  <c r="T213" i="4"/>
  <c r="S213" i="4"/>
  <c r="R213" i="4"/>
  <c r="Q213" i="4"/>
  <c r="AG212" i="4"/>
  <c r="U212" i="4"/>
  <c r="S212" i="4"/>
  <c r="R212" i="4"/>
  <c r="Q212" i="4"/>
  <c r="T212" i="4"/>
  <c r="AG211" i="4"/>
  <c r="U211" i="4"/>
  <c r="S211" i="4"/>
  <c r="R211" i="4"/>
  <c r="Q211" i="4"/>
  <c r="T211" i="4"/>
  <c r="AG210" i="4"/>
  <c r="U210" i="4"/>
  <c r="S210" i="4"/>
  <c r="R210" i="4"/>
  <c r="Q210" i="4"/>
  <c r="T210" i="4"/>
  <c r="AG209" i="4"/>
  <c r="U209" i="4"/>
  <c r="T209" i="4"/>
  <c r="S209" i="4"/>
  <c r="R209" i="4"/>
  <c r="Q209" i="4"/>
  <c r="AG208" i="4"/>
  <c r="U208" i="4"/>
  <c r="S208" i="4"/>
  <c r="R208" i="4"/>
  <c r="Q208" i="4"/>
  <c r="T208" i="4"/>
  <c r="AG207" i="4"/>
  <c r="U207" i="4"/>
  <c r="S207" i="4"/>
  <c r="R207" i="4"/>
  <c r="Q207" i="4"/>
  <c r="T207" i="4"/>
  <c r="AG206" i="4"/>
  <c r="U206" i="4"/>
  <c r="S206" i="4"/>
  <c r="R206" i="4"/>
  <c r="Q206" i="4"/>
  <c r="T206" i="4"/>
  <c r="AG205" i="4"/>
  <c r="U205" i="4"/>
  <c r="S205" i="4"/>
  <c r="R205" i="4"/>
  <c r="Q205" i="4"/>
  <c r="T205" i="4"/>
  <c r="AG204" i="4"/>
  <c r="U204" i="4"/>
  <c r="S204" i="4"/>
  <c r="R204" i="4"/>
  <c r="Q204" i="4"/>
  <c r="T204" i="4"/>
  <c r="AG203" i="4"/>
  <c r="U203" i="4"/>
  <c r="S203" i="4"/>
  <c r="R203" i="4"/>
  <c r="Q203" i="4"/>
  <c r="T203" i="4"/>
  <c r="AG202" i="4"/>
  <c r="U202" i="4"/>
  <c r="T202" i="4"/>
  <c r="S202" i="4"/>
  <c r="R202" i="4"/>
  <c r="Q202" i="4"/>
  <c r="AG201" i="4"/>
  <c r="U201" i="4"/>
  <c r="S201" i="4"/>
  <c r="R201" i="4"/>
  <c r="Q201" i="4"/>
  <c r="T201" i="4"/>
  <c r="AG200" i="4"/>
  <c r="U200" i="4"/>
  <c r="S200" i="4"/>
  <c r="R200" i="4"/>
  <c r="Q200" i="4"/>
  <c r="T200" i="4"/>
  <c r="AG199" i="4"/>
  <c r="U199" i="4"/>
  <c r="S199" i="4"/>
  <c r="R199" i="4"/>
  <c r="Q199" i="4"/>
  <c r="T199" i="4"/>
  <c r="AG198" i="4"/>
  <c r="U198" i="4"/>
  <c r="T198" i="4"/>
  <c r="S198" i="4"/>
  <c r="R198" i="4"/>
  <c r="Q198" i="4"/>
  <c r="AG197" i="4"/>
  <c r="U197" i="4"/>
  <c r="T197" i="4"/>
  <c r="S197" i="4"/>
  <c r="R197" i="4"/>
  <c r="Q197" i="4"/>
  <c r="AG196" i="4"/>
  <c r="U196" i="4"/>
  <c r="S196" i="4"/>
  <c r="R196" i="4"/>
  <c r="Q196" i="4"/>
  <c r="T196" i="4"/>
  <c r="AG195" i="4"/>
  <c r="U195" i="4"/>
  <c r="S195" i="4"/>
  <c r="R195" i="4"/>
  <c r="Q195" i="4"/>
  <c r="T195" i="4"/>
  <c r="AG194" i="4"/>
  <c r="U194" i="4"/>
  <c r="S194" i="4"/>
  <c r="R194" i="4"/>
  <c r="Q194" i="4"/>
  <c r="T194" i="4"/>
  <c r="AG193" i="4"/>
  <c r="U193" i="4"/>
  <c r="T193" i="4"/>
  <c r="S193" i="4"/>
  <c r="R193" i="4"/>
  <c r="Q193" i="4"/>
  <c r="AG192" i="4"/>
  <c r="U192" i="4"/>
  <c r="S192" i="4"/>
  <c r="R192" i="4"/>
  <c r="Q192" i="4"/>
  <c r="T192" i="4"/>
  <c r="AG191" i="4"/>
  <c r="U191" i="4"/>
  <c r="S191" i="4"/>
  <c r="R191" i="4"/>
  <c r="Q191" i="4"/>
  <c r="T191" i="4"/>
  <c r="AG190" i="4"/>
  <c r="U190" i="4"/>
  <c r="S190" i="4"/>
  <c r="R190" i="4"/>
  <c r="Q190" i="4"/>
  <c r="T190" i="4"/>
  <c r="AG189" i="4"/>
  <c r="U189" i="4"/>
  <c r="S189" i="4"/>
  <c r="R189" i="4"/>
  <c r="Q189" i="4"/>
  <c r="T189" i="4"/>
  <c r="AG188" i="4"/>
  <c r="U188" i="4"/>
  <c r="S188" i="4"/>
  <c r="R188" i="4"/>
  <c r="Q188" i="4"/>
  <c r="T188" i="4"/>
  <c r="AG187" i="4"/>
  <c r="U187" i="4"/>
  <c r="S187" i="4"/>
  <c r="R187" i="4"/>
  <c r="Q187" i="4"/>
  <c r="T187" i="4"/>
  <c r="AG186" i="4"/>
  <c r="U186" i="4"/>
  <c r="T186" i="4"/>
  <c r="S186" i="4"/>
  <c r="R186" i="4"/>
  <c r="Q186" i="4"/>
  <c r="AG185" i="4"/>
  <c r="U185" i="4"/>
  <c r="S185" i="4"/>
  <c r="R185" i="4"/>
  <c r="Q185" i="4"/>
  <c r="T185" i="4"/>
  <c r="AG184" i="4"/>
  <c r="U184" i="4"/>
  <c r="S184" i="4"/>
  <c r="R184" i="4"/>
  <c r="Q184" i="4"/>
  <c r="T184" i="4"/>
  <c r="AG183" i="4"/>
  <c r="U183" i="4"/>
  <c r="S183" i="4"/>
  <c r="R183" i="4"/>
  <c r="Q183" i="4"/>
  <c r="T183" i="4"/>
  <c r="AG182" i="4"/>
  <c r="U182" i="4"/>
  <c r="T182" i="4"/>
  <c r="S182" i="4"/>
  <c r="R182" i="4"/>
  <c r="Q182" i="4"/>
  <c r="AG181" i="4"/>
  <c r="U181" i="4"/>
  <c r="T181" i="4"/>
  <c r="S181" i="4"/>
  <c r="R181" i="4"/>
  <c r="Q181" i="4"/>
  <c r="AG180" i="4"/>
  <c r="U180" i="4"/>
  <c r="S180" i="4"/>
  <c r="R180" i="4"/>
  <c r="Q180" i="4"/>
  <c r="T180" i="4"/>
  <c r="AG179" i="4"/>
  <c r="U179" i="4"/>
  <c r="S179" i="4"/>
  <c r="R179" i="4"/>
  <c r="Q179" i="4"/>
  <c r="T179" i="4"/>
  <c r="AG178" i="4"/>
  <c r="U178" i="4"/>
  <c r="S178" i="4"/>
  <c r="R178" i="4"/>
  <c r="Q178" i="4"/>
  <c r="T178" i="4"/>
  <c r="AG177" i="4"/>
  <c r="U177" i="4"/>
  <c r="T177" i="4"/>
  <c r="S177" i="4"/>
  <c r="R177" i="4"/>
  <c r="Q177" i="4"/>
  <c r="AG176" i="4"/>
  <c r="U176" i="4"/>
  <c r="S176" i="4"/>
  <c r="R176" i="4"/>
  <c r="Q176" i="4"/>
  <c r="T176" i="4"/>
  <c r="AG175" i="4"/>
  <c r="U175" i="4"/>
  <c r="S175" i="4"/>
  <c r="R175" i="4"/>
  <c r="Q175" i="4"/>
  <c r="T175" i="4"/>
  <c r="AG174" i="4"/>
  <c r="U174" i="4"/>
  <c r="S174" i="4"/>
  <c r="R174" i="4"/>
  <c r="Q174" i="4"/>
  <c r="T174" i="4"/>
  <c r="AG173" i="4"/>
  <c r="U173" i="4"/>
  <c r="S173" i="4"/>
  <c r="R173" i="4"/>
  <c r="Q173" i="4"/>
  <c r="T173" i="4"/>
  <c r="AG172" i="4"/>
  <c r="U172" i="4"/>
  <c r="S172" i="4"/>
  <c r="R172" i="4"/>
  <c r="Q172" i="4"/>
  <c r="T172" i="4"/>
  <c r="AG171" i="4"/>
  <c r="U171" i="4"/>
  <c r="S171" i="4"/>
  <c r="R171" i="4"/>
  <c r="Q171" i="4"/>
  <c r="T171" i="4"/>
  <c r="AG170" i="4"/>
  <c r="U170" i="4"/>
  <c r="T170" i="4"/>
  <c r="S170" i="4"/>
  <c r="R170" i="4"/>
  <c r="Q170" i="4"/>
  <c r="AG169" i="4"/>
  <c r="U169" i="4"/>
  <c r="S169" i="4"/>
  <c r="R169" i="4"/>
  <c r="Q169" i="4"/>
  <c r="T169" i="4"/>
  <c r="AG168" i="4"/>
  <c r="U168" i="4"/>
  <c r="S168" i="4"/>
  <c r="R168" i="4"/>
  <c r="Q168" i="4"/>
  <c r="T168" i="4"/>
  <c r="AG167" i="4"/>
  <c r="U167" i="4"/>
  <c r="S167" i="4"/>
  <c r="R167" i="4"/>
  <c r="Q167" i="4"/>
  <c r="T167" i="4"/>
  <c r="AG166" i="4"/>
  <c r="U166" i="4"/>
  <c r="T166" i="4"/>
  <c r="S166" i="4"/>
  <c r="R166" i="4"/>
  <c r="Q166" i="4"/>
  <c r="AG165" i="4"/>
  <c r="U165" i="4"/>
  <c r="T165" i="4"/>
  <c r="S165" i="4"/>
  <c r="R165" i="4"/>
  <c r="Q165" i="4"/>
  <c r="AG164" i="4"/>
  <c r="U164" i="4"/>
  <c r="S164" i="4"/>
  <c r="R164" i="4"/>
  <c r="Q164" i="4"/>
  <c r="T164" i="4"/>
  <c r="AG163" i="4"/>
  <c r="U163" i="4"/>
  <c r="S163" i="4"/>
  <c r="R163" i="4"/>
  <c r="Q163" i="4"/>
  <c r="T163" i="4"/>
  <c r="AG162" i="4"/>
  <c r="U162" i="4"/>
  <c r="S162" i="4"/>
  <c r="R162" i="4"/>
  <c r="Q162" i="4"/>
  <c r="T162" i="4"/>
  <c r="AG161" i="4"/>
  <c r="U161" i="4"/>
  <c r="T161" i="4"/>
  <c r="S161" i="4"/>
  <c r="R161" i="4"/>
  <c r="Q161" i="4"/>
  <c r="AG160" i="4"/>
  <c r="U160" i="4"/>
  <c r="S160" i="4"/>
  <c r="R160" i="4"/>
  <c r="Q160" i="4"/>
  <c r="T160" i="4"/>
  <c r="AG159" i="4"/>
  <c r="U159" i="4"/>
  <c r="S159" i="4"/>
  <c r="R159" i="4"/>
  <c r="Q159" i="4"/>
  <c r="T159" i="4"/>
  <c r="AG158" i="4"/>
  <c r="U158" i="4"/>
  <c r="S158" i="4"/>
  <c r="R158" i="4"/>
  <c r="Q158" i="4"/>
  <c r="T158" i="4"/>
  <c r="AG157" i="4"/>
  <c r="U157" i="4"/>
  <c r="S157" i="4"/>
  <c r="R157" i="4"/>
  <c r="Q157" i="4"/>
  <c r="T157" i="4"/>
  <c r="AG156" i="4"/>
  <c r="U156" i="4"/>
  <c r="S156" i="4"/>
  <c r="R156" i="4"/>
  <c r="Q156" i="4"/>
  <c r="T156" i="4"/>
  <c r="AG155" i="4"/>
  <c r="U155" i="4"/>
  <c r="S155" i="4"/>
  <c r="R155" i="4"/>
  <c r="Q155" i="4"/>
  <c r="T155" i="4"/>
  <c r="AG154" i="4"/>
  <c r="U154" i="4"/>
  <c r="T154" i="4"/>
  <c r="S154" i="4"/>
  <c r="R154" i="4"/>
  <c r="Q154" i="4"/>
  <c r="AG153" i="4"/>
  <c r="U153" i="4"/>
  <c r="S153" i="4"/>
  <c r="R153" i="4"/>
  <c r="Q153" i="4"/>
  <c r="T153" i="4"/>
  <c r="AG152" i="4"/>
  <c r="U152" i="4"/>
  <c r="S152" i="4"/>
  <c r="R152" i="4"/>
  <c r="Q152" i="4"/>
  <c r="T152" i="4"/>
  <c r="AG151" i="4"/>
  <c r="U151" i="4"/>
  <c r="S151" i="4"/>
  <c r="R151" i="4"/>
  <c r="Q151" i="4"/>
  <c r="T151" i="4"/>
  <c r="AG150" i="4"/>
  <c r="U150" i="4"/>
  <c r="T150" i="4"/>
  <c r="S150" i="4"/>
  <c r="R150" i="4"/>
  <c r="Q150" i="4"/>
  <c r="AG149" i="4"/>
  <c r="U149" i="4"/>
  <c r="T149" i="4"/>
  <c r="S149" i="4"/>
  <c r="R149" i="4"/>
  <c r="Q149" i="4"/>
  <c r="AG148" i="4"/>
  <c r="U148" i="4"/>
  <c r="S148" i="4"/>
  <c r="R148" i="4"/>
  <c r="Q148" i="4"/>
  <c r="T148" i="4"/>
  <c r="AG147" i="4"/>
  <c r="U147" i="4"/>
  <c r="S147" i="4"/>
  <c r="R147" i="4"/>
  <c r="Q147" i="4"/>
  <c r="T147" i="4"/>
  <c r="AG146" i="4"/>
  <c r="U146" i="4"/>
  <c r="S146" i="4"/>
  <c r="R146" i="4"/>
  <c r="Q146" i="4"/>
  <c r="T146" i="4"/>
  <c r="AG145" i="4"/>
  <c r="U145" i="4"/>
  <c r="T145" i="4"/>
  <c r="S145" i="4"/>
  <c r="R145" i="4"/>
  <c r="Q145" i="4"/>
  <c r="AG144" i="4"/>
  <c r="U144" i="4"/>
  <c r="S144" i="4"/>
  <c r="R144" i="4"/>
  <c r="Q144" i="4"/>
  <c r="T144" i="4"/>
  <c r="AG143" i="4"/>
  <c r="U143" i="4"/>
  <c r="S143" i="4"/>
  <c r="R143" i="4"/>
  <c r="Q143" i="4"/>
  <c r="T143" i="4"/>
  <c r="AG142" i="4"/>
  <c r="U142" i="4"/>
  <c r="S142" i="4"/>
  <c r="R142" i="4"/>
  <c r="Q142" i="4"/>
  <c r="T142" i="4"/>
  <c r="AG141" i="4"/>
  <c r="U141" i="4"/>
  <c r="S141" i="4"/>
  <c r="R141" i="4"/>
  <c r="Q141" i="4"/>
  <c r="T141" i="4"/>
  <c r="AG140" i="4"/>
  <c r="U140" i="4"/>
  <c r="S140" i="4"/>
  <c r="R140" i="4"/>
  <c r="Q140" i="4"/>
  <c r="T140" i="4"/>
  <c r="AG139" i="4"/>
  <c r="U139" i="4"/>
  <c r="S139" i="4"/>
  <c r="R139" i="4"/>
  <c r="Q139" i="4"/>
  <c r="T139" i="4"/>
  <c r="AG138" i="4"/>
  <c r="U138" i="4"/>
  <c r="T138" i="4"/>
  <c r="S138" i="4"/>
  <c r="R138" i="4"/>
  <c r="Q138" i="4"/>
  <c r="AG137" i="4"/>
  <c r="U137" i="4"/>
  <c r="S137" i="4"/>
  <c r="R137" i="4"/>
  <c r="Q137" i="4"/>
  <c r="T137" i="4"/>
  <c r="AG136" i="4"/>
  <c r="U136" i="4"/>
  <c r="S136" i="4"/>
  <c r="R136" i="4"/>
  <c r="Q136" i="4"/>
  <c r="T136" i="4"/>
  <c r="AG135" i="4"/>
  <c r="U135" i="4"/>
  <c r="S135" i="4"/>
  <c r="R135" i="4"/>
  <c r="Q135" i="4"/>
  <c r="T135" i="4"/>
  <c r="AG134" i="4"/>
  <c r="U134" i="4"/>
  <c r="T134" i="4"/>
  <c r="S134" i="4"/>
  <c r="R134" i="4"/>
  <c r="Q134" i="4"/>
  <c r="AG133" i="4"/>
  <c r="U133" i="4"/>
  <c r="T133" i="4"/>
  <c r="S133" i="4"/>
  <c r="R133" i="4"/>
  <c r="Q133" i="4"/>
  <c r="AG132" i="4"/>
  <c r="U132" i="4"/>
  <c r="S132" i="4"/>
  <c r="R132" i="4"/>
  <c r="Q132" i="4"/>
  <c r="T132" i="4"/>
  <c r="AG131" i="4"/>
  <c r="U131" i="4"/>
  <c r="S131" i="4"/>
  <c r="R131" i="4"/>
  <c r="Q131" i="4"/>
  <c r="T131" i="4"/>
  <c r="AG130" i="4"/>
  <c r="U130" i="4"/>
  <c r="S130" i="4"/>
  <c r="R130" i="4"/>
  <c r="Q130" i="4"/>
  <c r="T130" i="4"/>
  <c r="AG129" i="4"/>
  <c r="AC129" i="4"/>
  <c r="AB129" i="4"/>
  <c r="U129" i="4"/>
  <c r="S129" i="4"/>
  <c r="R129" i="4"/>
  <c r="Q129" i="4"/>
  <c r="T129" i="4"/>
  <c r="AG128" i="4"/>
  <c r="AC128" i="4"/>
  <c r="AB128" i="4"/>
  <c r="U128" i="4"/>
  <c r="S128" i="4"/>
  <c r="R128" i="4"/>
  <c r="Q128" i="4"/>
  <c r="T128" i="4"/>
  <c r="AG127" i="4"/>
  <c r="AC127" i="4"/>
  <c r="AB127" i="4"/>
  <c r="U127" i="4"/>
  <c r="S127" i="4"/>
  <c r="R127" i="4"/>
  <c r="Q127" i="4"/>
  <c r="T127" i="4"/>
  <c r="AG126" i="4"/>
  <c r="AC126" i="4"/>
  <c r="AB126" i="4"/>
  <c r="U126" i="4"/>
  <c r="S126" i="4"/>
  <c r="R126" i="4"/>
  <c r="Q126" i="4"/>
  <c r="T126" i="4"/>
  <c r="AG125" i="4"/>
  <c r="AC125" i="4"/>
  <c r="AB125" i="4"/>
  <c r="U125" i="4"/>
  <c r="S125" i="4"/>
  <c r="R125" i="4"/>
  <c r="Q125" i="4"/>
  <c r="T125" i="4"/>
  <c r="AG124" i="4"/>
  <c r="AC124" i="4"/>
  <c r="AB124" i="4"/>
  <c r="U124" i="4"/>
  <c r="S124" i="4"/>
  <c r="R124" i="4"/>
  <c r="Q124" i="4"/>
  <c r="T124" i="4"/>
  <c r="AG123" i="4"/>
  <c r="AC123" i="4"/>
  <c r="AB123" i="4"/>
  <c r="U123" i="4"/>
  <c r="S123" i="4"/>
  <c r="R123" i="4"/>
  <c r="Q123" i="4"/>
  <c r="T123" i="4"/>
  <c r="AG122" i="4"/>
  <c r="AC122" i="4"/>
  <c r="AB122" i="4"/>
  <c r="U122" i="4"/>
  <c r="T122" i="4"/>
  <c r="S122" i="4"/>
  <c r="R122" i="4"/>
  <c r="Q122" i="4"/>
  <c r="AG121" i="4"/>
  <c r="AC121" i="4"/>
  <c r="AB121" i="4"/>
  <c r="U121" i="4"/>
  <c r="S121" i="4"/>
  <c r="R121" i="4"/>
  <c r="Q121" i="4"/>
  <c r="T121" i="4"/>
  <c r="AG120" i="4"/>
  <c r="AC120" i="4"/>
  <c r="AB120" i="4"/>
  <c r="U120" i="4"/>
  <c r="T120" i="4"/>
  <c r="S120" i="4"/>
  <c r="R120" i="4"/>
  <c r="Q120" i="4"/>
  <c r="AG119" i="4"/>
  <c r="AC119" i="4"/>
  <c r="AB119" i="4"/>
  <c r="U119" i="4"/>
  <c r="S119" i="4"/>
  <c r="R119" i="4"/>
  <c r="Q119" i="4"/>
  <c r="T119" i="4"/>
  <c r="AG118" i="4"/>
  <c r="AC118" i="4"/>
  <c r="AB118" i="4"/>
  <c r="U118" i="4"/>
  <c r="S118" i="4"/>
  <c r="R118" i="4"/>
  <c r="Q118" i="4"/>
  <c r="T118" i="4"/>
  <c r="AG117" i="4"/>
  <c r="AC117" i="4"/>
  <c r="AB117" i="4"/>
  <c r="U117" i="4"/>
  <c r="S117" i="4"/>
  <c r="R117" i="4"/>
  <c r="Q117" i="4"/>
  <c r="T117" i="4"/>
  <c r="AG116" i="4"/>
  <c r="AC116" i="4"/>
  <c r="AB116" i="4"/>
  <c r="U116" i="4"/>
  <c r="S116" i="4"/>
  <c r="R116" i="4"/>
  <c r="Q116" i="4"/>
  <c r="T116" i="4"/>
  <c r="AG115" i="4"/>
  <c r="AC115" i="4"/>
  <c r="AB115" i="4"/>
  <c r="U115" i="4"/>
  <c r="S115" i="4"/>
  <c r="R115" i="4"/>
  <c r="Q115" i="4"/>
  <c r="T115" i="4"/>
  <c r="AG114" i="4"/>
  <c r="AC114" i="4"/>
  <c r="AB114" i="4"/>
  <c r="U114" i="4"/>
  <c r="S114" i="4"/>
  <c r="R114" i="4"/>
  <c r="Q114" i="4"/>
  <c r="T114" i="4"/>
  <c r="AG113" i="4"/>
  <c r="AC113" i="4"/>
  <c r="AB113" i="4"/>
  <c r="U113" i="4"/>
  <c r="S113" i="4"/>
  <c r="R113" i="4"/>
  <c r="Q113" i="4"/>
  <c r="T113" i="4"/>
  <c r="AG112" i="4"/>
  <c r="AC112" i="4"/>
  <c r="AB112" i="4"/>
  <c r="U112" i="4"/>
  <c r="S112" i="4"/>
  <c r="R112" i="4"/>
  <c r="Q112" i="4"/>
  <c r="T112" i="4"/>
  <c r="AG111" i="4"/>
  <c r="AC111" i="4"/>
  <c r="AB111" i="4"/>
  <c r="U111" i="4"/>
  <c r="S111" i="4"/>
  <c r="R111" i="4"/>
  <c r="Q111" i="4"/>
  <c r="T111" i="4"/>
  <c r="AG110" i="4"/>
  <c r="AC110" i="4"/>
  <c r="AB110" i="4"/>
  <c r="U110" i="4"/>
  <c r="T110" i="4"/>
  <c r="S110" i="4"/>
  <c r="R110" i="4"/>
  <c r="Q110" i="4"/>
  <c r="AG109" i="4"/>
  <c r="AC109" i="4"/>
  <c r="AB109" i="4"/>
  <c r="U109" i="4"/>
  <c r="S109" i="4"/>
  <c r="R109" i="4"/>
  <c r="Q109" i="4"/>
  <c r="T109" i="4"/>
  <c r="AG108" i="4"/>
  <c r="AC108" i="4"/>
  <c r="AB108" i="4"/>
  <c r="U108" i="4"/>
  <c r="T108" i="4"/>
  <c r="S108" i="4"/>
  <c r="R108" i="4"/>
  <c r="Q108" i="4"/>
  <c r="AG107" i="4"/>
  <c r="AC107" i="4"/>
  <c r="AB107" i="4"/>
  <c r="U107" i="4"/>
  <c r="S107" i="4"/>
  <c r="R107" i="4"/>
  <c r="Q107" i="4"/>
  <c r="T107" i="4"/>
  <c r="AG106" i="4"/>
  <c r="AC106" i="4"/>
  <c r="AB106" i="4"/>
  <c r="U106" i="4"/>
  <c r="T106" i="4"/>
  <c r="S106" i="4"/>
  <c r="R106" i="4"/>
  <c r="Q106" i="4"/>
  <c r="AG105" i="4"/>
  <c r="AC105" i="4"/>
  <c r="AB105" i="4"/>
  <c r="U105" i="4"/>
  <c r="S105" i="4"/>
  <c r="R105" i="4"/>
  <c r="Q105" i="4"/>
  <c r="T105" i="4"/>
  <c r="AG104" i="4"/>
  <c r="AC104" i="4"/>
  <c r="AB104" i="4"/>
  <c r="U104" i="4"/>
  <c r="T104" i="4"/>
  <c r="S104" i="4"/>
  <c r="R104" i="4"/>
  <c r="Q104" i="4"/>
  <c r="AG103" i="4"/>
  <c r="AC103" i="4"/>
  <c r="AB103" i="4"/>
  <c r="U103" i="4"/>
  <c r="S103" i="4"/>
  <c r="R103" i="4"/>
  <c r="Q103" i="4"/>
  <c r="T103" i="4"/>
  <c r="AG102" i="4"/>
  <c r="AC102" i="4"/>
  <c r="AB102" i="4"/>
  <c r="U102" i="4"/>
  <c r="S102" i="4"/>
  <c r="R102" i="4"/>
  <c r="Q102" i="4"/>
  <c r="T102" i="4"/>
  <c r="AG101" i="4"/>
  <c r="AC101" i="4"/>
  <c r="AB101" i="4"/>
  <c r="U101" i="4"/>
  <c r="S101" i="4"/>
  <c r="R101" i="4"/>
  <c r="Q101" i="4"/>
  <c r="T101" i="4"/>
  <c r="AG100" i="4"/>
  <c r="AC100" i="4"/>
  <c r="AB100" i="4"/>
  <c r="U100" i="4"/>
  <c r="S100" i="4"/>
  <c r="R100" i="4"/>
  <c r="Q100" i="4"/>
  <c r="T100" i="4"/>
  <c r="AG99" i="4"/>
  <c r="AC99" i="4"/>
  <c r="AB99" i="4"/>
  <c r="U99" i="4"/>
  <c r="S99" i="4"/>
  <c r="R99" i="4"/>
  <c r="Q99" i="4"/>
  <c r="T99" i="4"/>
  <c r="AG98" i="4"/>
  <c r="AC98" i="4"/>
  <c r="AB98" i="4"/>
  <c r="U98" i="4"/>
  <c r="S98" i="4"/>
  <c r="R98" i="4"/>
  <c r="Q98" i="4"/>
  <c r="T98" i="4"/>
  <c r="AG97" i="4"/>
  <c r="AC97" i="4"/>
  <c r="AB97" i="4"/>
  <c r="U97" i="4"/>
  <c r="S97" i="4"/>
  <c r="R97" i="4"/>
  <c r="Q97" i="4"/>
  <c r="T97" i="4"/>
  <c r="AG96" i="4"/>
  <c r="AC96" i="4"/>
  <c r="AB96" i="4"/>
  <c r="U96" i="4"/>
  <c r="S96" i="4"/>
  <c r="R96" i="4"/>
  <c r="Q96" i="4"/>
  <c r="T96" i="4"/>
  <c r="AG95" i="4"/>
  <c r="AC95" i="4"/>
  <c r="AB95" i="4"/>
  <c r="U95" i="4"/>
  <c r="S95" i="4"/>
  <c r="R95" i="4"/>
  <c r="Q95" i="4"/>
  <c r="T95" i="4"/>
  <c r="AG94" i="4"/>
  <c r="AC94" i="4"/>
  <c r="AB94" i="4"/>
  <c r="U94" i="4"/>
  <c r="T94" i="4"/>
  <c r="S94" i="4"/>
  <c r="R94" i="4"/>
  <c r="Q94" i="4"/>
  <c r="AG93" i="4"/>
  <c r="AC93" i="4"/>
  <c r="AB93" i="4"/>
  <c r="U93" i="4"/>
  <c r="S93" i="4"/>
  <c r="R93" i="4"/>
  <c r="Q93" i="4"/>
  <c r="T93" i="4"/>
  <c r="AG92" i="4"/>
  <c r="AC92" i="4"/>
  <c r="AB92" i="4"/>
  <c r="U92" i="4"/>
  <c r="T92" i="4"/>
  <c r="S92" i="4"/>
  <c r="R92" i="4"/>
  <c r="Q92" i="4"/>
  <c r="AG91" i="4"/>
  <c r="AC91" i="4"/>
  <c r="AB91" i="4"/>
  <c r="U91" i="4"/>
  <c r="S91" i="4"/>
  <c r="R91" i="4"/>
  <c r="Q91" i="4"/>
  <c r="T91" i="4"/>
  <c r="AG90" i="4"/>
  <c r="AC90" i="4"/>
  <c r="AB90" i="4"/>
  <c r="U90" i="4"/>
  <c r="T90" i="4"/>
  <c r="S90" i="4"/>
  <c r="R90" i="4"/>
  <c r="Q90" i="4"/>
  <c r="AG89" i="4"/>
  <c r="AC89" i="4"/>
  <c r="AB89" i="4"/>
  <c r="U89" i="4"/>
  <c r="S89" i="4"/>
  <c r="R89" i="4"/>
  <c r="Q89" i="4"/>
  <c r="T89" i="4"/>
  <c r="AG88" i="4"/>
  <c r="AC88" i="4"/>
  <c r="AB88" i="4"/>
  <c r="U88" i="4"/>
  <c r="T88" i="4"/>
  <c r="S88" i="4"/>
  <c r="R88" i="4"/>
  <c r="Q88" i="4"/>
  <c r="AG87" i="4"/>
  <c r="AC87" i="4"/>
  <c r="AB87" i="4"/>
  <c r="U87" i="4"/>
  <c r="S87" i="4"/>
  <c r="R87" i="4"/>
  <c r="Q87" i="4"/>
  <c r="T87" i="4"/>
  <c r="AG86" i="4"/>
  <c r="AC86" i="4"/>
  <c r="AB86" i="4"/>
  <c r="U86" i="4"/>
  <c r="S86" i="4"/>
  <c r="R86" i="4"/>
  <c r="Q86" i="4"/>
  <c r="T86" i="4"/>
  <c r="AG85" i="4"/>
  <c r="AC85" i="4"/>
  <c r="AB85" i="4"/>
  <c r="U85" i="4"/>
  <c r="S85" i="4"/>
  <c r="R85" i="4"/>
  <c r="Q85" i="4"/>
  <c r="T85" i="4"/>
  <c r="AG84" i="4"/>
  <c r="AC84" i="4"/>
  <c r="AB84" i="4"/>
  <c r="U84" i="4"/>
  <c r="S84" i="4"/>
  <c r="R84" i="4"/>
  <c r="Q84" i="4"/>
  <c r="T84" i="4"/>
  <c r="AG83" i="4"/>
  <c r="AC83" i="4"/>
  <c r="AB83" i="4"/>
  <c r="U83" i="4"/>
  <c r="S83" i="4"/>
  <c r="R83" i="4"/>
  <c r="Q83" i="4"/>
  <c r="T83" i="4"/>
  <c r="AG82" i="4"/>
  <c r="AC82" i="4"/>
  <c r="AB82" i="4"/>
  <c r="U82" i="4"/>
  <c r="S82" i="4"/>
  <c r="R82" i="4"/>
  <c r="Q82" i="4"/>
  <c r="T82" i="4"/>
  <c r="AG81" i="4"/>
  <c r="AC81" i="4"/>
  <c r="AB81" i="4"/>
  <c r="U81" i="4"/>
  <c r="S81" i="4"/>
  <c r="R81" i="4"/>
  <c r="Q81" i="4"/>
  <c r="T81" i="4"/>
  <c r="AG80" i="4"/>
  <c r="AC80" i="4"/>
  <c r="AB80" i="4"/>
  <c r="U80" i="4"/>
  <c r="S80" i="4"/>
  <c r="R80" i="4"/>
  <c r="Q80" i="4"/>
  <c r="T80" i="4"/>
  <c r="AG79" i="4"/>
  <c r="AC79" i="4"/>
  <c r="AB79" i="4"/>
  <c r="U79" i="4"/>
  <c r="S79" i="4"/>
  <c r="R79" i="4"/>
  <c r="Q79" i="4"/>
  <c r="T79" i="4"/>
  <c r="AG78" i="4"/>
  <c r="AC78" i="4"/>
  <c r="AB78" i="4"/>
  <c r="U78" i="4"/>
  <c r="T78" i="4"/>
  <c r="S78" i="4"/>
  <c r="R78" i="4"/>
  <c r="Q78" i="4"/>
  <c r="AG77" i="4"/>
  <c r="AC77" i="4"/>
  <c r="AB77" i="4"/>
  <c r="U77" i="4"/>
  <c r="S77" i="4"/>
  <c r="R77" i="4"/>
  <c r="Q77" i="4"/>
  <c r="T77" i="4"/>
  <c r="AG76" i="4"/>
  <c r="AC76" i="4"/>
  <c r="AB76" i="4"/>
  <c r="U76" i="4"/>
  <c r="T76" i="4"/>
  <c r="S76" i="4"/>
  <c r="R76" i="4"/>
  <c r="Q76" i="4"/>
  <c r="AG75" i="4"/>
  <c r="AC75" i="4"/>
  <c r="AB75" i="4"/>
  <c r="U75" i="4"/>
  <c r="S75" i="4"/>
  <c r="R75" i="4"/>
  <c r="Q75" i="4"/>
  <c r="T75" i="4"/>
  <c r="AG74" i="4"/>
  <c r="AC74" i="4"/>
  <c r="AB74" i="4"/>
  <c r="U74" i="4"/>
  <c r="T74" i="4"/>
  <c r="S74" i="4"/>
  <c r="R74" i="4"/>
  <c r="Q74" i="4"/>
  <c r="AG73" i="4"/>
  <c r="AC73" i="4"/>
  <c r="AB73" i="4"/>
  <c r="U73" i="4"/>
  <c r="S73" i="4"/>
  <c r="R73" i="4"/>
  <c r="Q73" i="4"/>
  <c r="T73" i="4"/>
  <c r="AG72" i="4"/>
  <c r="AC72" i="4"/>
  <c r="AB72" i="4"/>
  <c r="U72" i="4"/>
  <c r="S72" i="4"/>
  <c r="R72" i="4"/>
  <c r="Q72" i="4"/>
  <c r="T72" i="4"/>
  <c r="AG71" i="4"/>
  <c r="AC71" i="4"/>
  <c r="AB71" i="4"/>
  <c r="U71" i="4"/>
  <c r="T71" i="4"/>
  <c r="S71" i="4"/>
  <c r="R71" i="4"/>
  <c r="Q71" i="4"/>
  <c r="AG70" i="4"/>
  <c r="AC70" i="4"/>
  <c r="AB70" i="4"/>
  <c r="U70" i="4"/>
  <c r="S70" i="4"/>
  <c r="R70" i="4"/>
  <c r="Q70" i="4"/>
  <c r="T70" i="4"/>
  <c r="AG69" i="4"/>
  <c r="AC69" i="4"/>
  <c r="AB69" i="4"/>
  <c r="U69" i="4"/>
  <c r="T69" i="4"/>
  <c r="S69" i="4"/>
  <c r="R69" i="4"/>
  <c r="Q69" i="4"/>
  <c r="AG68" i="4"/>
  <c r="AC68" i="4"/>
  <c r="AB68" i="4"/>
  <c r="U68" i="4"/>
  <c r="S68" i="4"/>
  <c r="R68" i="4"/>
  <c r="Q68" i="4"/>
  <c r="T68" i="4"/>
  <c r="AG67" i="4"/>
  <c r="AC67" i="4"/>
  <c r="AB67" i="4"/>
  <c r="U67" i="4"/>
  <c r="T67" i="4"/>
  <c r="S67" i="4"/>
  <c r="R67" i="4"/>
  <c r="Q67" i="4"/>
  <c r="AG66" i="4"/>
  <c r="AC66" i="4"/>
  <c r="AB66" i="4"/>
  <c r="U66" i="4"/>
  <c r="S66" i="4"/>
  <c r="R66" i="4"/>
  <c r="Q66" i="4"/>
  <c r="T66" i="4"/>
  <c r="AG65" i="4"/>
  <c r="AC65" i="4"/>
  <c r="AB65" i="4"/>
  <c r="U65" i="4"/>
  <c r="S65" i="4"/>
  <c r="R65" i="4"/>
  <c r="Q65" i="4"/>
  <c r="T65" i="4"/>
  <c r="AG64" i="4"/>
  <c r="AC64" i="4"/>
  <c r="AB64" i="4"/>
  <c r="U64" i="4"/>
  <c r="S64" i="4"/>
  <c r="R64" i="4"/>
  <c r="Q64" i="4"/>
  <c r="T64" i="4"/>
  <c r="AG63" i="4"/>
  <c r="AC63" i="4"/>
  <c r="AB63" i="4"/>
  <c r="U63" i="4"/>
  <c r="S63" i="4"/>
  <c r="R63" i="4"/>
  <c r="Q63" i="4"/>
  <c r="T63" i="4"/>
  <c r="AG62" i="4"/>
  <c r="AC62" i="4"/>
  <c r="AB62" i="4"/>
  <c r="U62" i="4"/>
  <c r="S62" i="4"/>
  <c r="R62" i="4"/>
  <c r="Q62" i="4"/>
  <c r="T62" i="4"/>
  <c r="AG61" i="4"/>
  <c r="AC61" i="4"/>
  <c r="AB61" i="4"/>
  <c r="U61" i="4"/>
  <c r="S61" i="4"/>
  <c r="R61" i="4"/>
  <c r="Q61" i="4"/>
  <c r="T61" i="4"/>
  <c r="AG60" i="4"/>
  <c r="AC60" i="4"/>
  <c r="AB60" i="4"/>
  <c r="U60" i="4"/>
  <c r="S60" i="4"/>
  <c r="R60" i="4"/>
  <c r="Q60" i="4"/>
  <c r="T60" i="4"/>
  <c r="AG59" i="4"/>
  <c r="AC59" i="4"/>
  <c r="AB59" i="4"/>
  <c r="U59" i="4"/>
  <c r="S59" i="4"/>
  <c r="R59" i="4"/>
  <c r="Q59" i="4"/>
  <c r="T59" i="4"/>
  <c r="AG58" i="4"/>
  <c r="AC58" i="4"/>
  <c r="AB58" i="4"/>
  <c r="U58" i="4"/>
  <c r="S58" i="4"/>
  <c r="R58" i="4"/>
  <c r="Q58" i="4"/>
  <c r="T58" i="4"/>
  <c r="AG57" i="4"/>
  <c r="AC57" i="4"/>
  <c r="AB57" i="4"/>
  <c r="U57" i="4"/>
  <c r="T57" i="4"/>
  <c r="S57" i="4"/>
  <c r="R57" i="4"/>
  <c r="Q57" i="4"/>
  <c r="AG56" i="4"/>
  <c r="AC56" i="4"/>
  <c r="AB56" i="4"/>
  <c r="U56" i="4"/>
  <c r="S56" i="4"/>
  <c r="R56" i="4"/>
  <c r="Q56" i="4"/>
  <c r="T56" i="4"/>
  <c r="AG55" i="4"/>
  <c r="AC55" i="4"/>
  <c r="AB55" i="4"/>
  <c r="U55" i="4"/>
  <c r="T55" i="4"/>
  <c r="S55" i="4"/>
  <c r="R55" i="4"/>
  <c r="Q55" i="4"/>
  <c r="AG54" i="4"/>
  <c r="AC54" i="4"/>
  <c r="AB54" i="4"/>
  <c r="U54" i="4"/>
  <c r="S54" i="4"/>
  <c r="R54" i="4"/>
  <c r="Q54" i="4"/>
  <c r="T54" i="4"/>
  <c r="AG53" i="4"/>
  <c r="AC53" i="4"/>
  <c r="AB53" i="4"/>
  <c r="U53" i="4"/>
  <c r="T53" i="4"/>
  <c r="S53" i="4"/>
  <c r="R53" i="4"/>
  <c r="Q53" i="4"/>
  <c r="AG52" i="4"/>
  <c r="AC52" i="4"/>
  <c r="AB52" i="4"/>
  <c r="U52" i="4"/>
  <c r="S52" i="4"/>
  <c r="R52" i="4"/>
  <c r="Q52" i="4"/>
  <c r="T52" i="4"/>
  <c r="AG51" i="4"/>
  <c r="AC51" i="4"/>
  <c r="AB51" i="4"/>
  <c r="U51" i="4"/>
  <c r="T51" i="4"/>
  <c r="S51" i="4"/>
  <c r="R51" i="4"/>
  <c r="Q51" i="4"/>
  <c r="AG50" i="4"/>
  <c r="AC50" i="4"/>
  <c r="AB50" i="4"/>
  <c r="U50" i="4"/>
  <c r="S50" i="4"/>
  <c r="R50" i="4"/>
  <c r="Q50" i="4"/>
  <c r="T50" i="4"/>
  <c r="AG49" i="4"/>
  <c r="AC49" i="4"/>
  <c r="AB49" i="4"/>
  <c r="U49" i="4"/>
  <c r="S49" i="4"/>
  <c r="R49" i="4"/>
  <c r="Q49" i="4"/>
  <c r="T49" i="4"/>
  <c r="AG48" i="4"/>
  <c r="AC48" i="4"/>
  <c r="AB48" i="4"/>
  <c r="U48" i="4"/>
  <c r="S48" i="4"/>
  <c r="R48" i="4"/>
  <c r="Q48" i="4"/>
  <c r="T48" i="4"/>
  <c r="AG47" i="4"/>
  <c r="AC47" i="4"/>
  <c r="AB47" i="4"/>
  <c r="U47" i="4"/>
  <c r="S47" i="4"/>
  <c r="R47" i="4"/>
  <c r="Q47" i="4"/>
  <c r="T47" i="4"/>
  <c r="AG46" i="4"/>
  <c r="AC46" i="4"/>
  <c r="AB46" i="4"/>
  <c r="U46" i="4"/>
  <c r="S46" i="4"/>
  <c r="R46" i="4"/>
  <c r="Q46" i="4"/>
  <c r="T46" i="4"/>
  <c r="AG45" i="4"/>
  <c r="AC45" i="4"/>
  <c r="AB45" i="4"/>
  <c r="U45" i="4"/>
  <c r="S45" i="4"/>
  <c r="R45" i="4"/>
  <c r="Q45" i="4"/>
  <c r="T45" i="4"/>
  <c r="AG44" i="4"/>
  <c r="AC44" i="4"/>
  <c r="AB44" i="4"/>
  <c r="U44" i="4"/>
  <c r="S44" i="4"/>
  <c r="R44" i="4"/>
  <c r="Q44" i="4"/>
  <c r="T44" i="4"/>
  <c r="AG43" i="4"/>
  <c r="AC43" i="4"/>
  <c r="AB43" i="4"/>
  <c r="U43" i="4"/>
  <c r="S43" i="4"/>
  <c r="R43" i="4"/>
  <c r="Q43" i="4"/>
  <c r="T43" i="4"/>
  <c r="AG42" i="4"/>
  <c r="AC42" i="4"/>
  <c r="AB42" i="4"/>
  <c r="U42" i="4"/>
  <c r="S42" i="4"/>
  <c r="R42" i="4"/>
  <c r="Q42" i="4"/>
  <c r="T42" i="4"/>
  <c r="AG41" i="4"/>
  <c r="AC41" i="4"/>
  <c r="AB41" i="4"/>
  <c r="U41" i="4"/>
  <c r="T41" i="4"/>
  <c r="S41" i="4"/>
  <c r="R41" i="4"/>
  <c r="Q41" i="4"/>
  <c r="AG40" i="4"/>
  <c r="AC40" i="4"/>
  <c r="AB40" i="4"/>
  <c r="U40" i="4"/>
  <c r="S40" i="4"/>
  <c r="R40" i="4"/>
  <c r="Q40" i="4"/>
  <c r="T40" i="4"/>
  <c r="AG39" i="4"/>
  <c r="AC39" i="4"/>
  <c r="AB39" i="4"/>
  <c r="U39" i="4"/>
  <c r="T39" i="4"/>
  <c r="S39" i="4"/>
  <c r="R39" i="4"/>
  <c r="Q39" i="4"/>
  <c r="AG38" i="4"/>
  <c r="AC38" i="4"/>
  <c r="AB38" i="4"/>
  <c r="U38" i="4"/>
  <c r="S38" i="4"/>
  <c r="R38" i="4"/>
  <c r="Q38" i="4"/>
  <c r="T38" i="4"/>
  <c r="AG37" i="4"/>
  <c r="AC37" i="4"/>
  <c r="AB37" i="4"/>
  <c r="U37" i="4"/>
  <c r="T37" i="4"/>
  <c r="S37" i="4"/>
  <c r="R37" i="4"/>
  <c r="Q37" i="4"/>
  <c r="AG36" i="4"/>
  <c r="AC36" i="4"/>
  <c r="AB36" i="4"/>
  <c r="U36" i="4"/>
  <c r="S36" i="4"/>
  <c r="R36" i="4"/>
  <c r="Q36" i="4"/>
  <c r="T36" i="4"/>
  <c r="AG35" i="4"/>
  <c r="AC35" i="4"/>
  <c r="AB35" i="4"/>
  <c r="U35" i="4"/>
  <c r="S35" i="4"/>
  <c r="R35" i="4"/>
  <c r="Q35" i="4"/>
  <c r="T35" i="4"/>
  <c r="AG34" i="4"/>
  <c r="AC34" i="4"/>
  <c r="AB34" i="4"/>
  <c r="U34" i="4"/>
  <c r="S34" i="4"/>
  <c r="R34" i="4"/>
  <c r="Q34" i="4"/>
  <c r="T34" i="4"/>
  <c r="AG33" i="4"/>
  <c r="AC33" i="4"/>
  <c r="AB33" i="4"/>
  <c r="U33" i="4"/>
  <c r="S33" i="4"/>
  <c r="R33" i="4"/>
  <c r="Q33" i="4"/>
  <c r="T33" i="4"/>
  <c r="AG32" i="4"/>
  <c r="AC32" i="4"/>
  <c r="AB32" i="4"/>
  <c r="U32" i="4"/>
  <c r="T32" i="4"/>
  <c r="S32" i="4"/>
  <c r="R32" i="4"/>
  <c r="Q32" i="4"/>
  <c r="AG31" i="4"/>
  <c r="AC31" i="4"/>
  <c r="AB31" i="4"/>
  <c r="U31" i="4"/>
  <c r="S31" i="4"/>
  <c r="R31" i="4"/>
  <c r="Q31" i="4"/>
  <c r="T31" i="4"/>
  <c r="AG30" i="4"/>
  <c r="AC30" i="4"/>
  <c r="AB30" i="4"/>
  <c r="U30" i="4"/>
  <c r="T30" i="4"/>
  <c r="S30" i="4"/>
  <c r="R30" i="4"/>
  <c r="Q30" i="4"/>
  <c r="AG29" i="4"/>
  <c r="AC29" i="4"/>
  <c r="AB29" i="4"/>
  <c r="U29" i="4"/>
  <c r="S29" i="4"/>
  <c r="R29" i="4"/>
  <c r="Q29" i="4"/>
  <c r="T29" i="4"/>
  <c r="AG28" i="4"/>
  <c r="AC28" i="4"/>
  <c r="AB28" i="4"/>
  <c r="U28" i="4"/>
  <c r="T28" i="4"/>
  <c r="S28" i="4"/>
  <c r="R28" i="4"/>
  <c r="Q28" i="4"/>
  <c r="AG27" i="4"/>
  <c r="AC27" i="4"/>
  <c r="AB27" i="4"/>
  <c r="U27" i="4"/>
  <c r="S27" i="4"/>
  <c r="R27" i="4"/>
  <c r="Q27" i="4"/>
  <c r="T27" i="4"/>
  <c r="AG26" i="4"/>
  <c r="AC26" i="4"/>
  <c r="AB26" i="4"/>
  <c r="U26" i="4"/>
  <c r="T26" i="4"/>
  <c r="S26" i="4"/>
  <c r="R26" i="4"/>
  <c r="Q26" i="4"/>
  <c r="AG25" i="4"/>
  <c r="AC25" i="4"/>
  <c r="AB25" i="4"/>
  <c r="U25" i="4"/>
  <c r="S25" i="4"/>
  <c r="R25" i="4"/>
  <c r="Q25" i="4"/>
  <c r="T25" i="4"/>
  <c r="AG24" i="4"/>
  <c r="AC24" i="4"/>
  <c r="AB24" i="4"/>
  <c r="U24" i="4"/>
  <c r="S24" i="4"/>
  <c r="R24" i="4"/>
  <c r="Q24" i="4"/>
  <c r="T24" i="4"/>
  <c r="AG23" i="4"/>
  <c r="AC23" i="4"/>
  <c r="AB23" i="4"/>
  <c r="U23" i="4"/>
  <c r="S23" i="4"/>
  <c r="R23" i="4"/>
  <c r="Q23" i="4"/>
  <c r="T23" i="4"/>
  <c r="AG22" i="4"/>
  <c r="AC22" i="4"/>
  <c r="AB22" i="4"/>
  <c r="U22" i="4"/>
  <c r="S22" i="4"/>
  <c r="R22" i="4"/>
  <c r="Q22" i="4"/>
  <c r="T22" i="4"/>
  <c r="AG21" i="4"/>
  <c r="AC21" i="4"/>
  <c r="AB21" i="4"/>
  <c r="U21" i="4"/>
  <c r="S21" i="4"/>
  <c r="R21" i="4"/>
  <c r="Q21" i="4"/>
  <c r="T21" i="4"/>
  <c r="AG20" i="4"/>
  <c r="AC20" i="4"/>
  <c r="AB20" i="4"/>
  <c r="U20" i="4"/>
  <c r="S20" i="4"/>
  <c r="R20" i="4"/>
  <c r="Q20" i="4"/>
  <c r="T20" i="4"/>
  <c r="AG19" i="4"/>
  <c r="AC19" i="4"/>
  <c r="AB19" i="4"/>
  <c r="U19" i="4"/>
  <c r="S19" i="4"/>
  <c r="R19" i="4"/>
  <c r="Q19" i="4"/>
  <c r="T19" i="4"/>
  <c r="AG18" i="4"/>
  <c r="AC18" i="4"/>
  <c r="AB18" i="4"/>
  <c r="U18" i="4"/>
  <c r="S18" i="4"/>
  <c r="R18" i="4"/>
  <c r="Q18" i="4"/>
  <c r="T18" i="4"/>
  <c r="AG17" i="4"/>
  <c r="AC17" i="4"/>
  <c r="AB17" i="4"/>
  <c r="U17" i="4"/>
  <c r="S17" i="4"/>
  <c r="R17" i="4"/>
  <c r="Q17" i="4"/>
  <c r="T17" i="4"/>
  <c r="AG16" i="4"/>
  <c r="AC16" i="4"/>
  <c r="AB16" i="4"/>
  <c r="U16" i="4"/>
  <c r="T16" i="4"/>
  <c r="S16" i="4"/>
  <c r="R16" i="4"/>
  <c r="Q16" i="4"/>
  <c r="AG15" i="4"/>
  <c r="AC15" i="4"/>
  <c r="AB15" i="4"/>
  <c r="U15" i="4"/>
  <c r="S15" i="4"/>
  <c r="R15" i="4"/>
  <c r="Q15" i="4"/>
  <c r="T15" i="4"/>
  <c r="AG14" i="4"/>
  <c r="AC14" i="4"/>
  <c r="AB14" i="4"/>
  <c r="U14" i="4"/>
  <c r="T14" i="4"/>
  <c r="S14" i="4"/>
  <c r="R14" i="4"/>
  <c r="Q14" i="4"/>
  <c r="AG13" i="4"/>
  <c r="AC13" i="4"/>
  <c r="AB13" i="4"/>
  <c r="U13" i="4"/>
  <c r="S13" i="4"/>
  <c r="R13" i="4"/>
  <c r="Q13" i="4"/>
  <c r="T13" i="4"/>
  <c r="AG12" i="4"/>
  <c r="AC12" i="4"/>
  <c r="AB12" i="4"/>
  <c r="U12" i="4"/>
  <c r="T12" i="4"/>
  <c r="S12" i="4"/>
  <c r="R12" i="4"/>
  <c r="Q12" i="4"/>
  <c r="AG11" i="4"/>
  <c r="AC11" i="4"/>
  <c r="AB11" i="4"/>
  <c r="U11" i="4"/>
  <c r="S11" i="4"/>
  <c r="R11" i="4"/>
  <c r="Q11" i="4"/>
  <c r="T11" i="4"/>
  <c r="AG10" i="4"/>
  <c r="AC10" i="4"/>
  <c r="AB10" i="4"/>
  <c r="U10" i="4"/>
  <c r="T10" i="4"/>
  <c r="S10" i="4"/>
  <c r="R10" i="4"/>
  <c r="Q10" i="4"/>
  <c r="AG9" i="4"/>
  <c r="AC9" i="4"/>
  <c r="AB9" i="4"/>
  <c r="U9" i="4"/>
  <c r="S9" i="4"/>
  <c r="R9" i="4"/>
  <c r="Q9" i="4"/>
  <c r="T9" i="4"/>
  <c r="AG8" i="4"/>
  <c r="AC8" i="4"/>
  <c r="AB8" i="4"/>
  <c r="U8" i="4"/>
  <c r="S8" i="4"/>
  <c r="R8" i="4"/>
  <c r="Q8" i="4"/>
  <c r="T8" i="4"/>
  <c r="AC7" i="4"/>
  <c r="AB7" i="4"/>
  <c r="U7" i="4"/>
  <c r="S7" i="4"/>
  <c r="R7" i="4"/>
  <c r="Q7" i="4"/>
  <c r="T7" i="4"/>
  <c r="AC6" i="4"/>
  <c r="AB6" i="4"/>
  <c r="U6" i="4"/>
  <c r="S6" i="4"/>
  <c r="R6" i="4"/>
  <c r="Q6" i="4"/>
  <c r="T6" i="4"/>
  <c r="AC5" i="4"/>
  <c r="AB5" i="4"/>
  <c r="U5" i="4"/>
  <c r="S5" i="4"/>
  <c r="R5" i="4"/>
  <c r="Q5" i="4"/>
  <c r="T5" i="4"/>
  <c r="U4" i="4"/>
  <c r="S4" i="4"/>
  <c r="R4" i="4"/>
  <c r="Q4" i="4"/>
  <c r="T4" i="4"/>
  <c r="U3" i="4"/>
  <c r="S3" i="4"/>
  <c r="R3" i="4"/>
  <c r="Q3" i="4"/>
  <c r="T3" i="4"/>
  <c r="C1" i="4"/>
  <c r="S501" i="3"/>
  <c r="Q501" i="3"/>
  <c r="P501" i="3"/>
  <c r="O501" i="3"/>
  <c r="N501" i="3"/>
  <c r="I501" i="3"/>
  <c r="R501" i="3" s="1"/>
  <c r="H501" i="3"/>
  <c r="F501" i="3"/>
  <c r="D501" i="3"/>
  <c r="B501" i="3"/>
  <c r="A501" i="3"/>
  <c r="S500" i="3"/>
  <c r="Q500" i="3"/>
  <c r="P500" i="3"/>
  <c r="O500" i="3"/>
  <c r="N500" i="3"/>
  <c r="I500" i="3"/>
  <c r="R500" i="3" s="1"/>
  <c r="H500" i="3"/>
  <c r="F500" i="3"/>
  <c r="D500" i="3"/>
  <c r="B500" i="3"/>
  <c r="A500" i="3"/>
  <c r="S499" i="3"/>
  <c r="Q499" i="3"/>
  <c r="P499" i="3"/>
  <c r="O499" i="3"/>
  <c r="N499" i="3"/>
  <c r="I499" i="3"/>
  <c r="R499" i="3" s="1"/>
  <c r="H499" i="3"/>
  <c r="F499" i="3"/>
  <c r="D499" i="3"/>
  <c r="B499" i="3"/>
  <c r="A499" i="3"/>
  <c r="S498" i="3"/>
  <c r="Q498" i="3"/>
  <c r="P498" i="3"/>
  <c r="O498" i="3"/>
  <c r="N498" i="3"/>
  <c r="I498" i="3"/>
  <c r="R498" i="3" s="1"/>
  <c r="H498" i="3"/>
  <c r="F498" i="3"/>
  <c r="D498" i="3"/>
  <c r="B498" i="3"/>
  <c r="A498" i="3"/>
  <c r="S497" i="3"/>
  <c r="Q497" i="3"/>
  <c r="P497" i="3"/>
  <c r="O497" i="3"/>
  <c r="N497" i="3"/>
  <c r="I497" i="3"/>
  <c r="R497" i="3" s="1"/>
  <c r="H497" i="3"/>
  <c r="F497" i="3"/>
  <c r="D497" i="3"/>
  <c r="B497" i="3"/>
  <c r="A497" i="3"/>
  <c r="S496" i="3"/>
  <c r="Q496" i="3"/>
  <c r="P496" i="3"/>
  <c r="O496" i="3"/>
  <c r="N496" i="3"/>
  <c r="I496" i="3"/>
  <c r="R496" i="3" s="1"/>
  <c r="H496" i="3"/>
  <c r="F496" i="3"/>
  <c r="D496" i="3"/>
  <c r="B496" i="3"/>
  <c r="A496" i="3"/>
  <c r="S495" i="3"/>
  <c r="Q495" i="3"/>
  <c r="P495" i="3"/>
  <c r="O495" i="3"/>
  <c r="N495" i="3"/>
  <c r="I495" i="3"/>
  <c r="R495" i="3" s="1"/>
  <c r="H495" i="3"/>
  <c r="F495" i="3"/>
  <c r="D495" i="3"/>
  <c r="B495" i="3"/>
  <c r="A495" i="3"/>
  <c r="S494" i="3"/>
  <c r="Q494" i="3"/>
  <c r="P494" i="3"/>
  <c r="O494" i="3"/>
  <c r="N494" i="3"/>
  <c r="I494" i="3"/>
  <c r="R494" i="3" s="1"/>
  <c r="H494" i="3"/>
  <c r="F494" i="3"/>
  <c r="D494" i="3"/>
  <c r="B494" i="3"/>
  <c r="A494" i="3"/>
  <c r="S493" i="3"/>
  <c r="Q493" i="3"/>
  <c r="P493" i="3"/>
  <c r="O493" i="3"/>
  <c r="N493" i="3"/>
  <c r="I493" i="3"/>
  <c r="R493" i="3" s="1"/>
  <c r="H493" i="3"/>
  <c r="F493" i="3"/>
  <c r="D493" i="3"/>
  <c r="B493" i="3"/>
  <c r="A493" i="3"/>
  <c r="S492" i="3"/>
  <c r="Q492" i="3"/>
  <c r="P492" i="3"/>
  <c r="O492" i="3"/>
  <c r="N492" i="3"/>
  <c r="I492" i="3"/>
  <c r="R492" i="3" s="1"/>
  <c r="H492" i="3"/>
  <c r="F492" i="3"/>
  <c r="D492" i="3"/>
  <c r="B492" i="3"/>
  <c r="A492" i="3"/>
  <c r="S491" i="3"/>
  <c r="Q491" i="3"/>
  <c r="P491" i="3"/>
  <c r="O491" i="3"/>
  <c r="N491" i="3"/>
  <c r="I491" i="3"/>
  <c r="R491" i="3" s="1"/>
  <c r="H491" i="3"/>
  <c r="F491" i="3"/>
  <c r="D491" i="3"/>
  <c r="B491" i="3"/>
  <c r="A491" i="3"/>
  <c r="S490" i="3"/>
  <c r="Q490" i="3"/>
  <c r="P490" i="3"/>
  <c r="O490" i="3"/>
  <c r="N490" i="3"/>
  <c r="I490" i="3"/>
  <c r="R490" i="3" s="1"/>
  <c r="H490" i="3"/>
  <c r="F490" i="3"/>
  <c r="D490" i="3"/>
  <c r="B490" i="3"/>
  <c r="A490" i="3"/>
  <c r="S489" i="3"/>
  <c r="Q489" i="3"/>
  <c r="P489" i="3"/>
  <c r="O489" i="3"/>
  <c r="N489" i="3"/>
  <c r="I489" i="3"/>
  <c r="R489" i="3" s="1"/>
  <c r="H489" i="3"/>
  <c r="F489" i="3"/>
  <c r="D489" i="3"/>
  <c r="B489" i="3"/>
  <c r="A489" i="3"/>
  <c r="S488" i="3"/>
  <c r="Q488" i="3"/>
  <c r="P488" i="3"/>
  <c r="O488" i="3"/>
  <c r="N488" i="3"/>
  <c r="I488" i="3"/>
  <c r="R488" i="3" s="1"/>
  <c r="H488" i="3"/>
  <c r="F488" i="3"/>
  <c r="D488" i="3"/>
  <c r="B488" i="3"/>
  <c r="A488" i="3"/>
  <c r="S487" i="3"/>
  <c r="Q487" i="3"/>
  <c r="P487" i="3"/>
  <c r="O487" i="3"/>
  <c r="N487" i="3"/>
  <c r="I487" i="3"/>
  <c r="R487" i="3" s="1"/>
  <c r="H487" i="3"/>
  <c r="F487" i="3"/>
  <c r="D487" i="3"/>
  <c r="B487" i="3"/>
  <c r="A487" i="3"/>
  <c r="S486" i="3"/>
  <c r="Q486" i="3"/>
  <c r="P486" i="3"/>
  <c r="O486" i="3"/>
  <c r="N486" i="3"/>
  <c r="I486" i="3"/>
  <c r="R486" i="3" s="1"/>
  <c r="H486" i="3"/>
  <c r="F486" i="3"/>
  <c r="D486" i="3"/>
  <c r="B486" i="3"/>
  <c r="A486" i="3"/>
  <c r="S485" i="3"/>
  <c r="Q485" i="3"/>
  <c r="P485" i="3"/>
  <c r="O485" i="3"/>
  <c r="N485" i="3"/>
  <c r="I485" i="3"/>
  <c r="R485" i="3" s="1"/>
  <c r="H485" i="3"/>
  <c r="F485" i="3"/>
  <c r="D485" i="3"/>
  <c r="B485" i="3"/>
  <c r="A485" i="3"/>
  <c r="S484" i="3"/>
  <c r="Q484" i="3"/>
  <c r="P484" i="3"/>
  <c r="O484" i="3"/>
  <c r="N484" i="3"/>
  <c r="I484" i="3"/>
  <c r="R484" i="3" s="1"/>
  <c r="H484" i="3"/>
  <c r="F484" i="3"/>
  <c r="D484" i="3"/>
  <c r="B484" i="3"/>
  <c r="A484" i="3"/>
  <c r="S483" i="3"/>
  <c r="Q483" i="3"/>
  <c r="P483" i="3"/>
  <c r="O483" i="3"/>
  <c r="N483" i="3"/>
  <c r="I483" i="3"/>
  <c r="R483" i="3" s="1"/>
  <c r="H483" i="3"/>
  <c r="F483" i="3"/>
  <c r="D483" i="3"/>
  <c r="B483" i="3"/>
  <c r="A483" i="3"/>
  <c r="S482" i="3"/>
  <c r="Q482" i="3"/>
  <c r="P482" i="3"/>
  <c r="O482" i="3"/>
  <c r="N482" i="3"/>
  <c r="I482" i="3"/>
  <c r="R482" i="3" s="1"/>
  <c r="H482" i="3"/>
  <c r="F482" i="3"/>
  <c r="D482" i="3"/>
  <c r="B482" i="3"/>
  <c r="A482" i="3"/>
  <c r="S481" i="3"/>
  <c r="Q481" i="3"/>
  <c r="P481" i="3"/>
  <c r="O481" i="3"/>
  <c r="N481" i="3"/>
  <c r="I481" i="3"/>
  <c r="R481" i="3" s="1"/>
  <c r="H481" i="3"/>
  <c r="F481" i="3"/>
  <c r="D481" i="3"/>
  <c r="B481" i="3"/>
  <c r="A481" i="3"/>
  <c r="S480" i="3"/>
  <c r="Q480" i="3"/>
  <c r="P480" i="3"/>
  <c r="O480" i="3"/>
  <c r="N480" i="3"/>
  <c r="I480" i="3"/>
  <c r="R480" i="3" s="1"/>
  <c r="H480" i="3"/>
  <c r="F480" i="3"/>
  <c r="D480" i="3"/>
  <c r="B480" i="3"/>
  <c r="A480" i="3"/>
  <c r="S479" i="3"/>
  <c r="Q479" i="3"/>
  <c r="P479" i="3"/>
  <c r="O479" i="3"/>
  <c r="N479" i="3"/>
  <c r="I479" i="3"/>
  <c r="R479" i="3" s="1"/>
  <c r="H479" i="3"/>
  <c r="F479" i="3"/>
  <c r="D479" i="3"/>
  <c r="B479" i="3"/>
  <c r="A479" i="3"/>
  <c r="S478" i="3"/>
  <c r="Q478" i="3"/>
  <c r="P478" i="3"/>
  <c r="O478" i="3"/>
  <c r="N478" i="3"/>
  <c r="I478" i="3"/>
  <c r="R478" i="3" s="1"/>
  <c r="H478" i="3"/>
  <c r="F478" i="3"/>
  <c r="D478" i="3"/>
  <c r="B478" i="3"/>
  <c r="A478" i="3"/>
  <c r="S477" i="3"/>
  <c r="Q477" i="3"/>
  <c r="P477" i="3"/>
  <c r="O477" i="3"/>
  <c r="N477" i="3"/>
  <c r="I477" i="3"/>
  <c r="R477" i="3" s="1"/>
  <c r="H477" i="3"/>
  <c r="F477" i="3"/>
  <c r="D477" i="3"/>
  <c r="B477" i="3"/>
  <c r="A477" i="3"/>
  <c r="S476" i="3"/>
  <c r="Q476" i="3"/>
  <c r="P476" i="3"/>
  <c r="O476" i="3"/>
  <c r="N476" i="3"/>
  <c r="I476" i="3"/>
  <c r="R476" i="3" s="1"/>
  <c r="H476" i="3"/>
  <c r="F476" i="3"/>
  <c r="D476" i="3"/>
  <c r="B476" i="3"/>
  <c r="A476" i="3"/>
  <c r="S475" i="3"/>
  <c r="Q475" i="3"/>
  <c r="P475" i="3"/>
  <c r="O475" i="3"/>
  <c r="N475" i="3"/>
  <c r="I475" i="3"/>
  <c r="R475" i="3" s="1"/>
  <c r="H475" i="3"/>
  <c r="F475" i="3"/>
  <c r="D475" i="3"/>
  <c r="B475" i="3"/>
  <c r="A475" i="3"/>
  <c r="S474" i="3"/>
  <c r="Q474" i="3"/>
  <c r="P474" i="3"/>
  <c r="O474" i="3"/>
  <c r="N474" i="3"/>
  <c r="I474" i="3"/>
  <c r="R474" i="3" s="1"/>
  <c r="H474" i="3"/>
  <c r="F474" i="3"/>
  <c r="D474" i="3"/>
  <c r="B474" i="3"/>
  <c r="A474" i="3"/>
  <c r="S473" i="3"/>
  <c r="Q473" i="3"/>
  <c r="P473" i="3"/>
  <c r="O473" i="3"/>
  <c r="N473" i="3"/>
  <c r="I473" i="3"/>
  <c r="R473" i="3" s="1"/>
  <c r="H473" i="3"/>
  <c r="F473" i="3"/>
  <c r="D473" i="3"/>
  <c r="B473" i="3"/>
  <c r="A473" i="3"/>
  <c r="S472" i="3"/>
  <c r="Q472" i="3"/>
  <c r="P472" i="3"/>
  <c r="O472" i="3"/>
  <c r="N472" i="3"/>
  <c r="I472" i="3"/>
  <c r="R472" i="3" s="1"/>
  <c r="H472" i="3"/>
  <c r="F472" i="3"/>
  <c r="D472" i="3"/>
  <c r="B472" i="3"/>
  <c r="A472" i="3"/>
  <c r="S471" i="3"/>
  <c r="Q471" i="3"/>
  <c r="P471" i="3"/>
  <c r="O471" i="3"/>
  <c r="N471" i="3"/>
  <c r="I471" i="3"/>
  <c r="R471" i="3" s="1"/>
  <c r="H471" i="3"/>
  <c r="F471" i="3"/>
  <c r="D471" i="3"/>
  <c r="B471" i="3"/>
  <c r="A471" i="3"/>
  <c r="S470" i="3"/>
  <c r="Q470" i="3"/>
  <c r="P470" i="3"/>
  <c r="O470" i="3"/>
  <c r="N470" i="3"/>
  <c r="I470" i="3"/>
  <c r="R470" i="3" s="1"/>
  <c r="H470" i="3"/>
  <c r="F470" i="3"/>
  <c r="D470" i="3"/>
  <c r="B470" i="3"/>
  <c r="A470" i="3"/>
  <c r="S469" i="3"/>
  <c r="Q469" i="3"/>
  <c r="P469" i="3"/>
  <c r="O469" i="3"/>
  <c r="N469" i="3"/>
  <c r="I469" i="3"/>
  <c r="R469" i="3" s="1"/>
  <c r="H469" i="3"/>
  <c r="F469" i="3"/>
  <c r="D469" i="3"/>
  <c r="B469" i="3"/>
  <c r="A469" i="3"/>
  <c r="S468" i="3"/>
  <c r="Q468" i="3"/>
  <c r="P468" i="3"/>
  <c r="O468" i="3"/>
  <c r="N468" i="3"/>
  <c r="I468" i="3"/>
  <c r="R468" i="3" s="1"/>
  <c r="H468" i="3"/>
  <c r="F468" i="3"/>
  <c r="D468" i="3"/>
  <c r="B468" i="3"/>
  <c r="A468" i="3"/>
  <c r="S467" i="3"/>
  <c r="Q467" i="3"/>
  <c r="P467" i="3"/>
  <c r="O467" i="3"/>
  <c r="N467" i="3"/>
  <c r="I467" i="3"/>
  <c r="R467" i="3" s="1"/>
  <c r="H467" i="3"/>
  <c r="F467" i="3"/>
  <c r="D467" i="3"/>
  <c r="B467" i="3"/>
  <c r="A467" i="3"/>
  <c r="S466" i="3"/>
  <c r="Q466" i="3"/>
  <c r="P466" i="3"/>
  <c r="O466" i="3"/>
  <c r="N466" i="3"/>
  <c r="I466" i="3"/>
  <c r="R466" i="3" s="1"/>
  <c r="H466" i="3"/>
  <c r="F466" i="3"/>
  <c r="D466" i="3"/>
  <c r="B466" i="3"/>
  <c r="A466" i="3"/>
  <c r="S465" i="3"/>
  <c r="Q465" i="3"/>
  <c r="P465" i="3"/>
  <c r="O465" i="3"/>
  <c r="N465" i="3"/>
  <c r="I465" i="3"/>
  <c r="R465" i="3" s="1"/>
  <c r="H465" i="3"/>
  <c r="F465" i="3"/>
  <c r="D465" i="3"/>
  <c r="B465" i="3"/>
  <c r="A465" i="3"/>
  <c r="S464" i="3"/>
  <c r="Q464" i="3"/>
  <c r="P464" i="3"/>
  <c r="O464" i="3"/>
  <c r="N464" i="3"/>
  <c r="I464" i="3"/>
  <c r="R464" i="3" s="1"/>
  <c r="H464" i="3"/>
  <c r="F464" i="3"/>
  <c r="D464" i="3"/>
  <c r="B464" i="3"/>
  <c r="A464" i="3"/>
  <c r="S463" i="3"/>
  <c r="Q463" i="3"/>
  <c r="P463" i="3"/>
  <c r="O463" i="3"/>
  <c r="N463" i="3"/>
  <c r="I463" i="3"/>
  <c r="R463" i="3" s="1"/>
  <c r="H463" i="3"/>
  <c r="F463" i="3"/>
  <c r="D463" i="3"/>
  <c r="B463" i="3"/>
  <c r="A463" i="3"/>
  <c r="S462" i="3"/>
  <c r="Q462" i="3"/>
  <c r="P462" i="3"/>
  <c r="O462" i="3"/>
  <c r="N462" i="3"/>
  <c r="I462" i="3"/>
  <c r="R462" i="3" s="1"/>
  <c r="H462" i="3"/>
  <c r="F462" i="3"/>
  <c r="D462" i="3"/>
  <c r="B462" i="3"/>
  <c r="A462" i="3"/>
  <c r="S461" i="3"/>
  <c r="Q461" i="3"/>
  <c r="P461" i="3"/>
  <c r="O461" i="3"/>
  <c r="N461" i="3"/>
  <c r="I461" i="3"/>
  <c r="R461" i="3" s="1"/>
  <c r="H461" i="3"/>
  <c r="F461" i="3"/>
  <c r="D461" i="3"/>
  <c r="B461" i="3"/>
  <c r="A461" i="3"/>
  <c r="S460" i="3"/>
  <c r="Q460" i="3"/>
  <c r="P460" i="3"/>
  <c r="O460" i="3"/>
  <c r="N460" i="3"/>
  <c r="I460" i="3"/>
  <c r="R460" i="3" s="1"/>
  <c r="H460" i="3"/>
  <c r="F460" i="3"/>
  <c r="D460" i="3"/>
  <c r="B460" i="3"/>
  <c r="A460" i="3"/>
  <c r="S459" i="3"/>
  <c r="Q459" i="3"/>
  <c r="P459" i="3"/>
  <c r="O459" i="3"/>
  <c r="N459" i="3"/>
  <c r="I459" i="3"/>
  <c r="R459" i="3" s="1"/>
  <c r="H459" i="3"/>
  <c r="F459" i="3"/>
  <c r="D459" i="3"/>
  <c r="B459" i="3"/>
  <c r="A459" i="3"/>
  <c r="S458" i="3"/>
  <c r="Q458" i="3"/>
  <c r="P458" i="3"/>
  <c r="O458" i="3"/>
  <c r="N458" i="3"/>
  <c r="I458" i="3"/>
  <c r="R458" i="3" s="1"/>
  <c r="H458" i="3"/>
  <c r="F458" i="3"/>
  <c r="D458" i="3"/>
  <c r="B458" i="3"/>
  <c r="A458" i="3"/>
  <c r="S457" i="3"/>
  <c r="Q457" i="3"/>
  <c r="P457" i="3"/>
  <c r="O457" i="3"/>
  <c r="N457" i="3"/>
  <c r="I457" i="3"/>
  <c r="R457" i="3" s="1"/>
  <c r="H457" i="3"/>
  <c r="F457" i="3"/>
  <c r="D457" i="3"/>
  <c r="B457" i="3"/>
  <c r="A457" i="3"/>
  <c r="S456" i="3"/>
  <c r="Q456" i="3"/>
  <c r="P456" i="3"/>
  <c r="O456" i="3"/>
  <c r="N456" i="3"/>
  <c r="I456" i="3"/>
  <c r="R456" i="3" s="1"/>
  <c r="H456" i="3"/>
  <c r="F456" i="3"/>
  <c r="D456" i="3"/>
  <c r="B456" i="3"/>
  <c r="A456" i="3"/>
  <c r="S455" i="3"/>
  <c r="Q455" i="3"/>
  <c r="P455" i="3"/>
  <c r="O455" i="3"/>
  <c r="N455" i="3"/>
  <c r="I455" i="3"/>
  <c r="R455" i="3" s="1"/>
  <c r="H455" i="3"/>
  <c r="F455" i="3"/>
  <c r="D455" i="3"/>
  <c r="B455" i="3"/>
  <c r="A455" i="3"/>
  <c r="S454" i="3"/>
  <c r="Q454" i="3"/>
  <c r="P454" i="3"/>
  <c r="O454" i="3"/>
  <c r="N454" i="3"/>
  <c r="I454" i="3"/>
  <c r="R454" i="3" s="1"/>
  <c r="H454" i="3"/>
  <c r="F454" i="3"/>
  <c r="D454" i="3"/>
  <c r="B454" i="3"/>
  <c r="A454" i="3"/>
  <c r="S453" i="3"/>
  <c r="Q453" i="3"/>
  <c r="P453" i="3"/>
  <c r="O453" i="3"/>
  <c r="N453" i="3"/>
  <c r="I453" i="3"/>
  <c r="R453" i="3" s="1"/>
  <c r="H453" i="3"/>
  <c r="F453" i="3"/>
  <c r="D453" i="3"/>
  <c r="B453" i="3"/>
  <c r="A453" i="3"/>
  <c r="S452" i="3"/>
  <c r="Q452" i="3"/>
  <c r="P452" i="3"/>
  <c r="O452" i="3"/>
  <c r="N452" i="3"/>
  <c r="I452" i="3"/>
  <c r="R452" i="3" s="1"/>
  <c r="H452" i="3"/>
  <c r="F452" i="3"/>
  <c r="D452" i="3"/>
  <c r="B452" i="3"/>
  <c r="A452" i="3"/>
  <c r="S451" i="3"/>
  <c r="Q451" i="3"/>
  <c r="P451" i="3"/>
  <c r="O451" i="3"/>
  <c r="N451" i="3"/>
  <c r="I451" i="3"/>
  <c r="R451" i="3" s="1"/>
  <c r="H451" i="3"/>
  <c r="F451" i="3"/>
  <c r="D451" i="3"/>
  <c r="B451" i="3"/>
  <c r="A451" i="3"/>
  <c r="S450" i="3"/>
  <c r="Q450" i="3"/>
  <c r="P450" i="3"/>
  <c r="O450" i="3"/>
  <c r="N450" i="3"/>
  <c r="I450" i="3"/>
  <c r="R450" i="3" s="1"/>
  <c r="H450" i="3"/>
  <c r="F450" i="3"/>
  <c r="D450" i="3"/>
  <c r="B450" i="3"/>
  <c r="A450" i="3"/>
  <c r="S449" i="3"/>
  <c r="Q449" i="3"/>
  <c r="P449" i="3"/>
  <c r="O449" i="3"/>
  <c r="N449" i="3"/>
  <c r="I449" i="3"/>
  <c r="R449" i="3" s="1"/>
  <c r="H449" i="3"/>
  <c r="F449" i="3"/>
  <c r="D449" i="3"/>
  <c r="B449" i="3"/>
  <c r="A449" i="3"/>
  <c r="S448" i="3"/>
  <c r="Q448" i="3"/>
  <c r="P448" i="3"/>
  <c r="O448" i="3"/>
  <c r="N448" i="3"/>
  <c r="I448" i="3"/>
  <c r="R448" i="3" s="1"/>
  <c r="H448" i="3"/>
  <c r="F448" i="3"/>
  <c r="D448" i="3"/>
  <c r="B448" i="3"/>
  <c r="A448" i="3"/>
  <c r="S447" i="3"/>
  <c r="Q447" i="3"/>
  <c r="P447" i="3"/>
  <c r="O447" i="3"/>
  <c r="N447" i="3"/>
  <c r="I447" i="3"/>
  <c r="R447" i="3" s="1"/>
  <c r="H447" i="3"/>
  <c r="F447" i="3"/>
  <c r="D447" i="3"/>
  <c r="B447" i="3"/>
  <c r="A447" i="3"/>
  <c r="S446" i="3"/>
  <c r="Q446" i="3"/>
  <c r="P446" i="3"/>
  <c r="O446" i="3"/>
  <c r="N446" i="3"/>
  <c r="I446" i="3"/>
  <c r="R446" i="3" s="1"/>
  <c r="H446" i="3"/>
  <c r="F446" i="3"/>
  <c r="D446" i="3"/>
  <c r="B446" i="3"/>
  <c r="A446" i="3"/>
  <c r="S445" i="3"/>
  <c r="Q445" i="3"/>
  <c r="P445" i="3"/>
  <c r="O445" i="3"/>
  <c r="N445" i="3"/>
  <c r="I445" i="3"/>
  <c r="R445" i="3" s="1"/>
  <c r="H445" i="3"/>
  <c r="F445" i="3"/>
  <c r="D445" i="3"/>
  <c r="B445" i="3"/>
  <c r="A445" i="3"/>
  <c r="S444" i="3"/>
  <c r="Q444" i="3"/>
  <c r="P444" i="3"/>
  <c r="O444" i="3"/>
  <c r="N444" i="3"/>
  <c r="I444" i="3"/>
  <c r="R444" i="3" s="1"/>
  <c r="H444" i="3"/>
  <c r="F444" i="3"/>
  <c r="D444" i="3"/>
  <c r="B444" i="3"/>
  <c r="A444" i="3"/>
  <c r="S443" i="3"/>
  <c r="Q443" i="3"/>
  <c r="P443" i="3"/>
  <c r="O443" i="3"/>
  <c r="N443" i="3"/>
  <c r="I443" i="3"/>
  <c r="R443" i="3" s="1"/>
  <c r="H443" i="3"/>
  <c r="F443" i="3"/>
  <c r="D443" i="3"/>
  <c r="B443" i="3"/>
  <c r="A443" i="3"/>
  <c r="S442" i="3"/>
  <c r="Q442" i="3"/>
  <c r="P442" i="3"/>
  <c r="O442" i="3"/>
  <c r="N442" i="3"/>
  <c r="I442" i="3"/>
  <c r="R442" i="3" s="1"/>
  <c r="H442" i="3"/>
  <c r="F442" i="3"/>
  <c r="D442" i="3"/>
  <c r="B442" i="3"/>
  <c r="A442" i="3"/>
  <c r="S441" i="3"/>
  <c r="Q441" i="3"/>
  <c r="P441" i="3"/>
  <c r="O441" i="3"/>
  <c r="N441" i="3"/>
  <c r="I441" i="3"/>
  <c r="R441" i="3" s="1"/>
  <c r="H441" i="3"/>
  <c r="F441" i="3"/>
  <c r="D441" i="3"/>
  <c r="B441" i="3"/>
  <c r="A441" i="3"/>
  <c r="S440" i="3"/>
  <c r="Q440" i="3"/>
  <c r="P440" i="3"/>
  <c r="O440" i="3"/>
  <c r="N440" i="3"/>
  <c r="I440" i="3"/>
  <c r="R440" i="3" s="1"/>
  <c r="H440" i="3"/>
  <c r="F440" i="3"/>
  <c r="D440" i="3"/>
  <c r="B440" i="3"/>
  <c r="A440" i="3"/>
  <c r="S439" i="3"/>
  <c r="Q439" i="3"/>
  <c r="P439" i="3"/>
  <c r="O439" i="3"/>
  <c r="N439" i="3"/>
  <c r="I439" i="3"/>
  <c r="R439" i="3" s="1"/>
  <c r="H439" i="3"/>
  <c r="F439" i="3"/>
  <c r="D439" i="3"/>
  <c r="B439" i="3"/>
  <c r="A439" i="3"/>
  <c r="S438" i="3"/>
  <c r="Q438" i="3"/>
  <c r="P438" i="3"/>
  <c r="O438" i="3"/>
  <c r="N438" i="3"/>
  <c r="I438" i="3"/>
  <c r="R438" i="3" s="1"/>
  <c r="H438" i="3"/>
  <c r="F438" i="3"/>
  <c r="D438" i="3"/>
  <c r="B438" i="3"/>
  <c r="A438" i="3"/>
  <c r="S437" i="3"/>
  <c r="Q437" i="3"/>
  <c r="P437" i="3"/>
  <c r="O437" i="3"/>
  <c r="N437" i="3"/>
  <c r="I437" i="3"/>
  <c r="R437" i="3" s="1"/>
  <c r="H437" i="3"/>
  <c r="F437" i="3"/>
  <c r="D437" i="3"/>
  <c r="B437" i="3"/>
  <c r="A437" i="3"/>
  <c r="S436" i="3"/>
  <c r="Q436" i="3"/>
  <c r="P436" i="3"/>
  <c r="O436" i="3"/>
  <c r="N436" i="3"/>
  <c r="I436" i="3"/>
  <c r="R436" i="3" s="1"/>
  <c r="H436" i="3"/>
  <c r="F436" i="3"/>
  <c r="D436" i="3"/>
  <c r="B436" i="3"/>
  <c r="A436" i="3"/>
  <c r="S435" i="3"/>
  <c r="Q435" i="3"/>
  <c r="P435" i="3"/>
  <c r="O435" i="3"/>
  <c r="N435" i="3"/>
  <c r="I435" i="3"/>
  <c r="R435" i="3" s="1"/>
  <c r="H435" i="3"/>
  <c r="F435" i="3"/>
  <c r="D435" i="3"/>
  <c r="B435" i="3"/>
  <c r="A435" i="3"/>
  <c r="S434" i="3"/>
  <c r="Q434" i="3"/>
  <c r="P434" i="3"/>
  <c r="O434" i="3"/>
  <c r="N434" i="3"/>
  <c r="I434" i="3"/>
  <c r="R434" i="3" s="1"/>
  <c r="H434" i="3"/>
  <c r="F434" i="3"/>
  <c r="D434" i="3"/>
  <c r="B434" i="3"/>
  <c r="A434" i="3"/>
  <c r="S433" i="3"/>
  <c r="Q433" i="3"/>
  <c r="P433" i="3"/>
  <c r="O433" i="3"/>
  <c r="N433" i="3"/>
  <c r="I433" i="3"/>
  <c r="R433" i="3" s="1"/>
  <c r="H433" i="3"/>
  <c r="F433" i="3"/>
  <c r="D433" i="3"/>
  <c r="B433" i="3"/>
  <c r="A433" i="3"/>
  <c r="S432" i="3"/>
  <c r="Q432" i="3"/>
  <c r="P432" i="3"/>
  <c r="O432" i="3"/>
  <c r="N432" i="3"/>
  <c r="I432" i="3"/>
  <c r="R432" i="3" s="1"/>
  <c r="H432" i="3"/>
  <c r="F432" i="3"/>
  <c r="D432" i="3"/>
  <c r="B432" i="3"/>
  <c r="A432" i="3"/>
  <c r="S431" i="3"/>
  <c r="Q431" i="3"/>
  <c r="P431" i="3"/>
  <c r="O431" i="3"/>
  <c r="N431" i="3"/>
  <c r="I431" i="3"/>
  <c r="R431" i="3" s="1"/>
  <c r="H431" i="3"/>
  <c r="F431" i="3"/>
  <c r="D431" i="3"/>
  <c r="B431" i="3"/>
  <c r="A431" i="3"/>
  <c r="S430" i="3"/>
  <c r="Q430" i="3"/>
  <c r="P430" i="3"/>
  <c r="O430" i="3"/>
  <c r="N430" i="3"/>
  <c r="I430" i="3"/>
  <c r="R430" i="3" s="1"/>
  <c r="H430" i="3"/>
  <c r="F430" i="3"/>
  <c r="D430" i="3"/>
  <c r="B430" i="3"/>
  <c r="A430" i="3"/>
  <c r="S429" i="3"/>
  <c r="Q429" i="3"/>
  <c r="P429" i="3"/>
  <c r="O429" i="3"/>
  <c r="N429" i="3"/>
  <c r="I429" i="3"/>
  <c r="R429" i="3" s="1"/>
  <c r="H429" i="3"/>
  <c r="F429" i="3"/>
  <c r="D429" i="3"/>
  <c r="B429" i="3"/>
  <c r="A429" i="3"/>
  <c r="S428" i="3"/>
  <c r="Q428" i="3"/>
  <c r="P428" i="3"/>
  <c r="O428" i="3"/>
  <c r="N428" i="3"/>
  <c r="I428" i="3"/>
  <c r="R428" i="3" s="1"/>
  <c r="H428" i="3"/>
  <c r="F428" i="3"/>
  <c r="D428" i="3"/>
  <c r="B428" i="3"/>
  <c r="A428" i="3"/>
  <c r="S427" i="3"/>
  <c r="Q427" i="3"/>
  <c r="P427" i="3"/>
  <c r="O427" i="3"/>
  <c r="N427" i="3"/>
  <c r="I427" i="3"/>
  <c r="R427" i="3" s="1"/>
  <c r="H427" i="3"/>
  <c r="F427" i="3"/>
  <c r="D427" i="3"/>
  <c r="B427" i="3"/>
  <c r="A427" i="3"/>
  <c r="S426" i="3"/>
  <c r="Q426" i="3"/>
  <c r="P426" i="3"/>
  <c r="O426" i="3"/>
  <c r="N426" i="3"/>
  <c r="I426" i="3"/>
  <c r="R426" i="3" s="1"/>
  <c r="H426" i="3"/>
  <c r="F426" i="3"/>
  <c r="D426" i="3"/>
  <c r="B426" i="3"/>
  <c r="A426" i="3"/>
  <c r="S425" i="3"/>
  <c r="Q425" i="3"/>
  <c r="P425" i="3"/>
  <c r="O425" i="3"/>
  <c r="N425" i="3"/>
  <c r="I425" i="3"/>
  <c r="R425" i="3" s="1"/>
  <c r="H425" i="3"/>
  <c r="F425" i="3"/>
  <c r="D425" i="3"/>
  <c r="B425" i="3"/>
  <c r="A425" i="3"/>
  <c r="S424" i="3"/>
  <c r="Q424" i="3"/>
  <c r="P424" i="3"/>
  <c r="O424" i="3"/>
  <c r="N424" i="3"/>
  <c r="I424" i="3"/>
  <c r="R424" i="3" s="1"/>
  <c r="H424" i="3"/>
  <c r="F424" i="3"/>
  <c r="D424" i="3"/>
  <c r="B424" i="3"/>
  <c r="A424" i="3"/>
  <c r="S423" i="3"/>
  <c r="Q423" i="3"/>
  <c r="P423" i="3"/>
  <c r="O423" i="3"/>
  <c r="N423" i="3"/>
  <c r="I423" i="3"/>
  <c r="R423" i="3" s="1"/>
  <c r="H423" i="3"/>
  <c r="F423" i="3"/>
  <c r="D423" i="3"/>
  <c r="B423" i="3"/>
  <c r="A423" i="3"/>
  <c r="S422" i="3"/>
  <c r="Q422" i="3"/>
  <c r="P422" i="3"/>
  <c r="O422" i="3"/>
  <c r="N422" i="3"/>
  <c r="R422" i="3"/>
  <c r="S421" i="3"/>
  <c r="Q421" i="3"/>
  <c r="P421" i="3"/>
  <c r="O421" i="3"/>
  <c r="N421" i="3"/>
  <c r="R421" i="3"/>
  <c r="S420" i="3"/>
  <c r="Q420" i="3"/>
  <c r="P420" i="3"/>
  <c r="O420" i="3"/>
  <c r="N420" i="3"/>
  <c r="R420" i="3"/>
  <c r="S419" i="3"/>
  <c r="Q419" i="3"/>
  <c r="P419" i="3"/>
  <c r="O419" i="3"/>
  <c r="N419" i="3"/>
  <c r="R419" i="3"/>
  <c r="S418" i="3"/>
  <c r="Q418" i="3"/>
  <c r="P418" i="3"/>
  <c r="O418" i="3"/>
  <c r="N418" i="3"/>
  <c r="R418" i="3"/>
  <c r="S417" i="3"/>
  <c r="Q417" i="3"/>
  <c r="P417" i="3"/>
  <c r="O417" i="3"/>
  <c r="N417" i="3"/>
  <c r="R417" i="3"/>
  <c r="S416" i="3"/>
  <c r="Q416" i="3"/>
  <c r="P416" i="3"/>
  <c r="O416" i="3"/>
  <c r="N416" i="3"/>
  <c r="R416" i="3"/>
  <c r="S415" i="3"/>
  <c r="Q415" i="3"/>
  <c r="P415" i="3"/>
  <c r="O415" i="3"/>
  <c r="N415" i="3"/>
  <c r="R415" i="3"/>
  <c r="S414" i="3"/>
  <c r="Q414" i="3"/>
  <c r="P414" i="3"/>
  <c r="O414" i="3"/>
  <c r="N414" i="3"/>
  <c r="R414" i="3"/>
  <c r="S413" i="3"/>
  <c r="Q413" i="3"/>
  <c r="P413" i="3"/>
  <c r="O413" i="3"/>
  <c r="N413" i="3"/>
  <c r="R413" i="3"/>
  <c r="S412" i="3"/>
  <c r="Q412" i="3"/>
  <c r="P412" i="3"/>
  <c r="O412" i="3"/>
  <c r="N412" i="3"/>
  <c r="R412" i="3"/>
  <c r="S411" i="3"/>
  <c r="Q411" i="3"/>
  <c r="P411" i="3"/>
  <c r="O411" i="3"/>
  <c r="N411" i="3"/>
  <c r="R411" i="3"/>
  <c r="S410" i="3"/>
  <c r="Q410" i="3"/>
  <c r="P410" i="3"/>
  <c r="O410" i="3"/>
  <c r="N410" i="3"/>
  <c r="R410" i="3"/>
  <c r="S409" i="3"/>
  <c r="Q409" i="3"/>
  <c r="P409" i="3"/>
  <c r="O409" i="3"/>
  <c r="N409" i="3"/>
  <c r="R409" i="3"/>
  <c r="S408" i="3"/>
  <c r="Q408" i="3"/>
  <c r="P408" i="3"/>
  <c r="O408" i="3"/>
  <c r="N408" i="3"/>
  <c r="R408" i="3"/>
  <c r="S407" i="3"/>
  <c r="Q407" i="3"/>
  <c r="P407" i="3"/>
  <c r="O407" i="3"/>
  <c r="N407" i="3"/>
  <c r="R407" i="3"/>
  <c r="S406" i="3"/>
  <c r="Q406" i="3"/>
  <c r="P406" i="3"/>
  <c r="O406" i="3"/>
  <c r="N406" i="3"/>
  <c r="R406" i="3"/>
  <c r="S405" i="3"/>
  <c r="Q405" i="3"/>
  <c r="P405" i="3"/>
  <c r="O405" i="3"/>
  <c r="N405" i="3"/>
  <c r="R405" i="3"/>
  <c r="S404" i="3"/>
  <c r="Q404" i="3"/>
  <c r="P404" i="3"/>
  <c r="O404" i="3"/>
  <c r="N404" i="3"/>
  <c r="R404" i="3"/>
  <c r="S403" i="3"/>
  <c r="Q403" i="3"/>
  <c r="P403" i="3"/>
  <c r="O403" i="3"/>
  <c r="N403" i="3"/>
  <c r="R403" i="3"/>
  <c r="S402" i="3"/>
  <c r="Q402" i="3"/>
  <c r="P402" i="3"/>
  <c r="O402" i="3"/>
  <c r="N402" i="3"/>
  <c r="R402" i="3"/>
  <c r="S401" i="3"/>
  <c r="Q401" i="3"/>
  <c r="P401" i="3"/>
  <c r="O401" i="3"/>
  <c r="N401" i="3"/>
  <c r="R401" i="3"/>
  <c r="S400" i="3"/>
  <c r="Q400" i="3"/>
  <c r="P400" i="3"/>
  <c r="O400" i="3"/>
  <c r="N400" i="3"/>
  <c r="R400" i="3"/>
  <c r="S399" i="3"/>
  <c r="Q399" i="3"/>
  <c r="P399" i="3"/>
  <c r="O399" i="3"/>
  <c r="N399" i="3"/>
  <c r="R399" i="3"/>
  <c r="S398" i="3"/>
  <c r="Q398" i="3"/>
  <c r="P398" i="3"/>
  <c r="O398" i="3"/>
  <c r="N398" i="3"/>
  <c r="R398" i="3"/>
  <c r="S397" i="3"/>
  <c r="Q397" i="3"/>
  <c r="P397" i="3"/>
  <c r="O397" i="3"/>
  <c r="N397" i="3"/>
  <c r="R397" i="3"/>
  <c r="S396" i="3"/>
  <c r="Q396" i="3"/>
  <c r="P396" i="3"/>
  <c r="O396" i="3"/>
  <c r="N396" i="3"/>
  <c r="R396" i="3"/>
  <c r="S395" i="3"/>
  <c r="Q395" i="3"/>
  <c r="P395" i="3"/>
  <c r="O395" i="3"/>
  <c r="N395" i="3"/>
  <c r="R395" i="3"/>
  <c r="S394" i="3"/>
  <c r="Q394" i="3"/>
  <c r="P394" i="3"/>
  <c r="O394" i="3"/>
  <c r="N394" i="3"/>
  <c r="R394" i="3"/>
  <c r="S393" i="3"/>
  <c r="Q393" i="3"/>
  <c r="P393" i="3"/>
  <c r="O393" i="3"/>
  <c r="N393" i="3"/>
  <c r="R393" i="3"/>
  <c r="S392" i="3"/>
  <c r="Q392" i="3"/>
  <c r="P392" i="3"/>
  <c r="O392" i="3"/>
  <c r="N392" i="3"/>
  <c r="R392" i="3"/>
  <c r="S391" i="3"/>
  <c r="Q391" i="3"/>
  <c r="P391" i="3"/>
  <c r="O391" i="3"/>
  <c r="N391" i="3"/>
  <c r="R391" i="3"/>
  <c r="S390" i="3"/>
  <c r="Q390" i="3"/>
  <c r="P390" i="3"/>
  <c r="O390" i="3"/>
  <c r="N390" i="3"/>
  <c r="R390" i="3"/>
  <c r="S389" i="3"/>
  <c r="Q389" i="3"/>
  <c r="P389" i="3"/>
  <c r="O389" i="3"/>
  <c r="N389" i="3"/>
  <c r="R389" i="3"/>
  <c r="S388" i="3"/>
  <c r="Q388" i="3"/>
  <c r="P388" i="3"/>
  <c r="O388" i="3"/>
  <c r="N388" i="3"/>
  <c r="R388" i="3"/>
  <c r="S387" i="3"/>
  <c r="Q387" i="3"/>
  <c r="P387" i="3"/>
  <c r="O387" i="3"/>
  <c r="N387" i="3"/>
  <c r="R387" i="3"/>
  <c r="S386" i="3"/>
  <c r="Q386" i="3"/>
  <c r="P386" i="3"/>
  <c r="O386" i="3"/>
  <c r="N386" i="3"/>
  <c r="R386" i="3"/>
  <c r="S385" i="3"/>
  <c r="Q385" i="3"/>
  <c r="P385" i="3"/>
  <c r="O385" i="3"/>
  <c r="N385" i="3"/>
  <c r="R385" i="3"/>
  <c r="S384" i="3"/>
  <c r="Q384" i="3"/>
  <c r="P384" i="3"/>
  <c r="O384" i="3"/>
  <c r="N384" i="3"/>
  <c r="R384" i="3"/>
  <c r="S383" i="3"/>
  <c r="Q383" i="3"/>
  <c r="P383" i="3"/>
  <c r="O383" i="3"/>
  <c r="N383" i="3"/>
  <c r="R383" i="3"/>
  <c r="S382" i="3"/>
  <c r="Q382" i="3"/>
  <c r="P382" i="3"/>
  <c r="O382" i="3"/>
  <c r="N382" i="3"/>
  <c r="R382" i="3"/>
  <c r="S381" i="3"/>
  <c r="Q381" i="3"/>
  <c r="P381" i="3"/>
  <c r="O381" i="3"/>
  <c r="N381" i="3"/>
  <c r="R381" i="3"/>
  <c r="S380" i="3"/>
  <c r="Q380" i="3"/>
  <c r="P380" i="3"/>
  <c r="O380" i="3"/>
  <c r="N380" i="3"/>
  <c r="R380" i="3"/>
  <c r="S379" i="3"/>
  <c r="Q379" i="3"/>
  <c r="P379" i="3"/>
  <c r="O379" i="3"/>
  <c r="N379" i="3"/>
  <c r="R379" i="3"/>
  <c r="S378" i="3"/>
  <c r="Q378" i="3"/>
  <c r="P378" i="3"/>
  <c r="O378" i="3"/>
  <c r="N378" i="3"/>
  <c r="R378" i="3"/>
  <c r="S377" i="3"/>
  <c r="Q377" i="3"/>
  <c r="P377" i="3"/>
  <c r="O377" i="3"/>
  <c r="N377" i="3"/>
  <c r="R377" i="3"/>
  <c r="S376" i="3"/>
  <c r="Q376" i="3"/>
  <c r="P376" i="3"/>
  <c r="O376" i="3"/>
  <c r="N376" i="3"/>
  <c r="R376" i="3"/>
  <c r="S375" i="3"/>
  <c r="Q375" i="3"/>
  <c r="P375" i="3"/>
  <c r="O375" i="3"/>
  <c r="N375" i="3"/>
  <c r="R375" i="3"/>
  <c r="S374" i="3"/>
  <c r="Q374" i="3"/>
  <c r="P374" i="3"/>
  <c r="O374" i="3"/>
  <c r="N374" i="3"/>
  <c r="R374" i="3"/>
  <c r="S373" i="3"/>
  <c r="Q373" i="3"/>
  <c r="P373" i="3"/>
  <c r="O373" i="3"/>
  <c r="N373" i="3"/>
  <c r="R373" i="3"/>
  <c r="S372" i="3"/>
  <c r="Q372" i="3"/>
  <c r="P372" i="3"/>
  <c r="O372" i="3"/>
  <c r="N372" i="3"/>
  <c r="R372" i="3"/>
  <c r="S371" i="3"/>
  <c r="Q371" i="3"/>
  <c r="P371" i="3"/>
  <c r="O371" i="3"/>
  <c r="N371" i="3"/>
  <c r="R371" i="3"/>
  <c r="S370" i="3"/>
  <c r="Q370" i="3"/>
  <c r="P370" i="3"/>
  <c r="O370" i="3"/>
  <c r="N370" i="3"/>
  <c r="R370" i="3"/>
  <c r="S369" i="3"/>
  <c r="Q369" i="3"/>
  <c r="P369" i="3"/>
  <c r="O369" i="3"/>
  <c r="N369" i="3"/>
  <c r="R369" i="3"/>
  <c r="S368" i="3"/>
  <c r="Q368" i="3"/>
  <c r="P368" i="3"/>
  <c r="O368" i="3"/>
  <c r="N368" i="3"/>
  <c r="R368" i="3"/>
  <c r="S367" i="3"/>
  <c r="Q367" i="3"/>
  <c r="P367" i="3"/>
  <c r="O367" i="3"/>
  <c r="N367" i="3"/>
  <c r="R367" i="3"/>
  <c r="S366" i="3"/>
  <c r="Q366" i="3"/>
  <c r="P366" i="3"/>
  <c r="O366" i="3"/>
  <c r="N366" i="3"/>
  <c r="R366" i="3"/>
  <c r="S365" i="3"/>
  <c r="Q365" i="3"/>
  <c r="P365" i="3"/>
  <c r="O365" i="3"/>
  <c r="N365" i="3"/>
  <c r="R365" i="3"/>
  <c r="S364" i="3"/>
  <c r="Q364" i="3"/>
  <c r="P364" i="3"/>
  <c r="O364" i="3"/>
  <c r="N364" i="3"/>
  <c r="R364" i="3"/>
  <c r="S363" i="3"/>
  <c r="Q363" i="3"/>
  <c r="P363" i="3"/>
  <c r="O363" i="3"/>
  <c r="N363" i="3"/>
  <c r="R363" i="3"/>
  <c r="S362" i="3"/>
  <c r="Q362" i="3"/>
  <c r="P362" i="3"/>
  <c r="O362" i="3"/>
  <c r="N362" i="3"/>
  <c r="R362" i="3"/>
  <c r="S361" i="3"/>
  <c r="Q361" i="3"/>
  <c r="P361" i="3"/>
  <c r="O361" i="3"/>
  <c r="N361" i="3"/>
  <c r="R361" i="3"/>
  <c r="S360" i="3"/>
  <c r="Q360" i="3"/>
  <c r="P360" i="3"/>
  <c r="O360" i="3"/>
  <c r="N360" i="3"/>
  <c r="R360" i="3"/>
  <c r="S359" i="3"/>
  <c r="Q359" i="3"/>
  <c r="P359" i="3"/>
  <c r="O359" i="3"/>
  <c r="N359" i="3"/>
  <c r="R359" i="3"/>
  <c r="S358" i="3"/>
  <c r="Q358" i="3"/>
  <c r="P358" i="3"/>
  <c r="O358" i="3"/>
  <c r="N358" i="3"/>
  <c r="R358" i="3"/>
  <c r="S357" i="3"/>
  <c r="Q357" i="3"/>
  <c r="P357" i="3"/>
  <c r="O357" i="3"/>
  <c r="N357" i="3"/>
  <c r="R357" i="3"/>
  <c r="S356" i="3"/>
  <c r="Q356" i="3"/>
  <c r="P356" i="3"/>
  <c r="O356" i="3"/>
  <c r="N356" i="3"/>
  <c r="R356" i="3"/>
  <c r="S355" i="3"/>
  <c r="Q355" i="3"/>
  <c r="P355" i="3"/>
  <c r="O355" i="3"/>
  <c r="N355" i="3"/>
  <c r="R355" i="3"/>
  <c r="S354" i="3"/>
  <c r="Q354" i="3"/>
  <c r="P354" i="3"/>
  <c r="O354" i="3"/>
  <c r="N354" i="3"/>
  <c r="R354" i="3"/>
  <c r="S353" i="3"/>
  <c r="Q353" i="3"/>
  <c r="P353" i="3"/>
  <c r="O353" i="3"/>
  <c r="N353" i="3"/>
  <c r="R353" i="3"/>
  <c r="S352" i="3"/>
  <c r="Q352" i="3"/>
  <c r="P352" i="3"/>
  <c r="O352" i="3"/>
  <c r="N352" i="3"/>
  <c r="R352" i="3"/>
  <c r="S351" i="3"/>
  <c r="R351" i="3"/>
  <c r="Q351" i="3"/>
  <c r="P351" i="3"/>
  <c r="O351" i="3"/>
  <c r="N351" i="3"/>
  <c r="S350" i="3"/>
  <c r="Q350" i="3"/>
  <c r="P350" i="3"/>
  <c r="O350" i="3"/>
  <c r="N350" i="3"/>
  <c r="R350" i="3"/>
  <c r="S349" i="3"/>
  <c r="R349" i="3"/>
  <c r="Q349" i="3"/>
  <c r="P349" i="3"/>
  <c r="O349" i="3"/>
  <c r="N349" i="3"/>
  <c r="S348" i="3"/>
  <c r="Q348" i="3"/>
  <c r="P348" i="3"/>
  <c r="O348" i="3"/>
  <c r="N348" i="3"/>
  <c r="R348" i="3"/>
  <c r="S347" i="3"/>
  <c r="Q347" i="3"/>
  <c r="P347" i="3"/>
  <c r="O347" i="3"/>
  <c r="N347" i="3"/>
  <c r="R347" i="3"/>
  <c r="S346" i="3"/>
  <c r="Q346" i="3"/>
  <c r="P346" i="3"/>
  <c r="O346" i="3"/>
  <c r="N346" i="3"/>
  <c r="R346" i="3"/>
  <c r="S345" i="3"/>
  <c r="Q345" i="3"/>
  <c r="P345" i="3"/>
  <c r="O345" i="3"/>
  <c r="N345" i="3"/>
  <c r="R345" i="3"/>
  <c r="S344" i="3"/>
  <c r="Q344" i="3"/>
  <c r="P344" i="3"/>
  <c r="O344" i="3"/>
  <c r="N344" i="3"/>
  <c r="R344" i="3"/>
  <c r="S343" i="3"/>
  <c r="Q343" i="3"/>
  <c r="P343" i="3"/>
  <c r="O343" i="3"/>
  <c r="N343" i="3"/>
  <c r="R343" i="3"/>
  <c r="S342" i="3"/>
  <c r="Q342" i="3"/>
  <c r="P342" i="3"/>
  <c r="O342" i="3"/>
  <c r="N342" i="3"/>
  <c r="R342" i="3"/>
  <c r="S341" i="3"/>
  <c r="Q341" i="3"/>
  <c r="P341" i="3"/>
  <c r="O341" i="3"/>
  <c r="N341" i="3"/>
  <c r="R341" i="3"/>
  <c r="S340" i="3"/>
  <c r="Q340" i="3"/>
  <c r="P340" i="3"/>
  <c r="O340" i="3"/>
  <c r="N340" i="3"/>
  <c r="R340" i="3"/>
  <c r="S339" i="3"/>
  <c r="R339" i="3"/>
  <c r="Q339" i="3"/>
  <c r="P339" i="3"/>
  <c r="O339" i="3"/>
  <c r="N339" i="3"/>
  <c r="S338" i="3"/>
  <c r="Q338" i="3"/>
  <c r="P338" i="3"/>
  <c r="O338" i="3"/>
  <c r="N338" i="3"/>
  <c r="R338" i="3"/>
  <c r="S337" i="3"/>
  <c r="R337" i="3"/>
  <c r="Q337" i="3"/>
  <c r="P337" i="3"/>
  <c r="O337" i="3"/>
  <c r="N337" i="3"/>
  <c r="S336" i="3"/>
  <c r="Q336" i="3"/>
  <c r="P336" i="3"/>
  <c r="O336" i="3"/>
  <c r="N336" i="3"/>
  <c r="R336" i="3"/>
  <c r="S335" i="3"/>
  <c r="R335" i="3"/>
  <c r="Q335" i="3"/>
  <c r="P335" i="3"/>
  <c r="O335" i="3"/>
  <c r="N335" i="3"/>
  <c r="S334" i="3"/>
  <c r="Q334" i="3"/>
  <c r="P334" i="3"/>
  <c r="O334" i="3"/>
  <c r="N334" i="3"/>
  <c r="R334" i="3"/>
  <c r="S333" i="3"/>
  <c r="R333" i="3"/>
  <c r="Q333" i="3"/>
  <c r="P333" i="3"/>
  <c r="O333" i="3"/>
  <c r="N333" i="3"/>
  <c r="S332" i="3"/>
  <c r="Q332" i="3"/>
  <c r="P332" i="3"/>
  <c r="O332" i="3"/>
  <c r="N332" i="3"/>
  <c r="R332" i="3"/>
  <c r="S331" i="3"/>
  <c r="R331" i="3"/>
  <c r="Q331" i="3"/>
  <c r="P331" i="3"/>
  <c r="O331" i="3"/>
  <c r="N331" i="3"/>
  <c r="S330" i="3"/>
  <c r="Q330" i="3"/>
  <c r="P330" i="3"/>
  <c r="O330" i="3"/>
  <c r="N330" i="3"/>
  <c r="R330" i="3"/>
  <c r="S329" i="3"/>
  <c r="Q329" i="3"/>
  <c r="P329" i="3"/>
  <c r="O329" i="3"/>
  <c r="N329" i="3"/>
  <c r="R329" i="3"/>
  <c r="S328" i="3"/>
  <c r="Q328" i="3"/>
  <c r="P328" i="3"/>
  <c r="O328" i="3"/>
  <c r="N328" i="3"/>
  <c r="R328" i="3"/>
  <c r="S327" i="3"/>
  <c r="Q327" i="3"/>
  <c r="P327" i="3"/>
  <c r="O327" i="3"/>
  <c r="N327" i="3"/>
  <c r="R327" i="3"/>
  <c r="S326" i="3"/>
  <c r="Q326" i="3"/>
  <c r="P326" i="3"/>
  <c r="O326" i="3"/>
  <c r="N326" i="3"/>
  <c r="R326" i="3"/>
  <c r="S325" i="3"/>
  <c r="Q325" i="3"/>
  <c r="P325" i="3"/>
  <c r="O325" i="3"/>
  <c r="N325" i="3"/>
  <c r="R325" i="3"/>
  <c r="S324" i="3"/>
  <c r="Q324" i="3"/>
  <c r="P324" i="3"/>
  <c r="O324" i="3"/>
  <c r="N324" i="3"/>
  <c r="R324" i="3"/>
  <c r="S323" i="3"/>
  <c r="R323" i="3"/>
  <c r="Q323" i="3"/>
  <c r="P323" i="3"/>
  <c r="O323" i="3"/>
  <c r="N323" i="3"/>
  <c r="S322" i="3"/>
  <c r="Q322" i="3"/>
  <c r="P322" i="3"/>
  <c r="O322" i="3"/>
  <c r="N322" i="3"/>
  <c r="R322" i="3"/>
  <c r="S321" i="3"/>
  <c r="R321" i="3"/>
  <c r="Q321" i="3"/>
  <c r="P321" i="3"/>
  <c r="O321" i="3"/>
  <c r="N321" i="3"/>
  <c r="S320" i="3"/>
  <c r="Q320" i="3"/>
  <c r="P320" i="3"/>
  <c r="O320" i="3"/>
  <c r="N320" i="3"/>
  <c r="R320" i="3"/>
  <c r="S319" i="3"/>
  <c r="R319" i="3"/>
  <c r="Q319" i="3"/>
  <c r="P319" i="3"/>
  <c r="O319" i="3"/>
  <c r="N319" i="3"/>
  <c r="S318" i="3"/>
  <c r="Q318" i="3"/>
  <c r="P318" i="3"/>
  <c r="O318" i="3"/>
  <c r="N318" i="3"/>
  <c r="R318" i="3"/>
  <c r="S317" i="3"/>
  <c r="R317" i="3"/>
  <c r="Q317" i="3"/>
  <c r="P317" i="3"/>
  <c r="O317" i="3"/>
  <c r="N317" i="3"/>
  <c r="S316" i="3"/>
  <c r="Q316" i="3"/>
  <c r="P316" i="3"/>
  <c r="O316" i="3"/>
  <c r="N316" i="3"/>
  <c r="R316" i="3"/>
  <c r="S315" i="3"/>
  <c r="R315" i="3"/>
  <c r="Q315" i="3"/>
  <c r="P315" i="3"/>
  <c r="O315" i="3"/>
  <c r="N315" i="3"/>
  <c r="S314" i="3"/>
  <c r="Q314" i="3"/>
  <c r="P314" i="3"/>
  <c r="O314" i="3"/>
  <c r="N314" i="3"/>
  <c r="R314" i="3"/>
  <c r="S313" i="3"/>
  <c r="Q313" i="3"/>
  <c r="P313" i="3"/>
  <c r="O313" i="3"/>
  <c r="N313" i="3"/>
  <c r="R313" i="3"/>
  <c r="S312" i="3"/>
  <c r="Q312" i="3"/>
  <c r="P312" i="3"/>
  <c r="O312" i="3"/>
  <c r="N312" i="3"/>
  <c r="R312" i="3"/>
  <c r="S311" i="3"/>
  <c r="Q311" i="3"/>
  <c r="P311" i="3"/>
  <c r="O311" i="3"/>
  <c r="N311" i="3"/>
  <c r="R311" i="3"/>
  <c r="S310" i="3"/>
  <c r="Q310" i="3"/>
  <c r="P310" i="3"/>
  <c r="O310" i="3"/>
  <c r="N310" i="3"/>
  <c r="R310" i="3"/>
  <c r="S309" i="3"/>
  <c r="Q309" i="3"/>
  <c r="P309" i="3"/>
  <c r="O309" i="3"/>
  <c r="N309" i="3"/>
  <c r="R309" i="3"/>
  <c r="S308" i="3"/>
  <c r="Q308" i="3"/>
  <c r="P308" i="3"/>
  <c r="O308" i="3"/>
  <c r="N308" i="3"/>
  <c r="R308" i="3"/>
  <c r="S307" i="3"/>
  <c r="R307" i="3"/>
  <c r="Q307" i="3"/>
  <c r="P307" i="3"/>
  <c r="O307" i="3"/>
  <c r="N307" i="3"/>
  <c r="S306" i="3"/>
  <c r="Q306" i="3"/>
  <c r="P306" i="3"/>
  <c r="O306" i="3"/>
  <c r="N306" i="3"/>
  <c r="R306" i="3"/>
  <c r="S305" i="3"/>
  <c r="R305" i="3"/>
  <c r="Q305" i="3"/>
  <c r="P305" i="3"/>
  <c r="O305" i="3"/>
  <c r="N305" i="3"/>
  <c r="S304" i="3"/>
  <c r="Q304" i="3"/>
  <c r="P304" i="3"/>
  <c r="O304" i="3"/>
  <c r="N304" i="3"/>
  <c r="R304" i="3"/>
  <c r="S303" i="3"/>
  <c r="R303" i="3"/>
  <c r="Q303" i="3"/>
  <c r="P303" i="3"/>
  <c r="O303" i="3"/>
  <c r="N303" i="3"/>
  <c r="S302" i="3"/>
  <c r="Q302" i="3"/>
  <c r="P302" i="3"/>
  <c r="O302" i="3"/>
  <c r="N302" i="3"/>
  <c r="R302" i="3"/>
  <c r="S301" i="3"/>
  <c r="R301" i="3"/>
  <c r="Q301" i="3"/>
  <c r="P301" i="3"/>
  <c r="O301" i="3"/>
  <c r="N301" i="3"/>
  <c r="S300" i="3"/>
  <c r="Q300" i="3"/>
  <c r="P300" i="3"/>
  <c r="O300" i="3"/>
  <c r="N300" i="3"/>
  <c r="R300" i="3"/>
  <c r="S299" i="3"/>
  <c r="R299" i="3"/>
  <c r="Q299" i="3"/>
  <c r="P299" i="3"/>
  <c r="O299" i="3"/>
  <c r="N299" i="3"/>
  <c r="S298" i="3"/>
  <c r="Q298" i="3"/>
  <c r="P298" i="3"/>
  <c r="O298" i="3"/>
  <c r="N298" i="3"/>
  <c r="R298" i="3"/>
  <c r="S297" i="3"/>
  <c r="Q297" i="3"/>
  <c r="P297" i="3"/>
  <c r="O297" i="3"/>
  <c r="N297" i="3"/>
  <c r="R297" i="3"/>
  <c r="S296" i="3"/>
  <c r="Q296" i="3"/>
  <c r="P296" i="3"/>
  <c r="O296" i="3"/>
  <c r="N296" i="3"/>
  <c r="R296" i="3"/>
  <c r="S295" i="3"/>
  <c r="Q295" i="3"/>
  <c r="P295" i="3"/>
  <c r="O295" i="3"/>
  <c r="N295" i="3"/>
  <c r="R295" i="3"/>
  <c r="S294" i="3"/>
  <c r="Q294" i="3"/>
  <c r="P294" i="3"/>
  <c r="O294" i="3"/>
  <c r="N294" i="3"/>
  <c r="R294" i="3"/>
  <c r="S293" i="3"/>
  <c r="Q293" i="3"/>
  <c r="P293" i="3"/>
  <c r="O293" i="3"/>
  <c r="N293" i="3"/>
  <c r="R293" i="3"/>
  <c r="S292" i="3"/>
  <c r="Q292" i="3"/>
  <c r="P292" i="3"/>
  <c r="O292" i="3"/>
  <c r="N292" i="3"/>
  <c r="R292" i="3"/>
  <c r="S291" i="3"/>
  <c r="R291" i="3"/>
  <c r="Q291" i="3"/>
  <c r="P291" i="3"/>
  <c r="O291" i="3"/>
  <c r="N291" i="3"/>
  <c r="S290" i="3"/>
  <c r="Q290" i="3"/>
  <c r="P290" i="3"/>
  <c r="O290" i="3"/>
  <c r="N290" i="3"/>
  <c r="R290" i="3"/>
  <c r="S289" i="3"/>
  <c r="R289" i="3"/>
  <c r="Q289" i="3"/>
  <c r="P289" i="3"/>
  <c r="O289" i="3"/>
  <c r="N289" i="3"/>
  <c r="S288" i="3"/>
  <c r="Q288" i="3"/>
  <c r="P288" i="3"/>
  <c r="O288" i="3"/>
  <c r="N288" i="3"/>
  <c r="R288" i="3"/>
  <c r="S287" i="3"/>
  <c r="R287" i="3"/>
  <c r="Q287" i="3"/>
  <c r="P287" i="3"/>
  <c r="O287" i="3"/>
  <c r="N287" i="3"/>
  <c r="S286" i="3"/>
  <c r="Q286" i="3"/>
  <c r="P286" i="3"/>
  <c r="O286" i="3"/>
  <c r="N286" i="3"/>
  <c r="R286" i="3"/>
  <c r="S285" i="3"/>
  <c r="R285" i="3"/>
  <c r="Q285" i="3"/>
  <c r="P285" i="3"/>
  <c r="O285" i="3"/>
  <c r="N285" i="3"/>
  <c r="S284" i="3"/>
  <c r="Q284" i="3"/>
  <c r="P284" i="3"/>
  <c r="O284" i="3"/>
  <c r="N284" i="3"/>
  <c r="R284" i="3"/>
  <c r="S283" i="3"/>
  <c r="R283" i="3"/>
  <c r="Q283" i="3"/>
  <c r="P283" i="3"/>
  <c r="O283" i="3"/>
  <c r="N283" i="3"/>
  <c r="S282" i="3"/>
  <c r="Q282" i="3"/>
  <c r="P282" i="3"/>
  <c r="O282" i="3"/>
  <c r="N282" i="3"/>
  <c r="R282" i="3"/>
  <c r="S281" i="3"/>
  <c r="R281" i="3"/>
  <c r="Q281" i="3"/>
  <c r="P281" i="3"/>
  <c r="O281" i="3"/>
  <c r="N281" i="3"/>
  <c r="S280" i="3"/>
  <c r="Q280" i="3"/>
  <c r="P280" i="3"/>
  <c r="O280" i="3"/>
  <c r="N280" i="3"/>
  <c r="R280" i="3"/>
  <c r="S279" i="3"/>
  <c r="R279" i="3"/>
  <c r="Q279" i="3"/>
  <c r="P279" i="3"/>
  <c r="O279" i="3"/>
  <c r="N279" i="3"/>
  <c r="S278" i="3"/>
  <c r="Q278" i="3"/>
  <c r="P278" i="3"/>
  <c r="O278" i="3"/>
  <c r="N278" i="3"/>
  <c r="R278" i="3"/>
  <c r="S277" i="3"/>
  <c r="R277" i="3"/>
  <c r="Q277" i="3"/>
  <c r="P277" i="3"/>
  <c r="O277" i="3"/>
  <c r="N277" i="3"/>
  <c r="S276" i="3"/>
  <c r="Q276" i="3"/>
  <c r="P276" i="3"/>
  <c r="O276" i="3"/>
  <c r="N276" i="3"/>
  <c r="R276" i="3"/>
  <c r="S275" i="3"/>
  <c r="R275" i="3"/>
  <c r="Q275" i="3"/>
  <c r="P275" i="3"/>
  <c r="O275" i="3"/>
  <c r="N275" i="3"/>
  <c r="S274" i="3"/>
  <c r="Q274" i="3"/>
  <c r="P274" i="3"/>
  <c r="O274" i="3"/>
  <c r="N274" i="3"/>
  <c r="R274" i="3"/>
  <c r="S273" i="3"/>
  <c r="R273" i="3"/>
  <c r="Q273" i="3"/>
  <c r="P273" i="3"/>
  <c r="O273" i="3"/>
  <c r="N273" i="3"/>
  <c r="S272" i="3"/>
  <c r="Q272" i="3"/>
  <c r="P272" i="3"/>
  <c r="O272" i="3"/>
  <c r="N272" i="3"/>
  <c r="R272" i="3"/>
  <c r="S271" i="3"/>
  <c r="R271" i="3"/>
  <c r="Q271" i="3"/>
  <c r="P271" i="3"/>
  <c r="O271" i="3"/>
  <c r="N271" i="3"/>
  <c r="S270" i="3"/>
  <c r="Q270" i="3"/>
  <c r="P270" i="3"/>
  <c r="O270" i="3"/>
  <c r="N270" i="3"/>
  <c r="R270" i="3"/>
  <c r="S269" i="3"/>
  <c r="R269" i="3"/>
  <c r="Q269" i="3"/>
  <c r="P269" i="3"/>
  <c r="O269" i="3"/>
  <c r="N269" i="3"/>
  <c r="S268" i="3"/>
  <c r="Q268" i="3"/>
  <c r="P268" i="3"/>
  <c r="O268" i="3"/>
  <c r="N268" i="3"/>
  <c r="R268" i="3"/>
  <c r="S267" i="3"/>
  <c r="R267" i="3"/>
  <c r="Q267" i="3"/>
  <c r="P267" i="3"/>
  <c r="O267" i="3"/>
  <c r="N267" i="3"/>
  <c r="S266" i="3"/>
  <c r="Q266" i="3"/>
  <c r="P266" i="3"/>
  <c r="O266" i="3"/>
  <c r="N266" i="3"/>
  <c r="R266" i="3"/>
  <c r="S265" i="3"/>
  <c r="R265" i="3"/>
  <c r="Q265" i="3"/>
  <c r="P265" i="3"/>
  <c r="O265" i="3"/>
  <c r="N265" i="3"/>
  <c r="S264" i="3"/>
  <c r="Q264" i="3"/>
  <c r="P264" i="3"/>
  <c r="O264" i="3"/>
  <c r="N264" i="3"/>
  <c r="R264" i="3"/>
  <c r="S263" i="3"/>
  <c r="R263" i="3"/>
  <c r="Q263" i="3"/>
  <c r="P263" i="3"/>
  <c r="O263" i="3"/>
  <c r="N263" i="3"/>
  <c r="S262" i="3"/>
  <c r="Q262" i="3"/>
  <c r="P262" i="3"/>
  <c r="O262" i="3"/>
  <c r="N262" i="3"/>
  <c r="R262" i="3"/>
  <c r="S261" i="3"/>
  <c r="R261" i="3"/>
  <c r="Q261" i="3"/>
  <c r="P261" i="3"/>
  <c r="O261" i="3"/>
  <c r="N261" i="3"/>
  <c r="S260" i="3"/>
  <c r="Q260" i="3"/>
  <c r="P260" i="3"/>
  <c r="O260" i="3"/>
  <c r="N260" i="3"/>
  <c r="R260" i="3"/>
  <c r="S259" i="3"/>
  <c r="R259" i="3"/>
  <c r="Q259" i="3"/>
  <c r="P259" i="3"/>
  <c r="O259" i="3"/>
  <c r="N259" i="3"/>
  <c r="S258" i="3"/>
  <c r="Q258" i="3"/>
  <c r="P258" i="3"/>
  <c r="O258" i="3"/>
  <c r="N258" i="3"/>
  <c r="R258" i="3"/>
  <c r="S257" i="3"/>
  <c r="R257" i="3"/>
  <c r="Q257" i="3"/>
  <c r="P257" i="3"/>
  <c r="O257" i="3"/>
  <c r="N257" i="3"/>
  <c r="S256" i="3"/>
  <c r="Q256" i="3"/>
  <c r="P256" i="3"/>
  <c r="O256" i="3"/>
  <c r="N256" i="3"/>
  <c r="R256" i="3"/>
  <c r="S255" i="3"/>
  <c r="R255" i="3"/>
  <c r="Q255" i="3"/>
  <c r="P255" i="3"/>
  <c r="O255" i="3"/>
  <c r="N255" i="3"/>
  <c r="S254" i="3"/>
  <c r="Q254" i="3"/>
  <c r="P254" i="3"/>
  <c r="O254" i="3"/>
  <c r="N254" i="3"/>
  <c r="R254" i="3"/>
  <c r="S253" i="3"/>
  <c r="R253" i="3"/>
  <c r="Q253" i="3"/>
  <c r="P253" i="3"/>
  <c r="O253" i="3"/>
  <c r="N253" i="3"/>
  <c r="S252" i="3"/>
  <c r="Q252" i="3"/>
  <c r="P252" i="3"/>
  <c r="O252" i="3"/>
  <c r="N252" i="3"/>
  <c r="R252" i="3"/>
  <c r="S251" i="3"/>
  <c r="R251" i="3"/>
  <c r="Q251" i="3"/>
  <c r="P251" i="3"/>
  <c r="O251" i="3"/>
  <c r="N251" i="3"/>
  <c r="S250" i="3"/>
  <c r="Q250" i="3"/>
  <c r="P250" i="3"/>
  <c r="O250" i="3"/>
  <c r="N250" i="3"/>
  <c r="R250" i="3"/>
  <c r="S249" i="3"/>
  <c r="R249" i="3"/>
  <c r="Q249" i="3"/>
  <c r="P249" i="3"/>
  <c r="O249" i="3"/>
  <c r="N249" i="3"/>
  <c r="S248" i="3"/>
  <c r="Q248" i="3"/>
  <c r="P248" i="3"/>
  <c r="O248" i="3"/>
  <c r="N248" i="3"/>
  <c r="R248" i="3"/>
  <c r="S247" i="3"/>
  <c r="R247" i="3"/>
  <c r="Q247" i="3"/>
  <c r="P247" i="3"/>
  <c r="O247" i="3"/>
  <c r="N247" i="3"/>
  <c r="S246" i="3"/>
  <c r="Q246" i="3"/>
  <c r="P246" i="3"/>
  <c r="O246" i="3"/>
  <c r="N246" i="3"/>
  <c r="R246" i="3"/>
  <c r="S245" i="3"/>
  <c r="R245" i="3"/>
  <c r="Q245" i="3"/>
  <c r="P245" i="3"/>
  <c r="O245" i="3"/>
  <c r="N245" i="3"/>
  <c r="S244" i="3"/>
  <c r="Q244" i="3"/>
  <c r="P244" i="3"/>
  <c r="O244" i="3"/>
  <c r="N244" i="3"/>
  <c r="R244" i="3"/>
  <c r="S243" i="3"/>
  <c r="R243" i="3"/>
  <c r="Q243" i="3"/>
  <c r="P243" i="3"/>
  <c r="O243" i="3"/>
  <c r="N243" i="3"/>
  <c r="S242" i="3"/>
  <c r="Q242" i="3"/>
  <c r="P242" i="3"/>
  <c r="O242" i="3"/>
  <c r="N242" i="3"/>
  <c r="R242" i="3"/>
  <c r="S241" i="3"/>
  <c r="R241" i="3"/>
  <c r="Q241" i="3"/>
  <c r="P241" i="3"/>
  <c r="O241" i="3"/>
  <c r="N241" i="3"/>
  <c r="S240" i="3"/>
  <c r="Q240" i="3"/>
  <c r="P240" i="3"/>
  <c r="O240" i="3"/>
  <c r="N240" i="3"/>
  <c r="R240" i="3"/>
  <c r="S239" i="3"/>
  <c r="R239" i="3"/>
  <c r="Q239" i="3"/>
  <c r="P239" i="3"/>
  <c r="O239" i="3"/>
  <c r="N239" i="3"/>
  <c r="S238" i="3"/>
  <c r="Q238" i="3"/>
  <c r="P238" i="3"/>
  <c r="O238" i="3"/>
  <c r="N238" i="3"/>
  <c r="R238" i="3"/>
  <c r="S237" i="3"/>
  <c r="R237" i="3"/>
  <c r="Q237" i="3"/>
  <c r="P237" i="3"/>
  <c r="O237" i="3"/>
  <c r="N237" i="3"/>
  <c r="S236" i="3"/>
  <c r="Q236" i="3"/>
  <c r="P236" i="3"/>
  <c r="O236" i="3"/>
  <c r="N236" i="3"/>
  <c r="R236" i="3"/>
  <c r="S235" i="3"/>
  <c r="R235" i="3"/>
  <c r="Q235" i="3"/>
  <c r="P235" i="3"/>
  <c r="O235" i="3"/>
  <c r="N235" i="3"/>
  <c r="S234" i="3"/>
  <c r="Q234" i="3"/>
  <c r="P234" i="3"/>
  <c r="O234" i="3"/>
  <c r="N234" i="3"/>
  <c r="R234" i="3"/>
  <c r="S233" i="3"/>
  <c r="Q233" i="3"/>
  <c r="P233" i="3"/>
  <c r="O233" i="3"/>
  <c r="N233" i="3"/>
  <c r="R233" i="3"/>
  <c r="S232" i="3"/>
  <c r="Q232" i="3"/>
  <c r="P232" i="3"/>
  <c r="O232" i="3"/>
  <c r="N232" i="3"/>
  <c r="R232" i="3"/>
  <c r="S231" i="3"/>
  <c r="Q231" i="3"/>
  <c r="P231" i="3"/>
  <c r="O231" i="3"/>
  <c r="N231" i="3"/>
  <c r="R231" i="3"/>
  <c r="S230" i="3"/>
  <c r="Q230" i="3"/>
  <c r="P230" i="3"/>
  <c r="O230" i="3"/>
  <c r="N230" i="3"/>
  <c r="R230" i="3"/>
  <c r="S229" i="3"/>
  <c r="Q229" i="3"/>
  <c r="P229" i="3"/>
  <c r="O229" i="3"/>
  <c r="N229" i="3"/>
  <c r="R229" i="3"/>
  <c r="S227" i="3"/>
  <c r="Q227" i="3"/>
  <c r="P227" i="3"/>
  <c r="O227" i="3"/>
  <c r="N227" i="3"/>
  <c r="R227" i="3"/>
  <c r="S226" i="3"/>
  <c r="Q226" i="3"/>
  <c r="P226" i="3"/>
  <c r="O226" i="3"/>
  <c r="N226" i="3"/>
  <c r="R226" i="3"/>
  <c r="S225" i="3"/>
  <c r="Q225" i="3"/>
  <c r="P225" i="3"/>
  <c r="O225" i="3"/>
  <c r="N225" i="3"/>
  <c r="R225" i="3"/>
  <c r="S224" i="3"/>
  <c r="Q224" i="3"/>
  <c r="P224" i="3"/>
  <c r="O224" i="3"/>
  <c r="N224" i="3"/>
  <c r="R224" i="3"/>
  <c r="S223" i="3"/>
  <c r="Q223" i="3"/>
  <c r="P223" i="3"/>
  <c r="O223" i="3"/>
  <c r="N223" i="3"/>
  <c r="R223" i="3"/>
  <c r="S222" i="3"/>
  <c r="Q222" i="3"/>
  <c r="P222" i="3"/>
  <c r="O222" i="3"/>
  <c r="N222" i="3"/>
  <c r="R222" i="3"/>
  <c r="S221" i="3"/>
  <c r="Q221" i="3"/>
  <c r="P221" i="3"/>
  <c r="O221" i="3"/>
  <c r="N221" i="3"/>
  <c r="R221" i="3"/>
  <c r="S220" i="3"/>
  <c r="Q220" i="3"/>
  <c r="P220" i="3"/>
  <c r="O220" i="3"/>
  <c r="N220" i="3"/>
  <c r="R220" i="3"/>
  <c r="S219" i="3"/>
  <c r="Q219" i="3"/>
  <c r="P219" i="3"/>
  <c r="O219" i="3"/>
  <c r="N219" i="3"/>
  <c r="R219" i="3"/>
  <c r="S218" i="3"/>
  <c r="Q218" i="3"/>
  <c r="P218" i="3"/>
  <c r="O218" i="3"/>
  <c r="N218" i="3"/>
  <c r="R218" i="3"/>
  <c r="S217" i="3"/>
  <c r="Q217" i="3"/>
  <c r="P217" i="3"/>
  <c r="O217" i="3"/>
  <c r="N217" i="3"/>
  <c r="R217" i="3"/>
  <c r="S216" i="3"/>
  <c r="Q216" i="3"/>
  <c r="P216" i="3"/>
  <c r="O216" i="3"/>
  <c r="N216" i="3"/>
  <c r="R216" i="3"/>
  <c r="S215" i="3"/>
  <c r="Q215" i="3"/>
  <c r="P215" i="3"/>
  <c r="O215" i="3"/>
  <c r="N215" i="3"/>
  <c r="R215" i="3"/>
  <c r="S214" i="3"/>
  <c r="Q214" i="3"/>
  <c r="P214" i="3"/>
  <c r="O214" i="3"/>
  <c r="N214" i="3"/>
  <c r="R214" i="3"/>
  <c r="S213" i="3"/>
  <c r="Q213" i="3"/>
  <c r="P213" i="3"/>
  <c r="O213" i="3"/>
  <c r="N213" i="3"/>
  <c r="R213" i="3"/>
  <c r="S212" i="3"/>
  <c r="Q212" i="3"/>
  <c r="P212" i="3"/>
  <c r="O212" i="3"/>
  <c r="N212" i="3"/>
  <c r="R212" i="3"/>
  <c r="S197" i="3"/>
  <c r="Q197" i="3"/>
  <c r="P197" i="3"/>
  <c r="O197" i="3"/>
  <c r="N197" i="3"/>
  <c r="R197" i="3"/>
  <c r="S196" i="3"/>
  <c r="Q196" i="3"/>
  <c r="P196" i="3"/>
  <c r="O196" i="3"/>
  <c r="N196" i="3"/>
  <c r="R196" i="3"/>
  <c r="S195" i="3"/>
  <c r="Q195" i="3"/>
  <c r="P195" i="3"/>
  <c r="O195" i="3"/>
  <c r="N195" i="3"/>
  <c r="R195" i="3"/>
  <c r="S194" i="3"/>
  <c r="Q194" i="3"/>
  <c r="P194" i="3"/>
  <c r="O194" i="3"/>
  <c r="N194" i="3"/>
  <c r="R194" i="3"/>
  <c r="S193" i="3"/>
  <c r="Q193" i="3"/>
  <c r="P193" i="3"/>
  <c r="O193" i="3"/>
  <c r="N193" i="3"/>
  <c r="R193" i="3"/>
  <c r="S192" i="3"/>
  <c r="Q192" i="3"/>
  <c r="P192" i="3"/>
  <c r="O192" i="3"/>
  <c r="N192" i="3"/>
  <c r="R192" i="3"/>
  <c r="S191" i="3"/>
  <c r="Q191" i="3"/>
  <c r="P191" i="3"/>
  <c r="O191" i="3"/>
  <c r="N191" i="3"/>
  <c r="R191" i="3"/>
  <c r="S190" i="3"/>
  <c r="Q190" i="3"/>
  <c r="P190" i="3"/>
  <c r="O190" i="3"/>
  <c r="N190" i="3"/>
  <c r="R190" i="3"/>
  <c r="S189" i="3"/>
  <c r="Q189" i="3"/>
  <c r="P189" i="3"/>
  <c r="O189" i="3"/>
  <c r="N189" i="3"/>
  <c r="R189" i="3"/>
  <c r="S188" i="3"/>
  <c r="Q188" i="3"/>
  <c r="P188" i="3"/>
  <c r="O188" i="3"/>
  <c r="N188" i="3"/>
  <c r="R188" i="3"/>
  <c r="S187" i="3"/>
  <c r="Q187" i="3"/>
  <c r="P187" i="3"/>
  <c r="O187" i="3"/>
  <c r="N187" i="3"/>
  <c r="R187" i="3"/>
  <c r="S186" i="3"/>
  <c r="Q186" i="3"/>
  <c r="P186" i="3"/>
  <c r="O186" i="3"/>
  <c r="N186" i="3"/>
  <c r="R186" i="3"/>
  <c r="S185" i="3"/>
  <c r="Q185" i="3"/>
  <c r="P185" i="3"/>
  <c r="O185" i="3"/>
  <c r="N185" i="3"/>
  <c r="R185" i="3"/>
  <c r="S184" i="3"/>
  <c r="Q184" i="3"/>
  <c r="P184" i="3"/>
  <c r="O184" i="3"/>
  <c r="N184" i="3"/>
  <c r="R184" i="3"/>
  <c r="S183" i="3"/>
  <c r="Q183" i="3"/>
  <c r="P183" i="3"/>
  <c r="O183" i="3"/>
  <c r="N183" i="3"/>
  <c r="R183" i="3"/>
  <c r="S182" i="3"/>
  <c r="Q182" i="3"/>
  <c r="P182" i="3"/>
  <c r="O182" i="3"/>
  <c r="N182" i="3"/>
  <c r="R182" i="3"/>
  <c r="S181" i="3"/>
  <c r="Q181" i="3"/>
  <c r="P181" i="3"/>
  <c r="O181" i="3"/>
  <c r="N181" i="3"/>
  <c r="R181" i="3"/>
  <c r="S180" i="3"/>
  <c r="Q180" i="3"/>
  <c r="P180" i="3"/>
  <c r="O180" i="3"/>
  <c r="N180" i="3"/>
  <c r="R180" i="3"/>
  <c r="S179" i="3"/>
  <c r="Q179" i="3"/>
  <c r="P179" i="3"/>
  <c r="O179" i="3"/>
  <c r="N179" i="3"/>
  <c r="R179" i="3"/>
  <c r="S178" i="3"/>
  <c r="Q178" i="3"/>
  <c r="P178" i="3"/>
  <c r="O178" i="3"/>
  <c r="N178" i="3"/>
  <c r="R178" i="3"/>
  <c r="S177" i="3"/>
  <c r="Q177" i="3"/>
  <c r="P177" i="3"/>
  <c r="O177" i="3"/>
  <c r="N177" i="3"/>
  <c r="R177" i="3"/>
  <c r="S176" i="3"/>
  <c r="Q176" i="3"/>
  <c r="P176" i="3"/>
  <c r="O176" i="3"/>
  <c r="N176" i="3"/>
  <c r="R176" i="3"/>
  <c r="S175" i="3"/>
  <c r="Q175" i="3"/>
  <c r="P175" i="3"/>
  <c r="O175" i="3"/>
  <c r="N175" i="3"/>
  <c r="R175" i="3"/>
  <c r="S174" i="3"/>
  <c r="Q174" i="3"/>
  <c r="P174" i="3"/>
  <c r="O174" i="3"/>
  <c r="N174" i="3"/>
  <c r="R174" i="3"/>
  <c r="S173" i="3"/>
  <c r="Q173" i="3"/>
  <c r="P173" i="3"/>
  <c r="O173" i="3"/>
  <c r="N173" i="3"/>
  <c r="R173" i="3"/>
  <c r="S172" i="3"/>
  <c r="Q172" i="3"/>
  <c r="P172" i="3"/>
  <c r="O172" i="3"/>
  <c r="N172" i="3"/>
  <c r="R172" i="3"/>
  <c r="S171" i="3"/>
  <c r="Q171" i="3"/>
  <c r="P171" i="3"/>
  <c r="O171" i="3"/>
  <c r="N171" i="3"/>
  <c r="R171" i="3"/>
  <c r="S170" i="3"/>
  <c r="Q170" i="3"/>
  <c r="P170" i="3"/>
  <c r="O170" i="3"/>
  <c r="N170" i="3"/>
  <c r="R170" i="3"/>
  <c r="S169" i="3"/>
  <c r="Q169" i="3"/>
  <c r="P169" i="3"/>
  <c r="O169" i="3"/>
  <c r="N169" i="3"/>
  <c r="R169" i="3"/>
  <c r="S168" i="3"/>
  <c r="Q168" i="3"/>
  <c r="P168" i="3"/>
  <c r="O168" i="3"/>
  <c r="N168" i="3"/>
  <c r="R168" i="3"/>
  <c r="S167" i="3"/>
  <c r="Q167" i="3"/>
  <c r="P167" i="3"/>
  <c r="O167" i="3"/>
  <c r="N167" i="3"/>
  <c r="R167" i="3"/>
  <c r="S166" i="3"/>
  <c r="Q166" i="3"/>
  <c r="P166" i="3"/>
  <c r="O166" i="3"/>
  <c r="N166" i="3"/>
  <c r="R166" i="3"/>
  <c r="S165" i="3"/>
  <c r="Q165" i="3"/>
  <c r="P165" i="3"/>
  <c r="O165" i="3"/>
  <c r="N165" i="3"/>
  <c r="R165" i="3"/>
  <c r="S164" i="3"/>
  <c r="Q164" i="3"/>
  <c r="P164" i="3"/>
  <c r="O164" i="3"/>
  <c r="N164" i="3"/>
  <c r="R164" i="3"/>
  <c r="S163" i="3"/>
  <c r="Q163" i="3"/>
  <c r="P163" i="3"/>
  <c r="O163" i="3"/>
  <c r="N163" i="3"/>
  <c r="R163" i="3"/>
  <c r="S162" i="3"/>
  <c r="Q162" i="3"/>
  <c r="P162" i="3"/>
  <c r="O162" i="3"/>
  <c r="N162" i="3"/>
  <c r="R162" i="3"/>
  <c r="S161" i="3"/>
  <c r="Q161" i="3"/>
  <c r="P161" i="3"/>
  <c r="O161" i="3"/>
  <c r="N161" i="3"/>
  <c r="R161" i="3"/>
  <c r="S160" i="3"/>
  <c r="Q160" i="3"/>
  <c r="P160" i="3"/>
  <c r="O160" i="3"/>
  <c r="N160" i="3"/>
  <c r="R160" i="3"/>
  <c r="S159" i="3"/>
  <c r="Q159" i="3"/>
  <c r="P159" i="3"/>
  <c r="O159" i="3"/>
  <c r="N159" i="3"/>
  <c r="R159" i="3"/>
  <c r="S158" i="3"/>
  <c r="Q158" i="3"/>
  <c r="P158" i="3"/>
  <c r="O158" i="3"/>
  <c r="N158" i="3"/>
  <c r="R158" i="3"/>
  <c r="S157" i="3"/>
  <c r="Q157" i="3"/>
  <c r="P157" i="3"/>
  <c r="O157" i="3"/>
  <c r="N157" i="3"/>
  <c r="R157" i="3"/>
  <c r="S156" i="3"/>
  <c r="Q156" i="3"/>
  <c r="P156" i="3"/>
  <c r="O156" i="3"/>
  <c r="N156" i="3"/>
  <c r="R156" i="3"/>
  <c r="S155" i="3"/>
  <c r="Q155" i="3"/>
  <c r="P155" i="3"/>
  <c r="O155" i="3"/>
  <c r="N155" i="3"/>
  <c r="R155" i="3"/>
  <c r="S154" i="3"/>
  <c r="Q154" i="3"/>
  <c r="P154" i="3"/>
  <c r="O154" i="3"/>
  <c r="N154" i="3"/>
  <c r="R154" i="3"/>
  <c r="S153" i="3"/>
  <c r="Q153" i="3"/>
  <c r="P153" i="3"/>
  <c r="O153" i="3"/>
  <c r="N153" i="3"/>
  <c r="R153" i="3"/>
  <c r="S152" i="3"/>
  <c r="Q152" i="3"/>
  <c r="P152" i="3"/>
  <c r="O152" i="3"/>
  <c r="N152" i="3"/>
  <c r="R152" i="3"/>
  <c r="S151" i="3"/>
  <c r="Q151" i="3"/>
  <c r="P151" i="3"/>
  <c r="O151" i="3"/>
  <c r="N151" i="3"/>
  <c r="R151" i="3"/>
  <c r="S150" i="3"/>
  <c r="Q150" i="3"/>
  <c r="P150" i="3"/>
  <c r="O150" i="3"/>
  <c r="N150" i="3"/>
  <c r="R150" i="3"/>
  <c r="S149" i="3"/>
  <c r="Q149" i="3"/>
  <c r="P149" i="3"/>
  <c r="O149" i="3"/>
  <c r="N149" i="3"/>
  <c r="R149" i="3"/>
  <c r="S148" i="3"/>
  <c r="Q148" i="3"/>
  <c r="P148" i="3"/>
  <c r="O148" i="3"/>
  <c r="N148" i="3"/>
  <c r="R148" i="3"/>
  <c r="S147" i="3"/>
  <c r="Q147" i="3"/>
  <c r="P147" i="3"/>
  <c r="O147" i="3"/>
  <c r="N147" i="3"/>
  <c r="R147" i="3"/>
  <c r="S146" i="3"/>
  <c r="Q146" i="3"/>
  <c r="P146" i="3"/>
  <c r="O146" i="3"/>
  <c r="N146" i="3"/>
  <c r="R146" i="3"/>
  <c r="S145" i="3"/>
  <c r="Q145" i="3"/>
  <c r="P145" i="3"/>
  <c r="O145" i="3"/>
  <c r="N145" i="3"/>
  <c r="R145" i="3"/>
  <c r="S144" i="3"/>
  <c r="Q144" i="3"/>
  <c r="P144" i="3"/>
  <c r="O144" i="3"/>
  <c r="N144" i="3"/>
  <c r="R144" i="3"/>
  <c r="S143" i="3"/>
  <c r="Q143" i="3"/>
  <c r="P143" i="3"/>
  <c r="O143" i="3"/>
  <c r="N143" i="3"/>
  <c r="R143" i="3"/>
  <c r="S142" i="3"/>
  <c r="Q142" i="3"/>
  <c r="P142" i="3"/>
  <c r="O142" i="3"/>
  <c r="N142" i="3"/>
  <c r="R142" i="3"/>
  <c r="S141" i="3"/>
  <c r="Q141" i="3"/>
  <c r="P141" i="3"/>
  <c r="O141" i="3"/>
  <c r="N141" i="3"/>
  <c r="R141" i="3"/>
  <c r="S140" i="3"/>
  <c r="Q140" i="3"/>
  <c r="P140" i="3"/>
  <c r="O140" i="3"/>
  <c r="N140" i="3"/>
  <c r="R140" i="3"/>
  <c r="S139" i="3"/>
  <c r="Q139" i="3"/>
  <c r="P139" i="3"/>
  <c r="O139" i="3"/>
  <c r="N139" i="3"/>
  <c r="R139" i="3"/>
  <c r="S138" i="3"/>
  <c r="Q138" i="3"/>
  <c r="P138" i="3"/>
  <c r="O138" i="3"/>
  <c r="N138" i="3"/>
  <c r="R138" i="3"/>
  <c r="S137" i="3"/>
  <c r="Q137" i="3"/>
  <c r="P137" i="3"/>
  <c r="O137" i="3"/>
  <c r="N137" i="3"/>
  <c r="R137" i="3"/>
  <c r="S136" i="3"/>
  <c r="Q136" i="3"/>
  <c r="P136" i="3"/>
  <c r="O136" i="3"/>
  <c r="N136" i="3"/>
  <c r="R136" i="3"/>
  <c r="S135" i="3"/>
  <c r="Q135" i="3"/>
  <c r="P135" i="3"/>
  <c r="O135" i="3"/>
  <c r="N135" i="3"/>
  <c r="R135" i="3"/>
  <c r="S134" i="3"/>
  <c r="Q134" i="3"/>
  <c r="P134" i="3"/>
  <c r="O134" i="3"/>
  <c r="N134" i="3"/>
  <c r="R134" i="3"/>
  <c r="S133" i="3"/>
  <c r="Q133" i="3"/>
  <c r="P133" i="3"/>
  <c r="O133" i="3"/>
  <c r="N133" i="3"/>
  <c r="R133" i="3"/>
  <c r="S132" i="3"/>
  <c r="Q132" i="3"/>
  <c r="P132" i="3"/>
  <c r="O132" i="3"/>
  <c r="N132" i="3"/>
  <c r="R132" i="3"/>
  <c r="S131" i="3"/>
  <c r="Q131" i="3"/>
  <c r="P131" i="3"/>
  <c r="O131" i="3"/>
  <c r="N131" i="3"/>
  <c r="R131" i="3"/>
  <c r="AA130" i="3"/>
  <c r="Z130" i="3"/>
  <c r="S130" i="3"/>
  <c r="R130" i="3"/>
  <c r="Q130" i="3"/>
  <c r="P130" i="3"/>
  <c r="O130" i="3"/>
  <c r="N130" i="3"/>
  <c r="AA129" i="3"/>
  <c r="Z129" i="3"/>
  <c r="S129" i="3"/>
  <c r="Q129" i="3"/>
  <c r="P129" i="3"/>
  <c r="O129" i="3"/>
  <c r="N129" i="3"/>
  <c r="R129" i="3"/>
  <c r="AA128" i="3"/>
  <c r="Z128" i="3"/>
  <c r="S128" i="3"/>
  <c r="Q128" i="3"/>
  <c r="P128" i="3"/>
  <c r="O128" i="3"/>
  <c r="N128" i="3"/>
  <c r="R128" i="3"/>
  <c r="AA127" i="3"/>
  <c r="Z127" i="3"/>
  <c r="S127" i="3"/>
  <c r="Q127" i="3"/>
  <c r="P127" i="3"/>
  <c r="O127" i="3"/>
  <c r="N127" i="3"/>
  <c r="R127" i="3"/>
  <c r="AA126" i="3"/>
  <c r="Z126" i="3"/>
  <c r="S126" i="3"/>
  <c r="Q126" i="3"/>
  <c r="P126" i="3"/>
  <c r="O126" i="3"/>
  <c r="N126" i="3"/>
  <c r="R126" i="3"/>
  <c r="AA125" i="3"/>
  <c r="Z125" i="3"/>
  <c r="S125" i="3"/>
  <c r="Q125" i="3"/>
  <c r="P125" i="3"/>
  <c r="O125" i="3"/>
  <c r="N125" i="3"/>
  <c r="R125" i="3"/>
  <c r="AA124" i="3"/>
  <c r="Z124" i="3"/>
  <c r="S124" i="3"/>
  <c r="R124" i="3"/>
  <c r="Q124" i="3"/>
  <c r="P124" i="3"/>
  <c r="O124" i="3"/>
  <c r="N124" i="3"/>
  <c r="AA123" i="3"/>
  <c r="Z123" i="3"/>
  <c r="S123" i="3"/>
  <c r="Q123" i="3"/>
  <c r="P123" i="3"/>
  <c r="O123" i="3"/>
  <c r="N123" i="3"/>
  <c r="R123" i="3"/>
  <c r="AA122" i="3"/>
  <c r="Z122" i="3"/>
  <c r="S122" i="3"/>
  <c r="R122" i="3"/>
  <c r="Q122" i="3"/>
  <c r="P122" i="3"/>
  <c r="O122" i="3"/>
  <c r="N122" i="3"/>
  <c r="AA121" i="3"/>
  <c r="Z121" i="3"/>
  <c r="S121" i="3"/>
  <c r="Q121" i="3"/>
  <c r="P121" i="3"/>
  <c r="O121" i="3"/>
  <c r="N121" i="3"/>
  <c r="R121" i="3"/>
  <c r="AA120" i="3"/>
  <c r="Z120" i="3"/>
  <c r="S120" i="3"/>
  <c r="R120" i="3"/>
  <c r="Q120" i="3"/>
  <c r="P120" i="3"/>
  <c r="O120" i="3"/>
  <c r="N120" i="3"/>
  <c r="AA119" i="3"/>
  <c r="Z119" i="3"/>
  <c r="S119" i="3"/>
  <c r="Q119" i="3"/>
  <c r="P119" i="3"/>
  <c r="O119" i="3"/>
  <c r="N119" i="3"/>
  <c r="R119" i="3"/>
  <c r="AA118" i="3"/>
  <c r="Z118" i="3"/>
  <c r="S118" i="3"/>
  <c r="Q118" i="3"/>
  <c r="P118" i="3"/>
  <c r="O118" i="3"/>
  <c r="N118" i="3"/>
  <c r="R118" i="3"/>
  <c r="AA117" i="3"/>
  <c r="Z117" i="3"/>
  <c r="S117" i="3"/>
  <c r="Q117" i="3"/>
  <c r="P117" i="3"/>
  <c r="O117" i="3"/>
  <c r="N117" i="3"/>
  <c r="R117" i="3"/>
  <c r="AA116" i="3"/>
  <c r="Z116" i="3"/>
  <c r="S116" i="3"/>
  <c r="R116" i="3"/>
  <c r="Q116" i="3"/>
  <c r="P116" i="3"/>
  <c r="O116" i="3"/>
  <c r="N116" i="3"/>
  <c r="AA115" i="3"/>
  <c r="Z115" i="3"/>
  <c r="S115" i="3"/>
  <c r="Q115" i="3"/>
  <c r="P115" i="3"/>
  <c r="O115" i="3"/>
  <c r="N115" i="3"/>
  <c r="R115" i="3"/>
  <c r="AA114" i="3"/>
  <c r="Z114" i="3"/>
  <c r="S114" i="3"/>
  <c r="R114" i="3"/>
  <c r="Q114" i="3"/>
  <c r="P114" i="3"/>
  <c r="O114" i="3"/>
  <c r="N114" i="3"/>
  <c r="AA113" i="3"/>
  <c r="Z113" i="3"/>
  <c r="S113" i="3"/>
  <c r="Q113" i="3"/>
  <c r="P113" i="3"/>
  <c r="O113" i="3"/>
  <c r="N113" i="3"/>
  <c r="R113" i="3"/>
  <c r="AA112" i="3"/>
  <c r="Z112" i="3"/>
  <c r="S112" i="3"/>
  <c r="Q112" i="3"/>
  <c r="P112" i="3"/>
  <c r="O112" i="3"/>
  <c r="N112" i="3"/>
  <c r="R112" i="3"/>
  <c r="AA111" i="3"/>
  <c r="Z111" i="3"/>
  <c r="S111" i="3"/>
  <c r="Q111" i="3"/>
  <c r="P111" i="3"/>
  <c r="O111" i="3"/>
  <c r="N111" i="3"/>
  <c r="R111" i="3"/>
  <c r="AA110" i="3"/>
  <c r="Z110" i="3"/>
  <c r="S110" i="3"/>
  <c r="Q110" i="3"/>
  <c r="P110" i="3"/>
  <c r="O110" i="3"/>
  <c r="N110" i="3"/>
  <c r="R110" i="3"/>
  <c r="AA109" i="3"/>
  <c r="Z109" i="3"/>
  <c r="S109" i="3"/>
  <c r="Q109" i="3"/>
  <c r="P109" i="3"/>
  <c r="O109" i="3"/>
  <c r="N109" i="3"/>
  <c r="R109" i="3"/>
  <c r="AA108" i="3"/>
  <c r="Z108" i="3"/>
  <c r="S108" i="3"/>
  <c r="R108" i="3"/>
  <c r="Q108" i="3"/>
  <c r="P108" i="3"/>
  <c r="O108" i="3"/>
  <c r="N108" i="3"/>
  <c r="AA107" i="3"/>
  <c r="Z107" i="3"/>
  <c r="S107" i="3"/>
  <c r="Q107" i="3"/>
  <c r="P107" i="3"/>
  <c r="O107" i="3"/>
  <c r="N107" i="3"/>
  <c r="R107" i="3"/>
  <c r="AA106" i="3"/>
  <c r="Z106" i="3"/>
  <c r="S106" i="3"/>
  <c r="R106" i="3"/>
  <c r="Q106" i="3"/>
  <c r="P106" i="3"/>
  <c r="O106" i="3"/>
  <c r="N106" i="3"/>
  <c r="AA105" i="3"/>
  <c r="Z105" i="3"/>
  <c r="S105" i="3"/>
  <c r="Q105" i="3"/>
  <c r="P105" i="3"/>
  <c r="O105" i="3"/>
  <c r="N105" i="3"/>
  <c r="R105" i="3"/>
  <c r="AA104" i="3"/>
  <c r="Z104" i="3"/>
  <c r="S104" i="3"/>
  <c r="R104" i="3"/>
  <c r="Q104" i="3"/>
  <c r="P104" i="3"/>
  <c r="O104" i="3"/>
  <c r="N104" i="3"/>
  <c r="AA103" i="3"/>
  <c r="Z103" i="3"/>
  <c r="S103" i="3"/>
  <c r="Q103" i="3"/>
  <c r="P103" i="3"/>
  <c r="O103" i="3"/>
  <c r="N103" i="3"/>
  <c r="R103" i="3"/>
  <c r="AA102" i="3"/>
  <c r="Z102" i="3"/>
  <c r="S102" i="3"/>
  <c r="Q102" i="3"/>
  <c r="P102" i="3"/>
  <c r="O102" i="3"/>
  <c r="N102" i="3"/>
  <c r="R102" i="3"/>
  <c r="AA101" i="3"/>
  <c r="Z101" i="3"/>
  <c r="S101" i="3"/>
  <c r="Q101" i="3"/>
  <c r="P101" i="3"/>
  <c r="O101" i="3"/>
  <c r="N101" i="3"/>
  <c r="R101" i="3"/>
  <c r="AA100" i="3"/>
  <c r="Z100" i="3"/>
  <c r="S100" i="3"/>
  <c r="R100" i="3"/>
  <c r="Q100" i="3"/>
  <c r="P100" i="3"/>
  <c r="O100" i="3"/>
  <c r="N100" i="3"/>
  <c r="AA99" i="3"/>
  <c r="Z99" i="3"/>
  <c r="S99" i="3"/>
  <c r="Q99" i="3"/>
  <c r="P99" i="3"/>
  <c r="O99" i="3"/>
  <c r="N99" i="3"/>
  <c r="R99" i="3"/>
  <c r="AA98" i="3"/>
  <c r="Z98" i="3"/>
  <c r="S98" i="3"/>
  <c r="R98" i="3"/>
  <c r="Q98" i="3"/>
  <c r="P98" i="3"/>
  <c r="O98" i="3"/>
  <c r="N98" i="3"/>
  <c r="AA97" i="3"/>
  <c r="Z97" i="3"/>
  <c r="S97" i="3"/>
  <c r="Q97" i="3"/>
  <c r="P97" i="3"/>
  <c r="O97" i="3"/>
  <c r="N97" i="3"/>
  <c r="R97" i="3"/>
  <c r="AA96" i="3"/>
  <c r="Z96" i="3"/>
  <c r="S96" i="3"/>
  <c r="Q96" i="3"/>
  <c r="P96" i="3"/>
  <c r="O96" i="3"/>
  <c r="N96" i="3"/>
  <c r="R96" i="3"/>
  <c r="AA95" i="3"/>
  <c r="Z95" i="3"/>
  <c r="S95" i="3"/>
  <c r="Q95" i="3"/>
  <c r="P95" i="3"/>
  <c r="O95" i="3"/>
  <c r="N95" i="3"/>
  <c r="R95" i="3"/>
  <c r="AA94" i="3"/>
  <c r="Z94" i="3"/>
  <c r="S94" i="3"/>
  <c r="Q94" i="3"/>
  <c r="P94" i="3"/>
  <c r="O94" i="3"/>
  <c r="N94" i="3"/>
  <c r="R94" i="3"/>
  <c r="AA93" i="3"/>
  <c r="Z93" i="3"/>
  <c r="S93" i="3"/>
  <c r="Q93" i="3"/>
  <c r="P93" i="3"/>
  <c r="O93" i="3"/>
  <c r="N93" i="3"/>
  <c r="R93" i="3"/>
  <c r="AA92" i="3"/>
  <c r="Z92" i="3"/>
  <c r="S92" i="3"/>
  <c r="R92" i="3"/>
  <c r="Q92" i="3"/>
  <c r="P92" i="3"/>
  <c r="O92" i="3"/>
  <c r="N92" i="3"/>
  <c r="AA91" i="3"/>
  <c r="Z91" i="3"/>
  <c r="S91" i="3"/>
  <c r="Q91" i="3"/>
  <c r="P91" i="3"/>
  <c r="O91" i="3"/>
  <c r="N91" i="3"/>
  <c r="R91" i="3"/>
  <c r="AA90" i="3"/>
  <c r="Z90" i="3"/>
  <c r="S90" i="3"/>
  <c r="R90" i="3"/>
  <c r="Q90" i="3"/>
  <c r="P90" i="3"/>
  <c r="O90" i="3"/>
  <c r="N90" i="3"/>
  <c r="AA89" i="3"/>
  <c r="Z89" i="3"/>
  <c r="S89" i="3"/>
  <c r="Q89" i="3"/>
  <c r="P89" i="3"/>
  <c r="O89" i="3"/>
  <c r="N89" i="3"/>
  <c r="R89" i="3"/>
  <c r="AA88" i="3"/>
  <c r="Z88" i="3"/>
  <c r="S88" i="3"/>
  <c r="R88" i="3"/>
  <c r="Q88" i="3"/>
  <c r="P88" i="3"/>
  <c r="O88" i="3"/>
  <c r="N88" i="3"/>
  <c r="AA87" i="3"/>
  <c r="Z87" i="3"/>
  <c r="S87" i="3"/>
  <c r="Q87" i="3"/>
  <c r="P87" i="3"/>
  <c r="O87" i="3"/>
  <c r="N87" i="3"/>
  <c r="R87" i="3"/>
  <c r="AA86" i="3"/>
  <c r="Z86" i="3"/>
  <c r="S86" i="3"/>
  <c r="Q86" i="3"/>
  <c r="P86" i="3"/>
  <c r="O86" i="3"/>
  <c r="N86" i="3"/>
  <c r="R86" i="3"/>
  <c r="AA85" i="3"/>
  <c r="Z85" i="3"/>
  <c r="S85" i="3"/>
  <c r="Q85" i="3"/>
  <c r="P85" i="3"/>
  <c r="O85" i="3"/>
  <c r="N85" i="3"/>
  <c r="R85" i="3"/>
  <c r="AA84" i="3"/>
  <c r="Z84" i="3"/>
  <c r="S84" i="3"/>
  <c r="R84" i="3"/>
  <c r="Q84" i="3"/>
  <c r="P84" i="3"/>
  <c r="O84" i="3"/>
  <c r="N84" i="3"/>
  <c r="AA83" i="3"/>
  <c r="Z83" i="3"/>
  <c r="S83" i="3"/>
  <c r="Q83" i="3"/>
  <c r="P83" i="3"/>
  <c r="O83" i="3"/>
  <c r="N83" i="3"/>
  <c r="R83" i="3"/>
  <c r="AA82" i="3"/>
  <c r="Z82" i="3"/>
  <c r="S82" i="3"/>
  <c r="R82" i="3"/>
  <c r="Q82" i="3"/>
  <c r="P82" i="3"/>
  <c r="O82" i="3"/>
  <c r="N82" i="3"/>
  <c r="AA81" i="3"/>
  <c r="Z81" i="3"/>
  <c r="S81" i="3"/>
  <c r="Q81" i="3"/>
  <c r="P81" i="3"/>
  <c r="O81" i="3"/>
  <c r="N81" i="3"/>
  <c r="R81" i="3"/>
  <c r="AA80" i="3"/>
  <c r="Z80" i="3"/>
  <c r="S80" i="3"/>
  <c r="Q80" i="3"/>
  <c r="P80" i="3"/>
  <c r="O80" i="3"/>
  <c r="N80" i="3"/>
  <c r="R80" i="3"/>
  <c r="AA79" i="3"/>
  <c r="Z79" i="3"/>
  <c r="S79" i="3"/>
  <c r="Q79" i="3"/>
  <c r="P79" i="3"/>
  <c r="O79" i="3"/>
  <c r="N79" i="3"/>
  <c r="R79" i="3"/>
  <c r="AA78" i="3"/>
  <c r="Z78" i="3"/>
  <c r="S78" i="3"/>
  <c r="Q78" i="3"/>
  <c r="P78" i="3"/>
  <c r="O78" i="3"/>
  <c r="N78" i="3"/>
  <c r="R78" i="3"/>
  <c r="AA77" i="3"/>
  <c r="Z77" i="3"/>
  <c r="S77" i="3"/>
  <c r="Q77" i="3"/>
  <c r="P77" i="3"/>
  <c r="O77" i="3"/>
  <c r="N77" i="3"/>
  <c r="R77" i="3"/>
  <c r="AA76" i="3"/>
  <c r="Z76" i="3"/>
  <c r="S76" i="3"/>
  <c r="R76" i="3"/>
  <c r="Q76" i="3"/>
  <c r="P76" i="3"/>
  <c r="O76" i="3"/>
  <c r="N76" i="3"/>
  <c r="AA75" i="3"/>
  <c r="Z75" i="3"/>
  <c r="S75" i="3"/>
  <c r="Q75" i="3"/>
  <c r="P75" i="3"/>
  <c r="O75" i="3"/>
  <c r="N75" i="3"/>
  <c r="R75" i="3"/>
  <c r="AA74" i="3"/>
  <c r="Z74" i="3"/>
  <c r="S74" i="3"/>
  <c r="R74" i="3"/>
  <c r="Q74" i="3"/>
  <c r="P74" i="3"/>
  <c r="O74" i="3"/>
  <c r="N74" i="3"/>
  <c r="AA73" i="3"/>
  <c r="Z73" i="3"/>
  <c r="S73" i="3"/>
  <c r="Q73" i="3"/>
  <c r="P73" i="3"/>
  <c r="O73" i="3"/>
  <c r="N73" i="3"/>
  <c r="R73" i="3"/>
  <c r="AA72" i="3"/>
  <c r="Z72" i="3"/>
  <c r="S72" i="3"/>
  <c r="R72" i="3"/>
  <c r="Q72" i="3"/>
  <c r="P72" i="3"/>
  <c r="O72" i="3"/>
  <c r="N72" i="3"/>
  <c r="AA71" i="3"/>
  <c r="Z71" i="3"/>
  <c r="S71" i="3"/>
  <c r="Q71" i="3"/>
  <c r="P71" i="3"/>
  <c r="O71" i="3"/>
  <c r="N71" i="3"/>
  <c r="R71" i="3"/>
  <c r="AA70" i="3"/>
  <c r="Z70" i="3"/>
  <c r="S70" i="3"/>
  <c r="Q70" i="3"/>
  <c r="P70" i="3"/>
  <c r="O70" i="3"/>
  <c r="N70" i="3"/>
  <c r="R70" i="3"/>
  <c r="AA69" i="3"/>
  <c r="Z69" i="3"/>
  <c r="S69" i="3"/>
  <c r="Q69" i="3"/>
  <c r="P69" i="3"/>
  <c r="O69" i="3"/>
  <c r="N69" i="3"/>
  <c r="R69" i="3"/>
  <c r="AA68" i="3"/>
  <c r="Z68" i="3"/>
  <c r="S68" i="3"/>
  <c r="R68" i="3"/>
  <c r="Q68" i="3"/>
  <c r="P68" i="3"/>
  <c r="O68" i="3"/>
  <c r="N68" i="3"/>
  <c r="AA67" i="3"/>
  <c r="Z67" i="3"/>
  <c r="S67" i="3"/>
  <c r="Q67" i="3"/>
  <c r="P67" i="3"/>
  <c r="O67" i="3"/>
  <c r="N67" i="3"/>
  <c r="R67" i="3"/>
  <c r="AA66" i="3"/>
  <c r="Z66" i="3"/>
  <c r="S66" i="3"/>
  <c r="R66" i="3"/>
  <c r="Q66" i="3"/>
  <c r="P66" i="3"/>
  <c r="O66" i="3"/>
  <c r="N66" i="3"/>
  <c r="AA65" i="3"/>
  <c r="Z65" i="3"/>
  <c r="S65" i="3"/>
  <c r="Q65" i="3"/>
  <c r="P65" i="3"/>
  <c r="O65" i="3"/>
  <c r="N65" i="3"/>
  <c r="R65" i="3"/>
  <c r="AA64" i="3"/>
  <c r="Z64" i="3"/>
  <c r="S64" i="3"/>
  <c r="Q64" i="3"/>
  <c r="P64" i="3"/>
  <c r="O64" i="3"/>
  <c r="N64" i="3"/>
  <c r="R64" i="3"/>
  <c r="AA63" i="3"/>
  <c r="Z63" i="3"/>
  <c r="S63" i="3"/>
  <c r="Q63" i="3"/>
  <c r="P63" i="3"/>
  <c r="O63" i="3"/>
  <c r="N63" i="3"/>
  <c r="R63" i="3"/>
  <c r="AA62" i="3"/>
  <c r="Z62" i="3"/>
  <c r="S62" i="3"/>
  <c r="Q62" i="3"/>
  <c r="P62" i="3"/>
  <c r="O62" i="3"/>
  <c r="N62" i="3"/>
  <c r="R62" i="3"/>
  <c r="AA61" i="3"/>
  <c r="Z61" i="3"/>
  <c r="S61" i="3"/>
  <c r="Q61" i="3"/>
  <c r="P61" i="3"/>
  <c r="O61" i="3"/>
  <c r="N61" i="3"/>
  <c r="R61" i="3"/>
  <c r="AA60" i="3"/>
  <c r="Z60" i="3"/>
  <c r="S60" i="3"/>
  <c r="P60" i="3"/>
  <c r="O60" i="3"/>
  <c r="AA59" i="3"/>
  <c r="Z59" i="3"/>
  <c r="S59" i="3"/>
  <c r="Q59" i="3"/>
  <c r="P59" i="3"/>
  <c r="O59" i="3"/>
  <c r="N59" i="3"/>
  <c r="R59" i="3"/>
  <c r="AA58" i="3"/>
  <c r="Z58" i="3"/>
  <c r="S58" i="3"/>
  <c r="R58" i="3"/>
  <c r="Q58" i="3"/>
  <c r="P58" i="3"/>
  <c r="O58" i="3"/>
  <c r="N58" i="3"/>
  <c r="AA57" i="3"/>
  <c r="Z57" i="3"/>
  <c r="S57" i="3"/>
  <c r="Q57" i="3"/>
  <c r="P57" i="3"/>
  <c r="O57" i="3"/>
  <c r="N57" i="3"/>
  <c r="R57" i="3"/>
  <c r="AA56" i="3"/>
  <c r="Z56" i="3"/>
  <c r="S56" i="3"/>
  <c r="R56" i="3"/>
  <c r="Q56" i="3"/>
  <c r="P56" i="3"/>
  <c r="O56" i="3"/>
  <c r="N56" i="3"/>
  <c r="AA55" i="3"/>
  <c r="Z55" i="3"/>
  <c r="S55" i="3"/>
  <c r="Q55" i="3"/>
  <c r="P55" i="3"/>
  <c r="O55" i="3"/>
  <c r="N55" i="3"/>
  <c r="R55" i="3"/>
  <c r="AA54" i="3"/>
  <c r="Z54" i="3"/>
  <c r="S54" i="3"/>
  <c r="Q54" i="3"/>
  <c r="P54" i="3"/>
  <c r="O54" i="3"/>
  <c r="N54" i="3"/>
  <c r="R54" i="3"/>
  <c r="AA53" i="3"/>
  <c r="Z53" i="3"/>
  <c r="S53" i="3"/>
  <c r="Q53" i="3"/>
  <c r="P53" i="3"/>
  <c r="O53" i="3"/>
  <c r="N53" i="3"/>
  <c r="R53" i="3"/>
  <c r="AA52" i="3"/>
  <c r="Z52" i="3"/>
  <c r="S52" i="3"/>
  <c r="R52" i="3"/>
  <c r="Q52" i="3"/>
  <c r="P52" i="3"/>
  <c r="O52" i="3"/>
  <c r="N52" i="3"/>
  <c r="AA51" i="3"/>
  <c r="Z51" i="3"/>
  <c r="S51" i="3"/>
  <c r="Q51" i="3"/>
  <c r="P51" i="3"/>
  <c r="O51" i="3"/>
  <c r="N51" i="3"/>
  <c r="R51" i="3"/>
  <c r="AA50" i="3"/>
  <c r="Z50" i="3"/>
  <c r="S50" i="3"/>
  <c r="R50" i="3"/>
  <c r="Q50" i="3"/>
  <c r="P50" i="3"/>
  <c r="O50" i="3"/>
  <c r="N50" i="3"/>
  <c r="AA49" i="3"/>
  <c r="Z49" i="3"/>
  <c r="S49" i="3"/>
  <c r="Q49" i="3"/>
  <c r="P49" i="3"/>
  <c r="O49" i="3"/>
  <c r="N49" i="3"/>
  <c r="R49" i="3"/>
  <c r="AA48" i="3"/>
  <c r="Z48" i="3"/>
  <c r="S48" i="3"/>
  <c r="Q48" i="3"/>
  <c r="P48" i="3"/>
  <c r="O48" i="3"/>
  <c r="N48" i="3"/>
  <c r="R48" i="3"/>
  <c r="AA47" i="3"/>
  <c r="Z47" i="3"/>
  <c r="S47" i="3"/>
  <c r="Q47" i="3"/>
  <c r="P47" i="3"/>
  <c r="O47" i="3"/>
  <c r="N47" i="3"/>
  <c r="R47" i="3"/>
  <c r="AA46" i="3"/>
  <c r="Z46" i="3"/>
  <c r="S46" i="3"/>
  <c r="Q46" i="3"/>
  <c r="P46" i="3"/>
  <c r="O46" i="3"/>
  <c r="N46" i="3"/>
  <c r="R46" i="3"/>
  <c r="AA45" i="3"/>
  <c r="Z45" i="3"/>
  <c r="S45" i="3"/>
  <c r="Q45" i="3"/>
  <c r="P45" i="3"/>
  <c r="O45" i="3"/>
  <c r="N45" i="3"/>
  <c r="R45" i="3"/>
  <c r="AA44" i="3"/>
  <c r="Z44" i="3"/>
  <c r="S44" i="3"/>
  <c r="R44" i="3"/>
  <c r="Q44" i="3"/>
  <c r="P44" i="3"/>
  <c r="O44" i="3"/>
  <c r="N44" i="3"/>
  <c r="AA43" i="3"/>
  <c r="Z43" i="3"/>
  <c r="S43" i="3"/>
  <c r="Q43" i="3"/>
  <c r="P43" i="3"/>
  <c r="O43" i="3"/>
  <c r="N43" i="3"/>
  <c r="R43" i="3"/>
  <c r="AA42" i="3"/>
  <c r="Z42" i="3"/>
  <c r="S42" i="3"/>
  <c r="Q42" i="3"/>
  <c r="P42" i="3"/>
  <c r="O42" i="3"/>
  <c r="N42" i="3"/>
  <c r="R42" i="3"/>
  <c r="AA41" i="3"/>
  <c r="Z41" i="3"/>
  <c r="S41" i="3"/>
  <c r="Q41" i="3"/>
  <c r="P41" i="3"/>
  <c r="O41" i="3"/>
  <c r="N41" i="3"/>
  <c r="R41" i="3"/>
  <c r="F41" i="3"/>
  <c r="D41" i="3"/>
  <c r="B41" i="3"/>
  <c r="A41" i="3"/>
  <c r="AA40" i="3"/>
  <c r="Z40" i="3"/>
  <c r="S40" i="3"/>
  <c r="Q40" i="3"/>
  <c r="P40" i="3"/>
  <c r="O40" i="3"/>
  <c r="N40" i="3"/>
  <c r="R40" i="3"/>
  <c r="F40" i="3"/>
  <c r="D40" i="3"/>
  <c r="B40" i="3"/>
  <c r="A40" i="3"/>
  <c r="AA39" i="3"/>
  <c r="Z39" i="3"/>
  <c r="S39" i="3"/>
  <c r="Q39" i="3"/>
  <c r="P39" i="3"/>
  <c r="O39" i="3"/>
  <c r="N39" i="3"/>
  <c r="R39" i="3"/>
  <c r="F39" i="3"/>
  <c r="D39" i="3"/>
  <c r="B39" i="3"/>
  <c r="A39" i="3"/>
  <c r="AA38" i="3"/>
  <c r="Z38" i="3"/>
  <c r="S38" i="3"/>
  <c r="Q38" i="3"/>
  <c r="P38" i="3"/>
  <c r="O38" i="3"/>
  <c r="N38" i="3"/>
  <c r="R38" i="3"/>
  <c r="F38" i="3"/>
  <c r="D38" i="3"/>
  <c r="B38" i="3"/>
  <c r="A38" i="3"/>
  <c r="AA37" i="3"/>
  <c r="Z37" i="3"/>
  <c r="S37" i="3"/>
  <c r="Q37" i="3"/>
  <c r="P37" i="3"/>
  <c r="O37" i="3"/>
  <c r="N37" i="3"/>
  <c r="R37" i="3"/>
  <c r="F37" i="3"/>
  <c r="D37" i="3"/>
  <c r="B37" i="3"/>
  <c r="A37" i="3"/>
  <c r="AA36" i="3"/>
  <c r="Z36" i="3"/>
  <c r="S36" i="3"/>
  <c r="Q36" i="3"/>
  <c r="P36" i="3"/>
  <c r="O36" i="3"/>
  <c r="N36" i="3"/>
  <c r="R36" i="3"/>
  <c r="F36" i="3"/>
  <c r="D36" i="3"/>
  <c r="B36" i="3"/>
  <c r="A36" i="3"/>
  <c r="AA35" i="3"/>
  <c r="Z35" i="3"/>
  <c r="S35" i="3"/>
  <c r="Q35" i="3"/>
  <c r="P35" i="3"/>
  <c r="O35" i="3"/>
  <c r="N35" i="3"/>
  <c r="R35" i="3"/>
  <c r="F35" i="3"/>
  <c r="D35" i="3"/>
  <c r="B35" i="3"/>
  <c r="A35" i="3"/>
  <c r="AA34" i="3"/>
  <c r="Z34" i="3"/>
  <c r="S34" i="3"/>
  <c r="Q34" i="3"/>
  <c r="P34" i="3"/>
  <c r="O34" i="3"/>
  <c r="N34" i="3"/>
  <c r="R34" i="3"/>
  <c r="F34" i="3"/>
  <c r="D34" i="3"/>
  <c r="B34" i="3"/>
  <c r="A34" i="3"/>
  <c r="AA33" i="3"/>
  <c r="Z33" i="3"/>
  <c r="S33" i="3"/>
  <c r="Q33" i="3"/>
  <c r="P33" i="3"/>
  <c r="O33" i="3"/>
  <c r="N33" i="3"/>
  <c r="R33" i="3"/>
  <c r="F33" i="3"/>
  <c r="D33" i="3"/>
  <c r="B33" i="3"/>
  <c r="A33" i="3"/>
  <c r="AA32" i="3"/>
  <c r="Z32" i="3"/>
  <c r="S32" i="3"/>
  <c r="Q32" i="3"/>
  <c r="P32" i="3"/>
  <c r="O32" i="3"/>
  <c r="N32" i="3"/>
  <c r="R32" i="3"/>
  <c r="F32" i="3"/>
  <c r="D32" i="3"/>
  <c r="B32" i="3"/>
  <c r="A32" i="3"/>
  <c r="AA31" i="3"/>
  <c r="Z31" i="3"/>
  <c r="S31" i="3"/>
  <c r="Q31" i="3"/>
  <c r="P31" i="3"/>
  <c r="O31" i="3"/>
  <c r="N31" i="3"/>
  <c r="R31" i="3"/>
  <c r="F31" i="3"/>
  <c r="D31" i="3"/>
  <c r="B31" i="3"/>
  <c r="A31" i="3"/>
  <c r="AA30" i="3"/>
  <c r="Z30" i="3"/>
  <c r="S30" i="3"/>
  <c r="Q30" i="3"/>
  <c r="P30" i="3"/>
  <c r="O30" i="3"/>
  <c r="N30" i="3"/>
  <c r="R30" i="3"/>
  <c r="F30" i="3"/>
  <c r="D30" i="3"/>
  <c r="B30" i="3"/>
  <c r="A30" i="3"/>
  <c r="AA29" i="3"/>
  <c r="Z29" i="3"/>
  <c r="S29" i="3"/>
  <c r="Q29" i="3"/>
  <c r="P29" i="3"/>
  <c r="O29" i="3"/>
  <c r="N29" i="3"/>
  <c r="R29" i="3"/>
  <c r="F29" i="3"/>
  <c r="D29" i="3"/>
  <c r="B29" i="3"/>
  <c r="A29" i="3"/>
  <c r="AA28" i="3"/>
  <c r="Z28" i="3"/>
  <c r="S28" i="3"/>
  <c r="Q28" i="3"/>
  <c r="P28" i="3"/>
  <c r="O28" i="3"/>
  <c r="N28" i="3"/>
  <c r="R28" i="3"/>
  <c r="F28" i="3"/>
  <c r="D28" i="3"/>
  <c r="B28" i="3"/>
  <c r="A28" i="3"/>
  <c r="AA27" i="3"/>
  <c r="Z27" i="3"/>
  <c r="S27" i="3"/>
  <c r="Q27" i="3"/>
  <c r="P27" i="3"/>
  <c r="O27" i="3"/>
  <c r="N27" i="3"/>
  <c r="R27" i="3"/>
  <c r="F27" i="3"/>
  <c r="D27" i="3"/>
  <c r="B27" i="3"/>
  <c r="A27" i="3"/>
  <c r="AA26" i="3"/>
  <c r="Z26" i="3"/>
  <c r="S26" i="3"/>
  <c r="Q26" i="3"/>
  <c r="P26" i="3"/>
  <c r="O26" i="3"/>
  <c r="N26" i="3"/>
  <c r="R26" i="3"/>
  <c r="F26" i="3"/>
  <c r="D26" i="3"/>
  <c r="B26" i="3"/>
  <c r="A26" i="3"/>
  <c r="AA25" i="3"/>
  <c r="Z25" i="3"/>
  <c r="S25" i="3"/>
  <c r="Q25" i="3"/>
  <c r="P25" i="3"/>
  <c r="O25" i="3"/>
  <c r="N25" i="3"/>
  <c r="R25" i="3"/>
  <c r="F25" i="3"/>
  <c r="D25" i="3"/>
  <c r="B25" i="3"/>
  <c r="A25" i="3"/>
  <c r="AA24" i="3"/>
  <c r="Z24" i="3"/>
  <c r="S24" i="3"/>
  <c r="Q24" i="3"/>
  <c r="P24" i="3"/>
  <c r="O24" i="3"/>
  <c r="N24" i="3"/>
  <c r="R24" i="3"/>
  <c r="F24" i="3"/>
  <c r="D24" i="3"/>
  <c r="B24" i="3"/>
  <c r="A24" i="3"/>
  <c r="AA23" i="3"/>
  <c r="Z23" i="3"/>
  <c r="S23" i="3"/>
  <c r="Q23" i="3"/>
  <c r="P23" i="3"/>
  <c r="O23" i="3"/>
  <c r="N23" i="3"/>
  <c r="R23" i="3"/>
  <c r="F23" i="3"/>
  <c r="D23" i="3"/>
  <c r="B23" i="3"/>
  <c r="A23" i="3"/>
  <c r="AA22" i="3"/>
  <c r="Z22" i="3"/>
  <c r="S22" i="3"/>
  <c r="Q22" i="3"/>
  <c r="P22" i="3"/>
  <c r="O22" i="3"/>
  <c r="N22" i="3"/>
  <c r="R22" i="3"/>
  <c r="F22" i="3"/>
  <c r="D22" i="3"/>
  <c r="B22" i="3"/>
  <c r="A22" i="3"/>
  <c r="AA21" i="3"/>
  <c r="Z21" i="3"/>
  <c r="S21" i="3"/>
  <c r="Q21" i="3"/>
  <c r="P21" i="3"/>
  <c r="O21" i="3"/>
  <c r="N21" i="3"/>
  <c r="R21" i="3"/>
  <c r="F21" i="3"/>
  <c r="D21" i="3"/>
  <c r="B21" i="3"/>
  <c r="A21" i="3"/>
  <c r="AA20" i="3"/>
  <c r="Z20" i="3"/>
  <c r="S20" i="3"/>
  <c r="Q20" i="3"/>
  <c r="P20" i="3"/>
  <c r="O20" i="3"/>
  <c r="N20" i="3"/>
  <c r="R20" i="3"/>
  <c r="F20" i="3"/>
  <c r="D20" i="3"/>
  <c r="B20" i="3"/>
  <c r="A20" i="3"/>
  <c r="AA19" i="3"/>
  <c r="Z19" i="3"/>
  <c r="S19" i="3"/>
  <c r="Q19" i="3"/>
  <c r="P19" i="3"/>
  <c r="O19" i="3"/>
  <c r="N19" i="3"/>
  <c r="R19" i="3"/>
  <c r="F19" i="3"/>
  <c r="D19" i="3"/>
  <c r="B19" i="3"/>
  <c r="A19" i="3"/>
  <c r="AA18" i="3"/>
  <c r="Z18" i="3"/>
  <c r="S18" i="3"/>
  <c r="Q18" i="3"/>
  <c r="P18" i="3"/>
  <c r="O18" i="3"/>
  <c r="N18" i="3"/>
  <c r="R18" i="3"/>
  <c r="F18" i="3"/>
  <c r="D18" i="3"/>
  <c r="B18" i="3"/>
  <c r="A18" i="3"/>
  <c r="AA17" i="3"/>
  <c r="Z17" i="3"/>
  <c r="S17" i="3"/>
  <c r="Q17" i="3"/>
  <c r="P17" i="3"/>
  <c r="O17" i="3"/>
  <c r="N17" i="3"/>
  <c r="R17" i="3"/>
  <c r="F17" i="3"/>
  <c r="D17" i="3"/>
  <c r="B17" i="3"/>
  <c r="A17" i="3"/>
  <c r="AA16" i="3"/>
  <c r="Z16" i="3"/>
  <c r="S16" i="3"/>
  <c r="Q16" i="3"/>
  <c r="P16" i="3"/>
  <c r="O16" i="3"/>
  <c r="N16" i="3"/>
  <c r="R16" i="3"/>
  <c r="F16" i="3"/>
  <c r="D16" i="3"/>
  <c r="B16" i="3"/>
  <c r="A16" i="3"/>
  <c r="AA15" i="3"/>
  <c r="Z15" i="3"/>
  <c r="S15" i="3"/>
  <c r="Q15" i="3"/>
  <c r="P15" i="3"/>
  <c r="O15" i="3"/>
  <c r="N15" i="3"/>
  <c r="R15" i="3"/>
  <c r="F15" i="3"/>
  <c r="D15" i="3"/>
  <c r="B15" i="3"/>
  <c r="A15" i="3"/>
  <c r="AA14" i="3"/>
  <c r="Z14" i="3"/>
  <c r="S14" i="3"/>
  <c r="Q14" i="3"/>
  <c r="P14" i="3"/>
  <c r="O14" i="3"/>
  <c r="N14" i="3"/>
  <c r="R14" i="3"/>
  <c r="F14" i="3"/>
  <c r="D14" i="3"/>
  <c r="B14" i="3"/>
  <c r="A14" i="3"/>
  <c r="AA13" i="3"/>
  <c r="Z13" i="3"/>
  <c r="S13" i="3"/>
  <c r="Q13" i="3"/>
  <c r="P13" i="3"/>
  <c r="O13" i="3"/>
  <c r="N13" i="3"/>
  <c r="R13" i="3"/>
  <c r="F13" i="3"/>
  <c r="D13" i="3"/>
  <c r="B13" i="3"/>
  <c r="A13" i="3"/>
  <c r="AA12" i="3"/>
  <c r="Z12" i="3"/>
  <c r="S12" i="3"/>
  <c r="Q12" i="3"/>
  <c r="P12" i="3"/>
  <c r="O12" i="3"/>
  <c r="N12" i="3"/>
  <c r="R12" i="3"/>
  <c r="F12" i="3"/>
  <c r="D12" i="3"/>
  <c r="B12" i="3"/>
  <c r="A12" i="3"/>
  <c r="AA11" i="3"/>
  <c r="Z11" i="3"/>
  <c r="S11" i="3"/>
  <c r="Q11" i="3"/>
  <c r="P11" i="3"/>
  <c r="O11" i="3"/>
  <c r="N11" i="3"/>
  <c r="R11" i="3"/>
  <c r="F11" i="3"/>
  <c r="D11" i="3"/>
  <c r="B11" i="3"/>
  <c r="A11" i="3"/>
  <c r="AA10" i="3"/>
  <c r="Z10" i="3"/>
  <c r="S10" i="3"/>
  <c r="Q10" i="3"/>
  <c r="P10" i="3"/>
  <c r="O10" i="3"/>
  <c r="N10" i="3"/>
  <c r="R10" i="3"/>
  <c r="F10" i="3"/>
  <c r="D10" i="3"/>
  <c r="B10" i="3"/>
  <c r="A10" i="3"/>
  <c r="AA9" i="3"/>
  <c r="Z9" i="3"/>
  <c r="S9" i="3"/>
  <c r="Q9" i="3"/>
  <c r="P9" i="3"/>
  <c r="O9" i="3"/>
  <c r="N9" i="3"/>
  <c r="R9" i="3"/>
  <c r="F9" i="3"/>
  <c r="D9" i="3"/>
  <c r="B9" i="3"/>
  <c r="A9" i="3"/>
  <c r="AA8" i="3"/>
  <c r="Z8" i="3"/>
  <c r="S8" i="3"/>
  <c r="Q8" i="3"/>
  <c r="P8" i="3"/>
  <c r="O8" i="3"/>
  <c r="N8" i="3"/>
  <c r="R8" i="3"/>
  <c r="F8" i="3"/>
  <c r="D8" i="3"/>
  <c r="B8" i="3"/>
  <c r="A8" i="3"/>
  <c r="AA7" i="3"/>
  <c r="Z7" i="3"/>
  <c r="S7" i="3"/>
  <c r="Q7" i="3"/>
  <c r="P7" i="3"/>
  <c r="O7" i="3"/>
  <c r="N7" i="3"/>
  <c r="R7" i="3"/>
  <c r="F7" i="3"/>
  <c r="D7" i="3"/>
  <c r="B7" i="3"/>
  <c r="A7" i="3"/>
  <c r="AA6" i="3"/>
  <c r="Z6" i="3"/>
  <c r="S6" i="3"/>
  <c r="Q6" i="3"/>
  <c r="P6" i="3"/>
  <c r="O6" i="3"/>
  <c r="N6" i="3"/>
  <c r="R6" i="3"/>
  <c r="F6" i="3"/>
  <c r="D6" i="3"/>
  <c r="B6" i="3"/>
  <c r="A6" i="3"/>
  <c r="AA5" i="3"/>
  <c r="Z5" i="3"/>
  <c r="S5" i="3"/>
  <c r="Q5" i="3"/>
  <c r="P5" i="3"/>
  <c r="O5" i="3"/>
  <c r="N5" i="3"/>
  <c r="R5" i="3"/>
  <c r="F5" i="3"/>
  <c r="D5" i="3"/>
  <c r="B5" i="3"/>
  <c r="A5" i="3"/>
  <c r="S4" i="3"/>
  <c r="Q4" i="3"/>
  <c r="P4" i="3"/>
  <c r="O4" i="3"/>
  <c r="N4" i="3"/>
  <c r="R4" i="3"/>
  <c r="F4" i="3"/>
  <c r="D4" i="3"/>
  <c r="B4" i="3"/>
  <c r="A4" i="3"/>
  <c r="S3" i="3"/>
  <c r="Q3" i="3"/>
  <c r="P3" i="3"/>
  <c r="O3" i="3"/>
  <c r="N3" i="3"/>
  <c r="R3" i="3"/>
  <c r="F3" i="3"/>
  <c r="D3" i="3"/>
  <c r="B3" i="3"/>
  <c r="A3" i="3"/>
  <c r="E1" i="3"/>
  <c r="M501" i="2"/>
  <c r="L501" i="2"/>
  <c r="K501" i="2"/>
  <c r="F501" i="2"/>
  <c r="D501" i="2"/>
  <c r="C501" i="2"/>
  <c r="B501" i="2"/>
  <c r="A501" i="2"/>
  <c r="M500" i="2"/>
  <c r="L500" i="2"/>
  <c r="K500" i="2"/>
  <c r="F500" i="2"/>
  <c r="D500" i="2"/>
  <c r="C500" i="2"/>
  <c r="B500" i="2"/>
  <c r="A500" i="2"/>
  <c r="M499" i="2"/>
  <c r="L499" i="2"/>
  <c r="K499" i="2"/>
  <c r="F499" i="2"/>
  <c r="D499" i="2"/>
  <c r="C499" i="2"/>
  <c r="B499" i="2"/>
  <c r="A499" i="2"/>
  <c r="M498" i="2"/>
  <c r="L498" i="2"/>
  <c r="K498" i="2"/>
  <c r="F498" i="2"/>
  <c r="D498" i="2"/>
  <c r="C498" i="2"/>
  <c r="B498" i="2"/>
  <c r="A498" i="2"/>
  <c r="M497" i="2"/>
  <c r="L497" i="2"/>
  <c r="K497" i="2"/>
  <c r="F497" i="2"/>
  <c r="D497" i="2"/>
  <c r="C497" i="2"/>
  <c r="B497" i="2"/>
  <c r="A497" i="2"/>
  <c r="M496" i="2"/>
  <c r="L496" i="2"/>
  <c r="K496" i="2"/>
  <c r="F496" i="2"/>
  <c r="D496" i="2"/>
  <c r="C496" i="2"/>
  <c r="B496" i="2"/>
  <c r="A496" i="2"/>
  <c r="M495" i="2"/>
  <c r="L495" i="2"/>
  <c r="K495" i="2"/>
  <c r="F495" i="2"/>
  <c r="D495" i="2"/>
  <c r="C495" i="2"/>
  <c r="B495" i="2"/>
  <c r="A495" i="2"/>
  <c r="M494" i="2"/>
  <c r="L494" i="2"/>
  <c r="K494" i="2"/>
  <c r="F494" i="2"/>
  <c r="D494" i="2"/>
  <c r="C494" i="2"/>
  <c r="B494" i="2"/>
  <c r="A494" i="2"/>
  <c r="M493" i="2"/>
  <c r="L493" i="2"/>
  <c r="K493" i="2"/>
  <c r="F493" i="2"/>
  <c r="D493" i="2"/>
  <c r="C493" i="2"/>
  <c r="B493" i="2"/>
  <c r="A493" i="2"/>
  <c r="M492" i="2"/>
  <c r="L492" i="2"/>
  <c r="K492" i="2"/>
  <c r="F492" i="2"/>
  <c r="D492" i="2"/>
  <c r="C492" i="2"/>
  <c r="B492" i="2"/>
  <c r="A492" i="2"/>
  <c r="M491" i="2"/>
  <c r="L491" i="2"/>
  <c r="K491" i="2"/>
  <c r="F491" i="2"/>
  <c r="D491" i="2"/>
  <c r="C491" i="2"/>
  <c r="B491" i="2"/>
  <c r="A491" i="2"/>
  <c r="M490" i="2"/>
  <c r="L490" i="2"/>
  <c r="K490" i="2"/>
  <c r="F490" i="2"/>
  <c r="D490" i="2"/>
  <c r="C490" i="2"/>
  <c r="B490" i="2"/>
  <c r="A490" i="2"/>
  <c r="M489" i="2"/>
  <c r="L489" i="2"/>
  <c r="K489" i="2"/>
  <c r="F489" i="2"/>
  <c r="D489" i="2"/>
  <c r="C489" i="2"/>
  <c r="B489" i="2"/>
  <c r="A489" i="2"/>
  <c r="M488" i="2"/>
  <c r="L488" i="2"/>
  <c r="K488" i="2"/>
  <c r="F488" i="2"/>
  <c r="D488" i="2"/>
  <c r="C488" i="2"/>
  <c r="B488" i="2"/>
  <c r="A488" i="2"/>
  <c r="M487" i="2"/>
  <c r="L487" i="2"/>
  <c r="K487" i="2"/>
  <c r="F487" i="2"/>
  <c r="D487" i="2"/>
  <c r="C487" i="2"/>
  <c r="B487" i="2"/>
  <c r="A487" i="2"/>
  <c r="M486" i="2"/>
  <c r="L486" i="2"/>
  <c r="K486" i="2"/>
  <c r="F486" i="2"/>
  <c r="D486" i="2"/>
  <c r="C486" i="2"/>
  <c r="B486" i="2"/>
  <c r="A486" i="2"/>
  <c r="M485" i="2"/>
  <c r="L485" i="2"/>
  <c r="K485" i="2"/>
  <c r="F485" i="2"/>
  <c r="D485" i="2"/>
  <c r="C485" i="2"/>
  <c r="B485" i="2"/>
  <c r="A485" i="2"/>
  <c r="M484" i="2"/>
  <c r="L484" i="2"/>
  <c r="K484" i="2"/>
  <c r="F484" i="2"/>
  <c r="D484" i="2"/>
  <c r="C484" i="2"/>
  <c r="B484" i="2"/>
  <c r="A484" i="2"/>
  <c r="M483" i="2"/>
  <c r="L483" i="2"/>
  <c r="K483" i="2"/>
  <c r="F483" i="2"/>
  <c r="D483" i="2"/>
  <c r="C483" i="2"/>
  <c r="B483" i="2"/>
  <c r="A483" i="2"/>
  <c r="M482" i="2"/>
  <c r="L482" i="2"/>
  <c r="K482" i="2"/>
  <c r="F482" i="2"/>
  <c r="D482" i="2"/>
  <c r="C482" i="2"/>
  <c r="B482" i="2"/>
  <c r="A482" i="2"/>
  <c r="M481" i="2"/>
  <c r="L481" i="2"/>
  <c r="K481" i="2"/>
  <c r="F481" i="2"/>
  <c r="D481" i="2"/>
  <c r="C481" i="2"/>
  <c r="B481" i="2"/>
  <c r="A481" i="2"/>
  <c r="M480" i="2"/>
  <c r="L480" i="2"/>
  <c r="K480" i="2"/>
  <c r="F480" i="2"/>
  <c r="D480" i="2"/>
  <c r="C480" i="2"/>
  <c r="B480" i="2"/>
  <c r="A480" i="2"/>
  <c r="M479" i="2"/>
  <c r="L479" i="2"/>
  <c r="K479" i="2"/>
  <c r="F479" i="2"/>
  <c r="D479" i="2"/>
  <c r="C479" i="2"/>
  <c r="B479" i="2"/>
  <c r="A479" i="2"/>
  <c r="M478" i="2"/>
  <c r="L478" i="2"/>
  <c r="K478" i="2"/>
  <c r="F478" i="2"/>
  <c r="D478" i="2"/>
  <c r="C478" i="2"/>
  <c r="B478" i="2"/>
  <c r="A478" i="2"/>
  <c r="M477" i="2"/>
  <c r="L477" i="2"/>
  <c r="K477" i="2"/>
  <c r="F477" i="2"/>
  <c r="D477" i="2"/>
  <c r="C477" i="2"/>
  <c r="B477" i="2"/>
  <c r="A477" i="2"/>
  <c r="M476" i="2"/>
  <c r="L476" i="2"/>
  <c r="K476" i="2"/>
  <c r="F476" i="2"/>
  <c r="D476" i="2"/>
  <c r="C476" i="2"/>
  <c r="B476" i="2"/>
  <c r="A476" i="2"/>
  <c r="M475" i="2"/>
  <c r="L475" i="2"/>
  <c r="K475" i="2"/>
  <c r="F475" i="2"/>
  <c r="D475" i="2"/>
  <c r="C475" i="2"/>
  <c r="B475" i="2"/>
  <c r="A475" i="2"/>
  <c r="M474" i="2"/>
  <c r="L474" i="2"/>
  <c r="K474" i="2"/>
  <c r="F474" i="2"/>
  <c r="D474" i="2"/>
  <c r="C474" i="2"/>
  <c r="B474" i="2"/>
  <c r="A474" i="2"/>
  <c r="M473" i="2"/>
  <c r="L473" i="2"/>
  <c r="K473" i="2"/>
  <c r="F473" i="2"/>
  <c r="D473" i="2"/>
  <c r="C473" i="2"/>
  <c r="B473" i="2"/>
  <c r="A473" i="2"/>
  <c r="M472" i="2"/>
  <c r="L472" i="2"/>
  <c r="K472" i="2"/>
  <c r="F472" i="2"/>
  <c r="D472" i="2"/>
  <c r="C472" i="2"/>
  <c r="B472" i="2"/>
  <c r="A472" i="2"/>
  <c r="M471" i="2"/>
  <c r="L471" i="2"/>
  <c r="K471" i="2"/>
  <c r="F471" i="2"/>
  <c r="D471" i="2"/>
  <c r="C471" i="2"/>
  <c r="B471" i="2"/>
  <c r="A471" i="2"/>
  <c r="M470" i="2"/>
  <c r="L470" i="2"/>
  <c r="K470" i="2"/>
  <c r="F470" i="2"/>
  <c r="D470" i="2"/>
  <c r="C470" i="2"/>
  <c r="B470" i="2"/>
  <c r="A470" i="2"/>
  <c r="M469" i="2"/>
  <c r="L469" i="2"/>
  <c r="K469" i="2"/>
  <c r="F469" i="2"/>
  <c r="D469" i="2"/>
  <c r="C469" i="2"/>
  <c r="B469" i="2"/>
  <c r="A469" i="2"/>
  <c r="M468" i="2"/>
  <c r="L468" i="2"/>
  <c r="K468" i="2"/>
  <c r="F468" i="2"/>
  <c r="D468" i="2"/>
  <c r="C468" i="2"/>
  <c r="B468" i="2"/>
  <c r="A468" i="2"/>
  <c r="M467" i="2"/>
  <c r="L467" i="2"/>
  <c r="K467" i="2"/>
  <c r="F467" i="2"/>
  <c r="D467" i="2"/>
  <c r="C467" i="2"/>
  <c r="B467" i="2"/>
  <c r="A467" i="2"/>
  <c r="M466" i="2"/>
  <c r="L466" i="2"/>
  <c r="K466" i="2"/>
  <c r="F466" i="2"/>
  <c r="D466" i="2"/>
  <c r="C466" i="2"/>
  <c r="B466" i="2"/>
  <c r="A466" i="2"/>
  <c r="M465" i="2"/>
  <c r="L465" i="2"/>
  <c r="K465" i="2"/>
  <c r="F465" i="2"/>
  <c r="D465" i="2"/>
  <c r="C465" i="2"/>
  <c r="B465" i="2"/>
  <c r="A465" i="2"/>
  <c r="M464" i="2"/>
  <c r="L464" i="2"/>
  <c r="K464" i="2"/>
  <c r="F464" i="2"/>
  <c r="D464" i="2"/>
  <c r="C464" i="2"/>
  <c r="B464" i="2"/>
  <c r="A464" i="2"/>
  <c r="M463" i="2"/>
  <c r="L463" i="2"/>
  <c r="K463" i="2"/>
  <c r="F463" i="2"/>
  <c r="D463" i="2"/>
  <c r="C463" i="2"/>
  <c r="B463" i="2"/>
  <c r="A463" i="2"/>
  <c r="M462" i="2"/>
  <c r="L462" i="2"/>
  <c r="K462" i="2"/>
  <c r="F462" i="2"/>
  <c r="D462" i="2"/>
  <c r="C462" i="2"/>
  <c r="B462" i="2"/>
  <c r="A462" i="2"/>
  <c r="M461" i="2"/>
  <c r="L461" i="2"/>
  <c r="K461" i="2"/>
  <c r="F461" i="2"/>
  <c r="D461" i="2"/>
  <c r="C461" i="2"/>
  <c r="B461" i="2"/>
  <c r="A461" i="2"/>
  <c r="M460" i="2"/>
  <c r="L460" i="2"/>
  <c r="K460" i="2"/>
  <c r="F460" i="2"/>
  <c r="D460" i="2"/>
  <c r="C460" i="2"/>
  <c r="B460" i="2"/>
  <c r="A460" i="2"/>
  <c r="M459" i="2"/>
  <c r="L459" i="2"/>
  <c r="K459" i="2"/>
  <c r="F459" i="2"/>
  <c r="D459" i="2"/>
  <c r="C459" i="2"/>
  <c r="B459" i="2"/>
  <c r="A459" i="2"/>
  <c r="M458" i="2"/>
  <c r="L458" i="2"/>
  <c r="K458" i="2"/>
  <c r="F458" i="2"/>
  <c r="D458" i="2"/>
  <c r="C458" i="2"/>
  <c r="B458" i="2"/>
  <c r="A458" i="2"/>
  <c r="M457" i="2"/>
  <c r="L457" i="2"/>
  <c r="K457" i="2"/>
  <c r="F457" i="2"/>
  <c r="D457" i="2"/>
  <c r="C457" i="2"/>
  <c r="B457" i="2"/>
  <c r="A457" i="2"/>
  <c r="M456" i="2"/>
  <c r="L456" i="2"/>
  <c r="K456" i="2"/>
  <c r="F456" i="2"/>
  <c r="D456" i="2"/>
  <c r="C456" i="2"/>
  <c r="B456" i="2"/>
  <c r="A456" i="2"/>
  <c r="M455" i="2"/>
  <c r="L455" i="2"/>
  <c r="K455" i="2"/>
  <c r="F455" i="2"/>
  <c r="D455" i="2"/>
  <c r="C455" i="2"/>
  <c r="B455" i="2"/>
  <c r="A455" i="2"/>
  <c r="M454" i="2"/>
  <c r="L454" i="2"/>
  <c r="K454" i="2"/>
  <c r="F454" i="2"/>
  <c r="D454" i="2"/>
  <c r="C454" i="2"/>
  <c r="B454" i="2"/>
  <c r="A454" i="2"/>
  <c r="M453" i="2"/>
  <c r="L453" i="2"/>
  <c r="K453" i="2"/>
  <c r="F453" i="2"/>
  <c r="D453" i="2"/>
  <c r="C453" i="2"/>
  <c r="B453" i="2"/>
  <c r="A453" i="2"/>
  <c r="M452" i="2"/>
  <c r="L452" i="2"/>
  <c r="K452" i="2"/>
  <c r="F452" i="2"/>
  <c r="D452" i="2"/>
  <c r="C452" i="2"/>
  <c r="B452" i="2"/>
  <c r="A452" i="2"/>
  <c r="M451" i="2"/>
  <c r="L451" i="2"/>
  <c r="K451" i="2"/>
  <c r="F451" i="2"/>
  <c r="D451" i="2"/>
  <c r="C451" i="2"/>
  <c r="B451" i="2"/>
  <c r="A451" i="2"/>
  <c r="M450" i="2"/>
  <c r="L450" i="2"/>
  <c r="K450" i="2"/>
  <c r="F450" i="2"/>
  <c r="D450" i="2"/>
  <c r="C450" i="2"/>
  <c r="B450" i="2"/>
  <c r="A450" i="2"/>
  <c r="M449" i="2"/>
  <c r="L449" i="2"/>
  <c r="K449" i="2"/>
  <c r="F449" i="2"/>
  <c r="D449" i="2"/>
  <c r="C449" i="2"/>
  <c r="B449" i="2"/>
  <c r="A449" i="2"/>
  <c r="M448" i="2"/>
  <c r="L448" i="2"/>
  <c r="K448" i="2"/>
  <c r="F448" i="2"/>
  <c r="D448" i="2"/>
  <c r="C448" i="2"/>
  <c r="B448" i="2"/>
  <c r="A448" i="2"/>
  <c r="M447" i="2"/>
  <c r="L447" i="2"/>
  <c r="K447" i="2"/>
  <c r="F447" i="2"/>
  <c r="D447" i="2"/>
  <c r="C447" i="2"/>
  <c r="B447" i="2"/>
  <c r="A447" i="2"/>
  <c r="M446" i="2"/>
  <c r="L446" i="2"/>
  <c r="K446" i="2"/>
  <c r="F446" i="2"/>
  <c r="D446" i="2"/>
  <c r="C446" i="2"/>
  <c r="B446" i="2"/>
  <c r="A446" i="2"/>
  <c r="M445" i="2"/>
  <c r="L445" i="2"/>
  <c r="K445" i="2"/>
  <c r="F445" i="2"/>
  <c r="D445" i="2"/>
  <c r="C445" i="2"/>
  <c r="B445" i="2"/>
  <c r="A445" i="2"/>
  <c r="M444" i="2"/>
  <c r="L444" i="2"/>
  <c r="K444" i="2"/>
  <c r="F444" i="2"/>
  <c r="D444" i="2"/>
  <c r="C444" i="2"/>
  <c r="B444" i="2"/>
  <c r="A444" i="2"/>
  <c r="M443" i="2"/>
  <c r="L443" i="2"/>
  <c r="K443" i="2"/>
  <c r="F443" i="2"/>
  <c r="D443" i="2"/>
  <c r="C443" i="2"/>
  <c r="B443" i="2"/>
  <c r="A443" i="2"/>
  <c r="M442" i="2"/>
  <c r="L442" i="2"/>
  <c r="K442" i="2"/>
  <c r="F442" i="2"/>
  <c r="D442" i="2"/>
  <c r="C442" i="2"/>
  <c r="B442" i="2"/>
  <c r="A442" i="2"/>
  <c r="M441" i="2"/>
  <c r="L441" i="2"/>
  <c r="K441" i="2"/>
  <c r="F441" i="2"/>
  <c r="D441" i="2"/>
  <c r="C441" i="2"/>
  <c r="B441" i="2"/>
  <c r="A441" i="2"/>
  <c r="M440" i="2"/>
  <c r="L440" i="2"/>
  <c r="K440" i="2"/>
  <c r="F440" i="2"/>
  <c r="D440" i="2"/>
  <c r="C440" i="2"/>
  <c r="B440" i="2"/>
  <c r="A440" i="2"/>
  <c r="M439" i="2"/>
  <c r="L439" i="2"/>
  <c r="K439" i="2"/>
  <c r="F439" i="2"/>
  <c r="D439" i="2"/>
  <c r="C439" i="2"/>
  <c r="B439" i="2"/>
  <c r="A439" i="2"/>
  <c r="M438" i="2"/>
  <c r="L438" i="2"/>
  <c r="K438" i="2"/>
  <c r="F438" i="2"/>
  <c r="D438" i="2"/>
  <c r="C438" i="2"/>
  <c r="B438" i="2"/>
  <c r="A438" i="2"/>
  <c r="M437" i="2"/>
  <c r="L437" i="2"/>
  <c r="K437" i="2"/>
  <c r="F437" i="2"/>
  <c r="D437" i="2"/>
  <c r="C437" i="2"/>
  <c r="B437" i="2"/>
  <c r="A437" i="2"/>
  <c r="M436" i="2"/>
  <c r="L436" i="2"/>
  <c r="K436" i="2"/>
  <c r="F436" i="2"/>
  <c r="D436" i="2"/>
  <c r="C436" i="2"/>
  <c r="B436" i="2"/>
  <c r="A436" i="2"/>
  <c r="M435" i="2"/>
  <c r="L435" i="2"/>
  <c r="K435" i="2"/>
  <c r="F435" i="2"/>
  <c r="D435" i="2"/>
  <c r="C435" i="2"/>
  <c r="B435" i="2"/>
  <c r="A435" i="2"/>
  <c r="M434" i="2"/>
  <c r="L434" i="2"/>
  <c r="K434" i="2"/>
  <c r="F434" i="2"/>
  <c r="D434" i="2"/>
  <c r="C434" i="2"/>
  <c r="B434" i="2"/>
  <c r="A434" i="2"/>
  <c r="M433" i="2"/>
  <c r="L433" i="2"/>
  <c r="K433" i="2"/>
  <c r="F433" i="2"/>
  <c r="D433" i="2"/>
  <c r="C433" i="2"/>
  <c r="B433" i="2"/>
  <c r="A433" i="2"/>
  <c r="M432" i="2"/>
  <c r="L432" i="2"/>
  <c r="K432" i="2"/>
  <c r="F432" i="2"/>
  <c r="D432" i="2"/>
  <c r="C432" i="2"/>
  <c r="B432" i="2"/>
  <c r="A432" i="2"/>
  <c r="M431" i="2"/>
  <c r="L431" i="2"/>
  <c r="K431" i="2"/>
  <c r="F431" i="2"/>
  <c r="D431" i="2"/>
  <c r="C431" i="2"/>
  <c r="B431" i="2"/>
  <c r="A431" i="2"/>
  <c r="M430" i="2"/>
  <c r="L430" i="2"/>
  <c r="K430" i="2"/>
  <c r="F430" i="2"/>
  <c r="D430" i="2"/>
  <c r="C430" i="2"/>
  <c r="B430" i="2"/>
  <c r="A430" i="2"/>
  <c r="M429" i="2"/>
  <c r="L429" i="2"/>
  <c r="K429" i="2"/>
  <c r="F429" i="2"/>
  <c r="D429" i="2"/>
  <c r="C429" i="2"/>
  <c r="B429" i="2"/>
  <c r="A429" i="2"/>
  <c r="M428" i="2"/>
  <c r="L428" i="2"/>
  <c r="K428" i="2"/>
  <c r="F428" i="2"/>
  <c r="D428" i="2"/>
  <c r="C428" i="2"/>
  <c r="B428" i="2"/>
  <c r="A428" i="2"/>
  <c r="M427" i="2"/>
  <c r="L427" i="2"/>
  <c r="K427" i="2"/>
  <c r="F427" i="2"/>
  <c r="D427" i="2"/>
  <c r="C427" i="2"/>
  <c r="B427" i="2"/>
  <c r="A427" i="2"/>
  <c r="M426" i="2"/>
  <c r="L426" i="2"/>
  <c r="K426" i="2"/>
  <c r="F426" i="2"/>
  <c r="D426" i="2"/>
  <c r="C426" i="2"/>
  <c r="B426" i="2"/>
  <c r="A426" i="2"/>
  <c r="M425" i="2"/>
  <c r="L425" i="2"/>
  <c r="K425" i="2"/>
  <c r="F425" i="2"/>
  <c r="D425" i="2"/>
  <c r="C425" i="2"/>
  <c r="B425" i="2"/>
  <c r="A425" i="2"/>
  <c r="M424" i="2"/>
  <c r="L424" i="2"/>
  <c r="K424" i="2"/>
  <c r="F424" i="2"/>
  <c r="D424" i="2"/>
  <c r="C424" i="2"/>
  <c r="B424" i="2"/>
  <c r="A424" i="2"/>
  <c r="M423" i="2"/>
  <c r="L423" i="2"/>
  <c r="K423" i="2"/>
  <c r="F423" i="2"/>
  <c r="D423" i="2"/>
  <c r="C423" i="2"/>
  <c r="B423" i="2"/>
  <c r="A423" i="2"/>
  <c r="M422" i="2"/>
  <c r="L422" i="2"/>
  <c r="K422" i="2"/>
  <c r="F422" i="2"/>
  <c r="D422" i="2"/>
  <c r="C422" i="2"/>
  <c r="B422" i="2"/>
  <c r="A422" i="2"/>
  <c r="M421" i="2"/>
  <c r="L421" i="2"/>
  <c r="K421" i="2"/>
  <c r="F421" i="2"/>
  <c r="D421" i="2"/>
  <c r="C421" i="2"/>
  <c r="B421" i="2"/>
  <c r="A421" i="2"/>
  <c r="M420" i="2"/>
  <c r="L420" i="2"/>
  <c r="K420" i="2"/>
  <c r="F420" i="2"/>
  <c r="D420" i="2"/>
  <c r="C420" i="2"/>
  <c r="B420" i="2"/>
  <c r="A420" i="2"/>
  <c r="M419" i="2"/>
  <c r="L419" i="2"/>
  <c r="K419" i="2"/>
  <c r="F419" i="2"/>
  <c r="D419" i="2"/>
  <c r="C419" i="2"/>
  <c r="B419" i="2"/>
  <c r="A419" i="2"/>
  <c r="M418" i="2"/>
  <c r="L418" i="2"/>
  <c r="K418" i="2"/>
  <c r="F418" i="2"/>
  <c r="D418" i="2"/>
  <c r="C418" i="2"/>
  <c r="B418" i="2"/>
  <c r="A418" i="2"/>
  <c r="M417" i="2"/>
  <c r="L417" i="2"/>
  <c r="K417" i="2"/>
  <c r="F417" i="2"/>
  <c r="D417" i="2"/>
  <c r="C417" i="2"/>
  <c r="B417" i="2"/>
  <c r="A417" i="2"/>
  <c r="M416" i="2"/>
  <c r="L416" i="2"/>
  <c r="K416" i="2"/>
  <c r="F416" i="2"/>
  <c r="D416" i="2"/>
  <c r="C416" i="2"/>
  <c r="B416" i="2"/>
  <c r="A416" i="2"/>
  <c r="M415" i="2"/>
  <c r="L415" i="2"/>
  <c r="K415" i="2"/>
  <c r="F415" i="2"/>
  <c r="D415" i="2"/>
  <c r="C415" i="2"/>
  <c r="B415" i="2"/>
  <c r="A415" i="2"/>
  <c r="M414" i="2"/>
  <c r="L414" i="2"/>
  <c r="K414" i="2"/>
  <c r="F414" i="2"/>
  <c r="D414" i="2"/>
  <c r="C414" i="2"/>
  <c r="B414" i="2"/>
  <c r="A414" i="2"/>
  <c r="M413" i="2"/>
  <c r="L413" i="2"/>
  <c r="K413" i="2"/>
  <c r="F413" i="2"/>
  <c r="D413" i="2"/>
  <c r="C413" i="2"/>
  <c r="B413" i="2"/>
  <c r="A413" i="2"/>
  <c r="M412" i="2"/>
  <c r="L412" i="2"/>
  <c r="K412" i="2"/>
  <c r="F412" i="2"/>
  <c r="D412" i="2"/>
  <c r="C412" i="2"/>
  <c r="B412" i="2"/>
  <c r="A412" i="2"/>
  <c r="M411" i="2"/>
  <c r="L411" i="2"/>
  <c r="K411" i="2"/>
  <c r="F411" i="2"/>
  <c r="D411" i="2"/>
  <c r="C411" i="2"/>
  <c r="B411" i="2"/>
  <c r="A411" i="2"/>
  <c r="M410" i="2"/>
  <c r="L410" i="2"/>
  <c r="K410" i="2"/>
  <c r="F410" i="2"/>
  <c r="D410" i="2"/>
  <c r="C410" i="2"/>
  <c r="B410" i="2"/>
  <c r="A410" i="2"/>
  <c r="M409" i="2"/>
  <c r="L409" i="2"/>
  <c r="K409" i="2"/>
  <c r="F409" i="2"/>
  <c r="D409" i="2"/>
  <c r="C409" i="2"/>
  <c r="B409" i="2"/>
  <c r="A409" i="2"/>
  <c r="M408" i="2"/>
  <c r="L408" i="2"/>
  <c r="K408" i="2"/>
  <c r="F408" i="2"/>
  <c r="D408" i="2"/>
  <c r="C408" i="2"/>
  <c r="B408" i="2"/>
  <c r="A408" i="2"/>
  <c r="M407" i="2"/>
  <c r="L407" i="2"/>
  <c r="K407" i="2"/>
  <c r="F407" i="2"/>
  <c r="D407" i="2"/>
  <c r="C407" i="2"/>
  <c r="B407" i="2"/>
  <c r="A407" i="2"/>
  <c r="M406" i="2"/>
  <c r="L406" i="2"/>
  <c r="K406" i="2"/>
  <c r="F406" i="2"/>
  <c r="D406" i="2"/>
  <c r="C406" i="2"/>
  <c r="B406" i="2"/>
  <c r="A406" i="2"/>
  <c r="M405" i="2"/>
  <c r="L405" i="2"/>
  <c r="K405" i="2"/>
  <c r="F405" i="2"/>
  <c r="D405" i="2"/>
  <c r="C405" i="2"/>
  <c r="B405" i="2"/>
  <c r="A405" i="2"/>
  <c r="M404" i="2"/>
  <c r="L404" i="2"/>
  <c r="K404" i="2"/>
  <c r="F404" i="2"/>
  <c r="D404" i="2"/>
  <c r="C404" i="2"/>
  <c r="B404" i="2"/>
  <c r="A404" i="2"/>
  <c r="M403" i="2"/>
  <c r="L403" i="2"/>
  <c r="K403" i="2"/>
  <c r="F403" i="2"/>
  <c r="D403" i="2"/>
  <c r="C403" i="2"/>
  <c r="B403" i="2"/>
  <c r="A403" i="2"/>
  <c r="M402" i="2"/>
  <c r="L402" i="2"/>
  <c r="K402" i="2"/>
  <c r="F402" i="2"/>
  <c r="D402" i="2"/>
  <c r="C402" i="2"/>
  <c r="B402" i="2"/>
  <c r="A402" i="2"/>
  <c r="M401" i="2"/>
  <c r="L401" i="2"/>
  <c r="K401" i="2"/>
  <c r="F401" i="2"/>
  <c r="D401" i="2"/>
  <c r="C401" i="2"/>
  <c r="B401" i="2"/>
  <c r="A401" i="2"/>
  <c r="M400" i="2"/>
  <c r="L400" i="2"/>
  <c r="K400" i="2"/>
  <c r="F400" i="2"/>
  <c r="D400" i="2"/>
  <c r="C400" i="2"/>
  <c r="B400" i="2"/>
  <c r="A400" i="2"/>
  <c r="M399" i="2"/>
  <c r="L399" i="2"/>
  <c r="K399" i="2"/>
  <c r="F399" i="2"/>
  <c r="D399" i="2"/>
  <c r="C399" i="2"/>
  <c r="B399" i="2"/>
  <c r="A399" i="2"/>
  <c r="M398" i="2"/>
  <c r="L398" i="2"/>
  <c r="K398" i="2"/>
  <c r="F398" i="2"/>
  <c r="D398" i="2"/>
  <c r="C398" i="2"/>
  <c r="B398" i="2"/>
  <c r="A398" i="2"/>
  <c r="M397" i="2"/>
  <c r="L397" i="2"/>
  <c r="K397" i="2"/>
  <c r="F397" i="2"/>
  <c r="D397" i="2"/>
  <c r="C397" i="2"/>
  <c r="B397" i="2"/>
  <c r="A397" i="2"/>
  <c r="M396" i="2"/>
  <c r="L396" i="2"/>
  <c r="K396" i="2"/>
  <c r="F396" i="2"/>
  <c r="D396" i="2"/>
  <c r="C396" i="2"/>
  <c r="B396" i="2"/>
  <c r="A396" i="2"/>
  <c r="M395" i="2"/>
  <c r="L395" i="2"/>
  <c r="K395" i="2"/>
  <c r="F395" i="2"/>
  <c r="D395" i="2"/>
  <c r="C395" i="2"/>
  <c r="B395" i="2"/>
  <c r="A395" i="2"/>
  <c r="M394" i="2"/>
  <c r="L394" i="2"/>
  <c r="K394" i="2"/>
  <c r="F394" i="2"/>
  <c r="D394" i="2"/>
  <c r="C394" i="2"/>
  <c r="B394" i="2"/>
  <c r="A394" i="2"/>
  <c r="M393" i="2"/>
  <c r="L393" i="2"/>
  <c r="K393" i="2"/>
  <c r="F393" i="2"/>
  <c r="D393" i="2"/>
  <c r="C393" i="2"/>
  <c r="B393" i="2"/>
  <c r="A393" i="2"/>
  <c r="M392" i="2"/>
  <c r="L392" i="2"/>
  <c r="K392" i="2"/>
  <c r="F392" i="2"/>
  <c r="D392" i="2"/>
  <c r="C392" i="2"/>
  <c r="B392" i="2"/>
  <c r="A392" i="2"/>
  <c r="M391" i="2"/>
  <c r="L391" i="2"/>
  <c r="K391" i="2"/>
  <c r="F391" i="2"/>
  <c r="D391" i="2"/>
  <c r="C391" i="2"/>
  <c r="B391" i="2"/>
  <c r="A391" i="2"/>
  <c r="M390" i="2"/>
  <c r="L390" i="2"/>
  <c r="K390" i="2"/>
  <c r="F390" i="2"/>
  <c r="D390" i="2"/>
  <c r="C390" i="2"/>
  <c r="B390" i="2"/>
  <c r="A390" i="2"/>
  <c r="M389" i="2"/>
  <c r="L389" i="2"/>
  <c r="K389" i="2"/>
  <c r="F389" i="2"/>
  <c r="D389" i="2"/>
  <c r="C389" i="2"/>
  <c r="B389" i="2"/>
  <c r="A389" i="2"/>
  <c r="M388" i="2"/>
  <c r="L388" i="2"/>
  <c r="K388" i="2"/>
  <c r="F388" i="2"/>
  <c r="D388" i="2"/>
  <c r="C388" i="2"/>
  <c r="B388" i="2"/>
  <c r="A388" i="2"/>
  <c r="M387" i="2"/>
  <c r="L387" i="2"/>
  <c r="K387" i="2"/>
  <c r="F387" i="2"/>
  <c r="D387" i="2"/>
  <c r="C387" i="2"/>
  <c r="B387" i="2"/>
  <c r="A387" i="2"/>
  <c r="M386" i="2"/>
  <c r="L386" i="2"/>
  <c r="K386" i="2"/>
  <c r="F386" i="2"/>
  <c r="D386" i="2"/>
  <c r="C386" i="2"/>
  <c r="B386" i="2"/>
  <c r="A386" i="2"/>
  <c r="M385" i="2"/>
  <c r="L385" i="2"/>
  <c r="K385" i="2"/>
  <c r="F385" i="2"/>
  <c r="D385" i="2"/>
  <c r="C385" i="2"/>
  <c r="B385" i="2"/>
  <c r="A385" i="2"/>
  <c r="M384" i="2"/>
  <c r="L384" i="2"/>
  <c r="K384" i="2"/>
  <c r="F384" i="2"/>
  <c r="D384" i="2"/>
  <c r="C384" i="2"/>
  <c r="B384" i="2"/>
  <c r="A384" i="2"/>
  <c r="M383" i="2"/>
  <c r="L383" i="2"/>
  <c r="K383" i="2"/>
  <c r="F383" i="2"/>
  <c r="D383" i="2"/>
  <c r="C383" i="2"/>
  <c r="B383" i="2"/>
  <c r="A383" i="2"/>
  <c r="M382" i="2"/>
  <c r="L382" i="2"/>
  <c r="K382" i="2"/>
  <c r="F382" i="2"/>
  <c r="D382" i="2"/>
  <c r="C382" i="2"/>
  <c r="B382" i="2"/>
  <c r="A382" i="2"/>
  <c r="M381" i="2"/>
  <c r="L381" i="2"/>
  <c r="K381" i="2"/>
  <c r="F381" i="2"/>
  <c r="D381" i="2"/>
  <c r="C381" i="2"/>
  <c r="B381" i="2"/>
  <c r="A381" i="2"/>
  <c r="M380" i="2"/>
  <c r="L380" i="2"/>
  <c r="K380" i="2"/>
  <c r="F380" i="2"/>
  <c r="D380" i="2"/>
  <c r="C380" i="2"/>
  <c r="B380" i="2"/>
  <c r="A380" i="2"/>
  <c r="M379" i="2"/>
  <c r="L379" i="2"/>
  <c r="K379" i="2"/>
  <c r="F379" i="2"/>
  <c r="D379" i="2"/>
  <c r="C379" i="2"/>
  <c r="B379" i="2"/>
  <c r="A379" i="2"/>
  <c r="M378" i="2"/>
  <c r="L378" i="2"/>
  <c r="K378" i="2"/>
  <c r="F378" i="2"/>
  <c r="D378" i="2"/>
  <c r="C378" i="2"/>
  <c r="B378" i="2"/>
  <c r="A378" i="2"/>
  <c r="M377" i="2"/>
  <c r="L377" i="2"/>
  <c r="K377" i="2"/>
  <c r="F377" i="2"/>
  <c r="D377" i="2"/>
  <c r="C377" i="2"/>
  <c r="B377" i="2"/>
  <c r="A377" i="2"/>
  <c r="M376" i="2"/>
  <c r="L376" i="2"/>
  <c r="K376" i="2"/>
  <c r="F376" i="2"/>
  <c r="D376" i="2"/>
  <c r="C376" i="2"/>
  <c r="B376" i="2"/>
  <c r="A376" i="2"/>
  <c r="M375" i="2"/>
  <c r="L375" i="2"/>
  <c r="K375" i="2"/>
  <c r="F375" i="2"/>
  <c r="D375" i="2"/>
  <c r="C375" i="2"/>
  <c r="B375" i="2"/>
  <c r="A375" i="2"/>
  <c r="M374" i="2"/>
  <c r="L374" i="2"/>
  <c r="K374" i="2"/>
  <c r="F374" i="2"/>
  <c r="D374" i="2"/>
  <c r="C374" i="2"/>
  <c r="B374" i="2"/>
  <c r="A374" i="2"/>
  <c r="M373" i="2"/>
  <c r="L373" i="2"/>
  <c r="K373" i="2"/>
  <c r="F373" i="2"/>
  <c r="D373" i="2"/>
  <c r="C373" i="2"/>
  <c r="B373" i="2"/>
  <c r="A373" i="2"/>
  <c r="M372" i="2"/>
  <c r="L372" i="2"/>
  <c r="K372" i="2"/>
  <c r="F372" i="2"/>
  <c r="D372" i="2"/>
  <c r="C372" i="2"/>
  <c r="B372" i="2"/>
  <c r="A372" i="2"/>
  <c r="M371" i="2"/>
  <c r="L371" i="2"/>
  <c r="K371" i="2"/>
  <c r="F371" i="2"/>
  <c r="D371" i="2"/>
  <c r="C371" i="2"/>
  <c r="B371" i="2"/>
  <c r="A371" i="2"/>
  <c r="M370" i="2"/>
  <c r="L370" i="2"/>
  <c r="K370" i="2"/>
  <c r="F370" i="2"/>
  <c r="D370" i="2"/>
  <c r="C370" i="2"/>
  <c r="B370" i="2"/>
  <c r="A370" i="2"/>
  <c r="M369" i="2"/>
  <c r="L369" i="2"/>
  <c r="K369" i="2"/>
  <c r="F369" i="2"/>
  <c r="D369" i="2"/>
  <c r="C369" i="2"/>
  <c r="B369" i="2"/>
  <c r="A369" i="2"/>
  <c r="M368" i="2"/>
  <c r="L368" i="2"/>
  <c r="K368" i="2"/>
  <c r="F368" i="2"/>
  <c r="D368" i="2"/>
  <c r="C368" i="2"/>
  <c r="B368" i="2"/>
  <c r="A368" i="2"/>
  <c r="M367" i="2"/>
  <c r="L367" i="2"/>
  <c r="K367" i="2"/>
  <c r="F367" i="2"/>
  <c r="D367" i="2"/>
  <c r="C367" i="2"/>
  <c r="B367" i="2"/>
  <c r="A367" i="2"/>
  <c r="M366" i="2"/>
  <c r="L366" i="2"/>
  <c r="K366" i="2"/>
  <c r="F366" i="2"/>
  <c r="D366" i="2"/>
  <c r="C366" i="2"/>
  <c r="B366" i="2"/>
  <c r="A366" i="2"/>
  <c r="M365" i="2"/>
  <c r="L365" i="2"/>
  <c r="K365" i="2"/>
  <c r="F365" i="2"/>
  <c r="D365" i="2"/>
  <c r="C365" i="2"/>
  <c r="B365" i="2"/>
  <c r="A365" i="2"/>
  <c r="M364" i="2"/>
  <c r="L364" i="2"/>
  <c r="K364" i="2"/>
  <c r="F364" i="2"/>
  <c r="D364" i="2"/>
  <c r="C364" i="2"/>
  <c r="B364" i="2"/>
  <c r="A364" i="2"/>
  <c r="M363" i="2"/>
  <c r="L363" i="2"/>
  <c r="K363" i="2"/>
  <c r="F363" i="2"/>
  <c r="D363" i="2"/>
  <c r="C363" i="2"/>
  <c r="B363" i="2"/>
  <c r="A363" i="2"/>
  <c r="M362" i="2"/>
  <c r="L362" i="2"/>
  <c r="K362" i="2"/>
  <c r="F362" i="2"/>
  <c r="D362" i="2"/>
  <c r="C362" i="2"/>
  <c r="B362" i="2"/>
  <c r="A362" i="2"/>
  <c r="M361" i="2"/>
  <c r="L361" i="2"/>
  <c r="K361" i="2"/>
  <c r="F361" i="2"/>
  <c r="D361" i="2"/>
  <c r="C361" i="2"/>
  <c r="B361" i="2"/>
  <c r="A361" i="2"/>
  <c r="M360" i="2"/>
  <c r="L360" i="2"/>
  <c r="K360" i="2"/>
  <c r="F360" i="2"/>
  <c r="D360" i="2"/>
  <c r="C360" i="2"/>
  <c r="B360" i="2"/>
  <c r="A360" i="2"/>
  <c r="M359" i="2"/>
  <c r="L359" i="2"/>
  <c r="K359" i="2"/>
  <c r="F359" i="2"/>
  <c r="D359" i="2"/>
  <c r="C359" i="2"/>
  <c r="B359" i="2"/>
  <c r="A359" i="2"/>
  <c r="M358" i="2"/>
  <c r="L358" i="2"/>
  <c r="K358" i="2"/>
  <c r="F358" i="2"/>
  <c r="D358" i="2"/>
  <c r="C358" i="2"/>
  <c r="B358" i="2"/>
  <c r="A358" i="2"/>
  <c r="M357" i="2"/>
  <c r="L357" i="2"/>
  <c r="K357" i="2"/>
  <c r="F357" i="2"/>
  <c r="D357" i="2"/>
  <c r="C357" i="2"/>
  <c r="B357" i="2"/>
  <c r="A357" i="2"/>
  <c r="M356" i="2"/>
  <c r="L356" i="2"/>
  <c r="K356" i="2"/>
  <c r="F356" i="2"/>
  <c r="D356" i="2"/>
  <c r="C356" i="2"/>
  <c r="B356" i="2"/>
  <c r="A356" i="2"/>
  <c r="M355" i="2"/>
  <c r="L355" i="2"/>
  <c r="K355" i="2"/>
  <c r="F355" i="2"/>
  <c r="D355" i="2"/>
  <c r="C355" i="2"/>
  <c r="B355" i="2"/>
  <c r="A355" i="2"/>
  <c r="M354" i="2"/>
  <c r="L354" i="2"/>
  <c r="K354" i="2"/>
  <c r="F354" i="2"/>
  <c r="D354" i="2"/>
  <c r="C354" i="2"/>
  <c r="B354" i="2"/>
  <c r="A354" i="2"/>
  <c r="M353" i="2"/>
  <c r="L353" i="2"/>
  <c r="K353" i="2"/>
  <c r="F353" i="2"/>
  <c r="D353" i="2"/>
  <c r="C353" i="2"/>
  <c r="B353" i="2"/>
  <c r="A353" i="2"/>
  <c r="M352" i="2"/>
  <c r="L352" i="2"/>
  <c r="K352" i="2"/>
  <c r="F352" i="2"/>
  <c r="D352" i="2"/>
  <c r="C352" i="2"/>
  <c r="B352" i="2"/>
  <c r="A352" i="2"/>
  <c r="M351" i="2"/>
  <c r="L351" i="2"/>
  <c r="K351" i="2"/>
  <c r="F351" i="2"/>
  <c r="D351" i="2"/>
  <c r="C351" i="2"/>
  <c r="B351" i="2"/>
  <c r="A351" i="2"/>
  <c r="M350" i="2"/>
  <c r="L350" i="2"/>
  <c r="K350" i="2"/>
  <c r="F350" i="2"/>
  <c r="D350" i="2"/>
  <c r="C350" i="2"/>
  <c r="B350" i="2"/>
  <c r="A350" i="2"/>
  <c r="M349" i="2"/>
  <c r="L349" i="2"/>
  <c r="K349" i="2"/>
  <c r="F349" i="2"/>
  <c r="D349" i="2"/>
  <c r="C349" i="2"/>
  <c r="B349" i="2"/>
  <c r="A349" i="2"/>
  <c r="M348" i="2"/>
  <c r="L348" i="2"/>
  <c r="K348" i="2"/>
  <c r="F348" i="2"/>
  <c r="D348" i="2"/>
  <c r="C348" i="2"/>
  <c r="B348" i="2"/>
  <c r="A348" i="2"/>
  <c r="M347" i="2"/>
  <c r="L347" i="2"/>
  <c r="K347" i="2"/>
  <c r="F347" i="2"/>
  <c r="D347" i="2"/>
  <c r="C347" i="2"/>
  <c r="B347" i="2"/>
  <c r="A347" i="2"/>
  <c r="M346" i="2"/>
  <c r="L346" i="2"/>
  <c r="K346" i="2"/>
  <c r="F346" i="2"/>
  <c r="D346" i="2"/>
  <c r="C346" i="2"/>
  <c r="B346" i="2"/>
  <c r="A346" i="2"/>
  <c r="M345" i="2"/>
  <c r="L345" i="2"/>
  <c r="K345" i="2"/>
  <c r="F345" i="2"/>
  <c r="D345" i="2"/>
  <c r="C345" i="2"/>
  <c r="B345" i="2"/>
  <c r="A345" i="2"/>
  <c r="M344" i="2"/>
  <c r="L344" i="2"/>
  <c r="K344" i="2"/>
  <c r="F344" i="2"/>
  <c r="D344" i="2"/>
  <c r="C344" i="2"/>
  <c r="B344" i="2"/>
  <c r="A344" i="2"/>
  <c r="M343" i="2"/>
  <c r="L343" i="2"/>
  <c r="K343" i="2"/>
  <c r="F343" i="2"/>
  <c r="D343" i="2"/>
  <c r="C343" i="2"/>
  <c r="B343" i="2"/>
  <c r="A343" i="2"/>
  <c r="M342" i="2"/>
  <c r="L342" i="2"/>
  <c r="K342" i="2"/>
  <c r="F342" i="2"/>
  <c r="D342" i="2"/>
  <c r="C342" i="2"/>
  <c r="B342" i="2"/>
  <c r="A342" i="2"/>
  <c r="M341" i="2"/>
  <c r="L341" i="2"/>
  <c r="K341" i="2"/>
  <c r="F341" i="2"/>
  <c r="D341" i="2"/>
  <c r="C341" i="2"/>
  <c r="B341" i="2"/>
  <c r="A341" i="2"/>
  <c r="M340" i="2"/>
  <c r="L340" i="2"/>
  <c r="K340" i="2"/>
  <c r="F340" i="2"/>
  <c r="D340" i="2"/>
  <c r="C340" i="2"/>
  <c r="B340" i="2"/>
  <c r="A340" i="2"/>
  <c r="M339" i="2"/>
  <c r="L339" i="2"/>
  <c r="K339" i="2"/>
  <c r="F339" i="2"/>
  <c r="D339" i="2"/>
  <c r="C339" i="2"/>
  <c r="B339" i="2"/>
  <c r="A339" i="2"/>
  <c r="M338" i="2"/>
  <c r="L338" i="2"/>
  <c r="K338" i="2"/>
  <c r="F338" i="2"/>
  <c r="D338" i="2"/>
  <c r="C338" i="2"/>
  <c r="B338" i="2"/>
  <c r="A338" i="2"/>
  <c r="M337" i="2"/>
  <c r="L337" i="2"/>
  <c r="K337" i="2"/>
  <c r="F337" i="2"/>
  <c r="D337" i="2"/>
  <c r="C337" i="2"/>
  <c r="B337" i="2"/>
  <c r="A337" i="2"/>
  <c r="M336" i="2"/>
  <c r="L336" i="2"/>
  <c r="K336" i="2"/>
  <c r="F336" i="2"/>
  <c r="D336" i="2"/>
  <c r="C336" i="2"/>
  <c r="B336" i="2"/>
  <c r="A336" i="2"/>
  <c r="M335" i="2"/>
  <c r="L335" i="2"/>
  <c r="K335" i="2"/>
  <c r="F335" i="2"/>
  <c r="D335" i="2"/>
  <c r="C335" i="2"/>
  <c r="B335" i="2"/>
  <c r="A335" i="2"/>
  <c r="M334" i="2"/>
  <c r="L334" i="2"/>
  <c r="K334" i="2"/>
  <c r="F334" i="2"/>
  <c r="D334" i="2"/>
  <c r="C334" i="2"/>
  <c r="B334" i="2"/>
  <c r="A334" i="2"/>
  <c r="M333" i="2"/>
  <c r="L333" i="2"/>
  <c r="K333" i="2"/>
  <c r="F333" i="2"/>
  <c r="D333" i="2"/>
  <c r="C333" i="2"/>
  <c r="B333" i="2"/>
  <c r="A333" i="2"/>
  <c r="M332" i="2"/>
  <c r="L332" i="2"/>
  <c r="K332" i="2"/>
  <c r="F332" i="2"/>
  <c r="D332" i="2"/>
  <c r="C332" i="2"/>
  <c r="B332" i="2"/>
  <c r="A332" i="2"/>
  <c r="M331" i="2"/>
  <c r="L331" i="2"/>
  <c r="K331" i="2"/>
  <c r="F331" i="2"/>
  <c r="D331" i="2"/>
  <c r="C331" i="2"/>
  <c r="B331" i="2"/>
  <c r="A331" i="2"/>
  <c r="M330" i="2"/>
  <c r="L330" i="2"/>
  <c r="K330" i="2"/>
  <c r="F330" i="2"/>
  <c r="D330" i="2"/>
  <c r="C330" i="2"/>
  <c r="B330" i="2"/>
  <c r="A330" i="2"/>
  <c r="M329" i="2"/>
  <c r="L329" i="2"/>
  <c r="K329" i="2"/>
  <c r="F329" i="2"/>
  <c r="D329" i="2"/>
  <c r="C329" i="2"/>
  <c r="B329" i="2"/>
  <c r="A329" i="2"/>
  <c r="M328" i="2"/>
  <c r="L328" i="2"/>
  <c r="K328" i="2"/>
  <c r="F328" i="2"/>
  <c r="D328" i="2"/>
  <c r="C328" i="2"/>
  <c r="B328" i="2"/>
  <c r="A328" i="2"/>
  <c r="M327" i="2"/>
  <c r="L327" i="2"/>
  <c r="K327" i="2"/>
  <c r="F327" i="2"/>
  <c r="D327" i="2"/>
  <c r="C327" i="2"/>
  <c r="B327" i="2"/>
  <c r="A327" i="2"/>
  <c r="M326" i="2"/>
  <c r="L326" i="2"/>
  <c r="K326" i="2"/>
  <c r="F326" i="2"/>
  <c r="D326" i="2"/>
  <c r="C326" i="2"/>
  <c r="B326" i="2"/>
  <c r="A326" i="2"/>
  <c r="M325" i="2"/>
  <c r="L325" i="2"/>
  <c r="K325" i="2"/>
  <c r="F325" i="2"/>
  <c r="D325" i="2"/>
  <c r="C325" i="2"/>
  <c r="B325" i="2"/>
  <c r="A325" i="2"/>
  <c r="M324" i="2"/>
  <c r="L324" i="2"/>
  <c r="K324" i="2"/>
  <c r="F324" i="2"/>
  <c r="D324" i="2"/>
  <c r="C324" i="2"/>
  <c r="B324" i="2"/>
  <c r="A324" i="2"/>
  <c r="M323" i="2"/>
  <c r="L323" i="2"/>
  <c r="K323" i="2"/>
  <c r="F323" i="2"/>
  <c r="D323" i="2"/>
  <c r="C323" i="2"/>
  <c r="B323" i="2"/>
  <c r="A323" i="2"/>
  <c r="M322" i="2"/>
  <c r="L322" i="2"/>
  <c r="K322" i="2"/>
  <c r="F322" i="2"/>
  <c r="D322" i="2"/>
  <c r="C322" i="2"/>
  <c r="B322" i="2"/>
  <c r="A322" i="2"/>
  <c r="M321" i="2"/>
  <c r="L321" i="2"/>
  <c r="K321" i="2"/>
  <c r="F321" i="2"/>
  <c r="D321" i="2"/>
  <c r="C321" i="2"/>
  <c r="B321" i="2"/>
  <c r="A321" i="2"/>
  <c r="M320" i="2"/>
  <c r="L320" i="2"/>
  <c r="K320" i="2"/>
  <c r="F320" i="2"/>
  <c r="D320" i="2"/>
  <c r="C320" i="2"/>
  <c r="B320" i="2"/>
  <c r="A320" i="2"/>
  <c r="M319" i="2"/>
  <c r="L319" i="2"/>
  <c r="K319" i="2"/>
  <c r="F319" i="2"/>
  <c r="D319" i="2"/>
  <c r="C319" i="2"/>
  <c r="B319" i="2"/>
  <c r="A319" i="2"/>
  <c r="M318" i="2"/>
  <c r="L318" i="2"/>
  <c r="K318" i="2"/>
  <c r="F318" i="2"/>
  <c r="D318" i="2"/>
  <c r="C318" i="2"/>
  <c r="B318" i="2"/>
  <c r="A318" i="2"/>
  <c r="M317" i="2"/>
  <c r="L317" i="2"/>
  <c r="K317" i="2"/>
  <c r="F317" i="2"/>
  <c r="D317" i="2"/>
  <c r="C317" i="2"/>
  <c r="B317" i="2"/>
  <c r="A317" i="2"/>
  <c r="M316" i="2"/>
  <c r="L316" i="2"/>
  <c r="K316" i="2"/>
  <c r="F316" i="2"/>
  <c r="D316" i="2"/>
  <c r="C316" i="2"/>
  <c r="B316" i="2"/>
  <c r="A316" i="2"/>
  <c r="M315" i="2"/>
  <c r="L315" i="2"/>
  <c r="K315" i="2"/>
  <c r="F315" i="2"/>
  <c r="D315" i="2"/>
  <c r="C315" i="2"/>
  <c r="B315" i="2"/>
  <c r="A315" i="2"/>
  <c r="M314" i="2"/>
  <c r="L314" i="2"/>
  <c r="K314" i="2"/>
  <c r="F314" i="2"/>
  <c r="D314" i="2"/>
  <c r="C314" i="2"/>
  <c r="B314" i="2"/>
  <c r="A314" i="2"/>
  <c r="M313" i="2"/>
  <c r="L313" i="2"/>
  <c r="K313" i="2"/>
  <c r="F313" i="2"/>
  <c r="D313" i="2"/>
  <c r="C313" i="2"/>
  <c r="B313" i="2"/>
  <c r="A313" i="2"/>
  <c r="M312" i="2"/>
  <c r="L312" i="2"/>
  <c r="K312" i="2"/>
  <c r="F312" i="2"/>
  <c r="D312" i="2"/>
  <c r="C312" i="2"/>
  <c r="B312" i="2"/>
  <c r="A312" i="2"/>
  <c r="M311" i="2"/>
  <c r="L311" i="2"/>
  <c r="K311" i="2"/>
  <c r="F311" i="2"/>
  <c r="D311" i="2"/>
  <c r="C311" i="2"/>
  <c r="B311" i="2"/>
  <c r="A311" i="2"/>
  <c r="M310" i="2"/>
  <c r="L310" i="2"/>
  <c r="K310" i="2"/>
  <c r="F310" i="2"/>
  <c r="D310" i="2"/>
  <c r="C310" i="2"/>
  <c r="B310" i="2"/>
  <c r="A310" i="2"/>
  <c r="M309" i="2"/>
  <c r="L309" i="2"/>
  <c r="K309" i="2"/>
  <c r="F309" i="2"/>
  <c r="D309" i="2"/>
  <c r="C309" i="2"/>
  <c r="B309" i="2"/>
  <c r="A309" i="2"/>
  <c r="M308" i="2"/>
  <c r="L308" i="2"/>
  <c r="K308" i="2"/>
  <c r="F308" i="2"/>
  <c r="D308" i="2"/>
  <c r="C308" i="2"/>
  <c r="B308" i="2"/>
  <c r="A308" i="2"/>
  <c r="M307" i="2"/>
  <c r="L307" i="2"/>
  <c r="K307" i="2"/>
  <c r="F307" i="2"/>
  <c r="D307" i="2"/>
  <c r="C307" i="2"/>
  <c r="B307" i="2"/>
  <c r="A307" i="2"/>
  <c r="M306" i="2"/>
  <c r="L306" i="2"/>
  <c r="K306" i="2"/>
  <c r="F306" i="2"/>
  <c r="D306" i="2"/>
  <c r="C306" i="2"/>
  <c r="B306" i="2"/>
  <c r="A306" i="2"/>
  <c r="M305" i="2"/>
  <c r="L305" i="2"/>
  <c r="K305" i="2"/>
  <c r="F305" i="2"/>
  <c r="D305" i="2"/>
  <c r="C305" i="2"/>
  <c r="B305" i="2"/>
  <c r="A305" i="2"/>
  <c r="M304" i="2"/>
  <c r="L304" i="2"/>
  <c r="K304" i="2"/>
  <c r="F304" i="2"/>
  <c r="D304" i="2"/>
  <c r="C304" i="2"/>
  <c r="B304" i="2"/>
  <c r="A304" i="2"/>
  <c r="M303" i="2"/>
  <c r="L303" i="2"/>
  <c r="K303" i="2"/>
  <c r="F303" i="2"/>
  <c r="D303" i="2"/>
  <c r="C303" i="2"/>
  <c r="B303" i="2"/>
  <c r="A303" i="2"/>
  <c r="M302" i="2"/>
  <c r="L302" i="2"/>
  <c r="K302" i="2"/>
  <c r="F302" i="2"/>
  <c r="D302" i="2"/>
  <c r="C302" i="2"/>
  <c r="B302" i="2"/>
  <c r="A302" i="2"/>
  <c r="M301" i="2"/>
  <c r="L301" i="2"/>
  <c r="K301" i="2"/>
  <c r="F301" i="2"/>
  <c r="D301" i="2"/>
  <c r="C301" i="2"/>
  <c r="B301" i="2"/>
  <c r="A301" i="2"/>
  <c r="M300" i="2"/>
  <c r="L300" i="2"/>
  <c r="K300" i="2"/>
  <c r="F300" i="2"/>
  <c r="D300" i="2"/>
  <c r="C300" i="2"/>
  <c r="B300" i="2"/>
  <c r="A300" i="2"/>
  <c r="M299" i="2"/>
  <c r="L299" i="2"/>
  <c r="K299" i="2"/>
  <c r="F299" i="2"/>
  <c r="D299" i="2"/>
  <c r="C299" i="2"/>
  <c r="B299" i="2"/>
  <c r="A299" i="2"/>
  <c r="M298" i="2"/>
  <c r="L298" i="2"/>
  <c r="K298" i="2"/>
  <c r="F298" i="2"/>
  <c r="D298" i="2"/>
  <c r="C298" i="2"/>
  <c r="B298" i="2"/>
  <c r="A298" i="2"/>
  <c r="M297" i="2"/>
  <c r="L297" i="2"/>
  <c r="K297" i="2"/>
  <c r="F297" i="2"/>
  <c r="D297" i="2"/>
  <c r="C297" i="2"/>
  <c r="B297" i="2"/>
  <c r="A297" i="2"/>
  <c r="M296" i="2"/>
  <c r="L296" i="2"/>
  <c r="K296" i="2"/>
  <c r="F296" i="2"/>
  <c r="D296" i="2"/>
  <c r="C296" i="2"/>
  <c r="B296" i="2"/>
  <c r="A296" i="2"/>
  <c r="M295" i="2"/>
  <c r="L295" i="2"/>
  <c r="K295" i="2"/>
  <c r="F295" i="2"/>
  <c r="D295" i="2"/>
  <c r="C295" i="2"/>
  <c r="B295" i="2"/>
  <c r="A295" i="2"/>
  <c r="M294" i="2"/>
  <c r="L294" i="2"/>
  <c r="K294" i="2"/>
  <c r="F294" i="2"/>
  <c r="D294" i="2"/>
  <c r="C294" i="2"/>
  <c r="B294" i="2"/>
  <c r="A294" i="2"/>
  <c r="M293" i="2"/>
  <c r="L293" i="2"/>
  <c r="K293" i="2"/>
  <c r="F293" i="2"/>
  <c r="D293" i="2"/>
  <c r="C293" i="2"/>
  <c r="B293" i="2"/>
  <c r="A293" i="2"/>
  <c r="M292" i="2"/>
  <c r="L292" i="2"/>
  <c r="K292" i="2"/>
  <c r="F292" i="2"/>
  <c r="D292" i="2"/>
  <c r="C292" i="2"/>
  <c r="B292" i="2"/>
  <c r="A292" i="2"/>
  <c r="M291" i="2"/>
  <c r="L291" i="2"/>
  <c r="K291" i="2"/>
  <c r="F291" i="2"/>
  <c r="D291" i="2"/>
  <c r="C291" i="2"/>
  <c r="B291" i="2"/>
  <c r="A291" i="2"/>
  <c r="M290" i="2"/>
  <c r="L290" i="2"/>
  <c r="K290" i="2"/>
  <c r="F290" i="2"/>
  <c r="D290" i="2"/>
  <c r="C290" i="2"/>
  <c r="B290" i="2"/>
  <c r="A290" i="2"/>
  <c r="M289" i="2"/>
  <c r="L289" i="2"/>
  <c r="K289" i="2"/>
  <c r="F289" i="2"/>
  <c r="D289" i="2"/>
  <c r="C289" i="2"/>
  <c r="B289" i="2"/>
  <c r="A289" i="2"/>
  <c r="M288" i="2"/>
  <c r="L288" i="2"/>
  <c r="K288" i="2"/>
  <c r="F288" i="2"/>
  <c r="D288" i="2"/>
  <c r="C288" i="2"/>
  <c r="B288" i="2"/>
  <c r="A288" i="2"/>
  <c r="M287" i="2"/>
  <c r="L287" i="2"/>
  <c r="K287" i="2"/>
  <c r="F287" i="2"/>
  <c r="D287" i="2"/>
  <c r="C287" i="2"/>
  <c r="B287" i="2"/>
  <c r="A287" i="2"/>
  <c r="M286" i="2"/>
  <c r="L286" i="2"/>
  <c r="K286" i="2"/>
  <c r="F286" i="2"/>
  <c r="D286" i="2"/>
  <c r="C286" i="2"/>
  <c r="B286" i="2"/>
  <c r="A286" i="2"/>
  <c r="M285" i="2"/>
  <c r="L285" i="2"/>
  <c r="K285" i="2"/>
  <c r="F285" i="2"/>
  <c r="D285" i="2"/>
  <c r="C285" i="2"/>
  <c r="B285" i="2"/>
  <c r="A285" i="2"/>
  <c r="M284" i="2"/>
  <c r="L284" i="2"/>
  <c r="K284" i="2"/>
  <c r="F284" i="2"/>
  <c r="D284" i="2"/>
  <c r="C284" i="2"/>
  <c r="B284" i="2"/>
  <c r="A284" i="2"/>
  <c r="M283" i="2"/>
  <c r="L283" i="2"/>
  <c r="K283" i="2"/>
  <c r="F283" i="2"/>
  <c r="D283" i="2"/>
  <c r="C283" i="2"/>
  <c r="B283" i="2"/>
  <c r="A283" i="2"/>
  <c r="M282" i="2"/>
  <c r="L282" i="2"/>
  <c r="K282" i="2"/>
  <c r="F282" i="2"/>
  <c r="D282" i="2"/>
  <c r="C282" i="2"/>
  <c r="B282" i="2"/>
  <c r="A282" i="2"/>
  <c r="M281" i="2"/>
  <c r="L281" i="2"/>
  <c r="K281" i="2"/>
  <c r="F281" i="2"/>
  <c r="D281" i="2"/>
  <c r="C281" i="2"/>
  <c r="B281" i="2"/>
  <c r="A281" i="2"/>
  <c r="M280" i="2"/>
  <c r="L280" i="2"/>
  <c r="K280" i="2"/>
  <c r="F280" i="2"/>
  <c r="D280" i="2"/>
  <c r="C280" i="2"/>
  <c r="B280" i="2"/>
  <c r="A280" i="2"/>
  <c r="M279" i="2"/>
  <c r="L279" i="2"/>
  <c r="K279" i="2"/>
  <c r="F279" i="2"/>
  <c r="D279" i="2"/>
  <c r="C279" i="2"/>
  <c r="B279" i="2"/>
  <c r="A279" i="2"/>
  <c r="M278" i="2"/>
  <c r="L278" i="2"/>
  <c r="K278" i="2"/>
  <c r="F278" i="2"/>
  <c r="D278" i="2"/>
  <c r="C278" i="2"/>
  <c r="B278" i="2"/>
  <c r="A278" i="2"/>
  <c r="M277" i="2"/>
  <c r="L277" i="2"/>
  <c r="K277" i="2"/>
  <c r="F277" i="2"/>
  <c r="D277" i="2"/>
  <c r="C277" i="2"/>
  <c r="B277" i="2"/>
  <c r="A277" i="2"/>
  <c r="M276" i="2"/>
  <c r="L276" i="2"/>
  <c r="K276" i="2"/>
  <c r="F276" i="2"/>
  <c r="D276" i="2"/>
  <c r="C276" i="2"/>
  <c r="B276" i="2"/>
  <c r="A276" i="2"/>
  <c r="M275" i="2"/>
  <c r="L275" i="2"/>
  <c r="K275" i="2"/>
  <c r="F275" i="2"/>
  <c r="D275" i="2"/>
  <c r="C275" i="2"/>
  <c r="B275" i="2"/>
  <c r="A275" i="2"/>
  <c r="M274" i="2"/>
  <c r="L274" i="2"/>
  <c r="K274" i="2"/>
  <c r="F274" i="2"/>
  <c r="D274" i="2"/>
  <c r="C274" i="2"/>
  <c r="B274" i="2"/>
  <c r="A274" i="2"/>
  <c r="M273" i="2"/>
  <c r="L273" i="2"/>
  <c r="K273" i="2"/>
  <c r="F273" i="2"/>
  <c r="D273" i="2"/>
  <c r="C273" i="2"/>
  <c r="B273" i="2"/>
  <c r="A273" i="2"/>
  <c r="M272" i="2"/>
  <c r="L272" i="2"/>
  <c r="K272" i="2"/>
  <c r="F272" i="2"/>
  <c r="D272" i="2"/>
  <c r="C272" i="2"/>
  <c r="B272" i="2"/>
  <c r="A272" i="2"/>
  <c r="M271" i="2"/>
  <c r="L271" i="2"/>
  <c r="K271" i="2"/>
  <c r="F271" i="2"/>
  <c r="D271" i="2"/>
  <c r="C271" i="2"/>
  <c r="B271" i="2"/>
  <c r="A271" i="2"/>
  <c r="M270" i="2"/>
  <c r="L270" i="2"/>
  <c r="K270" i="2"/>
  <c r="F270" i="2"/>
  <c r="D270" i="2"/>
  <c r="C270" i="2"/>
  <c r="B270" i="2"/>
  <c r="A270" i="2"/>
  <c r="M269" i="2"/>
  <c r="L269" i="2"/>
  <c r="K269" i="2"/>
  <c r="F269" i="2"/>
  <c r="D269" i="2"/>
  <c r="C269" i="2"/>
  <c r="B269" i="2"/>
  <c r="A269" i="2"/>
  <c r="M268" i="2"/>
  <c r="L268" i="2"/>
  <c r="K268" i="2"/>
  <c r="F268" i="2"/>
  <c r="D268" i="2"/>
  <c r="C268" i="2"/>
  <c r="B268" i="2"/>
  <c r="A268" i="2"/>
  <c r="M267" i="2"/>
  <c r="L267" i="2"/>
  <c r="K267" i="2"/>
  <c r="F267" i="2"/>
  <c r="D267" i="2"/>
  <c r="C267" i="2"/>
  <c r="B267" i="2"/>
  <c r="A267" i="2"/>
  <c r="M266" i="2"/>
  <c r="L266" i="2"/>
  <c r="K266" i="2"/>
  <c r="F266" i="2"/>
  <c r="D266" i="2"/>
  <c r="C266" i="2"/>
  <c r="B266" i="2"/>
  <c r="A266" i="2"/>
  <c r="M265" i="2"/>
  <c r="L265" i="2"/>
  <c r="K265" i="2"/>
  <c r="F265" i="2"/>
  <c r="D265" i="2"/>
  <c r="C265" i="2"/>
  <c r="B265" i="2"/>
  <c r="A265" i="2"/>
  <c r="M264" i="2"/>
  <c r="L264" i="2"/>
  <c r="K264" i="2"/>
  <c r="F264" i="2"/>
  <c r="D264" i="2"/>
  <c r="C264" i="2"/>
  <c r="B264" i="2"/>
  <c r="A264" i="2"/>
  <c r="M263" i="2"/>
  <c r="L263" i="2"/>
  <c r="K263" i="2"/>
  <c r="F263" i="2"/>
  <c r="D263" i="2"/>
  <c r="C263" i="2"/>
  <c r="B263" i="2"/>
  <c r="A263" i="2"/>
  <c r="M262" i="2"/>
  <c r="L262" i="2"/>
  <c r="K262" i="2"/>
  <c r="F262" i="2"/>
  <c r="D262" i="2"/>
  <c r="C262" i="2"/>
  <c r="B262" i="2"/>
  <c r="A262" i="2"/>
  <c r="M261" i="2"/>
  <c r="L261" i="2"/>
  <c r="K261" i="2"/>
  <c r="F261" i="2"/>
  <c r="D261" i="2"/>
  <c r="C261" i="2"/>
  <c r="B261" i="2"/>
  <c r="A261" i="2"/>
  <c r="M260" i="2"/>
  <c r="L260" i="2"/>
  <c r="K260" i="2"/>
  <c r="F260" i="2"/>
  <c r="D260" i="2"/>
  <c r="C260" i="2"/>
  <c r="B260" i="2"/>
  <c r="A260" i="2"/>
  <c r="M259" i="2"/>
  <c r="L259" i="2"/>
  <c r="K259" i="2"/>
  <c r="F259" i="2"/>
  <c r="D259" i="2"/>
  <c r="C259" i="2"/>
  <c r="B259" i="2"/>
  <c r="A259" i="2"/>
  <c r="M258" i="2"/>
  <c r="L258" i="2"/>
  <c r="K258" i="2"/>
  <c r="F258" i="2"/>
  <c r="D258" i="2"/>
  <c r="C258" i="2"/>
  <c r="B258" i="2"/>
  <c r="A258" i="2"/>
  <c r="M257" i="2"/>
  <c r="L257" i="2"/>
  <c r="K257" i="2"/>
  <c r="F257" i="2"/>
  <c r="D257" i="2"/>
  <c r="C257" i="2"/>
  <c r="B257" i="2"/>
  <c r="A257" i="2"/>
  <c r="M256" i="2"/>
  <c r="L256" i="2"/>
  <c r="K256" i="2"/>
  <c r="F256" i="2"/>
  <c r="D256" i="2"/>
  <c r="C256" i="2"/>
  <c r="B256" i="2"/>
  <c r="A256" i="2"/>
  <c r="M255" i="2"/>
  <c r="L255" i="2"/>
  <c r="K255" i="2"/>
  <c r="F255" i="2"/>
  <c r="D255" i="2"/>
  <c r="C255" i="2"/>
  <c r="B255" i="2"/>
  <c r="A255" i="2"/>
  <c r="M254" i="2"/>
  <c r="L254" i="2"/>
  <c r="K254" i="2"/>
  <c r="F254" i="2"/>
  <c r="D254" i="2"/>
  <c r="C254" i="2"/>
  <c r="B254" i="2"/>
  <c r="A254" i="2"/>
  <c r="M253" i="2"/>
  <c r="L253" i="2"/>
  <c r="K253" i="2"/>
  <c r="F253" i="2"/>
  <c r="D253" i="2"/>
  <c r="C253" i="2"/>
  <c r="B253" i="2"/>
  <c r="A253" i="2"/>
  <c r="M252" i="2"/>
  <c r="L252" i="2"/>
  <c r="K252" i="2"/>
  <c r="F252" i="2"/>
  <c r="D252" i="2"/>
  <c r="C252" i="2"/>
  <c r="B252" i="2"/>
  <c r="A252" i="2"/>
  <c r="M251" i="2"/>
  <c r="L251" i="2"/>
  <c r="K251" i="2"/>
  <c r="F251" i="2"/>
  <c r="D251" i="2"/>
  <c r="C251" i="2"/>
  <c r="B251" i="2"/>
  <c r="A251" i="2"/>
  <c r="M250" i="2"/>
  <c r="L250" i="2"/>
  <c r="K250" i="2"/>
  <c r="F250" i="2"/>
  <c r="D250" i="2"/>
  <c r="C250" i="2"/>
  <c r="B250" i="2"/>
  <c r="A250" i="2"/>
  <c r="M249" i="2"/>
  <c r="L249" i="2"/>
  <c r="K249" i="2"/>
  <c r="F249" i="2"/>
  <c r="D249" i="2"/>
  <c r="C249" i="2"/>
  <c r="B249" i="2"/>
  <c r="A249" i="2"/>
  <c r="M248" i="2"/>
  <c r="L248" i="2"/>
  <c r="K248" i="2"/>
  <c r="F248" i="2"/>
  <c r="D248" i="2"/>
  <c r="C248" i="2"/>
  <c r="B248" i="2"/>
  <c r="A248" i="2"/>
  <c r="M247" i="2"/>
  <c r="L247" i="2"/>
  <c r="K247" i="2"/>
  <c r="F247" i="2"/>
  <c r="D247" i="2"/>
  <c r="C247" i="2"/>
  <c r="B247" i="2"/>
  <c r="A247" i="2"/>
  <c r="M246" i="2"/>
  <c r="L246" i="2"/>
  <c r="K246" i="2"/>
  <c r="F246" i="2"/>
  <c r="D246" i="2"/>
  <c r="C246" i="2"/>
  <c r="B246" i="2"/>
  <c r="A246" i="2"/>
  <c r="M245" i="2"/>
  <c r="L245" i="2"/>
  <c r="K245" i="2"/>
  <c r="F245" i="2"/>
  <c r="D245" i="2"/>
  <c r="C245" i="2"/>
  <c r="B245" i="2"/>
  <c r="A245" i="2"/>
  <c r="M244" i="2"/>
  <c r="L244" i="2"/>
  <c r="K244" i="2"/>
  <c r="F244" i="2"/>
  <c r="D244" i="2"/>
  <c r="C244" i="2"/>
  <c r="B244" i="2"/>
  <c r="A244" i="2"/>
  <c r="M243" i="2"/>
  <c r="L243" i="2"/>
  <c r="K243" i="2"/>
  <c r="F243" i="2"/>
  <c r="D243" i="2"/>
  <c r="C243" i="2"/>
  <c r="B243" i="2"/>
  <c r="A243" i="2"/>
  <c r="M242" i="2"/>
  <c r="L242" i="2"/>
  <c r="K242" i="2"/>
  <c r="F242" i="2"/>
  <c r="D242" i="2"/>
  <c r="C242" i="2"/>
  <c r="B242" i="2"/>
  <c r="A242" i="2"/>
  <c r="M241" i="2"/>
  <c r="L241" i="2"/>
  <c r="K241" i="2"/>
  <c r="F241" i="2"/>
  <c r="D241" i="2"/>
  <c r="C241" i="2"/>
  <c r="B241" i="2"/>
  <c r="A241" i="2"/>
  <c r="M240" i="2"/>
  <c r="L240" i="2"/>
  <c r="K240" i="2"/>
  <c r="F240" i="2"/>
  <c r="D240" i="2"/>
  <c r="C240" i="2"/>
  <c r="B240" i="2"/>
  <c r="A240" i="2"/>
  <c r="M239" i="2"/>
  <c r="L239" i="2"/>
  <c r="K239" i="2"/>
  <c r="F239" i="2"/>
  <c r="D239" i="2"/>
  <c r="C239" i="2"/>
  <c r="B239" i="2"/>
  <c r="A239" i="2"/>
  <c r="M238" i="2"/>
  <c r="L238" i="2"/>
  <c r="K238" i="2"/>
  <c r="F238" i="2"/>
  <c r="D238" i="2"/>
  <c r="C238" i="2"/>
  <c r="B238" i="2"/>
  <c r="A238" i="2"/>
  <c r="M237" i="2"/>
  <c r="L237" i="2"/>
  <c r="K237" i="2"/>
  <c r="F237" i="2"/>
  <c r="D237" i="2"/>
  <c r="C237" i="2"/>
  <c r="B237" i="2"/>
  <c r="A237" i="2"/>
  <c r="M236" i="2"/>
  <c r="L236" i="2"/>
  <c r="K236" i="2"/>
  <c r="F236" i="2"/>
  <c r="D236" i="2"/>
  <c r="C236" i="2"/>
  <c r="B236" i="2"/>
  <c r="A236" i="2"/>
  <c r="M235" i="2"/>
  <c r="L235" i="2"/>
  <c r="K235" i="2"/>
  <c r="F235" i="2"/>
  <c r="D235" i="2"/>
  <c r="C235" i="2"/>
  <c r="B235" i="2"/>
  <c r="A235" i="2"/>
  <c r="M234" i="2"/>
  <c r="L234" i="2"/>
  <c r="K234" i="2"/>
  <c r="F234" i="2"/>
  <c r="D234" i="2"/>
  <c r="C234" i="2"/>
  <c r="B234" i="2"/>
  <c r="A234" i="2"/>
  <c r="M233" i="2"/>
  <c r="L233" i="2"/>
  <c r="K233" i="2"/>
  <c r="F233" i="2"/>
  <c r="D233" i="2"/>
  <c r="C233" i="2"/>
  <c r="B233" i="2"/>
  <c r="A233" i="2"/>
  <c r="M232" i="2"/>
  <c r="L232" i="2"/>
  <c r="K232" i="2"/>
  <c r="F232" i="2"/>
  <c r="D232" i="2"/>
  <c r="C232" i="2"/>
  <c r="B232" i="2"/>
  <c r="A232" i="2"/>
  <c r="M231" i="2"/>
  <c r="L231" i="2"/>
  <c r="K231" i="2"/>
  <c r="F231" i="2"/>
  <c r="D231" i="2"/>
  <c r="C231" i="2"/>
  <c r="B231" i="2"/>
  <c r="A231" i="2"/>
  <c r="M230" i="2"/>
  <c r="L230" i="2"/>
  <c r="K230" i="2"/>
  <c r="F230" i="2"/>
  <c r="D230" i="2"/>
  <c r="C230" i="2"/>
  <c r="B230" i="2"/>
  <c r="A230" i="2"/>
  <c r="M229" i="2"/>
  <c r="L229" i="2"/>
  <c r="K229" i="2"/>
  <c r="F229" i="2"/>
  <c r="D229" i="2"/>
  <c r="C229" i="2"/>
  <c r="B229" i="2"/>
  <c r="A229" i="2"/>
  <c r="M228" i="2"/>
  <c r="L228" i="2"/>
  <c r="K228" i="2"/>
  <c r="F228" i="2"/>
  <c r="D228" i="2"/>
  <c r="C228" i="2"/>
  <c r="B228" i="2"/>
  <c r="A228" i="2"/>
  <c r="M227" i="2"/>
  <c r="L227" i="2"/>
  <c r="K227" i="2"/>
  <c r="F227" i="2"/>
  <c r="D227" i="2"/>
  <c r="C227" i="2"/>
  <c r="B227" i="2"/>
  <c r="A227" i="2"/>
  <c r="M226" i="2"/>
  <c r="L226" i="2"/>
  <c r="K226" i="2"/>
  <c r="F226" i="2"/>
  <c r="D226" i="2"/>
  <c r="C226" i="2"/>
  <c r="B226" i="2"/>
  <c r="A226" i="2"/>
  <c r="M225" i="2"/>
  <c r="L225" i="2"/>
  <c r="K225" i="2"/>
  <c r="F225" i="2"/>
  <c r="D225" i="2"/>
  <c r="C225" i="2"/>
  <c r="B225" i="2"/>
  <c r="A225" i="2"/>
  <c r="M224" i="2"/>
  <c r="L224" i="2"/>
  <c r="K224" i="2"/>
  <c r="F224" i="2"/>
  <c r="D224" i="2"/>
  <c r="C224" i="2"/>
  <c r="B224" i="2"/>
  <c r="A224" i="2"/>
  <c r="M223" i="2"/>
  <c r="L223" i="2"/>
  <c r="K223" i="2"/>
  <c r="F223" i="2"/>
  <c r="D223" i="2"/>
  <c r="C223" i="2"/>
  <c r="B223" i="2"/>
  <c r="A223" i="2"/>
  <c r="M222" i="2"/>
  <c r="L222" i="2"/>
  <c r="K222" i="2"/>
  <c r="F222" i="2"/>
  <c r="D222" i="2"/>
  <c r="C222" i="2"/>
  <c r="B222" i="2"/>
  <c r="A222" i="2"/>
  <c r="M221" i="2"/>
  <c r="L221" i="2"/>
  <c r="K221" i="2"/>
  <c r="F221" i="2"/>
  <c r="D221" i="2"/>
  <c r="C221" i="2"/>
  <c r="B221" i="2"/>
  <c r="A221" i="2"/>
  <c r="M220" i="2"/>
  <c r="L220" i="2"/>
  <c r="K220" i="2"/>
  <c r="F220" i="2"/>
  <c r="D220" i="2"/>
  <c r="C220" i="2"/>
  <c r="B220" i="2"/>
  <c r="A220" i="2"/>
  <c r="M219" i="2"/>
  <c r="L219" i="2"/>
  <c r="K219" i="2"/>
  <c r="F219" i="2"/>
  <c r="D219" i="2"/>
  <c r="C219" i="2"/>
  <c r="B219" i="2"/>
  <c r="A219" i="2"/>
  <c r="M218" i="2"/>
  <c r="L218" i="2"/>
  <c r="K218" i="2"/>
  <c r="F218" i="2"/>
  <c r="D218" i="2"/>
  <c r="C218" i="2"/>
  <c r="B218" i="2"/>
  <c r="A218" i="2"/>
  <c r="M217" i="2"/>
  <c r="L217" i="2"/>
  <c r="K217" i="2"/>
  <c r="F217" i="2"/>
  <c r="D217" i="2"/>
  <c r="C217" i="2"/>
  <c r="B217" i="2"/>
  <c r="A217" i="2"/>
  <c r="M216" i="2"/>
  <c r="L216" i="2"/>
  <c r="K216" i="2"/>
  <c r="F216" i="2"/>
  <c r="D216" i="2"/>
  <c r="C216" i="2"/>
  <c r="B216" i="2"/>
  <c r="A216" i="2"/>
  <c r="M215" i="2"/>
  <c r="L215" i="2"/>
  <c r="K215" i="2"/>
  <c r="F215" i="2"/>
  <c r="D215" i="2"/>
  <c r="C215" i="2"/>
  <c r="B215" i="2"/>
  <c r="A215" i="2"/>
  <c r="M214" i="2"/>
  <c r="L214" i="2"/>
  <c r="K214" i="2"/>
  <c r="F214" i="2"/>
  <c r="D214" i="2"/>
  <c r="C214" i="2"/>
  <c r="B214" i="2"/>
  <c r="A214" i="2"/>
  <c r="M213" i="2"/>
  <c r="L213" i="2"/>
  <c r="K213" i="2"/>
  <c r="F213" i="2"/>
  <c r="D213" i="2"/>
  <c r="C213" i="2"/>
  <c r="B213" i="2"/>
  <c r="A213" i="2"/>
  <c r="M212" i="2"/>
  <c r="L212" i="2"/>
  <c r="K212" i="2"/>
  <c r="F212" i="2"/>
  <c r="D212" i="2"/>
  <c r="C212" i="2"/>
  <c r="B212" i="2"/>
  <c r="A212" i="2"/>
  <c r="M211" i="2"/>
  <c r="L211" i="2"/>
  <c r="K211" i="2"/>
  <c r="F211" i="2"/>
  <c r="D211" i="2"/>
  <c r="C211" i="2"/>
  <c r="B211" i="2"/>
  <c r="A211" i="2"/>
  <c r="M210" i="2"/>
  <c r="L210" i="2"/>
  <c r="K210" i="2"/>
  <c r="F210" i="2"/>
  <c r="D210" i="2"/>
  <c r="C210" i="2"/>
  <c r="B210" i="2"/>
  <c r="A210" i="2"/>
  <c r="M209" i="2"/>
  <c r="L209" i="2"/>
  <c r="K209" i="2"/>
  <c r="F209" i="2"/>
  <c r="D209" i="2"/>
  <c r="C209" i="2"/>
  <c r="B209" i="2"/>
  <c r="A209" i="2"/>
  <c r="M208" i="2"/>
  <c r="L208" i="2"/>
  <c r="K208" i="2"/>
  <c r="F208" i="2"/>
  <c r="D208" i="2"/>
  <c r="C208" i="2"/>
  <c r="B208" i="2"/>
  <c r="A208" i="2"/>
  <c r="M207" i="2"/>
  <c r="L207" i="2"/>
  <c r="K207" i="2"/>
  <c r="F207" i="2"/>
  <c r="D207" i="2"/>
  <c r="C207" i="2"/>
  <c r="B207" i="2"/>
  <c r="A207" i="2"/>
  <c r="M206" i="2"/>
  <c r="L206" i="2"/>
  <c r="K206" i="2"/>
  <c r="F206" i="2"/>
  <c r="D206" i="2"/>
  <c r="C206" i="2"/>
  <c r="B206" i="2"/>
  <c r="A206" i="2"/>
  <c r="M205" i="2"/>
  <c r="L205" i="2"/>
  <c r="K205" i="2"/>
  <c r="F205" i="2"/>
  <c r="D205" i="2"/>
  <c r="C205" i="2"/>
  <c r="B205" i="2"/>
  <c r="A205" i="2"/>
  <c r="M204" i="2"/>
  <c r="L204" i="2"/>
  <c r="K204" i="2"/>
  <c r="F204" i="2"/>
  <c r="D204" i="2"/>
  <c r="C204" i="2"/>
  <c r="B204" i="2"/>
  <c r="A204" i="2"/>
  <c r="M203" i="2"/>
  <c r="L203" i="2"/>
  <c r="K203" i="2"/>
  <c r="F203" i="2"/>
  <c r="D203" i="2"/>
  <c r="C203" i="2"/>
  <c r="B203" i="2"/>
  <c r="A203" i="2"/>
  <c r="M202" i="2"/>
  <c r="L202" i="2"/>
  <c r="K202" i="2"/>
  <c r="F202" i="2"/>
  <c r="D202" i="2"/>
  <c r="C202" i="2"/>
  <c r="B202" i="2"/>
  <c r="A202" i="2"/>
  <c r="M201" i="2"/>
  <c r="L201" i="2"/>
  <c r="K201" i="2"/>
  <c r="F201" i="2"/>
  <c r="D201" i="2"/>
  <c r="C201" i="2"/>
  <c r="B201" i="2"/>
  <c r="A201" i="2"/>
  <c r="M200" i="2"/>
  <c r="L200" i="2"/>
  <c r="K200" i="2"/>
  <c r="F200" i="2"/>
  <c r="D200" i="2"/>
  <c r="C200" i="2"/>
  <c r="B200" i="2"/>
  <c r="A200" i="2"/>
  <c r="M199" i="2"/>
  <c r="L199" i="2"/>
  <c r="K199" i="2"/>
  <c r="F199" i="2"/>
  <c r="D199" i="2"/>
  <c r="C199" i="2"/>
  <c r="B199" i="2"/>
  <c r="A199" i="2"/>
  <c r="M198" i="2"/>
  <c r="L198" i="2"/>
  <c r="K198" i="2"/>
  <c r="F198" i="2"/>
  <c r="D198" i="2"/>
  <c r="C198" i="2"/>
  <c r="B198" i="2"/>
  <c r="A198" i="2"/>
  <c r="M197" i="2"/>
  <c r="L197" i="2"/>
  <c r="K197" i="2"/>
  <c r="F197" i="2"/>
  <c r="D197" i="2"/>
  <c r="C197" i="2"/>
  <c r="B197" i="2"/>
  <c r="A197" i="2"/>
  <c r="M196" i="2"/>
  <c r="L196" i="2"/>
  <c r="K196" i="2"/>
  <c r="F196" i="2"/>
  <c r="D196" i="2"/>
  <c r="C196" i="2"/>
  <c r="B196" i="2"/>
  <c r="A196" i="2"/>
  <c r="M195" i="2"/>
  <c r="L195" i="2"/>
  <c r="K195" i="2"/>
  <c r="F195" i="2"/>
  <c r="D195" i="2"/>
  <c r="C195" i="2"/>
  <c r="B195" i="2"/>
  <c r="A195" i="2"/>
  <c r="M194" i="2"/>
  <c r="L194" i="2"/>
  <c r="K194" i="2"/>
  <c r="F194" i="2"/>
  <c r="D194" i="2"/>
  <c r="C194" i="2"/>
  <c r="B194" i="2"/>
  <c r="A194" i="2"/>
  <c r="M193" i="2"/>
  <c r="L193" i="2"/>
  <c r="K193" i="2"/>
  <c r="F193" i="2"/>
  <c r="D193" i="2"/>
  <c r="C193" i="2"/>
  <c r="B193" i="2"/>
  <c r="A193" i="2"/>
  <c r="M192" i="2"/>
  <c r="L192" i="2"/>
  <c r="K192" i="2"/>
  <c r="F192" i="2"/>
  <c r="D192" i="2"/>
  <c r="C192" i="2"/>
  <c r="B192" i="2"/>
  <c r="A192" i="2"/>
  <c r="M191" i="2"/>
  <c r="L191" i="2"/>
  <c r="K191" i="2"/>
  <c r="F191" i="2"/>
  <c r="D191" i="2"/>
  <c r="C191" i="2"/>
  <c r="B191" i="2"/>
  <c r="A191" i="2"/>
  <c r="M190" i="2"/>
  <c r="L190" i="2"/>
  <c r="K190" i="2"/>
  <c r="F190" i="2"/>
  <c r="D190" i="2"/>
  <c r="C190" i="2"/>
  <c r="B190" i="2"/>
  <c r="A190" i="2"/>
  <c r="M189" i="2"/>
  <c r="L189" i="2"/>
  <c r="K189" i="2"/>
  <c r="F189" i="2"/>
  <c r="D189" i="2"/>
  <c r="C189" i="2"/>
  <c r="B189" i="2"/>
  <c r="A189" i="2"/>
  <c r="M188" i="2"/>
  <c r="L188" i="2"/>
  <c r="K188" i="2"/>
  <c r="F188" i="2"/>
  <c r="D188" i="2"/>
  <c r="C188" i="2"/>
  <c r="B188" i="2"/>
  <c r="A188" i="2"/>
  <c r="M187" i="2"/>
  <c r="L187" i="2"/>
  <c r="K187" i="2"/>
  <c r="F187" i="2"/>
  <c r="D187" i="2"/>
  <c r="C187" i="2"/>
  <c r="B187" i="2"/>
  <c r="A187" i="2"/>
  <c r="M186" i="2"/>
  <c r="L186" i="2"/>
  <c r="K186" i="2"/>
  <c r="F186" i="2"/>
  <c r="D186" i="2"/>
  <c r="C186" i="2"/>
  <c r="B186" i="2"/>
  <c r="A186" i="2"/>
  <c r="M185" i="2"/>
  <c r="L185" i="2"/>
  <c r="K185" i="2"/>
  <c r="F185" i="2"/>
  <c r="D185" i="2"/>
  <c r="C185" i="2"/>
  <c r="B185" i="2"/>
  <c r="A185" i="2"/>
  <c r="M184" i="2"/>
  <c r="L184" i="2"/>
  <c r="K184" i="2"/>
  <c r="F184" i="2"/>
  <c r="D184" i="2"/>
  <c r="C184" i="2"/>
  <c r="B184" i="2"/>
  <c r="A184" i="2"/>
  <c r="M183" i="2"/>
  <c r="L183" i="2"/>
  <c r="K183" i="2"/>
  <c r="F183" i="2"/>
  <c r="D183" i="2"/>
  <c r="C183" i="2"/>
  <c r="B183" i="2"/>
  <c r="A183" i="2"/>
  <c r="M182" i="2"/>
  <c r="L182" i="2"/>
  <c r="K182" i="2"/>
  <c r="F182" i="2"/>
  <c r="D182" i="2"/>
  <c r="C182" i="2"/>
  <c r="B182" i="2"/>
  <c r="A182" i="2"/>
  <c r="M181" i="2"/>
  <c r="L181" i="2"/>
  <c r="K181" i="2"/>
  <c r="F181" i="2"/>
  <c r="D181" i="2"/>
  <c r="C181" i="2"/>
  <c r="B181" i="2"/>
  <c r="A181" i="2"/>
  <c r="M180" i="2"/>
  <c r="L180" i="2"/>
  <c r="K180" i="2"/>
  <c r="F180" i="2"/>
  <c r="D180" i="2"/>
  <c r="C180" i="2"/>
  <c r="B180" i="2"/>
  <c r="A180" i="2"/>
  <c r="M179" i="2"/>
  <c r="L179" i="2"/>
  <c r="K179" i="2"/>
  <c r="F179" i="2"/>
  <c r="D179" i="2"/>
  <c r="C179" i="2"/>
  <c r="B179" i="2"/>
  <c r="A179" i="2"/>
  <c r="M178" i="2"/>
  <c r="L178" i="2"/>
  <c r="K178" i="2"/>
  <c r="F178" i="2"/>
  <c r="D178" i="2"/>
  <c r="C178" i="2"/>
  <c r="B178" i="2"/>
  <c r="A178" i="2"/>
  <c r="M177" i="2"/>
  <c r="L177" i="2"/>
  <c r="K177" i="2"/>
  <c r="F177" i="2"/>
  <c r="D177" i="2"/>
  <c r="C177" i="2"/>
  <c r="B177" i="2"/>
  <c r="A177" i="2"/>
  <c r="M176" i="2"/>
  <c r="L176" i="2"/>
  <c r="K176" i="2"/>
  <c r="F176" i="2"/>
  <c r="D176" i="2"/>
  <c r="C176" i="2"/>
  <c r="B176" i="2"/>
  <c r="A176" i="2"/>
  <c r="M175" i="2"/>
  <c r="L175" i="2"/>
  <c r="K175" i="2"/>
  <c r="F175" i="2"/>
  <c r="D175" i="2"/>
  <c r="C175" i="2"/>
  <c r="B175" i="2"/>
  <c r="A175" i="2"/>
  <c r="M174" i="2"/>
  <c r="L174" i="2"/>
  <c r="K174" i="2"/>
  <c r="F174" i="2"/>
  <c r="D174" i="2"/>
  <c r="C174" i="2"/>
  <c r="B174" i="2"/>
  <c r="A174" i="2"/>
  <c r="M173" i="2"/>
  <c r="L173" i="2"/>
  <c r="K173" i="2"/>
  <c r="F173" i="2"/>
  <c r="D173" i="2"/>
  <c r="C173" i="2"/>
  <c r="B173" i="2"/>
  <c r="A173" i="2"/>
  <c r="M172" i="2"/>
  <c r="L172" i="2"/>
  <c r="K172" i="2"/>
  <c r="F172" i="2"/>
  <c r="D172" i="2"/>
  <c r="C172" i="2"/>
  <c r="B172" i="2"/>
  <c r="A172" i="2"/>
  <c r="M171" i="2"/>
  <c r="L171" i="2"/>
  <c r="K171" i="2"/>
  <c r="F171" i="2"/>
  <c r="D171" i="2"/>
  <c r="C171" i="2"/>
  <c r="B171" i="2"/>
  <c r="A171" i="2"/>
  <c r="M170" i="2"/>
  <c r="L170" i="2"/>
  <c r="K170" i="2"/>
  <c r="F170" i="2"/>
  <c r="D170" i="2"/>
  <c r="C170" i="2"/>
  <c r="B170" i="2"/>
  <c r="A170" i="2"/>
  <c r="M169" i="2"/>
  <c r="L169" i="2"/>
  <c r="K169" i="2"/>
  <c r="F169" i="2"/>
  <c r="D169" i="2"/>
  <c r="C169" i="2"/>
  <c r="B169" i="2"/>
  <c r="A169" i="2"/>
  <c r="M168" i="2"/>
  <c r="L168" i="2"/>
  <c r="K168" i="2"/>
  <c r="F168" i="2"/>
  <c r="D168" i="2"/>
  <c r="C168" i="2"/>
  <c r="B168" i="2"/>
  <c r="A168" i="2"/>
  <c r="M167" i="2"/>
  <c r="L167" i="2"/>
  <c r="K167" i="2"/>
  <c r="F167" i="2"/>
  <c r="D167" i="2"/>
  <c r="C167" i="2"/>
  <c r="B167" i="2"/>
  <c r="A167" i="2"/>
  <c r="M166" i="2"/>
  <c r="L166" i="2"/>
  <c r="K166" i="2"/>
  <c r="F166" i="2"/>
  <c r="D166" i="2"/>
  <c r="C166" i="2"/>
  <c r="B166" i="2"/>
  <c r="A166" i="2"/>
  <c r="M165" i="2"/>
  <c r="L165" i="2"/>
  <c r="K165" i="2"/>
  <c r="F165" i="2"/>
  <c r="D165" i="2"/>
  <c r="C165" i="2"/>
  <c r="B165" i="2"/>
  <c r="A165" i="2"/>
  <c r="M164" i="2"/>
  <c r="L164" i="2"/>
  <c r="K164" i="2"/>
  <c r="F164" i="2"/>
  <c r="D164" i="2"/>
  <c r="C164" i="2"/>
  <c r="B164" i="2"/>
  <c r="A164" i="2"/>
  <c r="M163" i="2"/>
  <c r="L163" i="2"/>
  <c r="K163" i="2"/>
  <c r="F163" i="2"/>
  <c r="D163" i="2"/>
  <c r="C163" i="2"/>
  <c r="B163" i="2"/>
  <c r="A163" i="2"/>
  <c r="M162" i="2"/>
  <c r="L162" i="2"/>
  <c r="K162" i="2"/>
  <c r="F162" i="2"/>
  <c r="D162" i="2"/>
  <c r="C162" i="2"/>
  <c r="B162" i="2"/>
  <c r="A162" i="2"/>
  <c r="M161" i="2"/>
  <c r="L161" i="2"/>
  <c r="K161" i="2"/>
  <c r="F161" i="2"/>
  <c r="D161" i="2"/>
  <c r="C161" i="2"/>
  <c r="B161" i="2"/>
  <c r="A161" i="2"/>
  <c r="M160" i="2"/>
  <c r="L160" i="2"/>
  <c r="K160" i="2"/>
  <c r="F160" i="2"/>
  <c r="D160" i="2"/>
  <c r="C160" i="2"/>
  <c r="B160" i="2"/>
  <c r="A160" i="2"/>
  <c r="M159" i="2"/>
  <c r="L159" i="2"/>
  <c r="K159" i="2"/>
  <c r="F159" i="2"/>
  <c r="D159" i="2"/>
  <c r="C159" i="2"/>
  <c r="B159" i="2"/>
  <c r="A159" i="2"/>
  <c r="M158" i="2"/>
  <c r="L158" i="2"/>
  <c r="K158" i="2"/>
  <c r="F158" i="2"/>
  <c r="D158" i="2"/>
  <c r="C158" i="2"/>
  <c r="B158" i="2"/>
  <c r="A158" i="2"/>
  <c r="M157" i="2"/>
  <c r="L157" i="2"/>
  <c r="K157" i="2"/>
  <c r="F157" i="2"/>
  <c r="D157" i="2"/>
  <c r="C157" i="2"/>
  <c r="B157" i="2"/>
  <c r="A157" i="2"/>
  <c r="M156" i="2"/>
  <c r="L156" i="2"/>
  <c r="K156" i="2"/>
  <c r="F156" i="2"/>
  <c r="D156" i="2"/>
  <c r="C156" i="2"/>
  <c r="B156" i="2"/>
  <c r="A156" i="2"/>
  <c r="M155" i="2"/>
  <c r="L155" i="2"/>
  <c r="K155" i="2"/>
  <c r="F155" i="2"/>
  <c r="D155" i="2"/>
  <c r="C155" i="2"/>
  <c r="B155" i="2"/>
  <c r="A155" i="2"/>
  <c r="M154" i="2"/>
  <c r="L154" i="2"/>
  <c r="K154" i="2"/>
  <c r="F154" i="2"/>
  <c r="D154" i="2"/>
  <c r="C154" i="2"/>
  <c r="B154" i="2"/>
  <c r="A154" i="2"/>
  <c r="M153" i="2"/>
  <c r="L153" i="2"/>
  <c r="K153" i="2"/>
  <c r="F153" i="2"/>
  <c r="D153" i="2"/>
  <c r="C153" i="2"/>
  <c r="B153" i="2"/>
  <c r="A153" i="2"/>
  <c r="M152" i="2"/>
  <c r="L152" i="2"/>
  <c r="K152" i="2"/>
  <c r="F152" i="2"/>
  <c r="D152" i="2"/>
  <c r="C152" i="2"/>
  <c r="B152" i="2"/>
  <c r="A152" i="2"/>
  <c r="M151" i="2"/>
  <c r="L151" i="2"/>
  <c r="K151" i="2"/>
  <c r="F151" i="2"/>
  <c r="D151" i="2"/>
  <c r="C151" i="2"/>
  <c r="B151" i="2"/>
  <c r="A151" i="2"/>
  <c r="M150" i="2"/>
  <c r="L150" i="2"/>
  <c r="K150" i="2"/>
  <c r="F150" i="2"/>
  <c r="D150" i="2"/>
  <c r="C150" i="2"/>
  <c r="B150" i="2"/>
  <c r="A150" i="2"/>
  <c r="M149" i="2"/>
  <c r="L149" i="2"/>
  <c r="K149" i="2"/>
  <c r="F149" i="2"/>
  <c r="D149" i="2"/>
  <c r="C149" i="2"/>
  <c r="B149" i="2"/>
  <c r="A149" i="2"/>
  <c r="M148" i="2"/>
  <c r="L148" i="2"/>
  <c r="K148" i="2"/>
  <c r="F148" i="2"/>
  <c r="D148" i="2"/>
  <c r="C148" i="2"/>
  <c r="B148" i="2"/>
  <c r="A148" i="2"/>
  <c r="M147" i="2"/>
  <c r="L147" i="2"/>
  <c r="K147" i="2"/>
  <c r="F147" i="2"/>
  <c r="D147" i="2"/>
  <c r="C147" i="2"/>
  <c r="B147" i="2"/>
  <c r="A147" i="2"/>
  <c r="M146" i="2"/>
  <c r="L146" i="2"/>
  <c r="K146" i="2"/>
  <c r="F146" i="2"/>
  <c r="D146" i="2"/>
  <c r="C146" i="2"/>
  <c r="B146" i="2"/>
  <c r="A146" i="2"/>
  <c r="M145" i="2"/>
  <c r="L145" i="2"/>
  <c r="K145" i="2"/>
  <c r="F145" i="2"/>
  <c r="D145" i="2"/>
  <c r="C145" i="2"/>
  <c r="B145" i="2"/>
  <c r="A145" i="2"/>
  <c r="M144" i="2"/>
  <c r="L144" i="2"/>
  <c r="K144" i="2"/>
  <c r="F144" i="2"/>
  <c r="D144" i="2"/>
  <c r="C144" i="2"/>
  <c r="B144" i="2"/>
  <c r="A144" i="2"/>
  <c r="M143" i="2"/>
  <c r="L143" i="2"/>
  <c r="K143" i="2"/>
  <c r="F143" i="2"/>
  <c r="D143" i="2"/>
  <c r="C143" i="2"/>
  <c r="B143" i="2"/>
  <c r="A143" i="2"/>
  <c r="M142" i="2"/>
  <c r="L142" i="2"/>
  <c r="K142" i="2"/>
  <c r="F142" i="2"/>
  <c r="D142" i="2"/>
  <c r="C142" i="2"/>
  <c r="B142" i="2"/>
  <c r="A142" i="2"/>
  <c r="M141" i="2"/>
  <c r="L141" i="2"/>
  <c r="K141" i="2"/>
  <c r="F141" i="2"/>
  <c r="D141" i="2"/>
  <c r="C141" i="2"/>
  <c r="B141" i="2"/>
  <c r="A141" i="2"/>
  <c r="M140" i="2"/>
  <c r="L140" i="2"/>
  <c r="K140" i="2"/>
  <c r="F140" i="2"/>
  <c r="D140" i="2"/>
  <c r="C140" i="2"/>
  <c r="B140" i="2"/>
  <c r="A140" i="2"/>
  <c r="M139" i="2"/>
  <c r="L139" i="2"/>
  <c r="K139" i="2"/>
  <c r="F139" i="2"/>
  <c r="D139" i="2"/>
  <c r="C139" i="2"/>
  <c r="B139" i="2"/>
  <c r="A139" i="2"/>
  <c r="M138" i="2"/>
  <c r="L138" i="2"/>
  <c r="K138" i="2"/>
  <c r="F138" i="2"/>
  <c r="D138" i="2"/>
  <c r="C138" i="2"/>
  <c r="B138" i="2"/>
  <c r="A138" i="2"/>
  <c r="M137" i="2"/>
  <c r="L137" i="2"/>
  <c r="K137" i="2"/>
  <c r="F137" i="2"/>
  <c r="D137" i="2"/>
  <c r="C137" i="2"/>
  <c r="B137" i="2"/>
  <c r="A137" i="2"/>
  <c r="M136" i="2"/>
  <c r="L136" i="2"/>
  <c r="K136" i="2"/>
  <c r="F136" i="2"/>
  <c r="D136" i="2"/>
  <c r="C136" i="2"/>
  <c r="B136" i="2"/>
  <c r="A136" i="2"/>
  <c r="M135" i="2"/>
  <c r="L135" i="2"/>
  <c r="K135" i="2"/>
  <c r="F135" i="2"/>
  <c r="D135" i="2"/>
  <c r="C135" i="2"/>
  <c r="B135" i="2"/>
  <c r="A135" i="2"/>
  <c r="M134" i="2"/>
  <c r="L134" i="2"/>
  <c r="K134" i="2"/>
  <c r="F134" i="2"/>
  <c r="D134" i="2"/>
  <c r="C134" i="2"/>
  <c r="B134" i="2"/>
  <c r="A134" i="2"/>
  <c r="M133" i="2"/>
  <c r="L133" i="2"/>
  <c r="K133" i="2"/>
  <c r="F133" i="2"/>
  <c r="D133" i="2"/>
  <c r="C133" i="2"/>
  <c r="B133" i="2"/>
  <c r="A133" i="2"/>
  <c r="M132" i="2"/>
  <c r="L132" i="2"/>
  <c r="K132" i="2"/>
  <c r="F132" i="2"/>
  <c r="D132" i="2"/>
  <c r="C132" i="2"/>
  <c r="B132" i="2"/>
  <c r="A132" i="2"/>
  <c r="M131" i="2"/>
  <c r="L131" i="2"/>
  <c r="K131" i="2"/>
  <c r="F131" i="2"/>
  <c r="D131" i="2"/>
  <c r="C131" i="2"/>
  <c r="B131" i="2"/>
  <c r="A131" i="2"/>
  <c r="M130" i="2"/>
  <c r="L130" i="2"/>
  <c r="K130" i="2"/>
  <c r="F130" i="2"/>
  <c r="D130" i="2"/>
  <c r="C130" i="2"/>
  <c r="B130" i="2"/>
  <c r="A130" i="2"/>
  <c r="M129" i="2"/>
  <c r="L129" i="2"/>
  <c r="K129" i="2"/>
  <c r="F129" i="2"/>
  <c r="D129" i="2"/>
  <c r="C129" i="2"/>
  <c r="B129" i="2"/>
  <c r="A129" i="2"/>
  <c r="M128" i="2"/>
  <c r="L128" i="2"/>
  <c r="K128" i="2"/>
  <c r="F128" i="2"/>
  <c r="D128" i="2"/>
  <c r="C128" i="2"/>
  <c r="B128" i="2"/>
  <c r="A128" i="2"/>
  <c r="M127" i="2"/>
  <c r="L127" i="2"/>
  <c r="K127" i="2"/>
  <c r="F127" i="2"/>
  <c r="D127" i="2"/>
  <c r="C127" i="2"/>
  <c r="B127" i="2"/>
  <c r="A127" i="2"/>
  <c r="M126" i="2"/>
  <c r="L126" i="2"/>
  <c r="K126" i="2"/>
  <c r="F126" i="2"/>
  <c r="D126" i="2"/>
  <c r="C126" i="2"/>
  <c r="B126" i="2"/>
  <c r="A126" i="2"/>
  <c r="M125" i="2"/>
  <c r="L125" i="2"/>
  <c r="K125" i="2"/>
  <c r="F125" i="2"/>
  <c r="D125" i="2"/>
  <c r="C125" i="2"/>
  <c r="B125" i="2"/>
  <c r="A125" i="2"/>
  <c r="M124" i="2"/>
  <c r="L124" i="2"/>
  <c r="K124" i="2"/>
  <c r="F124" i="2"/>
  <c r="D124" i="2"/>
  <c r="C124" i="2"/>
  <c r="B124" i="2"/>
  <c r="A124" i="2"/>
  <c r="M123" i="2"/>
  <c r="L123" i="2"/>
  <c r="K123" i="2"/>
  <c r="F123" i="2"/>
  <c r="D123" i="2"/>
  <c r="C123" i="2"/>
  <c r="B123" i="2"/>
  <c r="A123" i="2"/>
  <c r="M122" i="2"/>
  <c r="L122" i="2"/>
  <c r="K122" i="2"/>
  <c r="F122" i="2"/>
  <c r="D122" i="2"/>
  <c r="C122" i="2"/>
  <c r="B122" i="2"/>
  <c r="A122" i="2"/>
  <c r="M121" i="2"/>
  <c r="L121" i="2"/>
  <c r="K121" i="2"/>
  <c r="F121" i="2"/>
  <c r="D121" i="2"/>
  <c r="C121" i="2"/>
  <c r="B121" i="2"/>
  <c r="A121" i="2"/>
  <c r="M120" i="2"/>
  <c r="L120" i="2"/>
  <c r="K120" i="2"/>
  <c r="F120" i="2"/>
  <c r="D120" i="2"/>
  <c r="C120" i="2"/>
  <c r="B120" i="2"/>
  <c r="A120" i="2"/>
  <c r="M119" i="2"/>
  <c r="L119" i="2"/>
  <c r="K119" i="2"/>
  <c r="F119" i="2"/>
  <c r="D119" i="2"/>
  <c r="C119" i="2"/>
  <c r="B119" i="2"/>
  <c r="A119" i="2"/>
  <c r="M118" i="2"/>
  <c r="L118" i="2"/>
  <c r="K118" i="2"/>
  <c r="F118" i="2"/>
  <c r="D118" i="2"/>
  <c r="C118" i="2"/>
  <c r="B118" i="2"/>
  <c r="A118" i="2"/>
  <c r="M117" i="2"/>
  <c r="L117" i="2"/>
  <c r="K117" i="2"/>
  <c r="F117" i="2"/>
  <c r="D117" i="2"/>
  <c r="C117" i="2"/>
  <c r="B117" i="2"/>
  <c r="A117" i="2"/>
  <c r="M116" i="2"/>
  <c r="L116" i="2"/>
  <c r="K116" i="2"/>
  <c r="F116" i="2"/>
  <c r="D116" i="2"/>
  <c r="C116" i="2"/>
  <c r="B116" i="2"/>
  <c r="A116" i="2"/>
  <c r="M115" i="2"/>
  <c r="L115" i="2"/>
  <c r="K115" i="2"/>
  <c r="F115" i="2"/>
  <c r="D115" i="2"/>
  <c r="C115" i="2"/>
  <c r="B115" i="2"/>
  <c r="A115" i="2"/>
  <c r="M114" i="2"/>
  <c r="L114" i="2"/>
  <c r="K114" i="2"/>
  <c r="F114" i="2"/>
  <c r="D114" i="2"/>
  <c r="C114" i="2"/>
  <c r="B114" i="2"/>
  <c r="A114" i="2"/>
  <c r="M113" i="2"/>
  <c r="L113" i="2"/>
  <c r="K113" i="2"/>
  <c r="F113" i="2"/>
  <c r="D113" i="2"/>
  <c r="C113" i="2"/>
  <c r="B113" i="2"/>
  <c r="A113" i="2"/>
  <c r="M112" i="2"/>
  <c r="L112" i="2"/>
  <c r="K112" i="2"/>
  <c r="F112" i="2"/>
  <c r="D112" i="2"/>
  <c r="C112" i="2"/>
  <c r="B112" i="2"/>
  <c r="A112" i="2"/>
  <c r="M111" i="2"/>
  <c r="L111" i="2"/>
  <c r="K111" i="2"/>
  <c r="F111" i="2"/>
  <c r="D111" i="2"/>
  <c r="C111" i="2"/>
  <c r="B111" i="2"/>
  <c r="A111" i="2"/>
  <c r="M110" i="2"/>
  <c r="L110" i="2"/>
  <c r="K110" i="2"/>
  <c r="F110" i="2"/>
  <c r="D110" i="2"/>
  <c r="C110" i="2"/>
  <c r="B110" i="2"/>
  <c r="A110" i="2"/>
  <c r="M109" i="2"/>
  <c r="L109" i="2"/>
  <c r="K109" i="2"/>
  <c r="F109" i="2"/>
  <c r="D109" i="2"/>
  <c r="C109" i="2"/>
  <c r="B109" i="2"/>
  <c r="A109" i="2"/>
  <c r="M108" i="2"/>
  <c r="L108" i="2"/>
  <c r="K108" i="2"/>
  <c r="F108" i="2"/>
  <c r="D108" i="2"/>
  <c r="C108" i="2"/>
  <c r="B108" i="2"/>
  <c r="A108" i="2"/>
  <c r="M107" i="2"/>
  <c r="L107" i="2"/>
  <c r="K107" i="2"/>
  <c r="F107" i="2"/>
  <c r="D107" i="2"/>
  <c r="C107" i="2"/>
  <c r="B107" i="2"/>
  <c r="A107" i="2"/>
  <c r="M106" i="2"/>
  <c r="L106" i="2"/>
  <c r="K106" i="2"/>
  <c r="F106" i="2"/>
  <c r="D106" i="2"/>
  <c r="C106" i="2"/>
  <c r="B106" i="2"/>
  <c r="A106" i="2"/>
  <c r="M105" i="2"/>
  <c r="L105" i="2"/>
  <c r="K105" i="2"/>
  <c r="F105" i="2"/>
  <c r="D105" i="2"/>
  <c r="C105" i="2"/>
  <c r="B105" i="2"/>
  <c r="A105" i="2"/>
  <c r="M104" i="2"/>
  <c r="L104" i="2"/>
  <c r="K104" i="2"/>
  <c r="F104" i="2"/>
  <c r="D104" i="2"/>
  <c r="C104" i="2"/>
  <c r="B104" i="2"/>
  <c r="A104" i="2"/>
  <c r="M103" i="2"/>
  <c r="L103" i="2"/>
  <c r="K103" i="2"/>
  <c r="F103" i="2"/>
  <c r="D103" i="2"/>
  <c r="C103" i="2"/>
  <c r="B103" i="2"/>
  <c r="A103" i="2"/>
  <c r="M102" i="2"/>
  <c r="L102" i="2"/>
  <c r="K102" i="2"/>
  <c r="F102" i="2"/>
  <c r="D102" i="2"/>
  <c r="C102" i="2"/>
  <c r="B102" i="2"/>
  <c r="A102" i="2"/>
  <c r="M101" i="2"/>
  <c r="L101" i="2"/>
  <c r="K101" i="2"/>
  <c r="F101" i="2"/>
  <c r="D101" i="2"/>
  <c r="C101" i="2"/>
  <c r="B101" i="2"/>
  <c r="A101" i="2"/>
  <c r="M100" i="2"/>
  <c r="L100" i="2"/>
  <c r="K100" i="2"/>
  <c r="F100" i="2"/>
  <c r="D100" i="2"/>
  <c r="C100" i="2"/>
  <c r="B100" i="2"/>
  <c r="A100" i="2"/>
  <c r="M99" i="2"/>
  <c r="L99" i="2"/>
  <c r="K99" i="2"/>
  <c r="F99" i="2"/>
  <c r="D99" i="2"/>
  <c r="C99" i="2"/>
  <c r="B99" i="2"/>
  <c r="A99" i="2"/>
  <c r="M98" i="2"/>
  <c r="L98" i="2"/>
  <c r="K98" i="2"/>
  <c r="F98" i="2"/>
  <c r="D98" i="2"/>
  <c r="C98" i="2"/>
  <c r="B98" i="2"/>
  <c r="A98" i="2"/>
  <c r="M97" i="2"/>
  <c r="L97" i="2"/>
  <c r="K97" i="2"/>
  <c r="F97" i="2"/>
  <c r="D97" i="2"/>
  <c r="C97" i="2"/>
  <c r="B97" i="2"/>
  <c r="A97" i="2"/>
  <c r="M96" i="2"/>
  <c r="L96" i="2"/>
  <c r="K96" i="2"/>
  <c r="F96" i="2"/>
  <c r="D96" i="2"/>
  <c r="C96" i="2"/>
  <c r="B96" i="2"/>
  <c r="A96" i="2"/>
  <c r="M95" i="2"/>
  <c r="L95" i="2"/>
  <c r="K95" i="2"/>
  <c r="F95" i="2"/>
  <c r="D95" i="2"/>
  <c r="C95" i="2"/>
  <c r="B95" i="2"/>
  <c r="A95" i="2"/>
  <c r="M94" i="2"/>
  <c r="L94" i="2"/>
  <c r="K94" i="2"/>
  <c r="F94" i="2"/>
  <c r="D94" i="2"/>
  <c r="C94" i="2"/>
  <c r="B94" i="2"/>
  <c r="A94" i="2"/>
  <c r="M93" i="2"/>
  <c r="L93" i="2"/>
  <c r="K93" i="2"/>
  <c r="F93" i="2"/>
  <c r="D93" i="2"/>
  <c r="C93" i="2"/>
  <c r="B93" i="2"/>
  <c r="A93" i="2"/>
  <c r="M92" i="2"/>
  <c r="L92" i="2"/>
  <c r="K92" i="2"/>
  <c r="F92" i="2"/>
  <c r="D92" i="2"/>
  <c r="C92" i="2"/>
  <c r="B92" i="2"/>
  <c r="A92" i="2"/>
  <c r="M91" i="2"/>
  <c r="L91" i="2"/>
  <c r="K91" i="2"/>
  <c r="F91" i="2"/>
  <c r="D91" i="2"/>
  <c r="C91" i="2"/>
  <c r="B91" i="2"/>
  <c r="A91" i="2"/>
  <c r="M90" i="2"/>
  <c r="L90" i="2"/>
  <c r="K90" i="2"/>
  <c r="F90" i="2"/>
  <c r="D90" i="2"/>
  <c r="C90" i="2"/>
  <c r="B90" i="2"/>
  <c r="A90" i="2"/>
  <c r="M89" i="2"/>
  <c r="L89" i="2"/>
  <c r="K89" i="2"/>
  <c r="F89" i="2"/>
  <c r="D89" i="2"/>
  <c r="C89" i="2"/>
  <c r="B89" i="2"/>
  <c r="A89" i="2"/>
  <c r="M88" i="2"/>
  <c r="L88" i="2"/>
  <c r="K88" i="2"/>
  <c r="F88" i="2"/>
  <c r="D88" i="2"/>
  <c r="C88" i="2"/>
  <c r="B88" i="2"/>
  <c r="A88" i="2"/>
  <c r="M87" i="2"/>
  <c r="L87" i="2"/>
  <c r="K87" i="2"/>
  <c r="F87" i="2"/>
  <c r="D87" i="2"/>
  <c r="C87" i="2"/>
  <c r="B87" i="2"/>
  <c r="A87" i="2"/>
  <c r="M86" i="2"/>
  <c r="L86" i="2"/>
  <c r="K86" i="2"/>
  <c r="F86" i="2"/>
  <c r="D86" i="2"/>
  <c r="C86" i="2"/>
  <c r="B86" i="2"/>
  <c r="A86" i="2"/>
  <c r="M85" i="2"/>
  <c r="L85" i="2"/>
  <c r="K85" i="2"/>
  <c r="F85" i="2"/>
  <c r="D85" i="2"/>
  <c r="C85" i="2"/>
  <c r="B85" i="2"/>
  <c r="A85" i="2"/>
  <c r="M84" i="2"/>
  <c r="L84" i="2"/>
  <c r="K84" i="2"/>
  <c r="F84" i="2"/>
  <c r="D84" i="2"/>
  <c r="C84" i="2"/>
  <c r="B84" i="2"/>
  <c r="A84" i="2"/>
  <c r="M83" i="2"/>
  <c r="L83" i="2"/>
  <c r="K83" i="2"/>
  <c r="F83" i="2"/>
  <c r="D83" i="2"/>
  <c r="C83" i="2"/>
  <c r="B83" i="2"/>
  <c r="A83" i="2"/>
  <c r="M82" i="2"/>
  <c r="L82" i="2"/>
  <c r="K82" i="2"/>
  <c r="F82" i="2"/>
  <c r="D82" i="2"/>
  <c r="C82" i="2"/>
  <c r="B82" i="2"/>
  <c r="A82" i="2"/>
  <c r="M81" i="2"/>
  <c r="L81" i="2"/>
  <c r="K81" i="2"/>
  <c r="F81" i="2"/>
  <c r="D81" i="2"/>
  <c r="C81" i="2"/>
  <c r="B81" i="2"/>
  <c r="A81" i="2"/>
  <c r="M80" i="2"/>
  <c r="L80" i="2"/>
  <c r="K80" i="2"/>
  <c r="F80" i="2"/>
  <c r="D80" i="2"/>
  <c r="C80" i="2"/>
  <c r="B80" i="2"/>
  <c r="A80" i="2"/>
  <c r="M79" i="2"/>
  <c r="L79" i="2"/>
  <c r="K79" i="2"/>
  <c r="F79" i="2"/>
  <c r="D79" i="2"/>
  <c r="C79" i="2"/>
  <c r="B79" i="2"/>
  <c r="A79" i="2"/>
  <c r="M78" i="2"/>
  <c r="L78" i="2"/>
  <c r="K78" i="2"/>
  <c r="F78" i="2"/>
  <c r="D78" i="2"/>
  <c r="C78" i="2"/>
  <c r="B78" i="2"/>
  <c r="A78" i="2"/>
  <c r="M77" i="2"/>
  <c r="L77" i="2"/>
  <c r="K77" i="2"/>
  <c r="F77" i="2"/>
  <c r="D77" i="2"/>
  <c r="C77" i="2"/>
  <c r="B77" i="2"/>
  <c r="A77" i="2"/>
  <c r="M76" i="2"/>
  <c r="L76" i="2"/>
  <c r="K76" i="2"/>
  <c r="F76" i="2"/>
  <c r="D76" i="2"/>
  <c r="C76" i="2"/>
  <c r="B76" i="2"/>
  <c r="A76" i="2"/>
  <c r="M75" i="2"/>
  <c r="L75" i="2"/>
  <c r="K75" i="2"/>
  <c r="F75" i="2"/>
  <c r="D75" i="2"/>
  <c r="C75" i="2"/>
  <c r="B75" i="2"/>
  <c r="A75" i="2"/>
  <c r="M74" i="2"/>
  <c r="L74" i="2"/>
  <c r="K74" i="2"/>
  <c r="F74" i="2"/>
  <c r="D74" i="2"/>
  <c r="C74" i="2"/>
  <c r="B74" i="2"/>
  <c r="A74" i="2"/>
  <c r="M73" i="2"/>
  <c r="L73" i="2"/>
  <c r="K73" i="2"/>
  <c r="M71" i="2"/>
  <c r="L71" i="2"/>
  <c r="K71" i="2"/>
  <c r="M70" i="2"/>
  <c r="L70" i="2"/>
  <c r="K70" i="2"/>
  <c r="M59" i="2"/>
  <c r="L59" i="2"/>
  <c r="K59" i="2"/>
  <c r="M58" i="2"/>
  <c r="L58" i="2"/>
  <c r="K58" i="2"/>
  <c r="M57" i="2"/>
  <c r="L57" i="2"/>
  <c r="K57" i="2"/>
  <c r="M56" i="2"/>
  <c r="L56" i="2"/>
  <c r="K56" i="2"/>
  <c r="M53" i="2"/>
  <c r="L53" i="2"/>
  <c r="K53" i="2"/>
  <c r="M51" i="2"/>
  <c r="L51" i="2"/>
  <c r="K51" i="2"/>
  <c r="M50" i="2"/>
  <c r="L50" i="2"/>
  <c r="K50" i="2"/>
  <c r="M49" i="2"/>
  <c r="L49" i="2"/>
  <c r="K49" i="2"/>
  <c r="M48" i="2"/>
  <c r="L48" i="2"/>
  <c r="K48" i="2"/>
  <c r="M47" i="2"/>
  <c r="L47" i="2"/>
  <c r="K47" i="2"/>
  <c r="M46" i="2"/>
  <c r="L46" i="2"/>
  <c r="K46" i="2"/>
  <c r="M45" i="2"/>
  <c r="L45" i="2"/>
  <c r="K45" i="2"/>
  <c r="M44" i="2"/>
  <c r="L44" i="2"/>
  <c r="K44" i="2"/>
  <c r="M43" i="2"/>
  <c r="L43" i="2"/>
  <c r="K43" i="2"/>
  <c r="M39" i="2"/>
  <c r="L39" i="2"/>
  <c r="K39" i="2"/>
  <c r="F39" i="2"/>
  <c r="D39" i="2"/>
  <c r="C39" i="2"/>
  <c r="B39" i="2"/>
  <c r="A39" i="2"/>
  <c r="M38" i="2"/>
  <c r="L38" i="2"/>
  <c r="K38" i="2"/>
  <c r="F38" i="2"/>
  <c r="D38" i="2"/>
  <c r="C38" i="2"/>
  <c r="B38" i="2"/>
  <c r="A38" i="2"/>
  <c r="M37" i="2"/>
  <c r="L37" i="2"/>
  <c r="K37" i="2"/>
  <c r="F37" i="2"/>
  <c r="D37" i="2"/>
  <c r="C37" i="2"/>
  <c r="B37" i="2"/>
  <c r="A37" i="2"/>
  <c r="M36" i="2"/>
  <c r="L36" i="2"/>
  <c r="K36" i="2"/>
  <c r="F36" i="2"/>
  <c r="D36" i="2"/>
  <c r="C36" i="2"/>
  <c r="B36" i="2"/>
  <c r="A36" i="2"/>
  <c r="M35" i="2"/>
  <c r="L35" i="2"/>
  <c r="K35" i="2"/>
  <c r="B35" i="2"/>
  <c r="A35" i="2"/>
  <c r="M34" i="2"/>
  <c r="L34" i="2"/>
  <c r="K34" i="2"/>
  <c r="B34" i="2"/>
  <c r="A34" i="2"/>
  <c r="M33" i="2"/>
  <c r="L33" i="2"/>
  <c r="K33" i="2"/>
  <c r="B33" i="2"/>
  <c r="A33" i="2"/>
  <c r="M32" i="2"/>
  <c r="L32" i="2"/>
  <c r="K32" i="2"/>
  <c r="B32" i="2"/>
  <c r="A32" i="2"/>
  <c r="M31" i="2"/>
  <c r="L31" i="2"/>
  <c r="K31" i="2"/>
  <c r="B31" i="2"/>
  <c r="A31" i="2"/>
  <c r="M30" i="2"/>
  <c r="L30" i="2"/>
  <c r="K30" i="2"/>
  <c r="B30" i="2"/>
  <c r="A30" i="2"/>
  <c r="M29" i="2"/>
  <c r="L29" i="2"/>
  <c r="K29" i="2"/>
  <c r="B29" i="2"/>
  <c r="A29" i="2"/>
  <c r="M28" i="2"/>
  <c r="L28" i="2"/>
  <c r="K28" i="2"/>
  <c r="B28" i="2"/>
  <c r="A28" i="2"/>
  <c r="M27" i="2"/>
  <c r="L27" i="2"/>
  <c r="K27" i="2"/>
  <c r="B27" i="2"/>
  <c r="A27" i="2"/>
  <c r="M26" i="2"/>
  <c r="L26" i="2"/>
  <c r="K26" i="2"/>
  <c r="B26" i="2"/>
  <c r="A26" i="2"/>
  <c r="M25" i="2"/>
  <c r="L25" i="2"/>
  <c r="K25" i="2"/>
  <c r="B25" i="2"/>
  <c r="A25" i="2"/>
  <c r="M24" i="2"/>
  <c r="L24" i="2"/>
  <c r="K24" i="2"/>
  <c r="B24" i="2"/>
  <c r="A24" i="2"/>
  <c r="M23" i="2"/>
  <c r="L23" i="2"/>
  <c r="K23" i="2"/>
  <c r="B23" i="2"/>
  <c r="A23" i="2"/>
  <c r="M22" i="2"/>
  <c r="L22" i="2"/>
  <c r="K22" i="2"/>
  <c r="B22" i="2"/>
  <c r="A22" i="2"/>
  <c r="M21" i="2"/>
  <c r="L21" i="2"/>
  <c r="K21" i="2"/>
  <c r="B21" i="2"/>
  <c r="A21" i="2"/>
  <c r="M20" i="2"/>
  <c r="L20" i="2"/>
  <c r="K20" i="2"/>
  <c r="B20" i="2"/>
  <c r="A20" i="2"/>
  <c r="M19" i="2"/>
  <c r="L19" i="2"/>
  <c r="K19" i="2"/>
  <c r="B19" i="2"/>
  <c r="A19" i="2"/>
  <c r="M18" i="2"/>
  <c r="L18" i="2"/>
  <c r="K18" i="2"/>
  <c r="M17" i="2"/>
  <c r="L17" i="2"/>
  <c r="K17" i="2"/>
  <c r="M16" i="2"/>
  <c r="L16" i="2"/>
  <c r="K16" i="2"/>
  <c r="M15" i="2"/>
  <c r="L15" i="2"/>
  <c r="K15" i="2"/>
  <c r="M14" i="2"/>
  <c r="L14" i="2"/>
  <c r="K14" i="2"/>
  <c r="M13" i="2"/>
  <c r="L13" i="2"/>
  <c r="K13" i="2"/>
  <c r="M12" i="2"/>
  <c r="L12" i="2"/>
  <c r="K12" i="2"/>
  <c r="M11" i="2"/>
  <c r="L11" i="2"/>
  <c r="K11" i="2"/>
  <c r="M10" i="2"/>
  <c r="L10" i="2"/>
  <c r="K10" i="2"/>
  <c r="M9" i="2"/>
  <c r="L9" i="2"/>
  <c r="K9" i="2"/>
  <c r="M8" i="2"/>
  <c r="L8" i="2"/>
  <c r="K8" i="2"/>
  <c r="M7" i="2"/>
  <c r="L7" i="2"/>
  <c r="K7" i="2"/>
  <c r="M6" i="2"/>
  <c r="L6" i="2"/>
  <c r="K6" i="2"/>
  <c r="M5" i="2"/>
  <c r="L5" i="2"/>
  <c r="K5" i="2"/>
  <c r="M4" i="2"/>
  <c r="L4" i="2"/>
  <c r="K4" i="2"/>
  <c r="M3" i="2"/>
  <c r="L3" i="2"/>
  <c r="K3" i="2"/>
  <c r="F3" i="2"/>
  <c r="D3" i="2"/>
  <c r="C3" i="2"/>
  <c r="B3" i="2"/>
  <c r="A3" i="2"/>
  <c r="E1" i="2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D30" i="1"/>
  <c r="N29" i="1"/>
  <c r="G29" i="1"/>
  <c r="F29" i="1"/>
  <c r="E29" i="1"/>
  <c r="N28" i="1"/>
  <c r="E28" i="1"/>
  <c r="N27" i="1"/>
  <c r="D27" i="1"/>
  <c r="C27" i="1"/>
  <c r="C30" i="1" s="1"/>
  <c r="N26" i="1"/>
  <c r="N25" i="1"/>
  <c r="N24" i="1"/>
  <c r="N23" i="1"/>
  <c r="N22" i="1"/>
  <c r="N21" i="1"/>
  <c r="N20" i="1"/>
  <c r="N19" i="1"/>
  <c r="N18" i="1"/>
  <c r="N17" i="1"/>
  <c r="D17" i="1"/>
  <c r="D20" i="1" s="1"/>
  <c r="D32" i="1" s="1"/>
  <c r="C17" i="1"/>
  <c r="N16" i="1"/>
  <c r="N15" i="1"/>
  <c r="N14" i="1"/>
  <c r="D14" i="1"/>
  <c r="C14" i="1"/>
  <c r="C20" i="1" s="1"/>
  <c r="C32" i="1" s="1"/>
  <c r="N13" i="1"/>
  <c r="N12" i="1"/>
  <c r="N11" i="1"/>
  <c r="N10" i="1"/>
  <c r="N9" i="1"/>
  <c r="N8" i="1"/>
  <c r="N7" i="1"/>
  <c r="N6" i="1"/>
  <c r="N5" i="1"/>
  <c r="M5" i="1"/>
  <c r="M6" i="1" s="1"/>
  <c r="M7" i="1" s="1"/>
  <c r="M8" i="1" s="1"/>
  <c r="M9" i="1" s="1"/>
  <c r="M10" i="1" s="1"/>
  <c r="M11" i="1" s="1"/>
  <c r="M12" i="1" s="1"/>
  <c r="M13" i="1" s="1"/>
  <c r="M14" i="1" s="1"/>
  <c r="M15" i="1" s="1"/>
  <c r="M16" i="1" s="1"/>
  <c r="M17" i="1" s="1"/>
  <c r="M18" i="1" s="1"/>
  <c r="M19" i="1" s="1"/>
  <c r="M20" i="1" s="1"/>
  <c r="M21" i="1" s="1"/>
  <c r="M22" i="1" s="1"/>
  <c r="M23" i="1" s="1"/>
  <c r="M24" i="1" s="1"/>
  <c r="M25" i="1" s="1"/>
  <c r="M26" i="1" s="1"/>
  <c r="M27" i="1" s="1"/>
  <c r="M28" i="1" s="1"/>
  <c r="M29" i="1" s="1"/>
  <c r="M30" i="1" s="1"/>
  <c r="M31" i="1" s="1"/>
  <c r="M32" i="1" s="1"/>
  <c r="M33" i="1" s="1"/>
  <c r="M34" i="1" s="1"/>
  <c r="M35" i="1" s="1"/>
  <c r="M36" i="1" s="1"/>
  <c r="M37" i="1" s="1"/>
  <c r="M38" i="1" s="1"/>
  <c r="M39" i="1" s="1"/>
  <c r="M40" i="1" s="1"/>
  <c r="M41" i="1" s="1"/>
  <c r="M42" i="1" s="1"/>
  <c r="M43" i="1" s="1"/>
  <c r="M44" i="1" s="1"/>
  <c r="M45" i="1" s="1"/>
  <c r="M46" i="1" s="1"/>
  <c r="M47" i="1" s="1"/>
  <c r="M48" i="1" s="1"/>
  <c r="M49" i="1" s="1"/>
  <c r="M50" i="1" s="1"/>
  <c r="M51" i="1" s="1"/>
  <c r="M52" i="1" s="1"/>
  <c r="M53" i="1" s="1"/>
  <c r="M54" i="1" s="1"/>
  <c r="M55" i="1" s="1"/>
  <c r="M56" i="1" s="1"/>
  <c r="M57" i="1" s="1"/>
  <c r="M58" i="1" s="1"/>
  <c r="M59" i="1" s="1"/>
  <c r="M60" i="1" s="1"/>
  <c r="M61" i="1" s="1"/>
  <c r="M62" i="1" s="1"/>
  <c r="M63" i="1" s="1"/>
  <c r="M64" i="1" s="1"/>
  <c r="M65" i="1" s="1"/>
  <c r="M66" i="1" s="1"/>
  <c r="M67" i="1" s="1"/>
  <c r="M68" i="1" s="1"/>
  <c r="M69" i="1" s="1"/>
  <c r="M70" i="1" s="1"/>
  <c r="M71" i="1" s="1"/>
  <c r="M72" i="1" s="1"/>
  <c r="M73" i="1" s="1"/>
  <c r="M74" i="1" s="1"/>
  <c r="M75" i="1" s="1"/>
  <c r="M76" i="1" s="1"/>
  <c r="M77" i="1" s="1"/>
  <c r="M78" i="1" s="1"/>
  <c r="M79" i="1" s="1"/>
  <c r="M80" i="1" s="1"/>
  <c r="M81" i="1" s="1"/>
  <c r="M82" i="1" s="1"/>
  <c r="M83" i="1" s="1"/>
  <c r="M84" i="1" s="1"/>
  <c r="M85" i="1" s="1"/>
  <c r="M86" i="1" s="1"/>
  <c r="M87" i="1" s="1"/>
  <c r="M88" i="1" s="1"/>
  <c r="M89" i="1" s="1"/>
  <c r="M90" i="1" s="1"/>
  <c r="M91" i="1" s="1"/>
  <c r="M92" i="1" s="1"/>
  <c r="M93" i="1" s="1"/>
  <c r="M94" i="1" s="1"/>
  <c r="M95" i="1" s="1"/>
  <c r="M96" i="1" s="1"/>
  <c r="M97" i="1" s="1"/>
  <c r="M98" i="1" s="1"/>
  <c r="M99" i="1" s="1"/>
  <c r="M100" i="1" s="1"/>
  <c r="M101" i="1" s="1"/>
  <c r="M102" i="1" s="1"/>
  <c r="M103" i="1" s="1"/>
  <c r="M104" i="1" s="1"/>
  <c r="M105" i="1" s="1"/>
  <c r="M106" i="1" s="1"/>
  <c r="M107" i="1" s="1"/>
  <c r="M108" i="1" s="1"/>
  <c r="M109" i="1" s="1"/>
  <c r="M110" i="1" s="1"/>
  <c r="M111" i="1" s="1"/>
  <c r="M112" i="1" s="1"/>
  <c r="M113" i="1" s="1"/>
  <c r="M114" i="1" s="1"/>
  <c r="M115" i="1" s="1"/>
  <c r="M116" i="1" s="1"/>
  <c r="M117" i="1" s="1"/>
  <c r="M118" i="1" s="1"/>
  <c r="M119" i="1" s="1"/>
  <c r="M120" i="1" s="1"/>
  <c r="M121" i="1" s="1"/>
  <c r="M122" i="1" s="1"/>
  <c r="M123" i="1" s="1"/>
  <c r="M124" i="1" s="1"/>
  <c r="M125" i="1" s="1"/>
  <c r="M126" i="1" s="1"/>
  <c r="M127" i="1" s="1"/>
  <c r="M128" i="1" s="1"/>
  <c r="M129" i="1" s="1"/>
  <c r="M130" i="1" s="1"/>
  <c r="M131" i="1" s="1"/>
  <c r="M132" i="1" s="1"/>
  <c r="M133" i="1" s="1"/>
  <c r="M134" i="1" s="1"/>
  <c r="M135" i="1" s="1"/>
  <c r="M136" i="1" s="1"/>
  <c r="M137" i="1" s="1"/>
  <c r="E11" i="8" l="1"/>
  <c r="E35" i="7"/>
  <c r="F35" i="7"/>
  <c r="G35" i="7"/>
  <c r="E26" i="6"/>
  <c r="E84" i="8"/>
  <c r="E82" i="8"/>
  <c r="E80" i="8"/>
  <c r="E78" i="8"/>
  <c r="E76" i="8"/>
  <c r="G74" i="8"/>
  <c r="G72" i="8"/>
  <c r="G70" i="8"/>
  <c r="G68" i="8"/>
  <c r="E65" i="8"/>
  <c r="E63" i="8"/>
  <c r="E61" i="8"/>
  <c r="G57" i="8"/>
  <c r="G55" i="8"/>
  <c r="G53" i="8"/>
  <c r="E50" i="8"/>
  <c r="E48" i="8"/>
  <c r="E46" i="8"/>
  <c r="G44" i="8"/>
  <c r="G42" i="8"/>
  <c r="G40" i="8"/>
  <c r="E37" i="8"/>
  <c r="E35" i="8"/>
  <c r="E33" i="8"/>
  <c r="E31" i="8"/>
  <c r="E29" i="8"/>
  <c r="G27" i="8"/>
  <c r="G25" i="8"/>
  <c r="G23" i="8"/>
  <c r="E20" i="8"/>
  <c r="E18" i="8"/>
  <c r="E16" i="8"/>
  <c r="G14" i="8"/>
  <c r="G12" i="8"/>
  <c r="G10" i="8"/>
  <c r="G8" i="8"/>
  <c r="F74" i="8"/>
  <c r="F72" i="8"/>
  <c r="F70" i="8"/>
  <c r="F68" i="8"/>
  <c r="F57" i="8"/>
  <c r="F55" i="8"/>
  <c r="F53" i="8"/>
  <c r="F44" i="8"/>
  <c r="F42" i="8"/>
  <c r="F40" i="8"/>
  <c r="F27" i="8"/>
  <c r="F25" i="8"/>
  <c r="F23" i="8"/>
  <c r="F14" i="8"/>
  <c r="F12" i="8"/>
  <c r="F10" i="8"/>
  <c r="F8" i="8"/>
  <c r="G83" i="8"/>
  <c r="G81" i="8"/>
  <c r="G79" i="8"/>
  <c r="G77" i="8"/>
  <c r="E74" i="8"/>
  <c r="E72" i="8"/>
  <c r="E70" i="8"/>
  <c r="E68" i="8"/>
  <c r="G64" i="8"/>
  <c r="G62" i="8"/>
  <c r="G60" i="8"/>
  <c r="E57" i="8"/>
  <c r="E55" i="8"/>
  <c r="E53" i="8"/>
  <c r="G51" i="8"/>
  <c r="G49" i="8"/>
  <c r="G47" i="8"/>
  <c r="E44" i="8"/>
  <c r="E42" i="8"/>
  <c r="E40" i="8"/>
  <c r="G36" i="8"/>
  <c r="G34" i="8"/>
  <c r="G32" i="8"/>
  <c r="G30" i="8"/>
  <c r="E27" i="8"/>
  <c r="E25" i="8"/>
  <c r="E23" i="8"/>
  <c r="G19" i="8"/>
  <c r="G17" i="8"/>
  <c r="E14" i="8"/>
  <c r="E12" i="8"/>
  <c r="E10" i="8"/>
  <c r="E8" i="8"/>
  <c r="F83" i="8"/>
  <c r="F81" i="8"/>
  <c r="F79" i="8"/>
  <c r="F77" i="8"/>
  <c r="F64" i="8"/>
  <c r="F62" i="8"/>
  <c r="F60" i="8"/>
  <c r="F51" i="8"/>
  <c r="F49" i="8"/>
  <c r="F47" i="8"/>
  <c r="F36" i="8"/>
  <c r="F34" i="8"/>
  <c r="F32" i="8"/>
  <c r="F30" i="8"/>
  <c r="F19" i="8"/>
  <c r="F17" i="8"/>
  <c r="E83" i="8"/>
  <c r="E81" i="8"/>
  <c r="E79" i="8"/>
  <c r="E77" i="8"/>
  <c r="G73" i="8"/>
  <c r="G71" i="8"/>
  <c r="G69" i="8"/>
  <c r="G67" i="8"/>
  <c r="E64" i="8"/>
  <c r="E62" i="8"/>
  <c r="E60" i="8"/>
  <c r="G58" i="8"/>
  <c r="G56" i="8"/>
  <c r="G54" i="8"/>
  <c r="E51" i="8"/>
  <c r="E49" i="8"/>
  <c r="E47" i="8"/>
  <c r="G43" i="8"/>
  <c r="G41" i="8"/>
  <c r="G39" i="8"/>
  <c r="E36" i="8"/>
  <c r="E34" i="8"/>
  <c r="E32" i="8"/>
  <c r="E30" i="8"/>
  <c r="G26" i="8"/>
  <c r="G24" i="8"/>
  <c r="G22" i="8"/>
  <c r="E19" i="8"/>
  <c r="E17" i="8"/>
  <c r="G13" i="8"/>
  <c r="G11" i="8"/>
  <c r="G9" i="8"/>
  <c r="G7" i="8"/>
  <c r="F73" i="8"/>
  <c r="F71" i="8"/>
  <c r="F69" i="8"/>
  <c r="F67" i="8"/>
  <c r="F58" i="8"/>
  <c r="F56" i="8"/>
  <c r="F54" i="8"/>
  <c r="F43" i="8"/>
  <c r="F41" i="8"/>
  <c r="F39" i="8"/>
  <c r="F26" i="8"/>
  <c r="F24" i="8"/>
  <c r="F22" i="8"/>
  <c r="F13" i="8"/>
  <c r="F11" i="8"/>
  <c r="F9" i="8"/>
  <c r="F7" i="8"/>
  <c r="G84" i="8"/>
  <c r="G82" i="8"/>
  <c r="G80" i="8"/>
  <c r="G78" i="8"/>
  <c r="G76" i="8"/>
  <c r="E73" i="8"/>
  <c r="E71" i="8"/>
  <c r="E69" i="8"/>
  <c r="E67" i="8"/>
  <c r="G65" i="8"/>
  <c r="G63" i="8"/>
  <c r="G61" i="8"/>
  <c r="E58" i="8"/>
  <c r="E56" i="8"/>
  <c r="E54" i="8"/>
  <c r="G50" i="8"/>
  <c r="G48" i="8"/>
  <c r="G46" i="8"/>
  <c r="E43" i="8"/>
  <c r="E41" i="8"/>
  <c r="E39" i="8"/>
  <c r="G37" i="8"/>
  <c r="G35" i="8"/>
  <c r="G33" i="8"/>
  <c r="G31" i="8"/>
  <c r="G29" i="8"/>
  <c r="E26" i="8"/>
  <c r="E24" i="8"/>
  <c r="E22" i="8"/>
  <c r="G20" i="8"/>
  <c r="G18" i="8"/>
  <c r="G16" i="8"/>
  <c r="E13" i="8"/>
  <c r="E9" i="8"/>
  <c r="E7" i="8"/>
  <c r="F78" i="8"/>
  <c r="F46" i="8"/>
  <c r="F20" i="8"/>
  <c r="F61" i="8"/>
  <c r="F35" i="8"/>
  <c r="F82" i="8"/>
  <c r="F50" i="8"/>
  <c r="F29" i="8"/>
  <c r="F76" i="8"/>
  <c r="F65" i="8"/>
  <c r="F18" i="8"/>
  <c r="F33" i="8"/>
  <c r="F80" i="8"/>
  <c r="F48" i="8"/>
  <c r="F63" i="8"/>
  <c r="F37" i="8"/>
  <c r="F16" i="8"/>
  <c r="F84" i="8"/>
  <c r="F31" i="8"/>
  <c r="F51" i="7"/>
  <c r="R17" i="5" s="1"/>
  <c r="F49" i="7"/>
  <c r="P17" i="5" s="1"/>
  <c r="F47" i="7"/>
  <c r="N17" i="5" s="1"/>
  <c r="F45" i="7"/>
  <c r="L17" i="5" s="1"/>
  <c r="F43" i="7"/>
  <c r="G54" i="7"/>
  <c r="E51" i="7"/>
  <c r="R9" i="5" s="1"/>
  <c r="E49" i="7"/>
  <c r="P9" i="5" s="1"/>
  <c r="E47" i="7"/>
  <c r="N9" i="5" s="1"/>
  <c r="E45" i="7"/>
  <c r="L9" i="5" s="1"/>
  <c r="E43" i="7"/>
  <c r="G41" i="7"/>
  <c r="I25" i="5" s="1"/>
  <c r="G36" i="7"/>
  <c r="F25" i="5" s="1"/>
  <c r="F54" i="7"/>
  <c r="F41" i="7"/>
  <c r="I17" i="5" s="1"/>
  <c r="F36" i="7"/>
  <c r="F17" i="5" s="1"/>
  <c r="G57" i="7"/>
  <c r="E54" i="7"/>
  <c r="G52" i="7"/>
  <c r="S25" i="5" s="1"/>
  <c r="G50" i="7"/>
  <c r="Q25" i="5" s="1"/>
  <c r="G48" i="7"/>
  <c r="O25" i="5" s="1"/>
  <c r="G46" i="7"/>
  <c r="M25" i="5" s="1"/>
  <c r="G44" i="7"/>
  <c r="K25" i="5" s="1"/>
  <c r="E41" i="7"/>
  <c r="I9" i="5" s="1"/>
  <c r="E36" i="7"/>
  <c r="F9" i="5" s="1"/>
  <c r="F57" i="7"/>
  <c r="F52" i="7"/>
  <c r="S17" i="5" s="1"/>
  <c r="F50" i="7"/>
  <c r="Q17" i="5" s="1"/>
  <c r="F48" i="7"/>
  <c r="O17" i="5" s="1"/>
  <c r="F46" i="7"/>
  <c r="M17" i="5" s="1"/>
  <c r="F44" i="7"/>
  <c r="K17" i="5" s="1"/>
  <c r="E57" i="7"/>
  <c r="G55" i="7"/>
  <c r="U25" i="5" s="1"/>
  <c r="E52" i="7"/>
  <c r="S9" i="5" s="1"/>
  <c r="E50" i="7"/>
  <c r="Q9" i="5" s="1"/>
  <c r="E48" i="7"/>
  <c r="O9" i="5" s="1"/>
  <c r="E46" i="7"/>
  <c r="M9" i="5" s="1"/>
  <c r="E44" i="7"/>
  <c r="K9" i="5" s="1"/>
  <c r="G40" i="7"/>
  <c r="F55" i="7"/>
  <c r="U17" i="5" s="1"/>
  <c r="F40" i="7"/>
  <c r="G43" i="7"/>
  <c r="E9" i="5"/>
  <c r="G47" i="7"/>
  <c r="N25" i="5" s="1"/>
  <c r="E55" i="7"/>
  <c r="U9" i="5" s="1"/>
  <c r="G51" i="7"/>
  <c r="R25" i="5" s="1"/>
  <c r="G45" i="7"/>
  <c r="L25" i="5" s="1"/>
  <c r="E40" i="7"/>
  <c r="G49" i="7"/>
  <c r="P25" i="5" s="1"/>
  <c r="E9" i="10"/>
  <c r="H14" i="9"/>
  <c r="H12" i="9"/>
  <c r="G14" i="9"/>
  <c r="G12" i="9"/>
  <c r="G8" i="10"/>
  <c r="F14" i="9"/>
  <c r="F12" i="9"/>
  <c r="F8" i="10"/>
  <c r="G11" i="10"/>
  <c r="G10" i="10" s="1"/>
  <c r="W24" i="5" s="1"/>
  <c r="W26" i="5" s="1"/>
  <c r="E8" i="10"/>
  <c r="H13" i="9"/>
  <c r="H11" i="9"/>
  <c r="F11" i="10"/>
  <c r="F10" i="10" s="1"/>
  <c r="W16" i="5" s="1"/>
  <c r="W18" i="5" s="1"/>
  <c r="G13" i="9"/>
  <c r="G11" i="9"/>
  <c r="E11" i="10"/>
  <c r="E10" i="10" s="1"/>
  <c r="W10" i="5" s="1"/>
  <c r="G9" i="10"/>
  <c r="F13" i="9"/>
  <c r="F11" i="9"/>
  <c r="F9" i="10"/>
  <c r="F20" i="6"/>
  <c r="H18" i="6"/>
  <c r="H16" i="6"/>
  <c r="H14" i="6"/>
  <c r="H12" i="6"/>
  <c r="G18" i="6"/>
  <c r="G16" i="6"/>
  <c r="G14" i="6"/>
  <c r="G12" i="6"/>
  <c r="H21" i="6"/>
  <c r="F18" i="6"/>
  <c r="F16" i="6"/>
  <c r="F14" i="6"/>
  <c r="F12" i="6"/>
  <c r="G21" i="6"/>
  <c r="F21" i="6"/>
  <c r="H17" i="6"/>
  <c r="H15" i="6"/>
  <c r="H13" i="6"/>
  <c r="G17" i="6"/>
  <c r="G15" i="6"/>
  <c r="G13" i="6"/>
  <c r="H20" i="6"/>
  <c r="F17" i="6"/>
  <c r="F15" i="6"/>
  <c r="F13" i="6"/>
  <c r="G20" i="6"/>
  <c r="F27" i="7"/>
  <c r="U14" i="5" s="1"/>
  <c r="U16" i="5" s="1"/>
  <c r="F12" i="7"/>
  <c r="E27" i="7"/>
  <c r="U6" i="5" s="1"/>
  <c r="U8" i="5" s="1"/>
  <c r="G23" i="7"/>
  <c r="R22" i="5" s="1"/>
  <c r="R24" i="5" s="1"/>
  <c r="G21" i="7"/>
  <c r="P22" i="5" s="1"/>
  <c r="P24" i="5" s="1"/>
  <c r="G19" i="7"/>
  <c r="N22" i="5" s="1"/>
  <c r="N24" i="5" s="1"/>
  <c r="G17" i="7"/>
  <c r="L22" i="5" s="1"/>
  <c r="L24" i="5" s="1"/>
  <c r="G15" i="7"/>
  <c r="E12" i="7"/>
  <c r="G10" i="7"/>
  <c r="E7" i="7"/>
  <c r="G26" i="7"/>
  <c r="E23" i="7"/>
  <c r="R6" i="5" s="1"/>
  <c r="R8" i="5" s="1"/>
  <c r="E21" i="7"/>
  <c r="P6" i="5" s="1"/>
  <c r="P8" i="5" s="1"/>
  <c r="E19" i="7"/>
  <c r="N6" i="5" s="1"/>
  <c r="N8" i="5" s="1"/>
  <c r="E17" i="7"/>
  <c r="L6" i="5" s="1"/>
  <c r="L8" i="5" s="1"/>
  <c r="E15" i="7"/>
  <c r="E10" i="7"/>
  <c r="G8" i="7"/>
  <c r="F22" i="5" s="1"/>
  <c r="F24" i="5" s="1"/>
  <c r="F26" i="7"/>
  <c r="F8" i="7"/>
  <c r="F14" i="5" s="1"/>
  <c r="F16" i="5" s="1"/>
  <c r="G29" i="7"/>
  <c r="E26" i="7"/>
  <c r="G24" i="7"/>
  <c r="S22" i="5" s="1"/>
  <c r="S24" i="5" s="1"/>
  <c r="G22" i="7"/>
  <c r="Q22" i="5" s="1"/>
  <c r="Q24" i="5" s="1"/>
  <c r="G20" i="7"/>
  <c r="O22" i="5" s="1"/>
  <c r="O24" i="5" s="1"/>
  <c r="G18" i="7"/>
  <c r="M22" i="5" s="1"/>
  <c r="M24" i="5" s="1"/>
  <c r="G16" i="7"/>
  <c r="K22" i="5" s="1"/>
  <c r="K24" i="5" s="1"/>
  <c r="E8" i="7"/>
  <c r="F6" i="5" s="1"/>
  <c r="F8" i="5" s="1"/>
  <c r="F29" i="7"/>
  <c r="F24" i="7"/>
  <c r="S14" i="5" s="1"/>
  <c r="S16" i="5" s="1"/>
  <c r="F22" i="7"/>
  <c r="Q14" i="5" s="1"/>
  <c r="Q16" i="5" s="1"/>
  <c r="F20" i="7"/>
  <c r="O14" i="5" s="1"/>
  <c r="O16" i="5" s="1"/>
  <c r="F18" i="7"/>
  <c r="M14" i="5" s="1"/>
  <c r="M16" i="5" s="1"/>
  <c r="F16" i="7"/>
  <c r="K14" i="5" s="1"/>
  <c r="K16" i="5" s="1"/>
  <c r="E29" i="7"/>
  <c r="E22" i="7"/>
  <c r="Q6" i="5" s="1"/>
  <c r="Q8" i="5" s="1"/>
  <c r="E18" i="7"/>
  <c r="M6" i="5" s="1"/>
  <c r="M8" i="5" s="1"/>
  <c r="F21" i="7"/>
  <c r="P14" i="5" s="1"/>
  <c r="P16" i="5" s="1"/>
  <c r="F17" i="7"/>
  <c r="L14" i="5" s="1"/>
  <c r="L16" i="5" s="1"/>
  <c r="F10" i="7"/>
  <c r="G7" i="7"/>
  <c r="F7" i="7"/>
  <c r="E24" i="7"/>
  <c r="S6" i="5" s="1"/>
  <c r="S8" i="5" s="1"/>
  <c r="E20" i="7"/>
  <c r="O6" i="5" s="1"/>
  <c r="O8" i="5" s="1"/>
  <c r="E16" i="7"/>
  <c r="K6" i="5" s="1"/>
  <c r="K8" i="5" s="1"/>
  <c r="G27" i="7"/>
  <c r="U22" i="5" s="1"/>
  <c r="U24" i="5" s="1"/>
  <c r="G12" i="7"/>
  <c r="F19" i="7"/>
  <c r="N14" i="5" s="1"/>
  <c r="N16" i="5" s="1"/>
  <c r="F23" i="7"/>
  <c r="R14" i="5" s="1"/>
  <c r="R16" i="5" s="1"/>
  <c r="F15" i="7"/>
  <c r="F16" i="9"/>
  <c r="F40" i="6"/>
  <c r="F38" i="6"/>
  <c r="H17" i="9"/>
  <c r="G17" i="9"/>
  <c r="H39" i="6"/>
  <c r="H37" i="6"/>
  <c r="F17" i="9"/>
  <c r="F39" i="6"/>
  <c r="H16" i="9"/>
  <c r="G39" i="6"/>
  <c r="H36" i="6"/>
  <c r="F33" i="6"/>
  <c r="F31" i="6"/>
  <c r="F29" i="6"/>
  <c r="G36" i="6"/>
  <c r="H38" i="6"/>
  <c r="F36" i="6"/>
  <c r="H34" i="6"/>
  <c r="H32" i="6"/>
  <c r="H30" i="6"/>
  <c r="H28" i="6"/>
  <c r="G16" i="9"/>
  <c r="G38" i="6"/>
  <c r="G34" i="6"/>
  <c r="G32" i="6"/>
  <c r="G30" i="6"/>
  <c r="G28" i="6"/>
  <c r="F34" i="6"/>
  <c r="F32" i="6"/>
  <c r="F30" i="6"/>
  <c r="F28" i="6"/>
  <c r="H40" i="6"/>
  <c r="G37" i="6"/>
  <c r="G40" i="6"/>
  <c r="F37" i="6"/>
  <c r="H33" i="6"/>
  <c r="H31" i="6"/>
  <c r="H29" i="6"/>
  <c r="G29" i="6"/>
  <c r="G33" i="6"/>
  <c r="G31" i="6"/>
  <c r="G14" i="10"/>
  <c r="G13" i="10" s="1"/>
  <c r="F14" i="10"/>
  <c r="F13" i="10" s="1"/>
  <c r="E14" i="10"/>
  <c r="E13" i="10" s="1"/>
  <c r="D13" i="5"/>
  <c r="F28" i="1" s="1"/>
  <c r="D21" i="5"/>
  <c r="G28" i="1" s="1"/>
  <c r="E7" i="10" l="1"/>
  <c r="E6" i="10" s="1"/>
  <c r="K26" i="5"/>
  <c r="R10" i="5"/>
  <c r="P18" i="5"/>
  <c r="S26" i="5"/>
  <c r="L18" i="5"/>
  <c r="M26" i="5"/>
  <c r="Q26" i="5"/>
  <c r="F26" i="5"/>
  <c r="Q18" i="5"/>
  <c r="L10" i="5"/>
  <c r="H15" i="9"/>
  <c r="G26" i="1" s="1"/>
  <c r="O10" i="5"/>
  <c r="O18" i="5"/>
  <c r="K10" i="5"/>
  <c r="M10" i="5"/>
  <c r="O26" i="5"/>
  <c r="N26" i="5"/>
  <c r="Q10" i="5"/>
  <c r="G15" i="9"/>
  <c r="F26" i="1" s="1"/>
  <c r="M18" i="5"/>
  <c r="N18" i="5"/>
  <c r="S18" i="5"/>
  <c r="S10" i="5"/>
  <c r="F27" i="6"/>
  <c r="P26" i="5"/>
  <c r="P10" i="5"/>
  <c r="G15" i="8"/>
  <c r="F6" i="8"/>
  <c r="G59" i="8"/>
  <c r="E15" i="8"/>
  <c r="K18" i="5"/>
  <c r="F15" i="8"/>
  <c r="F18" i="5"/>
  <c r="U10" i="5"/>
  <c r="R26" i="5"/>
  <c r="G19" i="6"/>
  <c r="F16" i="1" s="1"/>
  <c r="G11" i="6"/>
  <c r="F19" i="6"/>
  <c r="E16" i="1" s="1"/>
  <c r="G7" i="10"/>
  <c r="G6" i="10" s="1"/>
  <c r="H19" i="6"/>
  <c r="G16" i="1" s="1"/>
  <c r="G10" i="9"/>
  <c r="F25" i="1" s="1"/>
  <c r="G28" i="7"/>
  <c r="V22" i="5"/>
  <c r="V24" i="5" s="1"/>
  <c r="F35" i="6"/>
  <c r="E19" i="1" s="1"/>
  <c r="F10" i="5"/>
  <c r="H10" i="9"/>
  <c r="G25" i="1" s="1"/>
  <c r="G34" i="7"/>
  <c r="E25" i="5"/>
  <c r="E56" i="7"/>
  <c r="V9" i="5"/>
  <c r="G6" i="8"/>
  <c r="G52" i="8"/>
  <c r="F15" i="9"/>
  <c r="E26" i="1" s="1"/>
  <c r="E28" i="7"/>
  <c r="V6" i="5"/>
  <c r="V8" i="5" s="1"/>
  <c r="F25" i="7"/>
  <c r="T14" i="5"/>
  <c r="T16" i="5" s="1"/>
  <c r="G25" i="7"/>
  <c r="T22" i="5"/>
  <c r="T24" i="5" s="1"/>
  <c r="F10" i="9"/>
  <c r="E25" i="1" s="1"/>
  <c r="G39" i="7"/>
  <c r="H25" i="5"/>
  <c r="F45" i="8"/>
  <c r="G66" i="8"/>
  <c r="F14" i="7"/>
  <c r="J14" i="5"/>
  <c r="J16" i="5" s="1"/>
  <c r="F6" i="7"/>
  <c r="E14" i="5"/>
  <c r="E6" i="7"/>
  <c r="E6" i="5"/>
  <c r="F11" i="6"/>
  <c r="E13" i="7"/>
  <c r="I6" i="5" s="1"/>
  <c r="I8" i="5" s="1"/>
  <c r="I10" i="5" s="1"/>
  <c r="F53" i="7"/>
  <c r="T17" i="5"/>
  <c r="G53" i="7"/>
  <c r="T25" i="5"/>
  <c r="F75" i="8"/>
  <c r="E21" i="8"/>
  <c r="E38" i="8"/>
  <c r="G75" i="8"/>
  <c r="F59" i="8"/>
  <c r="E75" i="8"/>
  <c r="G35" i="6"/>
  <c r="F19" i="1" s="1"/>
  <c r="G6" i="7"/>
  <c r="E22" i="5"/>
  <c r="G6" i="5"/>
  <c r="G8" i="5" s="1"/>
  <c r="E9" i="7"/>
  <c r="G9" i="7"/>
  <c r="G22" i="5"/>
  <c r="G24" i="5" s="1"/>
  <c r="H14" i="5"/>
  <c r="H16" i="5" s="1"/>
  <c r="H11" i="6"/>
  <c r="E34" i="7"/>
  <c r="F42" i="7"/>
  <c r="J17" i="5"/>
  <c r="F28" i="8"/>
  <c r="E6" i="8"/>
  <c r="F21" i="8"/>
  <c r="U26" i="5"/>
  <c r="H27" i="6"/>
  <c r="G14" i="5"/>
  <c r="G16" i="5" s="1"/>
  <c r="F9" i="7"/>
  <c r="E14" i="7"/>
  <c r="J6" i="5"/>
  <c r="J8" i="5" s="1"/>
  <c r="H6" i="5"/>
  <c r="H8" i="5" s="1"/>
  <c r="U18" i="5"/>
  <c r="F7" i="10"/>
  <c r="G42" i="7"/>
  <c r="J25" i="5"/>
  <c r="F66" i="8"/>
  <c r="E52" i="8"/>
  <c r="F52" i="8"/>
  <c r="G12" i="10"/>
  <c r="G38" i="7"/>
  <c r="E12" i="10"/>
  <c r="E38" i="7"/>
  <c r="H22" i="5"/>
  <c r="H24" i="5" s="1"/>
  <c r="G14" i="7"/>
  <c r="J22" i="5"/>
  <c r="J24" i="5" s="1"/>
  <c r="F34" i="7"/>
  <c r="E17" i="5"/>
  <c r="E42" i="7"/>
  <c r="J9" i="5"/>
  <c r="G28" i="8"/>
  <c r="G45" i="8"/>
  <c r="G38" i="8"/>
  <c r="E28" i="8"/>
  <c r="E45" i="8"/>
  <c r="F28" i="7"/>
  <c r="V14" i="5"/>
  <c r="V16" i="5" s="1"/>
  <c r="G56" i="7"/>
  <c r="V25" i="5"/>
  <c r="R18" i="5"/>
  <c r="F38" i="7"/>
  <c r="F12" i="10"/>
  <c r="G27" i="6"/>
  <c r="H35" i="6"/>
  <c r="G19" i="1" s="1"/>
  <c r="E25" i="7"/>
  <c r="T6" i="5"/>
  <c r="T8" i="5" s="1"/>
  <c r="N10" i="5"/>
  <c r="L26" i="5"/>
  <c r="E39" i="7"/>
  <c r="H9" i="5"/>
  <c r="F39" i="7"/>
  <c r="H17" i="5"/>
  <c r="F56" i="7"/>
  <c r="V17" i="5"/>
  <c r="E53" i="7"/>
  <c r="T9" i="5"/>
  <c r="E66" i="8"/>
  <c r="F38" i="8"/>
  <c r="G21" i="8"/>
  <c r="E59" i="8"/>
  <c r="G13" i="7" l="1"/>
  <c r="I22" i="5" s="1"/>
  <c r="I24" i="5" s="1"/>
  <c r="I26" i="5" s="1"/>
  <c r="G27" i="1"/>
  <c r="G30" i="1" s="1"/>
  <c r="H26" i="5"/>
  <c r="F27" i="1"/>
  <c r="F30" i="1" s="1"/>
  <c r="F5" i="8"/>
  <c r="F26" i="6"/>
  <c r="E18" i="1"/>
  <c r="E17" i="1" s="1"/>
  <c r="V10" i="5"/>
  <c r="E27" i="1"/>
  <c r="E30" i="1" s="1"/>
  <c r="J10" i="5"/>
  <c r="V18" i="5"/>
  <c r="J26" i="5"/>
  <c r="T26" i="5"/>
  <c r="G10" i="6"/>
  <c r="F15" i="1"/>
  <c r="F14" i="1" s="1"/>
  <c r="E11" i="7"/>
  <c r="F37" i="7"/>
  <c r="G17" i="5"/>
  <c r="D17" i="5" s="1"/>
  <c r="E24" i="5"/>
  <c r="F10" i="6"/>
  <c r="E15" i="1"/>
  <c r="E14" i="1" s="1"/>
  <c r="H10" i="6"/>
  <c r="G15" i="1"/>
  <c r="G14" i="1" s="1"/>
  <c r="E8" i="5"/>
  <c r="E10" i="5" s="1"/>
  <c r="D6" i="5"/>
  <c r="T10" i="5"/>
  <c r="H18" i="5"/>
  <c r="E5" i="8"/>
  <c r="F13" i="7"/>
  <c r="F6" i="10"/>
  <c r="H26" i="6"/>
  <c r="G18" i="1"/>
  <c r="G17" i="1" s="1"/>
  <c r="G5" i="8"/>
  <c r="G37" i="7"/>
  <c r="G25" i="5"/>
  <c r="G26" i="5" s="1"/>
  <c r="J18" i="5"/>
  <c r="E37" i="7"/>
  <c r="G9" i="5"/>
  <c r="G10" i="5" s="1"/>
  <c r="E16" i="5"/>
  <c r="G26" i="6"/>
  <c r="F18" i="1"/>
  <c r="F17" i="1" s="1"/>
  <c r="H10" i="5"/>
  <c r="T18" i="5"/>
  <c r="V26" i="5"/>
  <c r="D10" i="5" l="1"/>
  <c r="G11" i="7"/>
  <c r="D22" i="5"/>
  <c r="F20" i="1"/>
  <c r="F32" i="1" s="1"/>
  <c r="G18" i="5"/>
  <c r="D25" i="5"/>
  <c r="E20" i="1"/>
  <c r="E32" i="1" s="1"/>
  <c r="E26" i="5"/>
  <c r="D26" i="5" s="1"/>
  <c r="D24" i="5"/>
  <c r="D8" i="5"/>
  <c r="I14" i="5"/>
  <c r="F11" i="7"/>
  <c r="D9" i="5"/>
  <c r="G20" i="1"/>
  <c r="G32" i="1" s="1"/>
  <c r="E18" i="5"/>
  <c r="I16" i="5" l="1"/>
  <c r="D14" i="5"/>
  <c r="I18" i="5" l="1"/>
  <c r="D18" i="5" s="1"/>
  <c r="D16" i="5"/>
</calcChain>
</file>

<file path=xl/sharedStrings.xml><?xml version="1.0" encoding="utf-8"?>
<sst xmlns="http://schemas.openxmlformats.org/spreadsheetml/2006/main" count="16660" uniqueCount="4940">
  <si>
    <t>RKP-NAZIV PRORAČUNSKOG KORISNIKA</t>
  </si>
  <si>
    <t>odaberite -</t>
  </si>
  <si>
    <t>MJESTO I DATUM</t>
  </si>
  <si>
    <t>OSOBA ZA KONTAKTIRANJE</t>
  </si>
  <si>
    <t>R.
BR.</t>
  </si>
  <si>
    <t>RKPNaziv</t>
  </si>
  <si>
    <t>RKP</t>
  </si>
  <si>
    <t>NAZIV PRORAČUNSKOGA KORISNIKA</t>
  </si>
  <si>
    <t>DODIJELI PRIPADNOST PREMA RKP-U: 
GLAVA I SVEUČILIŠTE/MZO</t>
  </si>
  <si>
    <t>ADRESA 
PRORAČUNSKOGA KORISNIKA</t>
  </si>
  <si>
    <t>POŠTANSKI BROJ I NAZIV
GRADA/OPĆINE</t>
  </si>
  <si>
    <t>MATIČNI BROJ</t>
  </si>
  <si>
    <t>OIB</t>
  </si>
  <si>
    <t>Tip</t>
  </si>
  <si>
    <t>Glava</t>
  </si>
  <si>
    <t>TELEFON ZA KONTAKT</t>
  </si>
  <si>
    <t>-</t>
  </si>
  <si>
    <t>E-MAIL ZA KONTAKT</t>
  </si>
  <si>
    <t xml:space="preserve">MINISTARSTVO ZNANOSTI I OBRAZOVANJA </t>
  </si>
  <si>
    <t>DONJE SVETICE 38</t>
  </si>
  <si>
    <t>10000 ZAGREB</t>
  </si>
  <si>
    <t>49508397045</t>
  </si>
  <si>
    <t>MZO</t>
  </si>
  <si>
    <t>08005</t>
  </si>
  <si>
    <t>FAKULTET ORGANIZACIJE I INFORMATIKE U VARAŽDINU</t>
  </si>
  <si>
    <t>SVEUČILIŠTE U ZAGREBU</t>
  </si>
  <si>
    <t>PAVLINSKA 2</t>
  </si>
  <si>
    <t>42000 VARAŽDIN</t>
  </si>
  <si>
    <t>02024882310</t>
  </si>
  <si>
    <t>Sveučilišta i veleučilišta u Republici Hrvatskoj</t>
  </si>
  <si>
    <t>08006</t>
  </si>
  <si>
    <t>FINANCIJSKI PLAN
ZA 2024. I PROJEKCIJE ZA 2025. I 2026. GODINU</t>
  </si>
  <si>
    <t>MEĐIMURSKO VELEUČILIŠTE U ČAKOVCU</t>
  </si>
  <si>
    <t>MINISTARSTVO ZNANOSTI I OBRAZOVANJA</t>
  </si>
  <si>
    <t>BANA JOSIPA JELAČIĆA 22/A</t>
  </si>
  <si>
    <t>40000 ČAKOVEC</t>
  </si>
  <si>
    <t>31444990605</t>
  </si>
  <si>
    <t>SVEUČILIŠTE J. J. STROSSMAYERA U OSIJEKU</t>
  </si>
  <si>
    <t>SVEUČILIŠTE J.J STROSSMAYERA U OSIJEKU</t>
  </si>
  <si>
    <t>TRG SV. TROJSTVA 3</t>
  </si>
  <si>
    <t>31000 OSIJEK</t>
  </si>
  <si>
    <t>78808975734</t>
  </si>
  <si>
    <t>OPĆI DIO</t>
  </si>
  <si>
    <t>SVEUČILIŠTE J. J. STROSSMAYERA U OSIJEKU - AKADEMIJA ZA UMJETNOST I KULTURU U OSIJEKU</t>
  </si>
  <si>
    <t>KRALJA PETRA SVAČIĆA 1/F</t>
  </si>
  <si>
    <t>60277424315</t>
  </si>
  <si>
    <t>SVEUČILIŠTE J. J. STROSSMAYERA U OSIJEKU - EKONOMSKI FAKULTET</t>
  </si>
  <si>
    <t>TRG LJUDEVITA GAJA 7</t>
  </si>
  <si>
    <t>52778515544</t>
  </si>
  <si>
    <t>A) SAŽETAK RAČUNA PRIHODA I RASHODA</t>
  </si>
  <si>
    <t>SVEUČILIŠTE J. J. STROSSMAYERA U OSIJEKU - FAKULTET AGROBIOTEHNIČKIH ZNANOSTI OSIJEK</t>
  </si>
  <si>
    <t>VLADIMIRA PRELOGA 1</t>
  </si>
  <si>
    <t>98816779821</t>
  </si>
  <si>
    <t>u EUR</t>
  </si>
  <si>
    <t>SVEUČILIŠTE J. J. STROSSMAYERA U OSIJEKU - FAKULTET ELEKTROTEHNIKE, RAČUNARSTVA I INFORMACIJSKIH TEHNOLOGIJA OSIJEK</t>
  </si>
  <si>
    <t>KNEZA TRPIMIRA 2 B</t>
  </si>
  <si>
    <t>95494259952</t>
  </si>
  <si>
    <t>IZVRŠENJE
2022.</t>
  </si>
  <si>
    <t>TEKUĆI PLAN
2023.</t>
  </si>
  <si>
    <t>PLAN 
ZA 2024.</t>
  </si>
  <si>
    <t>PROJEKCIJA 
ZA 2025.</t>
  </si>
  <si>
    <t>PROJEKCIJA 
ZA 2026.</t>
  </si>
  <si>
    <t>SVEUČILIŠTE J. J. STROSSMAYERA U OSIJEKU - FAKULTET ZA DENTALNU MEDICINU I ZDRAVSTVO</t>
  </si>
  <si>
    <t>CRKVENA 21</t>
  </si>
  <si>
    <t>83830458507</t>
  </si>
  <si>
    <t>PRIHODI UKUPNO</t>
  </si>
  <si>
    <t>SVEUČILIŠTE J. J. STROSSMAYERA U OSIJEKU - FAKULTET ZA ODGOJNE I OBRAZOVNE ZNANOSTI</t>
  </si>
  <si>
    <t>CARA HADRIJANA 10</t>
  </si>
  <si>
    <t>28082679513</t>
  </si>
  <si>
    <t>PRIHODI POSLOVANJA</t>
  </si>
  <si>
    <t>SVEUČILIŠTE J. J. STROSSMAYERA U OSIJEKU - FILOZOFSKI FAKULTET</t>
  </si>
  <si>
    <t>LORENZA JAGERA 9</t>
  </si>
  <si>
    <t>58868871646</t>
  </si>
  <si>
    <t>PRIHODI OD NEFINANCIJSKE IMOVINE</t>
  </si>
  <si>
    <t>SVEUČILIŠTE J. J. STROSSMAYERA U OSIJEKU - GRADSKA I SVEUČILIŠNA KNJIŽNICA</t>
  </si>
  <si>
    <t>EUROPSKA AVENIJA 24</t>
  </si>
  <si>
    <t>46627536930</t>
  </si>
  <si>
    <t>RASHODI UKUPNO</t>
  </si>
  <si>
    <t>SVEUČILIŠTE J. J. STROSSMAYERA U OSIJEKU - GRAĐEVINSKI I ARHITEKTONSKI FAKULTET OSIJEK</t>
  </si>
  <si>
    <t>ULICA VLADIMIRA PRELOGA 3</t>
  </si>
  <si>
    <t>04150850819</t>
  </si>
  <si>
    <t>RASHODI  POSLOVANJA</t>
  </si>
  <si>
    <t>SVEUČILIŠTE J. J. STROSSMAYERA U OSIJEKU - KATOLIČKI BOGOSLOVNI FAKULTET U ĐAKOVU</t>
  </si>
  <si>
    <t xml:space="preserve">PETRA PRERADOVIĆA 17 </t>
  </si>
  <si>
    <t>31400 ĐAKOVO</t>
  </si>
  <si>
    <t>05384220316</t>
  </si>
  <si>
    <t>RASHODI ZA NEFINANCIJSKU IMOVINU</t>
  </si>
  <si>
    <t>SVEUČILIŠTE J. J. STROSSMAYERA U OSIJEKU - KINEZIOLOŠKI FAKULTET OSIJEK</t>
  </si>
  <si>
    <t>DRINSKA 16/A</t>
  </si>
  <si>
    <t>70788591483</t>
  </si>
  <si>
    <t>RAZLIKA - VIŠAK / MANJAK</t>
  </si>
  <si>
    <t>SVEUČILIŠTE J. J. STROSSMAYERA U OSIJEKU - MEDICINSKI FAKULTET</t>
  </si>
  <si>
    <t>HUTTLEROVA 4</t>
  </si>
  <si>
    <t>16214165873</t>
  </si>
  <si>
    <t>SVEUČILIŠTE J. J. STROSSMAYERA U OSIJEKU - PRAVNI FAKULTET</t>
  </si>
  <si>
    <t>STJEPANA RADIĆA 13</t>
  </si>
  <si>
    <t>26416570803</t>
  </si>
  <si>
    <t>B) SAŽETAK RAČUNA FINANCIRANJA</t>
  </si>
  <si>
    <t>SVEUČILIŠTE J. J. STROSSMAYERA U OSIJEKU - PREHRAMBENO TEHNOLOŠKI FAKULTET</t>
  </si>
  <si>
    <t>FRANJE KUHAČA 18</t>
  </si>
  <si>
    <t>96371000697</t>
  </si>
  <si>
    <t>SVEUČILIŠTE J. J. STROSSMAYERA U OSIJEKU - FAKULTET TURIZMA I RURALNOG RAZVOJA U POŽEGI</t>
  </si>
  <si>
    <t>VUKOVARSKA 17</t>
  </si>
  <si>
    <t>11614501047</t>
  </si>
  <si>
    <t>SVEUČILIŠTE J. J. STROSSMAYERA U OSIJEKU - FAKULTET PRIMIJENJENE MATEMATIKE I INFORMATIKE</t>
  </si>
  <si>
    <t>PRIMICI OD FINANCIJSKE IMOVINE I ZADUŽIVANJA</t>
  </si>
  <si>
    <t>SVEUČILIŠTE JURJA DOBRILE U PULI</t>
  </si>
  <si>
    <t>SVEUČILIŠTE U PULI</t>
  </si>
  <si>
    <t>ZAGREBAČKA 30</t>
  </si>
  <si>
    <t>52100 PULA</t>
  </si>
  <si>
    <t>61738073226</t>
  </si>
  <si>
    <t>IZDACI ZA FINANCIJSKU IMOVINU I OTPLATE ZAJMOVA</t>
  </si>
  <si>
    <t>SVEUČILIŠTE SJEVER</t>
  </si>
  <si>
    <t>TRG DR. ŽARKA DOLINARA 1</t>
  </si>
  <si>
    <t>48000 KOPRIVNICA</t>
  </si>
  <si>
    <t>59624928052</t>
  </si>
  <si>
    <t>RAZLIKA PRIMITAKA I IZDATAKA</t>
  </si>
  <si>
    <t>SVEUČILIŠTE U DUBROVNIKU</t>
  </si>
  <si>
    <t>BRANITELJA DUBROVNIKA 29</t>
  </si>
  <si>
    <t>20000 DUBROVNIK</t>
  </si>
  <si>
    <t>01338491514</t>
  </si>
  <si>
    <t>DONOS</t>
  </si>
  <si>
    <t>PRIJENOS SREDSTAVA IZ PRETHODNE GODINE</t>
  </si>
  <si>
    <t>SVEUČILIŠTE U RIJECI</t>
  </si>
  <si>
    <t>TRG BRAĆE MAŽURANIĆA 10</t>
  </si>
  <si>
    <t>51000 RIJEKA</t>
  </si>
  <si>
    <t>64218323816</t>
  </si>
  <si>
    <t>ODNOS</t>
  </si>
  <si>
    <t>PRIJENOS SREDSTAVA U SLJEDEĆE RAZDOBLJE</t>
  </si>
  <si>
    <t>SVEUČILIŠTE U RIJECI - AKADEMIJA PRIMJENJENIH UMJETNOSTI</t>
  </si>
  <si>
    <t>SLAVKA KRAUTZEKA 83</t>
  </si>
  <si>
    <t>55704161999</t>
  </si>
  <si>
    <t>NETO FINANCIRANJE</t>
  </si>
  <si>
    <t>SVEUČILIŠTE U RIJECI - EKONOMSKI FAKULTET</t>
  </si>
  <si>
    <t>IVANA FILIPOVIĆA 4</t>
  </si>
  <si>
    <t>26093119930</t>
  </si>
  <si>
    <t>SVEUČILIŠTE U RIJECI - FAKULTET ZA MENADŽMENT U TURIZMU I UGOSTITELJSTVU</t>
  </si>
  <si>
    <t>IKA PRIMORSKA 42</t>
  </si>
  <si>
    <t>51410 OPATIJA</t>
  </si>
  <si>
    <t>85799845149</t>
  </si>
  <si>
    <t>VIŠAK / MANJAK + NETO FINANCIRANJE</t>
  </si>
  <si>
    <t>SVEUČILIŠTE U RIJECI - FAKULTET ZDRAVSTVENIH STUDIJA U RIJECI</t>
  </si>
  <si>
    <t>VIKTORA CARA EMINA 5</t>
  </si>
  <si>
    <t>04052510</t>
  </si>
  <si>
    <t>19213484918</t>
  </si>
  <si>
    <t>SVEUČILIŠTE U RIJECI - FILOZOFSKI FAKULTET</t>
  </si>
  <si>
    <t>SVEUČILIŠNA AVENIJA 4</t>
  </si>
  <si>
    <t>70505505759</t>
  </si>
  <si>
    <t>Napomena:  Iznosi u stupcu "Izvršenje 2022." preračunavaju se iz kuna u eure prema fiksnom tečaju konverzije (1 EUR=7,53450 kuna) i po pravilima za preračunavanje i zaokruživanje.</t>
  </si>
  <si>
    <t>SVEUČILIŠTE U RIJECI - GRAĐEVINSKI FAKULTET</t>
  </si>
  <si>
    <t>RADMILE MATEJČIĆ 3</t>
  </si>
  <si>
    <t>92037849504</t>
  </si>
  <si>
    <t>SVEUČILIŠTE U RIJECI - MEDICINSKI FAKULTET</t>
  </si>
  <si>
    <t>BRAĆE BRANCHETTA 20</t>
  </si>
  <si>
    <t>98164324541</t>
  </si>
  <si>
    <t>SVEUČILIŠTE U RIJECI - POMORSKI FAKULTET</t>
  </si>
  <si>
    <t>STUDENTSKA 2</t>
  </si>
  <si>
    <t>76722145702</t>
  </si>
  <si>
    <t>SVEUČILIŠTE U RIJECI - PRAVNI FAKULTET</t>
  </si>
  <si>
    <t>HAHLIĆ 6</t>
  </si>
  <si>
    <t>43767699965</t>
  </si>
  <si>
    <t>SVEUČILIŠTE U RIJECI - SVEUČILIŠNA KNJIŽNICA</t>
  </si>
  <si>
    <t xml:space="preserve"> DOLAC 1</t>
  </si>
  <si>
    <t>84122581314</t>
  </si>
  <si>
    <t>SVEUČILIŠTE U RIJECI - TEHNIČKI FAKULTET</t>
  </si>
  <si>
    <t>VUKOVARSKA 58</t>
  </si>
  <si>
    <t>46319717480</t>
  </si>
  <si>
    <t>SVEUČILIŠTE U RIJECI - UČITELJSKI FAKULTET</t>
  </si>
  <si>
    <t>SVEUČILIŠNA AVENIJA 6</t>
  </si>
  <si>
    <t>96996385705</t>
  </si>
  <si>
    <t>SVEUČILIŠTE U SLAVONSKOM BRODU</t>
  </si>
  <si>
    <t>TRG IVANE BRLIĆ MAŽURANIĆ 2</t>
  </si>
  <si>
    <t>35000 SLAVONSKI BROD</t>
  </si>
  <si>
    <t>33027834374</t>
  </si>
  <si>
    <t>SVEUČILIŠTE U SPLITU</t>
  </si>
  <si>
    <t>POLJIČKA CESTA 35</t>
  </si>
  <si>
    <t>21000 SPLIT</t>
  </si>
  <si>
    <t>29845096215</t>
  </si>
  <si>
    <t>SVEUČILIŠTE U SPLITU - EKONOMSKI FAKULTET</t>
  </si>
  <si>
    <t>CVITE FISKOVIĆA 5</t>
  </si>
  <si>
    <t>84477684422</t>
  </si>
  <si>
    <t>SVEUČILIŠTE U SPLITU - FAKULTET ELEKTROTEHNIKE, STROJARSTVA I BRODOGRADNJE</t>
  </si>
  <si>
    <t>RUĐERA BOŠKOVIĆA 32</t>
  </si>
  <si>
    <t>00857144221</t>
  </si>
  <si>
    <t>SVEUČILIŠTE U SPLITU - FAKULTET GRAĐEVINARSTVA, ARHITEKTURE I GEODEZIJE</t>
  </si>
  <si>
    <t>MATICE HRVATSKE 15</t>
  </si>
  <si>
    <t>83615500218</t>
  </si>
  <si>
    <t>SVEUČILIŠTE U SPLITU - FILOZOFSKI FAKULTET</t>
  </si>
  <si>
    <t>98004523293</t>
  </si>
  <si>
    <t>SVEUČILIŠTE U SPLITU - KATOLIČKI BOGOSLOVNI FAKULTET</t>
  </si>
  <si>
    <t xml:space="preserve">ZRINSKOG FRANKOPANA 19 </t>
  </si>
  <si>
    <t>SVEUČILIŠTE U SPLITU - KEMIJSKO-TEHNOLOŠKI FAKULTET</t>
  </si>
  <si>
    <t>RUĐERA BOŠKOVIĆA 35</t>
  </si>
  <si>
    <t>99401575594</t>
  </si>
  <si>
    <t>SVEUČILIŠTE U SPLITU - KINEZIOLOŠKI FAKULTET</t>
  </si>
  <si>
    <t>NIKOLE TESLE 6</t>
  </si>
  <si>
    <t>57848936921</t>
  </si>
  <si>
    <t>SVEUČILIŠTE U SPLITU - MEDICINSKI FAKULTET</t>
  </si>
  <si>
    <t>ŠOLTANSKA 2</t>
  </si>
  <si>
    <t>02879747067</t>
  </si>
  <si>
    <t>SVEUČILIŠTE U SPLITU - POMORSKI FAKULTET</t>
  </si>
  <si>
    <t>RUĐERA BOŠKOVIĆA 37</t>
  </si>
  <si>
    <t>24624257529</t>
  </si>
  <si>
    <t>SVEUČILIŠTE U SPLITU - PRAVNI FAKULTET</t>
  </si>
  <si>
    <t>DOMOVINSKOG RATA 8</t>
  </si>
  <si>
    <t>03541568700</t>
  </si>
  <si>
    <t>SVEUČILIŠTE U SPLITU - PRIRODOSLOVNO - MATEMATIČKI FAKULTET</t>
  </si>
  <si>
    <t>RUĐERA BOŠKOVIĆA 33</t>
  </si>
  <si>
    <t>20858497843</t>
  </si>
  <si>
    <t>SVEUČILIŠTE U SPLITU - SVEUČILIŠNA KNJIŽNICA</t>
  </si>
  <si>
    <t>RUĐERA BOŠKOVIĆA 31</t>
  </si>
  <si>
    <t>40099344720</t>
  </si>
  <si>
    <t>SVEUČILIŠTE U SPLITU - UMJETNIČKA AKADEMIJA</t>
  </si>
  <si>
    <t>ZAGREBAČKA 3</t>
  </si>
  <si>
    <t>38960125358</t>
  </si>
  <si>
    <t>SVEUČILIŠTE U ZADRU</t>
  </si>
  <si>
    <t>MIHOVILA PAVLINOVIĆA 1</t>
  </si>
  <si>
    <t>23000 ZADAR</t>
  </si>
  <si>
    <t>10839679016</t>
  </si>
  <si>
    <t>TRG REPUBLIKE HRVATSKE 14</t>
  </si>
  <si>
    <t>36612267447</t>
  </si>
  <si>
    <t>SVEUČILIŠTE U ZAGREBU - AGRONOMSKI FAKULTET</t>
  </si>
  <si>
    <t>SVETOŠIMUNSKA CESTA 25</t>
  </si>
  <si>
    <t>76023745044</t>
  </si>
  <si>
    <t>SVEUČILIŠTE U ZAGREBU - AKADEMIJA DRAMSKE UMJETNOSTI</t>
  </si>
  <si>
    <t>TRG REPUBLIKE HRVATSKE 5</t>
  </si>
  <si>
    <t>52097842295</t>
  </si>
  <si>
    <t>SVEUČILIŠTE U ZAGREBU - AKADEMIJA LIKOVNIH UMJETNOSTI</t>
  </si>
  <si>
    <t>ILICA 85</t>
  </si>
  <si>
    <t>95847257607</t>
  </si>
  <si>
    <t xml:space="preserve">SVEUČILIŠTE U ZAGREBU - ARHITEKTONSKI FAKULTET </t>
  </si>
  <si>
    <t>KAČIĆEVA 26</t>
  </si>
  <si>
    <t>42061107444</t>
  </si>
  <si>
    <t xml:space="preserve">SVEUČILIŠTE U ZAGREBU - EDUKACIJSKO-REHABILITACIJSKI FAKULTET </t>
  </si>
  <si>
    <t>BORONGAJSKA CESTA 83F</t>
  </si>
  <si>
    <t>34967762426</t>
  </si>
  <si>
    <t>SVEUČILIŠTE U ZAGREBU - EKONOMSKI FAKULTET</t>
  </si>
  <si>
    <t>TRG J. F. KENNEDEYA 6</t>
  </si>
  <si>
    <t>27208467122</t>
  </si>
  <si>
    <t>SVEUČILIŠTE U ZAGREBU - FAKULTET ELEKTROTEHNIKE I RAČUNARSTVA</t>
  </si>
  <si>
    <t>UNSKA 3</t>
  </si>
  <si>
    <t>57029260362</t>
  </si>
  <si>
    <t>SVEUČILIŠTE U ZAGREBU - FAKULTET FILOZOFIJE I RELIGIJSKIH ZNANOSTI</t>
  </si>
  <si>
    <t>JORDANOVAC 110</t>
  </si>
  <si>
    <t>26975482530</t>
  </si>
  <si>
    <t>SVEUČILIŠTE U ZAGREBU - FAKULTET HRVATSKIH STUDIJA</t>
  </si>
  <si>
    <t>BORONGAJSKA CESTA 83D</t>
  </si>
  <si>
    <t>99454315441</t>
  </si>
  <si>
    <t>SVEUČILIŠTE U ZAGREBU - FAKULTET KEMIJSKOG INŽENJERSTVA I TEHNOLOGIJE</t>
  </si>
  <si>
    <t>MARULIĆEV TRG 19</t>
  </si>
  <si>
    <t>71259740533</t>
  </si>
  <si>
    <t>SVEUČILIŠTE U ZAGREBU - FAKULTET POLITIČKIH ZNANOSTI</t>
  </si>
  <si>
    <t>LEPUŠIĆEVA 6</t>
  </si>
  <si>
    <t>28011548575</t>
  </si>
  <si>
    <t>SVEUČILIŠTE U ZAGREBU - FAKULTET PROMETNIH ZNANOSTI</t>
  </si>
  <si>
    <t>VUKELIĆEVA 4</t>
  </si>
  <si>
    <t>25410051374</t>
  </si>
  <si>
    <t>SVEUČILIŠTE U ZAGREBU - FAKULTET STROJARSTVA I BRODOGRADNJE</t>
  </si>
  <si>
    <t>IVANA LUČIĆA 5</t>
  </si>
  <si>
    <t>22910368449</t>
  </si>
  <si>
    <t xml:space="preserve">SVEUČILIŠTE U ZAGREBU - FARMACEUTSKO-BIOKEMIJSKI FAKULTET </t>
  </si>
  <si>
    <t>ANTE KOVAČIĆA 1</t>
  </si>
  <si>
    <t>14509285435</t>
  </si>
  <si>
    <t>SVEUČILIŠTE U ZAGREBU - FILOZOFSKI FAKULTET</t>
  </si>
  <si>
    <t>IVANA LUČIĆA 3</t>
  </si>
  <si>
    <t>90633715804</t>
  </si>
  <si>
    <t>SVEUČILIŠTE U ZAGREBU - GEODETSKI FAKULTET</t>
  </si>
  <si>
    <t>A. KAČIĆA MIOŠIĆA 26</t>
  </si>
  <si>
    <t>43594593297</t>
  </si>
  <si>
    <t>SVEUČILIŠTE U ZAGREBU - GEOTEHNIČKI FAKULTET</t>
  </si>
  <si>
    <t>HALLEROVA ALEJA 7</t>
  </si>
  <si>
    <t>16146181375</t>
  </si>
  <si>
    <t>SVEUČILIŠTE U ZAGREBU - GRAĐEVINSKI FAKULTET</t>
  </si>
  <si>
    <t>FRA ANDRIJE KAČIĆA MIOŠIĆA 26</t>
  </si>
  <si>
    <t>62924153420</t>
  </si>
  <si>
    <t>SVEUČILIŠTE U ZAGREBU - GRAFIČKI FAKULTET</t>
  </si>
  <si>
    <t>GETALDIĆEVA 2</t>
  </si>
  <si>
    <t>25564990903</t>
  </si>
  <si>
    <t xml:space="preserve">SVEUČILIŠTE U ZAGREBU - KATOLIČKI BOGOSLOVNI FAKULTET </t>
  </si>
  <si>
    <t xml:space="preserve">VLAŠKA 38 </t>
  </si>
  <si>
    <t>SVEUČILIŠTE U ZAGREBU - KINEZIOLOŠKI FAKULTET</t>
  </si>
  <si>
    <t>HORVAĆANSKI ZAVOJ 15</t>
  </si>
  <si>
    <t>25329931628</t>
  </si>
  <si>
    <t>SVEUČILIŠTE U ZAGREBU - MEDICINSKI FAKULTET</t>
  </si>
  <si>
    <t>ŠALATA 3</t>
  </si>
  <si>
    <t>45001686598</t>
  </si>
  <si>
    <t>SVEUČILIŠTE U ZAGREBU - METALURŠKI FAKULTET SISAK</t>
  </si>
  <si>
    <t>ALEJA NARODNIH HEROJA 3</t>
  </si>
  <si>
    <t>44000 SISAK</t>
  </si>
  <si>
    <t>48006703414</t>
  </si>
  <si>
    <t>SVEUČILIŠTE U ZAGREBU - MUZIČKA AKADEMIJA</t>
  </si>
  <si>
    <t>TRG REPUBLIKE HRVATSKE 12</t>
  </si>
  <si>
    <t>18422925218</t>
  </si>
  <si>
    <t>SVEUČILIŠTE U ZAGREBU - PRAVNI FAKULTET</t>
  </si>
  <si>
    <t>38583303160</t>
  </si>
  <si>
    <t>SVEUČILIŠTE U ZAGREBU - PREHRAMBENO BIOTEHNOLOŠKI FAKULTET</t>
  </si>
  <si>
    <t>PIEROTTIJEVA 6</t>
  </si>
  <si>
    <t>47824453867</t>
  </si>
  <si>
    <t>SVEUČILIŠTE U ZAGREBU - PRIRODOSLOVNO-MATEMATIČKI FAKULTET</t>
  </si>
  <si>
    <t>HORVATOVAC 102A</t>
  </si>
  <si>
    <t>28163265527</t>
  </si>
  <si>
    <t>SVEUČILIŠTE U ZAGREBU - RUDARSKO-GEOLOŠKO-NAFTNI FAKULTET</t>
  </si>
  <si>
    <t>99534693762</t>
  </si>
  <si>
    <t>SVEUČILIŠTE U ZAGREBU - STOMATOLOŠKI FAKULTET</t>
  </si>
  <si>
    <t>GUNDULIĆEVA 5</t>
  </si>
  <si>
    <t>70221464726</t>
  </si>
  <si>
    <t>SVEUČILIŠTE U ZAGREBU - FAKULTET ŠUMARSTVA I DRVNE TEHNOLOGIJE</t>
  </si>
  <si>
    <t>07699719217</t>
  </si>
  <si>
    <t>SVEUČILIŠTE U ZAGREBU - TEKSTILNO TEHNOLOŠKI FAKULTET</t>
  </si>
  <si>
    <t>PRILAZ BARUNA FILIPOVIĆA 28A</t>
  </si>
  <si>
    <t>43097527965</t>
  </si>
  <si>
    <t>SVEUČILIŠTE U ZAGREBU - UČITELJSKI FAKULTET</t>
  </si>
  <si>
    <t>SAVSKA CESTA 77</t>
  </si>
  <si>
    <t>72226488129</t>
  </si>
  <si>
    <t>SVEUČILIŠTE U ZAGREBU - VETERINARSKI FAKULTET</t>
  </si>
  <si>
    <t>HEINZELOVA 55</t>
  </si>
  <si>
    <t>36389528408</t>
  </si>
  <si>
    <t>TEHNIČKO VELEUČILIŠTE U ZAGREBU</t>
  </si>
  <si>
    <t>VRBIK 8</t>
  </si>
  <si>
    <t>08814003451</t>
  </si>
  <si>
    <t>VELEUČILIŠTE HRVATSKO ZAGORJE KRAPINA</t>
  </si>
  <si>
    <t>ŠETALIŠTE HRVATSKOG NARODNOG PREPORODA 6</t>
  </si>
  <si>
    <t>49000 KRAPINA</t>
  </si>
  <si>
    <t>16465214888</t>
  </si>
  <si>
    <t>VELEUČILIŠTE LAVOSLAV RUŽIČKA U VUKOVARU</t>
  </si>
  <si>
    <t>ŽUPANIJSKA 50</t>
  </si>
  <si>
    <t>32000 VUKOVAR</t>
  </si>
  <si>
    <t>21720825730</t>
  </si>
  <si>
    <t>VELEUČILIŠTE MARKO MARULIĆ U KNINU</t>
  </si>
  <si>
    <t xml:space="preserve">KRALJA PETRA KREŠIMIRA IV 30 </t>
  </si>
  <si>
    <t>22300 KNIN</t>
  </si>
  <si>
    <t>13664089430</t>
  </si>
  <si>
    <t>VELEUČILIŠTE NIKOLA TESLA U GOSPIĆU</t>
  </si>
  <si>
    <t>ULICA BANA IVANA KARLOVIĆA 16</t>
  </si>
  <si>
    <t>53000 GOSPIĆ</t>
  </si>
  <si>
    <t>42552392522</t>
  </si>
  <si>
    <t>VELEUČILIŠTE U KARLOVCU</t>
  </si>
  <si>
    <t>TRG J. J. STROSSMAYERA 9</t>
  </si>
  <si>
    <t>47000 KARLOVAC</t>
  </si>
  <si>
    <t>62820859976</t>
  </si>
  <si>
    <t>VELEUČILIŠTE U RIJECI</t>
  </si>
  <si>
    <t>TRPIMIROVA 2/V</t>
  </si>
  <si>
    <t>29573709870</t>
  </si>
  <si>
    <t>VELEUČILIŠTE U ŠIBENIKU</t>
  </si>
  <si>
    <t>TRG A. HEBRANGA BR. 11</t>
  </si>
  <si>
    <t>22000 ŠIBENIK</t>
  </si>
  <si>
    <t>61727512157</t>
  </si>
  <si>
    <t>VELEUČILIŠTE U VIROVITICI</t>
  </si>
  <si>
    <t>ULICA MATIJE GUPCA 78</t>
  </si>
  <si>
    <t>33000 VIROVITICA</t>
  </si>
  <si>
    <t>46576407858</t>
  </si>
  <si>
    <t>VISOKO GOSPODARSKO UČILIŠTE U KRIŽEVCIMA</t>
  </si>
  <si>
    <t>MILISLAVA DEMERCA 1</t>
  </si>
  <si>
    <t>48260 KRIŽEVCI</t>
  </si>
  <si>
    <t>75480885018</t>
  </si>
  <si>
    <t>ZDRAVSTVENO VELEUČILIŠTE</t>
  </si>
  <si>
    <t>MLINARSKA CESTA 38</t>
  </si>
  <si>
    <t>50952646228</t>
  </si>
  <si>
    <t>EKONOMSKI INSTITUT ZAGREB</t>
  </si>
  <si>
    <t>TRG JOHNA KENNEDYA 7</t>
  </si>
  <si>
    <t>70925432731</t>
  </si>
  <si>
    <t>Javni instituti</t>
  </si>
  <si>
    <t>08008</t>
  </si>
  <si>
    <t xml:space="preserve">HRVATSKI GEOLOŠKI INSTITUT </t>
  </si>
  <si>
    <t>SACHSOVA 2</t>
  </si>
  <si>
    <t>43733878539</t>
  </si>
  <si>
    <t>HRVATSKI INSTITUT ZA POVIJEST</t>
  </si>
  <si>
    <t>OPATIČKA 10</t>
  </si>
  <si>
    <t>23296176633</t>
  </si>
  <si>
    <t>HRVATSKI ŠUMARSKI INSTITUT</t>
  </si>
  <si>
    <t>CVJETNO NASELJE 41</t>
  </si>
  <si>
    <t>10450 JASTREBARSKO</t>
  </si>
  <si>
    <t>13579392023</t>
  </si>
  <si>
    <t>HRVATSKI VETERINARSKI INSTITUT</t>
  </si>
  <si>
    <t>SAVSKA CESTA 143</t>
  </si>
  <si>
    <t>29059177553</t>
  </si>
  <si>
    <t>INSTITUT DRUŠTVENIH ZNANOSTI IVO PILAR</t>
  </si>
  <si>
    <t>MARULIĆEV TRG 19/I</t>
  </si>
  <si>
    <t>32840574937</t>
  </si>
  <si>
    <t>INSTITUT RUĐER BOŠKOVIĆ</t>
  </si>
  <si>
    <t>BIJENIČKA CESTA 46</t>
  </si>
  <si>
    <t>69715301002</t>
  </si>
  <si>
    <t>INSTITUT ZA ANTROPOLOGIJU</t>
  </si>
  <si>
    <t>LJUDEVITA GAJA 32</t>
  </si>
  <si>
    <t>93710699926</t>
  </si>
  <si>
    <t>INSTITUT ZA ARHEOLOGIJU</t>
  </si>
  <si>
    <t>59796264563</t>
  </si>
  <si>
    <t>INSTITUT ZA DRUŠTVENA ISTRAŽIVANJA</t>
  </si>
  <si>
    <t>AMRUŠEVA 11</t>
  </si>
  <si>
    <t>11986338639</t>
  </si>
  <si>
    <t>INSTITUT ZA ETNOLOGIJU I FOLKLORISTIKU</t>
  </si>
  <si>
    <t>ŠUBIĆEVA 42</t>
  </si>
  <si>
    <t>37781872772</t>
  </si>
  <si>
    <t>INSTITUT ZA FILOZOFIJU</t>
  </si>
  <si>
    <t>UL. GRADA VUKOVARA 54</t>
  </si>
  <si>
    <t>43667021597</t>
  </si>
  <si>
    <t>INSTITUT ZA FIZIKU</t>
  </si>
  <si>
    <t>77627408491</t>
  </si>
  <si>
    <t>INSTITUT ZA HRVATSKI JEZIK I JEZIKOSLOVLJE</t>
  </si>
  <si>
    <t>REPUBLIKE AUSTRIJE 16</t>
  </si>
  <si>
    <t>12268324202</t>
  </si>
  <si>
    <t>INSTITUT ZA JADRANSKE KULTURE I MELIORACIJU KRŠA</t>
  </si>
  <si>
    <t>PUT DUILOVA 11</t>
  </si>
  <si>
    <t>90884993104</t>
  </si>
  <si>
    <t>INSTITUT ZA JAVNE FINANCIJE</t>
  </si>
  <si>
    <t>SMIČIKLASOVA 21</t>
  </si>
  <si>
    <t>41683226810</t>
  </si>
  <si>
    <t>INSTITUT ZA MEDICINSKA ISTRAŽIVANJA I MEDICINU RADA</t>
  </si>
  <si>
    <t>KSAVERSKA CESTA 2</t>
  </si>
  <si>
    <t>30285469659</t>
  </si>
  <si>
    <t>INSTITUT ZA MIGRACIJE I NARODNOSTI</t>
  </si>
  <si>
    <t>TRG STJEPANA RADIĆA 3</t>
  </si>
  <si>
    <t>80265403319</t>
  </si>
  <si>
    <t>INSTITUT ZA OCEANOGRAFIJU I RIBARSTVO</t>
  </si>
  <si>
    <t>ŠETALIŠTE I. MEŠTROVIĆA 63</t>
  </si>
  <si>
    <t>86235185568</t>
  </si>
  <si>
    <t>INSTITUT ZA POLJOPRIVREDU I TURIZAM</t>
  </si>
  <si>
    <t>CARLA HUGUESA 8</t>
  </si>
  <si>
    <t>52440 POREČ</t>
  </si>
  <si>
    <t>03850982961</t>
  </si>
  <si>
    <t>INSTITUT ZA POVIJEST UMJETNOSTI</t>
  </si>
  <si>
    <t>ULICA GRADA VUKOVARA 68</t>
  </si>
  <si>
    <t>59451980348</t>
  </si>
  <si>
    <t>INSTITUT ZA RAZVOJ I MEĐUNARODNE ODNOSE</t>
  </si>
  <si>
    <t>LJ. F. VUKOTINOVIĆA 2</t>
  </si>
  <si>
    <t>31120185175</t>
  </si>
  <si>
    <t>INSTITUT ZA TURIZAM</t>
  </si>
  <si>
    <t>VRHOVEC 5</t>
  </si>
  <si>
    <t>10264179101</t>
  </si>
  <si>
    <t>POLJOPRIVREDNI INSTITUT OSIJEK</t>
  </si>
  <si>
    <t>JUŽNO PREDGRAĐE 17</t>
  </si>
  <si>
    <t>03665720049</t>
  </si>
  <si>
    <t>STAROSLAVENSKI INSTITUT</t>
  </si>
  <si>
    <t>DEMETROVA 11</t>
  </si>
  <si>
    <t>15291942541</t>
  </si>
  <si>
    <t>DRŽAVNI ZAVOD ZA INTELEKTUALNO VLASNIŠTVO</t>
  </si>
  <si>
    <t>ULICA GRADA VUKOVARA 78</t>
  </si>
  <si>
    <t>89755384389</t>
  </si>
  <si>
    <t>DZIV</t>
  </si>
  <si>
    <t>08012</t>
  </si>
  <si>
    <t>AGENCIJA ZA MOBILNOST I PROGRAME EUROPSKE UNIJE</t>
  </si>
  <si>
    <t>FRANKOPANSKA 26</t>
  </si>
  <si>
    <t>25385906011</t>
  </si>
  <si>
    <t>Agencije</t>
  </si>
  <si>
    <t>08091</t>
  </si>
  <si>
    <t>AGENCIJA ZA ODGOJ I OBRAZOVANJE</t>
  </si>
  <si>
    <t>72193628411</t>
  </si>
  <si>
    <t>AGENCIJA ZA STRUKOVNO OBRAZOVANJE I OBRAZOVANJE ODRASLIH</t>
  </si>
  <si>
    <t>GARIĆGRADSKA ULICA 18</t>
  </si>
  <si>
    <t>40719411729</t>
  </si>
  <si>
    <t>AGENCIJA ZA ZNANOST I VISOKO OBRAZOVANJE</t>
  </si>
  <si>
    <t>DONJE SVETICE 38/5</t>
  </si>
  <si>
    <t>83358955356</t>
  </si>
  <si>
    <t>HRVATSKA AKADEMSKA I ISTRAŽIVAČKA MREŽA - CARNET</t>
  </si>
  <si>
    <t>JOSIPA MAROHNIĆA 5</t>
  </si>
  <si>
    <t>58101996540</t>
  </si>
  <si>
    <t>HRVATSKA ZAKLADA ZA ZNANOST</t>
  </si>
  <si>
    <t>ILICA 24</t>
  </si>
  <si>
    <t>08092</t>
  </si>
  <si>
    <t>LEKSIKOGRAFSKI ZAVOD MIROSLAV KRLEŽA</t>
  </si>
  <si>
    <t>49894241709</t>
  </si>
  <si>
    <t>NACIONALNA I SVEUČILIŠNA KNJIŽNICA U ZAGREBU</t>
  </si>
  <si>
    <t>HRVATSKE BRATSKE ZAJEDNICE 4</t>
  </si>
  <si>
    <t>84838770814</t>
  </si>
  <si>
    <t>NACIONALNI CENTAR ZA VANJSKO VREDNOVANJE OBRAZOVANJA</t>
  </si>
  <si>
    <t>ULICA D. TOMLJANOVIĆA GAVRANA 11</t>
  </si>
  <si>
    <t>10020 ZAGREB</t>
  </si>
  <si>
    <t>94833993984</t>
  </si>
  <si>
    <t>SVEUČILIŠTE U ZAGREBU - SVEUČILIŠNI RAČUNSKI CENTAR - SRCE</t>
  </si>
  <si>
    <t>34016189309</t>
  </si>
  <si>
    <t>Plan za unos u SAP - prihodi i primici</t>
  </si>
  <si>
    <t>GLAVA</t>
  </si>
  <si>
    <t>OPIS GLAVE</t>
  </si>
  <si>
    <t>IZVOR</t>
  </si>
  <si>
    <t>OPIS IZVORA</t>
  </si>
  <si>
    <t>Stavka
(odaberite)</t>
  </si>
  <si>
    <t>OPIS STAVKE</t>
  </si>
  <si>
    <t>Davatelj prijenosa</t>
  </si>
  <si>
    <t>Ustanova</t>
  </si>
  <si>
    <t>left3</t>
  </si>
  <si>
    <t>left2</t>
  </si>
  <si>
    <t>671 - izvor 11</t>
  </si>
  <si>
    <t>glava za visoko 6</t>
  </si>
  <si>
    <t>671 - izvor 12</t>
  </si>
  <si>
    <t>Konto</t>
  </si>
  <si>
    <t>opis konta</t>
  </si>
  <si>
    <t>izvor</t>
  </si>
  <si>
    <t>3 konto</t>
  </si>
  <si>
    <t>2 konto</t>
  </si>
  <si>
    <t>Opći prihodi i primici</t>
  </si>
  <si>
    <t>Prihodi iz nadležnog proračuna za financiranje redovne djelatnosti proračunskih korisnika</t>
  </si>
  <si>
    <t>Sredstva učešća za pomoći</t>
  </si>
  <si>
    <t>Vlastiti prihodi</t>
  </si>
  <si>
    <t>Naknada za priređivanje lutrijskih igara, izvor 41</t>
  </si>
  <si>
    <t>Prihodi od igara na sreću</t>
  </si>
  <si>
    <t>Naknade za priređivanje igara na sreću u casinima, izvor 41</t>
  </si>
  <si>
    <t>Ostali prihodi za posebne namjene</t>
  </si>
  <si>
    <t>Naknade za priređivanje klađenja, izvor 41</t>
  </si>
  <si>
    <t>Pomoći EU</t>
  </si>
  <si>
    <t>Naknade za priređivanje igara na sreću na automatima, izvor 41</t>
  </si>
  <si>
    <t>Ostale pomoći</t>
  </si>
  <si>
    <t>Tekuće pomoći od inozemnih vlada u EU</t>
  </si>
  <si>
    <t xml:space="preserve">Ostale pomoći i darovnice </t>
  </si>
  <si>
    <t>Švicarski instrument</t>
  </si>
  <si>
    <t>Tekuće pomoći od inozemnih vlada izvan EU</t>
  </si>
  <si>
    <t>Ostale refundacije iz pomoći EU</t>
  </si>
  <si>
    <t>Kapitalne pomoći od inozemnih vlada u EU</t>
  </si>
  <si>
    <t>Europski socijalni fond (ESF)</t>
  </si>
  <si>
    <t>Kapitalne pomoći od inozemnih vlada izvan EU</t>
  </si>
  <si>
    <t>Europski fond za regionalni razvoj (ERDF)</t>
  </si>
  <si>
    <t>Tekuće pomoći od međunarodnih organizacija</t>
  </si>
  <si>
    <t>Instrumenti Europskog gospodarskog prostora i ostali instrumenti</t>
  </si>
  <si>
    <t xml:space="preserve">Kapitalne pomoći od međunarodnih organizacija </t>
  </si>
  <si>
    <t>Fondovi za unutarnje poslove</t>
  </si>
  <si>
    <t>Tekuće pomoći od institucija i tijela EU Švicarski instrument</t>
  </si>
  <si>
    <t>Fond solidarnosti Europske unije – potres</t>
  </si>
  <si>
    <t>Tekuće pomoći od institucija i tijela EU – ostale refundacije</t>
  </si>
  <si>
    <t>Mehanizam za oporavak i otpornost</t>
  </si>
  <si>
    <t>Europski fond za regionalni razvoj (EFRR)</t>
  </si>
  <si>
    <t>Donacije</t>
  </si>
  <si>
    <t>Tekuće pomoći od institucija i tijela EU – Instrumenti europskog gospodarskog prostora</t>
  </si>
  <si>
    <t>Inozemne donacije</t>
  </si>
  <si>
    <t>Tek.pom.od instit. tijela EU - fondovi za unutarnje poslove</t>
  </si>
  <si>
    <t>Prihodi od nefin. imovine i nadoknade štete s osnova osig.</t>
  </si>
  <si>
    <t>Tekuće pomoći od institucija i tijela EU - Fond solidarnosti EU - potres ožujak 2020.</t>
  </si>
  <si>
    <t>Fond solidarnosti EU</t>
  </si>
  <si>
    <t>Namjenski primici od zaduživanja</t>
  </si>
  <si>
    <t>Tekuće pomoći od institucija i tijela EU - Fond solidarnosti EU - potres prosinac 2020.</t>
  </si>
  <si>
    <t>Tek.pom.od instit. tijela EU - Mehanizam za oporavak i otpornost</t>
  </si>
  <si>
    <t>Tekuće pomoći od institucija i tijela EU - ostalo</t>
  </si>
  <si>
    <t xml:space="preserve">Pomoći EU </t>
  </si>
  <si>
    <t>Tekuće pomoći od institucija i tijela EU - refundacije putnih troškova</t>
  </si>
  <si>
    <t>Kapitalne pomoći od institucija i tijela EU Švicarski instrument</t>
  </si>
  <si>
    <t>Kapitalne pomoći od institucija i tijela EU - ostale refundacije</t>
  </si>
  <si>
    <t>Kapitalne pomoći od institucija i tijela EU - Instrumenti europskog gospodarskog prostora</t>
  </si>
  <si>
    <t>Kapitalne pomoći od institucija i tijela EU - Fondovi za unutarnje poslove</t>
  </si>
  <si>
    <t>Kapitalne pomoći od institucija i tijela EU - Fond solidarnosti EU - potres ožujak 2020.</t>
  </si>
  <si>
    <t>Kapitalne pomoći od institucija i tijela EU - Fond solidarnosti EU - potres prosinac 2020.</t>
  </si>
  <si>
    <t>Kapitalne pom.od instit. tijela EU - Mehanizam za oporavak i otpornost</t>
  </si>
  <si>
    <t>Kapitalne pomoći od institucija i tijela EU - ostalo</t>
  </si>
  <si>
    <t xml:space="preserve">Tekuće pomoći od izvanproračunskih korisnika </t>
  </si>
  <si>
    <t>Kapitalne pomoći od izvanproračunskih korisnika</t>
  </si>
  <si>
    <t>Tekuće pomoći proračunskim korisnicima iz proračuna JLP(R)S koji im nije nadležan</t>
  </si>
  <si>
    <t>Kapitalne pomoći proračunskim korisnicima iz proračuna JLP(R)S koji im nije nadležan</t>
  </si>
  <si>
    <t>Tekuće pomoći temeljem prijenosa EU sredstava iz proračuna JLP(R)S, korisnika JLPRS ili izvanproračunskog korisnika</t>
  </si>
  <si>
    <t>Kapitalne pomoći temeljem prijenosa EU sredstava iz proračuna JLP(R)S, korisnika JLPRS ili izvanproračunskog korisnika</t>
  </si>
  <si>
    <t>Tekući prijenosi između proračunskih korisnika istog proračuna</t>
  </si>
  <si>
    <t>Kapitalni prijenosi između proračunskih korisnika istog proračuna</t>
  </si>
  <si>
    <t>Tekući prijenosi između proračunskih korisnika istog proračuna temeljem prijenosa EU sredstava</t>
  </si>
  <si>
    <t>Kapitalni prijenosi između proračunskih korisnika istog proračuna temeljem prijenosa EU sredstava</t>
  </si>
  <si>
    <t>Kamate za ostale vrijednosne papire izvor 31</t>
  </si>
  <si>
    <t>Kamate na oročena sredstva izvor 31</t>
  </si>
  <si>
    <t>Kamate na depozite po viđenju izvor 31</t>
  </si>
  <si>
    <t>Kamate na depozite po viđenju izvor 43</t>
  </si>
  <si>
    <t>Prihodi od pozitivnih tečajnih razlika izvor 31</t>
  </si>
  <si>
    <t>Prihodi od pozitivnih tečajnih razlika izvor 43</t>
  </si>
  <si>
    <t>Prihod od dividendi na dionice u kreditnim i ostalim financijskim institucijama izvan javnog sektora izvor 31</t>
  </si>
  <si>
    <t>Prihodi iz dobiti trgovačkih društava u javnom sektoru izvor 43</t>
  </si>
  <si>
    <t>Prihodi iz dobiti Hrvatske lutrije, izvor 41</t>
  </si>
  <si>
    <t>Ostali prihodi od financijske imovine izvor 43</t>
  </si>
  <si>
    <t>Prihodi od prodaje kratkotrajne nefinancijske imovine izvor 31</t>
  </si>
  <si>
    <t>Ostali prihodi od nefinancijske imovine izvor 31</t>
  </si>
  <si>
    <t>Ostale naknade i pristojbe za posebne namjene</t>
  </si>
  <si>
    <t xml:space="preserve">Ostali prihodi državne uprave za posebne namjene </t>
  </si>
  <si>
    <t>Sufinanciranje cijene usluge, participacije i slično</t>
  </si>
  <si>
    <t>Prihodi s naslova osiguranja, refundacije štete i totalne štete izvor 43</t>
  </si>
  <si>
    <t>Prihodi s naslova osiguranja, refundacije štete i totalne štete izvor 71</t>
  </si>
  <si>
    <t xml:space="preserve">Ostali prihodi za posebne namjene </t>
  </si>
  <si>
    <t>Prihodi od prodanih proizvoda i robe</t>
  </si>
  <si>
    <t>Prihodi od pruženih usluga</t>
  </si>
  <si>
    <t>Tekuće donacije od fizičkih osoba</t>
  </si>
  <si>
    <t xml:space="preserve">Donacije </t>
  </si>
  <si>
    <t>Tekuće donacije od neprofitnih organizacija</t>
  </si>
  <si>
    <t>Tekuće donacije od trgovačkih društava</t>
  </si>
  <si>
    <t>Tekuće donacije od ostalih subjekata izvan općeg proračuna</t>
  </si>
  <si>
    <t>Kapitalne donacije od fizičkih osoba</t>
  </si>
  <si>
    <t>Kapitalne donacije od neprofitnih organizacija</t>
  </si>
  <si>
    <t>Kapitalne donacije od trgovačkih društava</t>
  </si>
  <si>
    <t>Kapitalne donacije od ostalih subjekata izvan općeg proračuna</t>
  </si>
  <si>
    <t>Tekuće donacije od neprofitnih organizacija - ostale</t>
  </si>
  <si>
    <t>Inozemne donacija</t>
  </si>
  <si>
    <t>Tekuće donacije od trgovačkih društava - ostale</t>
  </si>
  <si>
    <t>Kapitalne donacije od neprofitnih organizacija - ostale</t>
  </si>
  <si>
    <t>Kapitalne donacije od trgovačkih društava - ostale</t>
  </si>
  <si>
    <t>Ostale nespomenute kazne izvor 43</t>
  </si>
  <si>
    <t>Ostali prihodi izvor 31</t>
  </si>
  <si>
    <t>Ostali prihodi izvor 43</t>
  </si>
  <si>
    <t>Poljoprivredno zemljište izvor 71</t>
  </si>
  <si>
    <t>Prihodi od prodaje ili zamjene nefinancijske imovine i naknade s naslova osiguranja</t>
  </si>
  <si>
    <t>Građevinsko zemljište izvor 71</t>
  </si>
  <si>
    <t>Ulaganja na tuđoj imovini radi prava korištenja izvor 71</t>
  </si>
  <si>
    <t>Ostala nespomenuta prava izvor 71</t>
  </si>
  <si>
    <t>Stambeni objekti za zaposlene izvor 71</t>
  </si>
  <si>
    <t>Ostali stambeni objekti izvor 71</t>
  </si>
  <si>
    <t>Zgrade znanstvenih i obrazovnih institucija (fakulteti, škole, vrtići i slično) izvor 71</t>
  </si>
  <si>
    <t>Ostali poslovni građevinski objekti izvor 71</t>
  </si>
  <si>
    <t>Računala i računalna oprema izvor 71</t>
  </si>
  <si>
    <t>Uredski namještaj izvor 71</t>
  </si>
  <si>
    <t>Ostala uredska oprema izvor 71</t>
  </si>
  <si>
    <t>Glazbeni instrumenti i oprema izvor 71</t>
  </si>
  <si>
    <t>Strojevi - izvor 71</t>
  </si>
  <si>
    <t>Oprema izvor 71</t>
  </si>
  <si>
    <t>Osobni automobili izvor 71</t>
  </si>
  <si>
    <t>Kombi vozila izvor 71</t>
  </si>
  <si>
    <t>Kamioni izvor 71</t>
  </si>
  <si>
    <t>Traktori izvor 71</t>
  </si>
  <si>
    <t>Terenska vozila (protupožarna, vojna i slično) izvor 71</t>
  </si>
  <si>
    <t>Ostala prijevozna sr. u cest.prometu - izvor 71</t>
  </si>
  <si>
    <t>Plovila izvor 71</t>
  </si>
  <si>
    <t>Osnovno stado izvor 71</t>
  </si>
  <si>
    <t>Primici od povr.depozita od tuz.kred.inst.-krat.43</t>
  </si>
  <si>
    <t>Primici od povrata depozita od tuzemnih kreditnih i ostalih institucija - dugoročni - namjenski</t>
  </si>
  <si>
    <t>Dionice i udjeli u glavnici trgovačkih društava u javnom sektoru - izvor 43</t>
  </si>
  <si>
    <t>Dionice i udjeli u glavnici tuzemnih kreditnih institucija izvan javnog sektora - izvor 43</t>
  </si>
  <si>
    <t>Primljeni zajmovi od međunarodnih organizacija - dugoročni</t>
  </si>
  <si>
    <t xml:space="preserve">Namjenski primici od zaduživanja </t>
  </si>
  <si>
    <t>Proj.održivog, prav. i učink.obrazov. IBRD 93030</t>
  </si>
  <si>
    <t>Primljeni krediti od tuzemnih kreditnih institucija izvan javnog sektora - dugoročni namjenski</t>
  </si>
  <si>
    <t>Primljeni krediti od kreditnih institucija u javnom sektoru - dugoročni - namjenski</t>
  </si>
  <si>
    <t>Plan za unos u SAP - rashodi i izdaci</t>
  </si>
  <si>
    <t>IZVOR
(odaberite)</t>
  </si>
  <si>
    <t>AKTIVNOST
(odaberite)</t>
  </si>
  <si>
    <t>OPIS AKTIVNOSTI</t>
  </si>
  <si>
    <t>FP</t>
  </si>
  <si>
    <t>Primatelj prijenosa</t>
  </si>
  <si>
    <t>leftIzvor</t>
  </si>
  <si>
    <t>mid</t>
  </si>
  <si>
    <t>left1</t>
  </si>
  <si>
    <t>Plaće za redovan rad</t>
  </si>
  <si>
    <t>AKTIVNOST</t>
  </si>
  <si>
    <t>Plaće u naravi</t>
  </si>
  <si>
    <t>NOVA AKT</t>
  </si>
  <si>
    <t>Plaće za prekovremeni rad</t>
  </si>
  <si>
    <t>A111111</t>
  </si>
  <si>
    <t>PROGRAMSKO FINANCIRANJE JAVNIH INSTITUTA</t>
  </si>
  <si>
    <t>0150</t>
  </si>
  <si>
    <t>Istraživanje i razvoj: Opće javne usluge</t>
  </si>
  <si>
    <t>01</t>
  </si>
  <si>
    <t>015</t>
  </si>
  <si>
    <t>Plaće za posebne uvjete rada</t>
  </si>
  <si>
    <t>A222222</t>
  </si>
  <si>
    <t>PROGRAMSKO FINANCIRANJE JAVNIH INSTITUTA – IZ EVIDENCIJSKIH PRIHODA</t>
  </si>
  <si>
    <t>Ostali rashodi za zaposlene</t>
  </si>
  <si>
    <t>A333333</t>
  </si>
  <si>
    <t>PROGRAMSKO FINANCIRANJE JAVNIH INSTITUTA  - IZ STRUKTURNIH I INVESTICIJSKIH FONDOVA EU</t>
  </si>
  <si>
    <t>Doprinosi za obvezno zdravstveno osiguranje</t>
  </si>
  <si>
    <t>A444444</t>
  </si>
  <si>
    <t>SAMOSTALNA DJELATNOST JAVNIH INSTITUTA – IZ EVIDENCIJSKIH PRIHODA    </t>
  </si>
  <si>
    <t>Službena putovanja</t>
  </si>
  <si>
    <t>A557041</t>
  </si>
  <si>
    <t>PREUZIMANJE OBVEZA ZA PROJEKTE JAVNO PRIVATNOG PARTNERSTVA U VARAŽDINSKOJ I KOPRIVNIČKO-KRIŽEVAČKOJ ŽUPANIJI</t>
  </si>
  <si>
    <t>0912</t>
  </si>
  <si>
    <t>Osnovno obrazovanje</t>
  </si>
  <si>
    <t>09</t>
  </si>
  <si>
    <t>091</t>
  </si>
  <si>
    <t>Naknade za prijevoz, za rad na terenu i odvojeni život</t>
  </si>
  <si>
    <t>A557043</t>
  </si>
  <si>
    <t>NACIONALNO VIJEĆE ZA ODGOJ I OBRAZOVANJE</t>
  </si>
  <si>
    <t>0970</t>
  </si>
  <si>
    <t>Istraživanje i razvoj obrazovanja</t>
  </si>
  <si>
    <t>Stručno usavršavanje zaposlenika</t>
  </si>
  <si>
    <t>A577000</t>
  </si>
  <si>
    <t>ADMINISTRACIJA I UPRAVLJANJE</t>
  </si>
  <si>
    <t>097</t>
  </si>
  <si>
    <t>Ostale naknade troškova zaposlenima</t>
  </si>
  <si>
    <t>0980</t>
  </si>
  <si>
    <t>Usluge obrazovanja koje nisu drugdje svrstane</t>
  </si>
  <si>
    <t>Uredski materijal i ostali materijalni rashodi</t>
  </si>
  <si>
    <t>A577004</t>
  </si>
  <si>
    <t>PROVEDBA KURIKULARNE REFORME</t>
  </si>
  <si>
    <t>098</t>
  </si>
  <si>
    <t>Materijal i sirovine</t>
  </si>
  <si>
    <t>A577012</t>
  </si>
  <si>
    <t>OBRAZOVANJE DJECE HRVATSKIH GRAĐANA U INOZEMSTVU</t>
  </si>
  <si>
    <t>Energija</t>
  </si>
  <si>
    <t>A577015</t>
  </si>
  <si>
    <t>DRŽAVNE NAGRADE ZA IZUZETNE REZULTATE U OBRAZOVANJU I TEHNIČKOJ KULTURI</t>
  </si>
  <si>
    <t>0942</t>
  </si>
  <si>
    <t>Drugi stupanj visoke naobrazbe</t>
  </si>
  <si>
    <t>Materijal i dijelovi za tekuće i investicijsko održavanje</t>
  </si>
  <si>
    <t>A577016</t>
  </si>
  <si>
    <t>PREVENCIJA NASILJA I OVISNOSTI</t>
  </si>
  <si>
    <t>094</t>
  </si>
  <si>
    <t>Sitni inventar i auto gume</t>
  </si>
  <si>
    <t>A577028</t>
  </si>
  <si>
    <t>POTICAJI HRVATSKOJ ZAJEDNICI TEHNIČKE KULTURE</t>
  </si>
  <si>
    <t>0820</t>
  </si>
  <si>
    <t>Službe kulture</t>
  </si>
  <si>
    <t>Vojna sredstva za jednokratnu upotrebu</t>
  </si>
  <si>
    <t>A577124</t>
  </si>
  <si>
    <t>HRVATSKA NASTAVA U INOZEMSTVU</t>
  </si>
  <si>
    <t>08</t>
  </si>
  <si>
    <t>082</t>
  </si>
  <si>
    <t>Službena, radna i zaštitna odjeća i obuća</t>
  </si>
  <si>
    <t>A577130</t>
  </si>
  <si>
    <t>POTICAJI UDRUGAMA ZA IZVANINSTITUCIONALNI ODGOJ I OBRAZOVANJE DJECE I MLADIH</t>
  </si>
  <si>
    <t>Usluge telefona, pošte i prijevoza</t>
  </si>
  <si>
    <t>A577131</t>
  </si>
  <si>
    <t>POTICAJI OBRAZOVANJA NACIONALNIH MANJINA</t>
  </si>
  <si>
    <t>Usluge tekućeg i investicijskog održavanja</t>
  </si>
  <si>
    <t>A577132</t>
  </si>
  <si>
    <t>POTICANJE MEĐUNARODNE OBRAZOVNE SURADNJE ŠKOLA</t>
  </si>
  <si>
    <t>Usluge promidžbe i informiranja</t>
  </si>
  <si>
    <t>A577133</t>
  </si>
  <si>
    <t>POTICANJE PROGRAMA RADA S DAROVITIM UČENICIMA I STUDENTIMA</t>
  </si>
  <si>
    <t>Komunalne usluge</t>
  </si>
  <si>
    <t>A577137</t>
  </si>
  <si>
    <t>POSEBNI PROGRAMI OBRAZOVANJA ZA PROVOĐENJE PROGRAMA NACIONALNIH MANJINA</t>
  </si>
  <si>
    <t>Zakupnine i najamnine</t>
  </si>
  <si>
    <t>A578041</t>
  </si>
  <si>
    <t>POMOĆNICI U NASTAVI ZA DJECU S TEŠKOĆAMA U RAZVOJU</t>
  </si>
  <si>
    <t>Zdravstvene i veterinarske usluge</t>
  </si>
  <si>
    <t>A578042</t>
  </si>
  <si>
    <t>OSIGURANJE UČENIKA I STUDENATA NA PRAKTIČNOJ NASTAVI I STRUČNOJ PRAKSI</t>
  </si>
  <si>
    <t>Intelektualne i osobne usluge</t>
  </si>
  <si>
    <t>A578045</t>
  </si>
  <si>
    <t>SUFINANCIRANJE NASTAVNIH MATERIJALA I OPREME ZA UČENIKE OSNOVNIH I SREDNJIH ŠKOLA</t>
  </si>
  <si>
    <t>Računalne usluge</t>
  </si>
  <si>
    <t>A578059</t>
  </si>
  <si>
    <t>EUROPSKA MREŽA ŠKOLA - EUROPEAN SCHOOLNET</t>
  </si>
  <si>
    <t>Ostale usluge</t>
  </si>
  <si>
    <t>A578062</t>
  </si>
  <si>
    <t>ERASMUS+ SOCIJALNA I MEĐUNARODNA DIMENZIJA OBRAZOVANJA I PRIZNAVANJA PRETHODNOG UČENJA - SIDERAL</t>
  </si>
  <si>
    <t>Naknade troškova osobama izvan radnog odnosa</t>
  </si>
  <si>
    <t>A578065</t>
  </si>
  <si>
    <t>ERASMUS+ PROJEKT BAQUAL - BOLJE AKADEMSKE KVALIFIKACIJE KROZ OSIGURAVANJE KVALITETE</t>
  </si>
  <si>
    <t>Naknade za rad predstavničkih i izvršnih tijela, povjerensta</t>
  </si>
  <si>
    <t>A578066</t>
  </si>
  <si>
    <t>ERASMUS PLUS - PROJEKT PROFFORMANCE - RAZVOJ SUSTAVA OCJENJIVANJA RADA I NAGRAĐIVANJA PROFESORA NA VISOKIM UČILIŠTIMA</t>
  </si>
  <si>
    <t>Premije osiguranja</t>
  </si>
  <si>
    <t>A579004</t>
  </si>
  <si>
    <t>POTICANJE IZVANNASTAVNIH AKTIVNOSTI U OŠ</t>
  </si>
  <si>
    <t>Reprezentacija</t>
  </si>
  <si>
    <t>A579072</t>
  </si>
  <si>
    <t>POTPORA UČENICIMA RASELJENIMA IZ UKRAJINE</t>
  </si>
  <si>
    <t xml:space="preserve">  Reprezentacija</t>
  </si>
  <si>
    <t>A580003</t>
  </si>
  <si>
    <t>POTICANJE IZVANNASTAVNIH AKTIVNOSTI U SREDNJIM ŠKOLAMA I VISOKOŠKOLSKOM OBRAZOVANJU</t>
  </si>
  <si>
    <t>0922</t>
  </si>
  <si>
    <t>Više srednjoškolsko obrazovanje</t>
  </si>
  <si>
    <t>Članarine i norme</t>
  </si>
  <si>
    <t>A676065</t>
  </si>
  <si>
    <t>ERASMUS+ PROJEKT BWSE FORWARD - BOLONJA OČIMA ZAINTERESIRANIH DIONIKA ZA SNAŽNIJU BUDUĆNOST BOLONJSKOG PROCESA</t>
  </si>
  <si>
    <t>Pristojbe i naknade</t>
  </si>
  <si>
    <t>A676070</t>
  </si>
  <si>
    <t>ERASMUS+ EUROPSKO ISTRAŽIVANJE PRAĆENJA OSOBA S DIPLOMOM (GT-HRVATSKA)</t>
  </si>
  <si>
    <t>Troškovi sudskih postupaka</t>
  </si>
  <si>
    <t>A676072</t>
  </si>
  <si>
    <t>ERASMUS PLUS - PROJEKTI</t>
  </si>
  <si>
    <t>Ostali nespomenuti rashodi poslovanja</t>
  </si>
  <si>
    <t>A679008</t>
  </si>
  <si>
    <t>PROGRAM RAZVOJNE SURADNJE</t>
  </si>
  <si>
    <t>Kamate za izdane trezorske zapise</t>
  </si>
  <si>
    <t>A679009</t>
  </si>
  <si>
    <t>REDOVNA DJELATNOST LEKTORATA</t>
  </si>
  <si>
    <t>Kamate za primljene kredite i zajmove od kreditnih i ostalih</t>
  </si>
  <si>
    <t>A679047</t>
  </si>
  <si>
    <t>MEĐUNARODNA SURADNJA I EUROPSKI POSLOVI</t>
  </si>
  <si>
    <t>A733049</t>
  </si>
  <si>
    <t>EUROPSKA AGENCIJA ZA POSEBNE POTREBE I INKLUZIVNO OBRAZOVANJE</t>
  </si>
  <si>
    <t>018</t>
  </si>
  <si>
    <t>Kamate za primljene zajmove od trgovačkih društava i obrtnik</t>
  </si>
  <si>
    <t>A733051</t>
  </si>
  <si>
    <t>PROGRAMI IZRADE UDŽBENIKA ZA SLIJEPE I SLABOVIDNE UČENIKE I STUDENTE</t>
  </si>
  <si>
    <t>Bankarske usluge i usluge platnog prometa</t>
  </si>
  <si>
    <t>A733063</t>
  </si>
  <si>
    <t>ERASMUS+ KORIŠTENJE PODATAKA S CILJEM UNAPRJEĐENJA KVALITETE U SUSTAVU ODGOJA I OBRAZOVANJA - DATA DRIVE</t>
  </si>
  <si>
    <t>Negativne tečajne razlike i razlike zbog primjene valutne kl</t>
  </si>
  <si>
    <t>A733064</t>
  </si>
  <si>
    <t>ERASMUS+ INTERDISCIPLINARNI STEM PRISTUP SVEMU OKO NAS - STE(A)M IT</t>
  </si>
  <si>
    <t>Zatezne kamate</t>
  </si>
  <si>
    <t>A733066</t>
  </si>
  <si>
    <t>ERASMUS PLUS - OSNAŽIVANJE NASTAVNIKA DILJEM EUROPE - KA3 - HAND IN HAND</t>
  </si>
  <si>
    <t>Ostali nespomenuti financijski rashodi</t>
  </si>
  <si>
    <t>A767002</t>
  </si>
  <si>
    <t>IZRADA DEFICITARNIH UDŽBENIKA U ŠKOLSTVU</t>
  </si>
  <si>
    <t>Subvencije kreditnim i ostalim financijskim institucijama u</t>
  </si>
  <si>
    <t>A767003</t>
  </si>
  <si>
    <t>SREDNJOŠKOLSKE STIPENDIJE ZA UČENIKE ROME</t>
  </si>
  <si>
    <t>Subvencije trgovačkim društvima u javnom sektoru</t>
  </si>
  <si>
    <t>A767004</t>
  </si>
  <si>
    <t>NAOBRAZBA DJECE U ALTERNATIVNIM ŠKOLAMA</t>
  </si>
  <si>
    <t>Subvencije trgovačkim društvima izvan javnog sektora</t>
  </si>
  <si>
    <t>A767008</t>
  </si>
  <si>
    <t>SUBVENCIONIRANJE KAMATA ZA STANOVE UČITELJA</t>
  </si>
  <si>
    <t>092</t>
  </si>
  <si>
    <t>Subvencije trgovačkim društvima, zadrugama, poljoprivrednici</t>
  </si>
  <si>
    <t>A767015</t>
  </si>
  <si>
    <t>PROVEDBA PROGRAMA ZA UKLJUČIVANJE ROMA</t>
  </si>
  <si>
    <t>Tekuće pomoći inozemnim vladama</t>
  </si>
  <si>
    <t>A767042</t>
  </si>
  <si>
    <t>OBRAZOVANJE OSOBA BEZ HRVATSKOG DRŽAVLJANSTVA</t>
  </si>
  <si>
    <t>Kapitalne pomoći inozemnim vladama</t>
  </si>
  <si>
    <t>A768053</t>
  </si>
  <si>
    <t>EUROPSKE ŠKOLE</t>
  </si>
  <si>
    <t>Tekuće pomoći međunarodnim organizacijama te institucijama i</t>
  </si>
  <si>
    <t>A768054</t>
  </si>
  <si>
    <t>DODATNA SREDSTVA IZRAVNANJA ZA DECENTRALIZIRANE FUNKCIJE</t>
  </si>
  <si>
    <t>Tekuće pomoći unutar općeg proračuna</t>
  </si>
  <si>
    <t>A768058</t>
  </si>
  <si>
    <t>PREUZETE OBVEZE PO MEĐUNARODNIM UGOVORIMA</t>
  </si>
  <si>
    <t>Kapitalne pomoći unutar općeg proračuna</t>
  </si>
  <si>
    <t>A768061</t>
  </si>
  <si>
    <t>ERASMUS+ UČINKOVITO PARTNERSTVO ZA UNAPRIJEĐENO PRIZNAVANJE - EPER</t>
  </si>
  <si>
    <t>Tekuće pomoći proračunskim korisnicima drugih proračuna</t>
  </si>
  <si>
    <t>A768064</t>
  </si>
  <si>
    <t>ERASMUS+ PROJEKT TRACER - TRANSPARENTNOST HRVATSKIH KVALIFIKACIJA RADI LAKŠEG PRIZNAVANJA</t>
  </si>
  <si>
    <t>096</t>
  </si>
  <si>
    <t>Kapitalne pomoći proračunskim korisnicima drugih proračuna</t>
  </si>
  <si>
    <t>A768065</t>
  </si>
  <si>
    <t>OBZOR 2020 - MENTORSTVO ZA UNAPRJEĐENJE ŠKOLE - MENSI</t>
  </si>
  <si>
    <t>Tekuće pomoći temeljem prijenosa EU sredstava</t>
  </si>
  <si>
    <t>A768071</t>
  </si>
  <si>
    <t>ERASMUS PLUS - AKTIVNOSTI SURADNIČKOG UČENJA I RESURSI ZA POTPORU NAČELA I SMJERNICA ZA SOCIJALNU DIMENZIJU - PLAR-U-PAGS</t>
  </si>
  <si>
    <t>Kapitalne pomoći temeljem prijenosa EU sredstava</t>
  </si>
  <si>
    <t>A818021</t>
  </si>
  <si>
    <t>PRIMJENA UDŽBENIČKOG STANDARDA</t>
  </si>
  <si>
    <t>Tekući prijenosi između proračunskih korisnika istog proraču</t>
  </si>
  <si>
    <t>A818034</t>
  </si>
  <si>
    <t>PROJEKT POVEZIVANJA S EUROPSKIM KVALIFIKACIJSKIM OKVIROM - EQF NCP GRANT</t>
  </si>
  <si>
    <t>Kapitalni prijenosi između proračunskih korisnika istog pror</t>
  </si>
  <si>
    <t>A818035</t>
  </si>
  <si>
    <t>MENTORI I STRUČNI ISPITI U OSNOVNIM I SREDNJIM ŠKOLAMA</t>
  </si>
  <si>
    <t>K578063</t>
  </si>
  <si>
    <t>PROJEKT "HRVATSKA: USUSRET ODRŽIVOM, PRAVEDNOM I UČINKOVITOM OBRAZOVANJU"</t>
  </si>
  <si>
    <t>K579064</t>
  </si>
  <si>
    <t>KAPITALNE INVESTICIJE U OSNOVNOM I SREDNJEM ŠKOLSTVU</t>
  </si>
  <si>
    <t>Naknade građ. i kuć. u novcu-neposr. ili putem ust.izvan js</t>
  </si>
  <si>
    <t>K580073</t>
  </si>
  <si>
    <t>IZGRADNJA ŠKOLSKE SPORTSKE DVORANE SREDNJE ŠKOLE ZABOK</t>
  </si>
  <si>
    <t>Naknade građ. i kuć. u naravi-neposr. ili putem ust.izvan js</t>
  </si>
  <si>
    <t>K621173</t>
  </si>
  <si>
    <t>INFORMACIJSKA INFRASTRUKTURA SUSTAVA VISOKOG OBRAZOVANJA</t>
  </si>
  <si>
    <t>Naknade građanima i kućanstvima u novcu - putem ustanova u j</t>
  </si>
  <si>
    <t>K676066</t>
  </si>
  <si>
    <t>OBNOVA ZGRADA OŠTEĆENIH U POTRESU S ENERGETSKOM OBNOVOM - NPOO (C6.1.R1-I2)</t>
  </si>
  <si>
    <t>Naknade građanima i kućanstvima u naravi - putem ustanova u</t>
  </si>
  <si>
    <t>Naknade građanima i kućanstvima na temelju osiguranja iz EU</t>
  </si>
  <si>
    <t>K733067</t>
  </si>
  <si>
    <t>OP UČINKOVITI LJUDSKI POTENCIJALI 2021.-2027., PRIORITET 2</t>
  </si>
  <si>
    <t>0950</t>
  </si>
  <si>
    <t>Obrazovanje koje se ne može definirati po stupnju</t>
  </si>
  <si>
    <t>Naknade građanima i kućanstvima u novcu</t>
  </si>
  <si>
    <t>K768066</t>
  </si>
  <si>
    <t>OBNOVA INFRASTRUKTURE I OPREME U PODRUČJU OBRAZOVANJA OŠTEĆENE POTRESOM</t>
  </si>
  <si>
    <t>Naknade građanima i kućanstvima u naravi</t>
  </si>
  <si>
    <t>K768070</t>
  </si>
  <si>
    <t>OBNOVA INFRASTRUKTURE U PODRUČJU OBRAZOVANJA OŠTEĆENE POTRESOM FSEU.2022.MZO</t>
  </si>
  <si>
    <t>Naknade građanima i kućanstvima iz EU sredstava</t>
  </si>
  <si>
    <t>K818050</t>
  </si>
  <si>
    <t>OP UČINKOVITI LJUDSKI POTENCIJALI 2014.-2020., PRIORITET 3 i 4</t>
  </si>
  <si>
    <t>Tekuće donacije u novcu</t>
  </si>
  <si>
    <t>T580070</t>
  </si>
  <si>
    <t>SANACIJA POSLJEDICA POTRESA</t>
  </si>
  <si>
    <t>Tekuće donacije u naravi</t>
  </si>
  <si>
    <t>A578003</t>
  </si>
  <si>
    <t>ODGOJ I NAOBRAZBA DJECE PRIPADNIKA NACIONALNIH MANJINA</t>
  </si>
  <si>
    <t>0911</t>
  </si>
  <si>
    <t>Predškolsko obrazovanje</t>
  </si>
  <si>
    <t>Tekuće donacije iz EU sredstava</t>
  </si>
  <si>
    <t>A578004</t>
  </si>
  <si>
    <t>PREDŠKOLSKI ODGOJ I OBRAZOVANJE DJECE S TEŠKOĆAMA U RAZVOJU (SUFINANCIRANJE)</t>
  </si>
  <si>
    <t>Kapitalne donacije neprofitnim organizacijama</t>
  </si>
  <si>
    <t>A578008</t>
  </si>
  <si>
    <t>ODGOJ I NAOBRAZBA DJECE U PROGRAMIMA PREDŠKOLE</t>
  </si>
  <si>
    <t>Naknade šteta pravnim i fizičkim osobama</t>
  </si>
  <si>
    <t>A578009</t>
  </si>
  <si>
    <t>ODGOJ I OBRAZOVANJE DAROVITE DJECE PREDŠKOLSKE DOBI U DJEČJIM VRTIĆIMA</t>
  </si>
  <si>
    <t>Penali, ležarine i drugo</t>
  </si>
  <si>
    <t>K578010</t>
  </si>
  <si>
    <t>IZGRADNJA DJEČJEG CENTRA VOŠTARNICA</t>
  </si>
  <si>
    <t>Naknade šteta zaposlenicima</t>
  </si>
  <si>
    <t>K580071</t>
  </si>
  <si>
    <t>KAPITALNE DONACIJE DJEČJIM VRTIĆIMA</t>
  </si>
  <si>
    <t>Ugovorene kazne i ostale naknade šteta</t>
  </si>
  <si>
    <t>K676067</t>
  </si>
  <si>
    <t>IZGRADNJA, DOGRADNJA, REKONSTRUKCIJA I OPREMANJE PREDŠKOLSKIH USTANOVA - NPOO (C3.1.R1-I1)</t>
  </si>
  <si>
    <t>Ostale kazne</t>
  </si>
  <si>
    <t>K676071</t>
  </si>
  <si>
    <t>FISKALNA ODRŽIVOST DJEČJIH VRTIĆA</t>
  </si>
  <si>
    <t>Kapitalne pomoći kreditnim i ostalim financijskim institucijama te trgovačkim društvima u javnom sektoru</t>
  </si>
  <si>
    <t>Kapitalne pomoći kreditnim i ostalim financijskim institucijama te trgovačkim društvima i zadrugama izvan javnog sektora</t>
  </si>
  <si>
    <t>A579000</t>
  </si>
  <si>
    <t>OSNOVNOŠKOLSKO OBRAZOVANJE</t>
  </si>
  <si>
    <t>0180</t>
  </si>
  <si>
    <t>Prijenosi općeg karaktera između različitih državnih razina</t>
  </si>
  <si>
    <t>Kapitalne pomoći poljoprivrednicima i obrtnicima</t>
  </si>
  <si>
    <t>Zemljište</t>
  </si>
  <si>
    <t>A579003</t>
  </si>
  <si>
    <t>ODGOJ I NAOBRAZBA UČENIKA S TEŠKOĆAMA U RAZVOJU U OSNOVNIM ŠKOLAMA</t>
  </si>
  <si>
    <t>Ostala prirodna materijalna imovina</t>
  </si>
  <si>
    <t>A579007</t>
  </si>
  <si>
    <t>PRAVOMOĆNE SUDSKE PRESUDE</t>
  </si>
  <si>
    <t>Koncesije</t>
  </si>
  <si>
    <t>Licence</t>
  </si>
  <si>
    <t>A579069</t>
  </si>
  <si>
    <t>RAZVOJ PREDŠKOLSKOG I OSNOVNOŠKOLSKOG SUSTAVA ODGOJA I OBRAZOVANJA</t>
  </si>
  <si>
    <t>Ostala prava</t>
  </si>
  <si>
    <t>A768072</t>
  </si>
  <si>
    <t>PREHRANA ZA UČENIKE U OSNOVNIM ŠKOLAMA</t>
  </si>
  <si>
    <t>Ostala nematerijalna imovina</t>
  </si>
  <si>
    <t>K110283</t>
  </si>
  <si>
    <t>OPREMANJE OSNOVNOŠKOLSKIH KNJIŽNICA OBVEZNOM LEKTIROM I STRUČNOM LITERATUROM</t>
  </si>
  <si>
    <t>Stambeni objekti</t>
  </si>
  <si>
    <t>K578064</t>
  </si>
  <si>
    <t>CENTAR ZA ODGOJ I OBRAZOVANJE ČAKOVEC</t>
  </si>
  <si>
    <t>Poslovni objekti</t>
  </si>
  <si>
    <t>K733061</t>
  </si>
  <si>
    <t>OSNOVNA ŠKOLA MILAN AMRUŠ SLAVONSKI BROD</t>
  </si>
  <si>
    <t>Ceste, željeznice i ostali prometni objekti</t>
  </si>
  <si>
    <t>K767031</t>
  </si>
  <si>
    <t>OŠ MIJATA STOJANOVIĆA U BABINOJ GREDI</t>
  </si>
  <si>
    <t>Ostali građevinski objekti</t>
  </si>
  <si>
    <t>K768067</t>
  </si>
  <si>
    <t>IZGRADNJA, DOGRADNJA, REKONSTRUKCIJA I OPREMANJE OSNOVNIH ŠKOLA ZA POTREBE JEDNOSMJENSKOG RADA I CJELODNEVNE NASTAVE - NPOO (C3.1.R1-I2)</t>
  </si>
  <si>
    <t>Uredska oprema i namještaj</t>
  </si>
  <si>
    <t>A580000</t>
  </si>
  <si>
    <t>SREDNJOŠKOLSKO OBRAZOVANJE</t>
  </si>
  <si>
    <t>Komunikacijska oprema</t>
  </si>
  <si>
    <t>Oprema za održavanje i zaštitu</t>
  </si>
  <si>
    <t>A580004</t>
  </si>
  <si>
    <t>STANDARD UČENIKA S POSEBNIM POTREBAMA</t>
  </si>
  <si>
    <t>Medicinska i laboratorijska oprema</t>
  </si>
  <si>
    <t>A580007</t>
  </si>
  <si>
    <t>Instrumenti, uređaji i strojevi</t>
  </si>
  <si>
    <t>A580014</t>
  </si>
  <si>
    <t>RAZVOJ SUSTAVA OBRAZOVANJA ODRASLIH</t>
  </si>
  <si>
    <t>Sportska i glazbena oprema</t>
  </si>
  <si>
    <t>A580037</t>
  </si>
  <si>
    <t>JAVNI MEĐUMJESNI PRIJEVOZ ZA UČENIKE</t>
  </si>
  <si>
    <t>Uređaji, strojevi i oprema za ostale namjene</t>
  </si>
  <si>
    <t>A580044</t>
  </si>
  <si>
    <t>RAZVOJ SUSTAVA SREDNJOŠKOLSKOG ODGOJA I OBRAZOVANJA</t>
  </si>
  <si>
    <t>Prijevozna sredstva u cestovnom prometu</t>
  </si>
  <si>
    <t>A767013</t>
  </si>
  <si>
    <t>RAZVOJ SUSTAVA OSIGURANJA KVALITETE</t>
  </si>
  <si>
    <t>Prijevozna sredstva u pomorskom i riječnom prometu</t>
  </si>
  <si>
    <t>K110291</t>
  </si>
  <si>
    <t>OPREMANJE SREDNJOŠKOLSKIH KNJIŽNICA LEKTIROM I STRUČNOM LITERATUROM</t>
  </si>
  <si>
    <t>Knjige</t>
  </si>
  <si>
    <t>K578068</t>
  </si>
  <si>
    <t>IZGRADNJA, DOGRADNJA, REKONSTRUKCIJA I OPREMANJE SREDNJIH ŠKOLA - NPOO (C3.1.R1-I3)</t>
  </si>
  <si>
    <t>Umjetnička djela (izložena u galerijama, muzejima i slično)</t>
  </si>
  <si>
    <t>K676058</t>
  </si>
  <si>
    <t>PROSVJETNO-KULTURNI CENTAR MAĐARA - IZGRADNJA UČENIČKOG DOMA</t>
  </si>
  <si>
    <t>Ostale nespomenute izložbene vrijednosti</t>
  </si>
  <si>
    <t>K676064</t>
  </si>
  <si>
    <t>TALIJANSKA SŠ LEONARDO DA VINCI BUJE-REKONSTRUKCIJA I DOGRADNJA</t>
  </si>
  <si>
    <t>Višegodišnji nasadi</t>
  </si>
  <si>
    <t>Osnovno stado</t>
  </si>
  <si>
    <t>K767032</t>
  </si>
  <si>
    <t>OBRTNIČKA ŠKOLA SISAK</t>
  </si>
  <si>
    <t>Ulaganja u računalne programe</t>
  </si>
  <si>
    <t>A621021</t>
  </si>
  <si>
    <t>SMJEŠTAJ I PREHRANA STUDENATA STUDENTSKOG CENTRA ZAGREB - SUFINANCIRANJE</t>
  </si>
  <si>
    <t>0960</t>
  </si>
  <si>
    <t>Dodatne usluge u obrazovanju</t>
  </si>
  <si>
    <t>Umjetnička, literarna i znanstvena djela</t>
  </si>
  <si>
    <t>A621022</t>
  </si>
  <si>
    <t>SMJEŠTAJ I PREHRANA STUDENATA STUDENTSKOG CENTRA OSIJEK - SUFINANCIRANJE</t>
  </si>
  <si>
    <t>Ostala nematerijalna proizvedena imovina</t>
  </si>
  <si>
    <t>A621023</t>
  </si>
  <si>
    <t>SMJEŠTAJ I PREHRANA STUDENATA STUDENTSKOG CENTRA RIJEKA - SUFINANCIRANJE</t>
  </si>
  <si>
    <t>Pohranjene knjige, umjetnička djela i slične vrijednosti</t>
  </si>
  <si>
    <t>A621024</t>
  </si>
  <si>
    <t>SMJEŠTAJ I PREHRANA STUDENATA STUDENTSKOG CENTRA SPLIT - SUFINANCIRANJE</t>
  </si>
  <si>
    <t>Strateške zalihe</t>
  </si>
  <si>
    <t>A621026</t>
  </si>
  <si>
    <t>SMJEŠTAJ I PREHRANA STUDENATA STUDENTSKOG CENTRA ŠIBENIK - SUFINANCIRANJE</t>
  </si>
  <si>
    <t>Dodatna ulaganja na građevinskim objektima</t>
  </si>
  <si>
    <t>A621028</t>
  </si>
  <si>
    <t>SMJEŠTAJ I PREHRANA STUDENATA STUDENTSKOG CENTRA VARAŽDIN - SUFINANCIRANJE</t>
  </si>
  <si>
    <t>Dodatna ulaganja na postrojenjima i opremi</t>
  </si>
  <si>
    <t>A621029</t>
  </si>
  <si>
    <t>SMJEŠTAJ I PREHRANA STUDENATA STUDENTSKOG CENTRA SLAVONSKI BROD - SUFINANCIRANJE</t>
  </si>
  <si>
    <t>Dodatna ulaganja na prijevoznim sredstvima</t>
  </si>
  <si>
    <t>A621030</t>
  </si>
  <si>
    <t>SMJEŠTAJ I PREHRANA STUDENATA STUDENTSKOG CENTRA POŽEGA - SUFINANCIRANJE</t>
  </si>
  <si>
    <t>Dodatna ulaganja za ostalu nefinancijsku imovinu</t>
  </si>
  <si>
    <t>A621031</t>
  </si>
  <si>
    <t>SMJEŠTAJ I PREHRANA STUDENATA STUDENTSKOG CENTRA KARLOVAC - SUFINANCIRANJE</t>
  </si>
  <si>
    <t>Dani zajmovi neprofitnim organizacijama, građanima i kućanst</t>
  </si>
  <si>
    <t>A621049</t>
  </si>
  <si>
    <t>KAMATE ZA STANOVE ZNANSTVENIH NOVAKA I ASISTENATA</t>
  </si>
  <si>
    <t>Otplata glavnice primljenih kredita od tuzemnih kreditnih in</t>
  </si>
  <si>
    <t>A621058</t>
  </si>
  <si>
    <t>PROGRAMI POBOLJŠANJA STUDENTSKOG STANDARDA</t>
  </si>
  <si>
    <t>Dani zajmovi neprofitnim organizacijama, građanima i kućanstvima u tuzemstvu</t>
  </si>
  <si>
    <t>A621185</t>
  </si>
  <si>
    <t>POTPORA HRVATSKOM KATOLIČKOM SVEUČILIŠTU U ZAGREBU</t>
  </si>
  <si>
    <t>Dani zajmovi neprofitnim organizacijama, građanima i kućanstvima u inozemstvu</t>
  </si>
  <si>
    <t>A679049</t>
  </si>
  <si>
    <t>POMOĆI BIH U SUSTAVU ZNANOSTI I OBRAZOVANJA</t>
  </si>
  <si>
    <t>Dani zajmovi trgovačkim društvima u javnom sektoru</t>
  </si>
  <si>
    <t>A679064</t>
  </si>
  <si>
    <t>ZNANSTVENO-UČILIŠNI KAMPUS BORONGAJ</t>
  </si>
  <si>
    <t>Izdaci za depozite u kreditnim i ostalim financijskim institucijama - tuzemni</t>
  </si>
  <si>
    <t>A679065</t>
  </si>
  <si>
    <t>SMJEŠTAJ I PREHRANA STUDENATA STUDENTSKOG CENTRA PULA - SUFINANCIRANJE</t>
  </si>
  <si>
    <t xml:space="preserve">Izdaci za jamčevne pologe </t>
  </si>
  <si>
    <t>A679066</t>
  </si>
  <si>
    <t>POTPORE ROMSKIM STUDIJIMA I STUDENTIMA ROMIMA</t>
  </si>
  <si>
    <t>Otplata glavnice primljenih kredita od kreditnih institucija u javnom sektoru</t>
  </si>
  <si>
    <t>A679067</t>
  </si>
  <si>
    <t>STIPENDIJE ZA STUDENTE SLABIJEGA SOCIO-EKONOMSKOG STATUSA</t>
  </si>
  <si>
    <t>Otplata glavnice primljenih zajmova od trgovačkih društava u javnom sektoru</t>
  </si>
  <si>
    <t>A679069</t>
  </si>
  <si>
    <t>SMJEŠTAJ I PREHRANA STUDENATA STUDENTSKOG CENTRA SISAK - SUFINANCIRANJE</t>
  </si>
  <si>
    <t>Otplata glavnice primljenih kredita od tuzemnih kreditnih institucija izvan javnog sektora</t>
  </si>
  <si>
    <t>A679079</t>
  </si>
  <si>
    <t>SVEUČILIŠTE U ZAGREBU - BICRO BIOCentar</t>
  </si>
  <si>
    <t>Otplata glavnice primljenih zajmova od ostalih tuzemnih financijskih institucija izvan javnog sektora</t>
  </si>
  <si>
    <t>A767043</t>
  </si>
  <si>
    <t>RAZVOJ VISOKOG OBRAZOVANJA</t>
  </si>
  <si>
    <t>Otplata glavnice primljenih zajmova od tuzemnih trgovačkih društava izvan javnog sektora</t>
  </si>
  <si>
    <t>A578050</t>
  </si>
  <si>
    <t>POTPORA INOVACIJSKIM PROCESIMA</t>
  </si>
  <si>
    <t>Otplata glavnice primljenih zajmova od županijskih proračuna</t>
  </si>
  <si>
    <t>A578061</t>
  </si>
  <si>
    <t>OBZOR 2020. - PROGRAM POTICANJA ISTRAŽIVANJA I RAZVOJA U PERSONALIZIRANOJ MEDICINI – ERA PERMED</t>
  </si>
  <si>
    <t>A621047</t>
  </si>
  <si>
    <t>DRŽAVNE, AKADEMSKE NAGRADE I POTPORE U ZNANOSTI I VISOKOM ŠKOLSTVU</t>
  </si>
  <si>
    <t>A621179</t>
  </si>
  <si>
    <t>TROŠKOVI NACIONALNOG VIJEĆA ZA VISOKO OBRAZOVANJE, ZNANOST I TEHNOLOŠKI RAZVOJ</t>
  </si>
  <si>
    <t>A622003</t>
  </si>
  <si>
    <t>UGOVORNO FINANCIRANJE ZNANSTVENE DJELATNOSTI</t>
  </si>
  <si>
    <t>A622004</t>
  </si>
  <si>
    <t>IZDAVANJE DOMAĆIH ZNANSTVENIH ČASOPISA</t>
  </si>
  <si>
    <t>A622005</t>
  </si>
  <si>
    <t>ORGANIZIRANJE I ODRŽAVANJE ZNANSTVENIH SKUPOVA</t>
  </si>
  <si>
    <t>A622006</t>
  </si>
  <si>
    <t>IZDAVANJE  ZNANSTVENIH KNJIGA I UDŽBENIKA</t>
  </si>
  <si>
    <t>A622007</t>
  </si>
  <si>
    <t>FINANCIJSKA POTPORA ZNANSTVENIM UDRUGAMA I PROGRAMIMA POPULARIZACIJE ZNANOSTI</t>
  </si>
  <si>
    <t>A679005</t>
  </si>
  <si>
    <t>ČLANSTVO U MEĐUNARODNIM UDRUGAMA</t>
  </si>
  <si>
    <t>A733050</t>
  </si>
  <si>
    <t>PRAĆENJE I IMPLEMENTACIJA POLITIKA EUROPSKOG ISTRAŽIVAČKOG PROSTORA (ERA)</t>
  </si>
  <si>
    <t>A733056</t>
  </si>
  <si>
    <t>EUROPSKI ZNANSTVENI PROJEKTI</t>
  </si>
  <si>
    <t>A767009</t>
  </si>
  <si>
    <t>ZNANSTVENI CENTRI IZVRSNOSTI - DRUŠTVENO HUMANISTIČKO PODRUČJE</t>
  </si>
  <si>
    <t>A767035</t>
  </si>
  <si>
    <t>MEĐUNARODNA SURADNJA</t>
  </si>
  <si>
    <t>A767038</t>
  </si>
  <si>
    <t>OBZOR 2020. - PROGRAM MEĐUNARODNE MOBILNOSTI ZA ISTRAŽIVAČE - NEWFELPRO</t>
  </si>
  <si>
    <t>095</t>
  </si>
  <si>
    <t>A767056</t>
  </si>
  <si>
    <t>OBZOR 2020. - PARTNERSTVO ZA ISTRAŽIVANJA I INOVACIJE NA MEDITERANSKOM PODRUČJU - PRIMA</t>
  </si>
  <si>
    <t>A768068</t>
  </si>
  <si>
    <t>OTKUP ZNANSTVENIH KNJIGA I VISOKOŠKOLSKIH UDŽBENIKA</t>
  </si>
  <si>
    <t>K578051</t>
  </si>
  <si>
    <t>OP KONKURENTNOST I KOHEZIJA 2014.-2020., PRIORITET 1, 9 i 10</t>
  </si>
  <si>
    <t>K578070</t>
  </si>
  <si>
    <t>POBOLJŠANJE UČINKOVITOSTI JAVNIH ULAGANJA NA PODRUČJU ISTRAŽIVANJA, RAZVOJA I INOVACIJA - NPOO (C3.2.R3)</t>
  </si>
  <si>
    <t>K622113</t>
  </si>
  <si>
    <t>ULAGANJE U ODRŽAVANJE ZNANSTVENOISTRAŽIVAČKE OPREME I INFRASTRUKTURE</t>
  </si>
  <si>
    <t>K676068</t>
  </si>
  <si>
    <t>OP KONKURENTNOST I KOHEZIJA 2021.-2027., PRIORITET 1</t>
  </si>
  <si>
    <t>K676069</t>
  </si>
  <si>
    <t>STVARANJE OKVIRA ZA PRIVLAČENJE STUDENATA I ISTRAŽIVAČA U STEM I ICT PODRUČJIMA - NPOO (C3.2.R2)</t>
  </si>
  <si>
    <t>K768069</t>
  </si>
  <si>
    <t>REFORMA I JAČANJE KAPACITETA JAVNOG ZNANSTVENO-ISTRAIŽIVAČKOG SEKTORA ZA ISTRAŽIVANJE I RAZVOJ - NPOO (C3.2.R1)</t>
  </si>
  <si>
    <t>A577143</t>
  </si>
  <si>
    <t>RAZVOJ I ODRŽAVANJE INFORMACIJSKE INFRASTRUKTURE MINISTARSTVA</t>
  </si>
  <si>
    <t>A628003</t>
  </si>
  <si>
    <t>PROJEKTI PRIMJENE INFORMACIJSKE TEHNOLOGIJE</t>
  </si>
  <si>
    <t>K252755</t>
  </si>
  <si>
    <t>RAČUNALNO KOMUNIKACIJSKA INFRASTRUKTURA U OSNOVNIM I SREDNJIM ŠKOLAMA</t>
  </si>
  <si>
    <t>A621001</t>
  </si>
  <si>
    <t>REDOVNA DJELATNOST SVEUČILIŠTA U ZAGREBU</t>
  </si>
  <si>
    <t>A621002</t>
  </si>
  <si>
    <t>REDOVNA DJELATNOST SVEUČILIŠTA U RIJECI</t>
  </si>
  <si>
    <t>A621003</t>
  </si>
  <si>
    <t>REDOVNA DJELATNOST SVEUČILIŠTA U OSIJEKU</t>
  </si>
  <si>
    <t>A621004</t>
  </si>
  <si>
    <t>REDOVNA DJELATNOST SVEUČILIŠTA U SPLITU</t>
  </si>
  <si>
    <t>A621038</t>
  </si>
  <si>
    <t>PROGRAMI VJEŽBAONICA VISOKIH UČILIŠTA</t>
  </si>
  <si>
    <t>A621074</t>
  </si>
  <si>
    <t>REDOVNA DJELATNOST SVEUČILIŠTA U ZADRU</t>
  </si>
  <si>
    <t>A621138</t>
  </si>
  <si>
    <t>REDOVNA DJELATNOST SVEUČILIŠTA U DUBROVNIKU</t>
  </si>
  <si>
    <t>A621148</t>
  </si>
  <si>
    <t>REDOVNA DJELATNOST VELEUČILIŠTA I VISOKIH ŠKOLA</t>
  </si>
  <si>
    <t>A621168</t>
  </si>
  <si>
    <t>REDOVNA DJELATNOST SVEUČILIŠTA U PULI</t>
  </si>
  <si>
    <t>A621180</t>
  </si>
  <si>
    <t>REKTORSKI ZBOR</t>
  </si>
  <si>
    <t>A621181</t>
  </si>
  <si>
    <t>A621183</t>
  </si>
  <si>
    <t>STIPENDIJE I ŠKOLARINE ZA DOKTORSKI STUDIJ</t>
  </si>
  <si>
    <t>A622122</t>
  </si>
  <si>
    <t>PROGRAMSKO FINANCIRANJE JAVNIH VISOKIH UČILIŠTA</t>
  </si>
  <si>
    <t>A679071</t>
  </si>
  <si>
    <t>EU PROJEKTI SVEUČILIŠTA U OSIJEKU (IZ EVIDENCIJSKIH PRIHODA)</t>
  </si>
  <si>
    <t>A679072</t>
  </si>
  <si>
    <t>EU PROJEKTI SVEUČILIŠTA U RIJECI (IZ EVIDENCIJSKIH PRIHODA)</t>
  </si>
  <si>
    <t>A679073</t>
  </si>
  <si>
    <t>EU PROJEKTI SVEUČILIŠTA U DUBROVNIKU (IZ EVIDENCIJSKIH PRIHODA)</t>
  </si>
  <si>
    <t>A679074</t>
  </si>
  <si>
    <t>EU PROJEKTI SVEUČILIŠTA U ZADRU (IZ EVIDENCIJSKIH PRIHODA)</t>
  </si>
  <si>
    <t>A679075</t>
  </si>
  <si>
    <t>EU PROJEKTI SVEUČILIŠTA U PULI (IZ EVIDENCIJSKIH PRIHODA)</t>
  </si>
  <si>
    <t>A679076</t>
  </si>
  <si>
    <t>EU PROJEKTI VELEUČILIŠTA I VISOKIH ŠKOLA (IZ EVIDENCIJSKIH PRIHODA)</t>
  </si>
  <si>
    <t>A679077</t>
  </si>
  <si>
    <t>EU PROJEKTI SVEUČILIŠTA U SPLITU (IZ EVIDENCIJSKIH PRIHODA)</t>
  </si>
  <si>
    <t>A679078</t>
  </si>
  <si>
    <t>EU PROJEKTI SVEUČILIŠTA U ZAGREBU (IZ EVIDENCIJSKIH PRIHODA)</t>
  </si>
  <si>
    <t>A679080</t>
  </si>
  <si>
    <t>REDOVNA DJELATNOST SVEUČILIŠTA SJEVER</t>
  </si>
  <si>
    <t>A679081</t>
  </si>
  <si>
    <t>EU PROJEKTI SVEUČILIŠTA SJEVER (IZ EVIDENCIJSKIH PRIHODA)</t>
  </si>
  <si>
    <t>A679088</t>
  </si>
  <si>
    <t>REDOVNA DJELATNOST SVEUČILIŠTA U ZAGREBU (IZ EVIDENCIJSKIH PRIHODA)</t>
  </si>
  <si>
    <t>A679089</t>
  </si>
  <si>
    <t>REDOVNA DJELATNOST SVEUČILIŠTA U RIJECI (IZ EVIDENCIJSKIH PRIHODA)</t>
  </si>
  <si>
    <t>A679090</t>
  </si>
  <si>
    <t>REDOVNA DJELATNOST SVEUČILIŠTA U OSIJEKU (IZ EVIDENCIJSKIH PRIHODA)</t>
  </si>
  <si>
    <t>A679091</t>
  </si>
  <si>
    <t>REDOVNA DJELATNOST SVEUČILIŠTA U SPLITU (IZ EVIDENCIJSKIH PRIHODA)</t>
  </si>
  <si>
    <t>A679092</t>
  </si>
  <si>
    <t>REDOVNA DJELATNOST SVEUČILIŠTA U ZADRU (IZ EVIDENCIJSKIH PRIHODA)</t>
  </si>
  <si>
    <t>A679093</t>
  </si>
  <si>
    <t>REDOVNA DJELATNOST SVEUČILIŠTA U DUBROVNIKU (IZ EVIDENCIJSKIH PRIHODA)</t>
  </si>
  <si>
    <t>A679094</t>
  </si>
  <si>
    <t>REDOVNA DJELATNOST VELEUČILIŠTA I VISOKIH ŠKOLA (IZ EVIDENCIJSKIH PRIHODA)</t>
  </si>
  <si>
    <t>A679095</t>
  </si>
  <si>
    <t>REDOVNA DJELATNOST SVEUČILIŠTA U PULI (IZ EVIDENCIJSKIH PRIHODA)</t>
  </si>
  <si>
    <t>A679096</t>
  </si>
  <si>
    <t>REDOVNA DJELATNOST SVEUČILIŠTA SJEVER (IZ EVIDENCIJSKIH PRIHODA)</t>
  </si>
  <si>
    <t>A679110</t>
  </si>
  <si>
    <t>POTPORA UMJETNIČKIM STUDIJIMA</t>
  </si>
  <si>
    <t>A679112</t>
  </si>
  <si>
    <t>REDOVNA DJELATNOST SVEUČILIŠTA U SLAVONSKOM BRODU</t>
  </si>
  <si>
    <t>A679114</t>
  </si>
  <si>
    <t>REDOVNA DJELATNOST SVEUČILIŠTA U SLAVONSKOM BRODU (IZ EVIDENCIJSKIH PRIHODA)</t>
  </si>
  <si>
    <t>A679115</t>
  </si>
  <si>
    <t>EU PROJEKTI SVEUČILIŠTA U SLAVONSKOM BRODU  (IZ EVIDENCIJSKIH PRIHODA)</t>
  </si>
  <si>
    <t>A679117</t>
  </si>
  <si>
    <t>HPC - PROJEKT ISTRAŽIVANJA NA PODRUČJU POTRESNOG INŽENJERSTVA</t>
  </si>
  <si>
    <t>A679118</t>
  </si>
  <si>
    <t>PROJEKT PRAĆENJA GEOLOŠKIH HAZARDA I RIZIKA NAKON POTRESA U PETRINJI</t>
  </si>
  <si>
    <t>K621061</t>
  </si>
  <si>
    <t>ODRŽAVANJE OBJEKATA VISOKOOBRAZOVNIH USTANOVA</t>
  </si>
  <si>
    <t>K679084</t>
  </si>
  <si>
    <t>K679106</t>
  </si>
  <si>
    <t>OP UČINKOVITI LJUDSKI POTENCIJALI 2014.-2020., PRIORITET 3</t>
  </si>
  <si>
    <t>K679116</t>
  </si>
  <si>
    <t>K679119</t>
  </si>
  <si>
    <t>K679122</t>
  </si>
  <si>
    <t>RAZVOJ MREŽE SEIZMOLOŠKIH PODATAKA - NPOO (C6.1.R4-I1)</t>
  </si>
  <si>
    <t>K679125</t>
  </si>
  <si>
    <t>A622012</t>
  </si>
  <si>
    <t>REDOVNA DJELATNOST SEIZMOLOŠKE SLUŽBE</t>
  </si>
  <si>
    <t>A622000</t>
  </si>
  <si>
    <t>REDOVNA DJELATNOST JAVNIH INSTITUTA</t>
  </si>
  <si>
    <t>A622002</t>
  </si>
  <si>
    <t>PROGRAM USAVRŠAVANJA ZNANSTVENIH NOVAKA</t>
  </si>
  <si>
    <t>A622009</t>
  </si>
  <si>
    <t>POTICAJ RAZVOJA ZNANOSTI I ULAGANJA U KADROVE - FINANCIRANJE ŠKOLARINA ZA POSLIJEDIPLOMSKI STUDIJ</t>
  </si>
  <si>
    <t>A622011</t>
  </si>
  <si>
    <t>REDOVNA DJELATNOST GEOLOŠKE SLUŽBE</t>
  </si>
  <si>
    <t>A622120</t>
  </si>
  <si>
    <t>A622125</t>
  </si>
  <si>
    <t>EU PROJEKTI JAVNIH INSTITUTA (IZ EVIDENCIJSKIH PRIHODA)</t>
  </si>
  <si>
    <t>A622132</t>
  </si>
  <si>
    <t>REDOVNA DJELATNOST JAVNIH INSTITUTA (IZ EVIDENCIJSKIH PRIHODA)</t>
  </si>
  <si>
    <t>A622137</t>
  </si>
  <si>
    <t>PROGRAMSKO FINANCIRANJE JAVNIH ZNANSTVENIH INSTITUTA</t>
  </si>
  <si>
    <t>K622128</t>
  </si>
  <si>
    <t>OP KONKURENTNOST I KOHEZIJA 2014.-2020., PRIORITET 1 i 10</t>
  </si>
  <si>
    <t>K622138</t>
  </si>
  <si>
    <t>K622139</t>
  </si>
  <si>
    <t>K622142</t>
  </si>
  <si>
    <t>RAZVOJ ODRŽIVOG, INOVATIVNOG I OTPORNOG TURIZMA  (C1.6 R1) - NPOO</t>
  </si>
  <si>
    <t>K622144</t>
  </si>
  <si>
    <t>A763000</t>
  </si>
  <si>
    <t>ADMINISTRACIJA I UPRAVLJANJE DRŽAVNOG ZAVODA ZA INTELEKTUALNO VLASNIŠTVO</t>
  </si>
  <si>
    <t>T763005</t>
  </si>
  <si>
    <t>SURADNJA DZIV-a S UREDOM EUROPSKE UNIJE ZA INTELEKTUALNO VLASNIŠTVO (EUIPO)</t>
  </si>
  <si>
    <t>A622017</t>
  </si>
  <si>
    <t>ADMINISTRACIJA I UPRAVLJANJE NACIONALNE SVEUČILIŠNE KNJIŽNICE</t>
  </si>
  <si>
    <t>A622131</t>
  </si>
  <si>
    <t>NABAVA INOZEMNIH ZNANSTVENIH ČASOPISA</t>
  </si>
  <si>
    <t>013</t>
  </si>
  <si>
    <t>A622134</t>
  </si>
  <si>
    <t>ADMINISTRACIJA I UPRAVLJANJE NACIONALNE SVEUČILIŠNE KNJIŽNICE (IZ EVIDENCIJSKIH PRIHODA)</t>
  </si>
  <si>
    <t>A622145</t>
  </si>
  <si>
    <t>04</t>
  </si>
  <si>
    <t>046</t>
  </si>
  <si>
    <t>K622116</t>
  </si>
  <si>
    <t>KNJIGE, UMJETNIČKA DJELA I OSTALE IZLOŽBENE VRIJEDNOSTI</t>
  </si>
  <si>
    <t>K622147</t>
  </si>
  <si>
    <t>PROJEKT E-SVEUČILIŠTA - NPOO (C.3.1. R2-I1)</t>
  </si>
  <si>
    <t>A628009</t>
  </si>
  <si>
    <t>ADMINISTRACIJA I UPRAVLJANJE HRVATSKE AKADEMSKE I ISTRAŽIVAČKE MREŽE CARNET</t>
  </si>
  <si>
    <t>0133</t>
  </si>
  <si>
    <t>Ostale opće usluge</t>
  </si>
  <si>
    <t>A628011</t>
  </si>
  <si>
    <t>PROGRAM TELEKOMUNIKACIJSKIH KAPACITETA ZA MREŽU CARNET</t>
  </si>
  <si>
    <t>A628015</t>
  </si>
  <si>
    <t>UKLJUČIVANJE MREŽE CARNET U PAN-EUROPSKE AKADEMSKE I ISTRAŽIVAČKE MREŽE</t>
  </si>
  <si>
    <t>0460</t>
  </si>
  <si>
    <t>Komunikacije</t>
  </si>
  <si>
    <t>A628068</t>
  </si>
  <si>
    <t>SUDJELOVANJE NA IZGRADNJI, TESTIRANJU I RAZVOJU OKOSNICE PAN-EUROPSKE RAČUNALNO KOMUNIKACIJSKE MREŽE</t>
  </si>
  <si>
    <t>A628070</t>
  </si>
  <si>
    <t>PROGRAM OBJEDINJAVANJA I ODRŽAVANJA NACIONALNIH INFORMACIJSKIH SERVISA I E-ŠKOLA</t>
  </si>
  <si>
    <t>A628074</t>
  </si>
  <si>
    <t>PROGRAMI ZAJEDNICE</t>
  </si>
  <si>
    <t>A628089</t>
  </si>
  <si>
    <t>JAČANJE KAPACITETA NACIONALNOG CERT-A I POBOLJŠANJE SURADNJE NA HR I EU RAZINI - GROWCERT</t>
  </si>
  <si>
    <t>A628090</t>
  </si>
  <si>
    <t>UNAPRJEĐENJE JEDNAKIH MOGUĆNOSTI U OBRAZOVANJU ZA UČENIKE S TEŠKOĆAMA U RAZVOJU</t>
  </si>
  <si>
    <t>A628091</t>
  </si>
  <si>
    <t>OBRAZOVANJE U RURALNIM PODRUČJIMA - LEARNING FROM THE EXTREMES, A RURAL SCHOOLS INNOVATION ROADMAP</t>
  </si>
  <si>
    <t>K406669</t>
  </si>
  <si>
    <t>CARNET - ZAJEDNIČKA RK INFRASTRUKTURA</t>
  </si>
  <si>
    <t>K628069</t>
  </si>
  <si>
    <t>ULAGANJE U OPREMU ZA ODRŽAVANJE NACIONALNIH I INFORMACIJSKIH SERVISA</t>
  </si>
  <si>
    <t>K628080</t>
  </si>
  <si>
    <t>OP KONKURENTNOST I KOHEZIJA 2014.-2020., PRIORITET 9</t>
  </si>
  <si>
    <t>K628081</t>
  </si>
  <si>
    <t>K628093</t>
  </si>
  <si>
    <t>DIGITALNA PREOBRAZBA VISOKOG OBRAZOVANJA E-SVEUČILIŠTA - NPOO (C3.2.R2)</t>
  </si>
  <si>
    <t>K628095</t>
  </si>
  <si>
    <t>HRVATSKA KVANTNA KOMUNIKACIJSKA INFRASTRUKTURA - CRO QCI - NPOO (C3.2.R2-I2)</t>
  </si>
  <si>
    <t>A622107</t>
  </si>
  <si>
    <t>ADMINISTRACIJA I UPRAVLJANJE LEKSIKOGRAFSKOG ZAVODA MIROSLAV KRLEŽA</t>
  </si>
  <si>
    <t>A622136</t>
  </si>
  <si>
    <t>ADMINISTRACIJA I UPRAVLJANJE LEKSIKOGRAFSKOG ZAVODA MIROSLAV KRLEŽA (IZ EVIDENCIJSKIH PRIHODA)</t>
  </si>
  <si>
    <t>A622146</t>
  </si>
  <si>
    <t>A628018</t>
  </si>
  <si>
    <t>ADMINISTRACIJA I UPRAVLJANJE SVEUČILIŠNOG RAČUNSKOG CENTRA SRCE</t>
  </si>
  <si>
    <t>A628084</t>
  </si>
  <si>
    <t>ADMINISTRACIJA I UPRAVLJANJE SVEUČILIŠNOG RAČUNSKOG CENTRA SRCE  (IZ EVIDENCIJSKIH PRIHODA)</t>
  </si>
  <si>
    <t>A628098</t>
  </si>
  <si>
    <t>K628055</t>
  </si>
  <si>
    <t>SRCE -IZRAVNA KAPITALNA ULAGANJA</t>
  </si>
  <si>
    <t>K628087</t>
  </si>
  <si>
    <t>OP KONKURENTNOST I KOHEZIJA 2014.-2020., PRIORITETI 1 i 10</t>
  </si>
  <si>
    <t>K628094</t>
  </si>
  <si>
    <t>INFORMACIJSKI SUSTAVI EVIDENCIJA U VISOKOM OBRAZOVANJU - ISEVO - NPOO (C3.1.R2-I1)</t>
  </si>
  <si>
    <t>K628097</t>
  </si>
  <si>
    <t>A579073</t>
  </si>
  <si>
    <t>UČIMO PODUZETNIŠTVO 5.0</t>
  </si>
  <si>
    <t>A580006</t>
  </si>
  <si>
    <t>STRUČNO USAVRŠAVANJE U OKVIRU ŽUPANIJSKIH STRUČNIH VIJEĆA SREDNJE ŠKOLE</t>
  </si>
  <si>
    <t>A580072</t>
  </si>
  <si>
    <t>A733001</t>
  </si>
  <si>
    <t>ADMINISTRACIJA I UPRAVLJANJE AGENCIJE ZA ODGOJ I OBRAZOVANJE</t>
  </si>
  <si>
    <t>A733027</t>
  </si>
  <si>
    <t>STRUČNO USAVRŠAVANJE U OKVIRU ŽUPANIJSKIH STRUČNIH VIJEĆA OSNOVNE ŠKOLE</t>
  </si>
  <si>
    <t>A733032</t>
  </si>
  <si>
    <t>IZVANNASTAVNE AKTIVNOSTI U OSNOVNIM I SREDNJIM ŠKOLAMA-NATJECANJE</t>
  </si>
  <si>
    <t>A767022</t>
  </si>
  <si>
    <t>STRUČNO USAVRŠAVANJE ODGOJNO-OBRAZOVNIH DJELATNIKA U SUSTAVU OSNOVNOG I SREDNJEG ŠKOLSTVA</t>
  </si>
  <si>
    <t>K767054</t>
  </si>
  <si>
    <t>A621155</t>
  </si>
  <si>
    <t>ADMINISTRACIJA I UPRAVLJANJE AGENCIJE ZA ZNANOST I VISOKO OBRAZOVANJE</t>
  </si>
  <si>
    <t>A621182</t>
  </si>
  <si>
    <t>VIJEĆE VELEUČILIŠTA I VISOKIH ŠKOLA</t>
  </si>
  <si>
    <t>A621186</t>
  </si>
  <si>
    <t>VREDNOVANJE ZNANSTVENIH ORGANIZACIJA</t>
  </si>
  <si>
    <t>A621187</t>
  </si>
  <si>
    <t>VREDNOVANJE VISOKIH UČILIŠTA</t>
  </si>
  <si>
    <t>A621190</t>
  </si>
  <si>
    <t>VANJSKA PROSUDBA SUSTAVA OSIGURANJA KVALITETE VISOKIH UČILIŠTA I ZNANSTVENIH ORGANIZACIJA (VP)</t>
  </si>
  <si>
    <t>A621191</t>
  </si>
  <si>
    <t>PRAĆENJE ZAPOŠLJAVANJA DIPLOMIRANIH STUDENATA</t>
  </si>
  <si>
    <t>A621192</t>
  </si>
  <si>
    <t>TROŠKOVI SREDIŠNJEG PRIJAVNOG UREDA</t>
  </si>
  <si>
    <t>A867002</t>
  </si>
  <si>
    <t>USKLAĐIVANJE PRISTUPA STRUKOVNOG VISOKOG OBRAZOVANJA U EUROPI - EURASHE</t>
  </si>
  <si>
    <t>A867004</t>
  </si>
  <si>
    <t>ODBOR ZA ETIKU U ZNANOSTI I VISOKOM OBRAZOVANJU</t>
  </si>
  <si>
    <t>A867009</t>
  </si>
  <si>
    <t>ERASMUS PLUS - MODERNIZACIJA VISOKIH UČILIŠTA PUTEM UNAPRJEĐENJA FUNKCIJE UPRAVLJANJA LJUDSKIM POTENCIJALIMA</t>
  </si>
  <si>
    <t>A867010</t>
  </si>
  <si>
    <t>MODERNIZACIJA, OBRAZOVANJE I LJUDSKA PRAVA (MEHR)</t>
  </si>
  <si>
    <t>A867013</t>
  </si>
  <si>
    <t>ERASMUS PLUS - BAZA PODATAKA REZULTATA VANJSKIH VREDNOVANJA</t>
  </si>
  <si>
    <t>A867014</t>
  </si>
  <si>
    <t>ERASMUS - JAČANJE MULTIPARTNERSKE SURADNJE U PRUŽANJU USLUGA CJELOŽIVOTNOG PROFESIONALNOG USMJERAVANJA - KEEP IN PACT</t>
  </si>
  <si>
    <t>A867015</t>
  </si>
  <si>
    <t>ERASMUS PLUS - ALOCIRANJE KREDITNIH BODOVA U EUROPSKIM STRUČNIM PROGRAMIMA - ACEPT</t>
  </si>
  <si>
    <t>A867016</t>
  </si>
  <si>
    <t>ERASMUS PLUS - KATALOG ONLINE PROGRAMA I BAZE PODATAKA ZA VIDLJIVOST I PRIZNAVANJE -OCTRA</t>
  </si>
  <si>
    <t>A867018</t>
  </si>
  <si>
    <t>PRIMJENA HRVATSKOG KVALIFIKACIJSKOG OKVIRA U VISOKOM OBRAZOVANJU</t>
  </si>
  <si>
    <t>A867019</t>
  </si>
  <si>
    <t>DIGITALNA PREOBRAZBA VISOKOG OBRAZOVANJA – e-SVEUČILIŠTA - NPOO (C3.1.R2)</t>
  </si>
  <si>
    <t>A867021</t>
  </si>
  <si>
    <t>K621178</t>
  </si>
  <si>
    <t>OPREMANJE I UREĐENJE AGENCIJE ZA ZNANOST I VISOKO OBRAZOVANJE</t>
  </si>
  <si>
    <t>K621194</t>
  </si>
  <si>
    <t>NACIONALNI INFORMACIJSKI SUSTAV PRIJAVA NA VISOKA UČILIŠTA - NISpVU</t>
  </si>
  <si>
    <t>K867008</t>
  </si>
  <si>
    <t>K867020</t>
  </si>
  <si>
    <t>OP UČINKOVITI LJUDSKI POTENCIJALI 2021.-2027., PRIORITET 2 - OSIGURAVANJE KVALITETE U VISOKOM OBRAZOVANJU</t>
  </si>
  <si>
    <t>A580046</t>
  </si>
  <si>
    <t>ADMINISTRACIJA I UPRAVLJANJE NACIONALNOG CENTRA ZA VANJSKO VREDNOVANJE OBRAZOVANJA</t>
  </si>
  <si>
    <t>A814000</t>
  </si>
  <si>
    <t>MEĐUNARODNI PROJEKTI VREDNOVANJA ZNANJA I VJEŠTINA (IEA: ICCS, ICILS, PIRLS, TIMSS - OECD: PISA, TALIS)</t>
  </si>
  <si>
    <t>A814001</t>
  </si>
  <si>
    <t>DRŽAVNA MATURA</t>
  </si>
  <si>
    <t>A814003</t>
  </si>
  <si>
    <t>NACIONALNI ISPITI</t>
  </si>
  <si>
    <t>A814007</t>
  </si>
  <si>
    <t>UNAPREĐENJE KVALITETE OBRAZOVNOG SUSTAVA</t>
  </si>
  <si>
    <t>K814011</t>
  </si>
  <si>
    <t>OP UČINKOVITI LJUDSKI POTENCIJALI 2014.-2020., PRIORITET 10</t>
  </si>
  <si>
    <t>K814012</t>
  </si>
  <si>
    <t>OP UČNIKOVITI LJUDSKI POTENCIJALI 2014.-2020., PRIORITET 3</t>
  </si>
  <si>
    <t>K814013</t>
  </si>
  <si>
    <t>OP UČINKOVITI LJUDSKI POTENCIJALI 2021.-2027., PRIORITET 2 - OBRAZOVANJE I CJELOŽIVOTNO UČENJE</t>
  </si>
  <si>
    <t>A589088</t>
  </si>
  <si>
    <t>ADMINISTRACIJA I UPRAVLJANJE AGENCIJE ZA MOBILNOST I EU PROGRAME</t>
  </si>
  <si>
    <t>A589091</t>
  </si>
  <si>
    <t>PROVEDBA MREŽNIH PROJEKATA FINANCIRANIH IZ OKVIRNIH PROGRAMA EU-A</t>
  </si>
  <si>
    <t>A818017</t>
  </si>
  <si>
    <t>PROVOĐENJE MREŽNIH PROJEKATA IZ OBZOR 2020.PROGRAMA</t>
  </si>
  <si>
    <t>A818022</t>
  </si>
  <si>
    <t>PROVEDBA EUROPASS INICIJATIVE</t>
  </si>
  <si>
    <t>A818023</t>
  </si>
  <si>
    <t>PROVEDBA EURODESK MREŽE</t>
  </si>
  <si>
    <t>A818024</t>
  </si>
  <si>
    <t>PROVEDBA E-TWINNING MREŽE</t>
  </si>
  <si>
    <t>A818025</t>
  </si>
  <si>
    <t>PROVEDBA EUROGUIDANCE MREŽE</t>
  </si>
  <si>
    <t>A818032</t>
  </si>
  <si>
    <t>STRUČNA SKUPINA ZA ECVET</t>
  </si>
  <si>
    <t>A818033</t>
  </si>
  <si>
    <t>ZNANSTVENA I VISOKOŠKOLSKA MOBILNOST</t>
  </si>
  <si>
    <t>A818042</t>
  </si>
  <si>
    <t>OBZOR EUROPA I MOBILNOST ISTRAŽIVAČA</t>
  </si>
  <si>
    <t>A818043</t>
  </si>
  <si>
    <t>ERASMUS PLUS PROVEDBA PROGRAMA OD 2014. DO 2020.</t>
  </si>
  <si>
    <t>A818044</t>
  </si>
  <si>
    <t>ERASMUS PLUS – PROJEKTI ZA KORISNIKE OBRAZOVANJE OD 2014. DO 2020.</t>
  </si>
  <si>
    <t>A818045</t>
  </si>
  <si>
    <t>ERASMUS PLUS – PROJEKTI ZA KORISNIKE MLADI OD 2014. DO 2020.</t>
  </si>
  <si>
    <t>A818055</t>
  </si>
  <si>
    <t>PORTAL STUDY IN CROATIA</t>
  </si>
  <si>
    <t>A818058</t>
  </si>
  <si>
    <t>EUROPSKE SNAGE SOLIDARNOSTI PROVEDBA PROGRAMA</t>
  </si>
  <si>
    <t>A818059</t>
  </si>
  <si>
    <t>EUROPSKE SNAGE SOLIDARNOSTI - PROJEKTI ZA KORISNIKE OD 2018. DO 2020.</t>
  </si>
  <si>
    <t>A818060</t>
  </si>
  <si>
    <t>EURYDICE EUROPSKA MREŽA ZA PODATKE I ANALIZE O SUSTAVIMA OBRAZOVANJA</t>
  </si>
  <si>
    <t>A818061</t>
  </si>
  <si>
    <t>ERASMUS PLUS - SUFINANCIRANJE – DIO PROVEDBE MLADI</t>
  </si>
  <si>
    <t>A818063</t>
  </si>
  <si>
    <t>EUROPSKE SNAGE SOLIDARNOSTI - PROJEKTI ZA KORISNIKE OD 2021. DO 2027.</t>
  </si>
  <si>
    <t>A818064</t>
  </si>
  <si>
    <t>ERASMUS - PROJEKTI  ZA KORISNIKE OBRAZOVANJE OD 2021. DO 2027.</t>
  </si>
  <si>
    <t>A818065</t>
  </si>
  <si>
    <t>ERASMUS - PROJEKTI ZA KORISNIKE MLADI OD 2021. DO 2027.</t>
  </si>
  <si>
    <t>A818070</t>
  </si>
  <si>
    <t>PROVEDBA EUROPASS I EUROGUIDANCE</t>
  </si>
  <si>
    <t>A818071</t>
  </si>
  <si>
    <t>VET RADNA SKUPINA</t>
  </si>
  <si>
    <t>A818073</t>
  </si>
  <si>
    <t>SALTO - REFERENTNI CENTAR ZA TEMU UKLJUČIVOSTI U PODRUČJU OBRAZOVANJA NA EUROPSKOJ RAZINI</t>
  </si>
  <si>
    <t>A818075</t>
  </si>
  <si>
    <t>ERASMUS - PROJEKTI ZA KORISNIKE PODRUČJA SPORT OD 2021. DO 2027.</t>
  </si>
  <si>
    <t>A848001</t>
  </si>
  <si>
    <t>ADMINISTRACIJA I UPRAVLJANJE AGENCIJE ZA STRUKOVNO OBRAZOVANJE I  OBRAZOVANJE ODRASLIH</t>
  </si>
  <si>
    <t>A848009</t>
  </si>
  <si>
    <t>PROMICANJE KULTURE UČENJA: TJEDAN CJELOŽIVOTNOG UČENJA</t>
  </si>
  <si>
    <t>A848010</t>
  </si>
  <si>
    <t>STRUČNO SAVJETODAVNA DJELATNOST</t>
  </si>
  <si>
    <t>A848014</t>
  </si>
  <si>
    <t>RAZVOJ SUSTAVA STRUKOVNOG OBRAZOVANJA</t>
  </si>
  <si>
    <t>A848018</t>
  </si>
  <si>
    <t>DRŽAVNA NATJECANJA</t>
  </si>
  <si>
    <t>A848020</t>
  </si>
  <si>
    <t>A848023</t>
  </si>
  <si>
    <t>REFERNET U REPUBLICI HRVATSKOJ</t>
  </si>
  <si>
    <t>A848039</t>
  </si>
  <si>
    <t>NACIONALNA REFERENTNA TOČKA ZA EUROPSKI SUSTAV OSIGURANJA KVALITETE U STRUKOVNOM OBRAZOVANJU I OSPOSOBLJAVANJU - EQAVET NRP</t>
  </si>
  <si>
    <t>A848041</t>
  </si>
  <si>
    <t>ERASMUS PLUS - PROVEDBA ISTRAŽIVANJA KOMPETENCIJA ODRASLIH OSOBA U REPUBLICI HRVATSKOJ - PIAAC HRVATSKA</t>
  </si>
  <si>
    <t>A848042</t>
  </si>
  <si>
    <t>EPALE - NACIONALNA SLUŽBA ZA PODRŠKU ZA REPUBLIKU HRVATSKU 2019.-2020. (EPALE IV)</t>
  </si>
  <si>
    <t>A848043</t>
  </si>
  <si>
    <t>ERASMUS PLUS - UNAPREĐENJE VJEŠTINA U STRUKOVNOM OBRAZOVANJU I OSPOSOBLJAVANJU - IMPROVET</t>
  </si>
  <si>
    <t>A848045</t>
  </si>
  <si>
    <t>ERASMUS PLUS - KA2 - TRENING ZA VJEŠTINE U VIRTUALNOM OKRUŽENJU</t>
  </si>
  <si>
    <t>A848046</t>
  </si>
  <si>
    <t>ERASMUS PLUS - PILOTIRANJE VIRTUALNOG PRAKTIČNOG TEČAJA ZA KUHARSTVO U STRUKOVNOM OBRAZOVANJU</t>
  </si>
  <si>
    <t>A848047</t>
  </si>
  <si>
    <t>ERASMUS PLUS - KA - INKLUZIVNO DIGITALNO UČENJE U SVRHU SPREČAVANJA NAPUŠTANJA ŠKOLOVANJA U STRUKOVNOM OBRAZOVANJU I OSPOSOBLJAVANJU - 2BDIGITAL</t>
  </si>
  <si>
    <t>A848048</t>
  </si>
  <si>
    <t>EPALE - NACIONALNA SLUŽBA ZA PODRŠKU ZA REPUBLIKU HRVATSKU 2022.-2024. (EPALE V)</t>
  </si>
  <si>
    <t>A848051</t>
  </si>
  <si>
    <t>K848038</t>
  </si>
  <si>
    <t>K848049</t>
  </si>
  <si>
    <t>OP UČINKOVITI LJUDSKI POTENCIJALI 2021.-2027., PRIORITET 5 - TEHNIČKA POMOĆ</t>
  </si>
  <si>
    <t>K848050</t>
  </si>
  <si>
    <t>OP UČINKOVITI LJUDSKI POTENCIJALI 2021.-2027., PRIORITET 3</t>
  </si>
  <si>
    <t>T848027</t>
  </si>
  <si>
    <t>OP UČINKOVITI LJUDSKI POTENCIJALI 2014. - 2020., PRIORITET 5</t>
  </si>
  <si>
    <t>A557042</t>
  </si>
  <si>
    <t>PROGRAM DOKTORANADA I POSLIJEDOKTORANADA HRVATSKE ZAKLADE ZA ZNANOST</t>
  </si>
  <si>
    <t>A578055</t>
  </si>
  <si>
    <t>HRVATSKO-ŠVICARSKI ISTRAŽIVAČKI PROGRAM</t>
  </si>
  <si>
    <t>A578069</t>
  </si>
  <si>
    <t>ADMINISTRACIJA I UPRAVLJANJE HRVATSKE ZAKLADE ZA ZNANOST</t>
  </si>
  <si>
    <t>A578071</t>
  </si>
  <si>
    <t>OBZOR ERA-NET QUANTERA</t>
  </si>
  <si>
    <t>A578072</t>
  </si>
  <si>
    <t>OBZOR ERA-NET CHANSE</t>
  </si>
  <si>
    <t>A578073</t>
  </si>
  <si>
    <t>PROGRAM MOBILNOSTI - NPOO (C3.2. R2-I1 )</t>
  </si>
  <si>
    <t>A578074</t>
  </si>
  <si>
    <t>DRUGI ŠVICARSKI DOPRINOS - MULTILATERALNI POZIVI ZA ZAJEDNIČKE ISTRAŽIVAČKE PROJEKTE (MCJRP)</t>
  </si>
  <si>
    <t>A621048</t>
  </si>
  <si>
    <t>PROJEKTNO FINANCIRANJE ZNANSTVENE DJELATNOSTI</t>
  </si>
  <si>
    <t>A733055</t>
  </si>
  <si>
    <t>PROGRAM IZVRSNOSTI U VISOKOM OBRAZOVANJU - TENURE-TRACK</t>
  </si>
  <si>
    <t>A733070</t>
  </si>
  <si>
    <t>OBZOR ERA-NET QUANTERA II</t>
  </si>
  <si>
    <t>A733071</t>
  </si>
  <si>
    <t>OBZOR ERA-NET BLUEBIOECONOMY</t>
  </si>
  <si>
    <t>A733073</t>
  </si>
  <si>
    <t>PROGRAM RAZVOJA KARIJERA MLADIH ISTRAŽIVAČA - IZOBRAZBA NOVIH DOKTORA ZNANOSTI - NPOO (C3.2. R2-I1 )</t>
  </si>
  <si>
    <t>K733069</t>
  </si>
  <si>
    <t>EU PODPROJEKTI - rashodi</t>
  </si>
  <si>
    <t>AKTIVNOST/PODPROJEKT
(odaberite)</t>
  </si>
  <si>
    <t>NAZIV NOVOG PODPROJEKTA</t>
  </si>
  <si>
    <t xml:space="preserve">Vrijedi od: </t>
  </si>
  <si>
    <t xml:space="preserve">Vrijedi do: </t>
  </si>
  <si>
    <t>TKO JE UPLATITELJ SREDSTAVA ZA EU PROJEKT</t>
  </si>
  <si>
    <t>OPIS PODPROJEKTA</t>
  </si>
  <si>
    <t>NOVI PODPROJEKT</t>
  </si>
  <si>
    <t>A676072.001</t>
  </si>
  <si>
    <t>ERASMUS PLUS-PROFFORMANCE-RAZVOJ SUSTAVA OCJENJIVANJA RADA I NAGRAĐIVANJA PROFESORA NA VISOKIM UČILIŠTIMA</t>
  </si>
  <si>
    <t>A676072.002</t>
  </si>
  <si>
    <t>ERASMUS PLUS-AKTIVNOSTI SURADNIČKOG UČENJA I RESURSI ZA POTPORU NAČELA I SMJERNICA ZA SOCIJALNU DIMENZIJU</t>
  </si>
  <si>
    <t>A676072.003</t>
  </si>
  <si>
    <t>ERASMUS PLUS-EUROPSKO ISTRAŽIVANJE PRAĆENJA OSOBA S DIPLOMOM (GT-HRVATSKA)</t>
  </si>
  <si>
    <t>A676072.004</t>
  </si>
  <si>
    <t>ERASMUS PLUS-HAND IN HAND-OSNAŽIVANJE NASTAVNIKA DILJEM EUROPE</t>
  </si>
  <si>
    <t>A676072.005</t>
  </si>
  <si>
    <t>ERASMUS PLUS-BAQUAL-BOLJE AKADEMSKE KVALIFIKACIJE KROZ OSIGURAVANJE KVALITETE</t>
  </si>
  <si>
    <t>K578051.001</t>
  </si>
  <si>
    <t>Znanstveno i tehnologijsko predviđanje</t>
  </si>
  <si>
    <t>K578051.002</t>
  </si>
  <si>
    <t>Ulaganje u znanost i inovacije (SIIF)</t>
  </si>
  <si>
    <t>K578051.003</t>
  </si>
  <si>
    <t>Jačanje kapaciteta za istraživanje, razvoj i inovacije (STRIP)</t>
  </si>
  <si>
    <t>K578051.004</t>
  </si>
  <si>
    <t>Ulaganje u organizacijsku reformu i infrastrukturu sektora istraživanja, razvoja i inovacija</t>
  </si>
  <si>
    <t>K578051.005</t>
  </si>
  <si>
    <t>Veliki projekt: ˝Dječji centar za translacijsku medicinu˝ Dječje bolnice Srebrnjak</t>
  </si>
  <si>
    <t>K578051.008</t>
  </si>
  <si>
    <t>Poziv Centri kompetencija</t>
  </si>
  <si>
    <t>Fond solidarnosti Europske unije</t>
  </si>
  <si>
    <t>K578051.009</t>
  </si>
  <si>
    <t>Tehnička pomoć za MZO</t>
  </si>
  <si>
    <t>K676068.001</t>
  </si>
  <si>
    <t>MZO-Vrhunska istraživanja Znanstvenih centara izvrsnosti</t>
  </si>
  <si>
    <t>K676068.002</t>
  </si>
  <si>
    <t>MZO-HORIZON EUROPE</t>
  </si>
  <si>
    <t>K676068.004</t>
  </si>
  <si>
    <t>MZO-Tehnička pomoć OP ULJP 2021.-2027.</t>
  </si>
  <si>
    <t>K733067.016</t>
  </si>
  <si>
    <t>Dodjela stipendija  studentima u socio-ekonomski nepovoljnom položaju</t>
  </si>
  <si>
    <t>Namjenski primici od inozemnog zaduživanja</t>
  </si>
  <si>
    <t>K733067.017</t>
  </si>
  <si>
    <t>Daljnja provedba CKR - izrada predmetnih kurikuluma posebnih programa za učenike s teškoćama u razvoju i studijskih programa iz sektora odgoja i obrazovanja</t>
  </si>
  <si>
    <t>K733067.019</t>
  </si>
  <si>
    <t>Potpora tijelima za unaprjeđenje HKO-a i promicanje jednakog pristupa kvalitetnom i uključivom obrazovanju i osposobljavanju</t>
  </si>
  <si>
    <t>K733067.021</t>
  </si>
  <si>
    <t>Osiguravanje pomoćnika u nastavi i stručnih komunikacijskih posrednika učenicima s teškoćama u razvoju u osnovnoškolskim i srednjoškolskim odgojno-obrazovnim ustanovama</t>
  </si>
  <si>
    <t>K818050.008</t>
  </si>
  <si>
    <t>Razvoj, unapređenje i provedba stručne prakse u visokom obrazovanju</t>
  </si>
  <si>
    <t>K818050.009</t>
  </si>
  <si>
    <t>Sufinanciranje troškova uključivanja djece  u socio-ekonomski nepovoljnoj situaciji u predškolske ustanove</t>
  </si>
  <si>
    <t>K818050.011</t>
  </si>
  <si>
    <t>Uspostava regionalnih centara kompetencija u strukovnom obrazovanju u odabranim sektorima</t>
  </si>
  <si>
    <t>K818050.023</t>
  </si>
  <si>
    <t>MZO Tehnička pomoć OP ULJP faza I</t>
  </si>
  <si>
    <t>K818050.024</t>
  </si>
  <si>
    <t>Informatizacija procesa i uspostava cjelovite elektroničke usluge upisa u odgojne i obrazovne ustanove</t>
  </si>
  <si>
    <t>K818050.026</t>
  </si>
  <si>
    <t>Osiguravanje pomoćnika u nastavi i stručnih komunikacijskih posrednika učenicima s teškoćama u razvoju u osnovnoškolskim i srednjoškolskim odgojno-obrazovnim ustanovama - faza IV</t>
  </si>
  <si>
    <t>A679071.005</t>
  </si>
  <si>
    <t>ERASMUS+ projekt individualne mobilnosti nastavnog i nenastavnog osoblja kroz boravak na inozemnim ustanovama</t>
  </si>
  <si>
    <t>A679071.018</t>
  </si>
  <si>
    <t>ERAMCA-Procjena ekološkog rizika i ublažavanje imovine kulturne baštine u Srednjoj Aziji</t>
  </si>
  <si>
    <t>A679071.019</t>
  </si>
  <si>
    <t>Znanstveni centar izvrsnosti personalizirana briga o zdravlju</t>
  </si>
  <si>
    <t>A679071.025</t>
  </si>
  <si>
    <t>IRI PROJEKT - AGROSIMPA</t>
  </si>
  <si>
    <t>A679071.027</t>
  </si>
  <si>
    <t>APPLERESIST</t>
  </si>
  <si>
    <t>A679071.029</t>
  </si>
  <si>
    <t>AGROEKOTEH HAPIH</t>
  </si>
  <si>
    <t>A679071.034</t>
  </si>
  <si>
    <t>Jean Monnet Module  Language and EU Law Excellence</t>
  </si>
  <si>
    <t>A679071.036</t>
  </si>
  <si>
    <t>ERASMUS+GAMe based learning in MAthematics</t>
  </si>
  <si>
    <t>A679071.037</t>
  </si>
  <si>
    <t>EU Contemporary Puppetry Critical Platform</t>
  </si>
  <si>
    <t>A679071.053</t>
  </si>
  <si>
    <t>VIRTUALS - VIRTUAL VISITING PROFESSORS ERASMUS +</t>
  </si>
  <si>
    <t>A679071.054</t>
  </si>
  <si>
    <t>CroViZone  - Prilagodba vinogradarskih zona RH klimatskim promjenama Operativni program Konkurentnost i kohezija</t>
  </si>
  <si>
    <t>A679071.056</t>
  </si>
  <si>
    <t>'Erasmus + 'Time to Become Digital in Law - DIGinLAW</t>
  </si>
  <si>
    <t>A679071.058</t>
  </si>
  <si>
    <t>CSI: CustomDigiTeach-društveni utjecaj prilagođenim formatima poučavanja</t>
  </si>
  <si>
    <t>A679071.059</t>
  </si>
  <si>
    <t>VirtuOS-uspostava regionalnog centra kompetentnosti u sektoru turizma i ugostiteljstva</t>
  </si>
  <si>
    <t>A679071.062</t>
  </si>
  <si>
    <t>EUROCC - konzorcijski sporazum o suradnji (EuroHPC) na projektu stvaranja nacionalnih centara kompetencije</t>
  </si>
  <si>
    <t>A679071.065</t>
  </si>
  <si>
    <t>Prilagodba mjera kontrole populacije komaraca zbog klimatskih promjena u RH</t>
  </si>
  <si>
    <t>A679071.071</t>
  </si>
  <si>
    <t>Istraživanje i razvoj inovativnih drvnih zidnih obloga, pregradnih i nosivih zidova za održivu gradnju u poduzeću Spačva d.d. KK.01.2.1.0244</t>
  </si>
  <si>
    <t>A679071.072</t>
  </si>
  <si>
    <t>Istraživanje i razvoj samozbijajućeg betona i betona za 3D printer sa dodatkom biopepela, šifra KK.01.2.1.02.0055.</t>
  </si>
  <si>
    <t>A679071.073</t>
  </si>
  <si>
    <t>Partnership for Virtual Laboratories in Civil Engineering - PARFORCE (pr. broj: 2020-1-DE01-KA226-HE-005783)</t>
  </si>
  <si>
    <t>A679071.075</t>
  </si>
  <si>
    <t>A679071.076</t>
  </si>
  <si>
    <t>HEAL-IN-ONE</t>
  </si>
  <si>
    <t>A679071.077</t>
  </si>
  <si>
    <t>TANDEM+ (Transformation, Acceleration, Networking, Development, Entrepreneurial education and Mentoring+)</t>
  </si>
  <si>
    <t>A679071.078</t>
  </si>
  <si>
    <t>EUFORIA - Education Framework for Urban Resilience Innovation Activities</t>
  </si>
  <si>
    <t>A679071.079</t>
  </si>
  <si>
    <t>South and East European Competition Law Center of Excellence - Jean Monnet Competition Law COE - prof. Akšamović</t>
  </si>
  <si>
    <t>A679071.081</t>
  </si>
  <si>
    <t>„ REsearch-based teaching for life-long LEARNing“ (RELEARN)</t>
  </si>
  <si>
    <t>A679071.082</t>
  </si>
  <si>
    <t>DATACROSS – Napredne metode i tehnologije u znanosti o podacima i kooperativnim sustavima</t>
  </si>
  <si>
    <t>A679071.083</t>
  </si>
  <si>
    <t>Istraživanje utjecaja metalnih promotora rijetkih zemalja i stupnja uređenja na redoks svojstva sustava CeO2-ZrO2</t>
  </si>
  <si>
    <t>A679072.001</t>
  </si>
  <si>
    <t>ERASMUS+ projekt razvoja prometnih modaliteta kod trajekata i putničkih brodova</t>
  </si>
  <si>
    <t>A679072.025</t>
  </si>
  <si>
    <t>HORIZON 2020-MSCA-ITN-2019 - THREAD</t>
  </si>
  <si>
    <t>A679072.040</t>
  </si>
  <si>
    <t>VALUECARE - METODOLOGIJA NA VRIJEDNOSTI ZA INTEGRIRANU NjEGU PODRUČENA IcT-om</t>
  </si>
  <si>
    <t>A679072.041</t>
  </si>
  <si>
    <t>ERASMUS+ SKILLSEA</t>
  </si>
  <si>
    <t>A679072.044</t>
  </si>
  <si>
    <t>ERASMUS +LANGUIDE</t>
  </si>
  <si>
    <t>A679072.046</t>
  </si>
  <si>
    <t>SPEAR - Podržavanje i implantacija planova za rodnu ravnopravnost u istraživanju</t>
  </si>
  <si>
    <t>A679072.049</t>
  </si>
  <si>
    <t>PROMEHS</t>
  </si>
  <si>
    <t>A679072.051</t>
  </si>
  <si>
    <t>HKO-Dig IT - Izrada standarda zanimanja i standarda kvalifikacija u djelatnostima računarstva</t>
  </si>
  <si>
    <t>A679072.052</t>
  </si>
  <si>
    <t>HKO-ELE Primjena Hrvatskog kvalifikacijskog okvira za sveučilišne studijske programe u području elektrotehnike</t>
  </si>
  <si>
    <t>A679072.057</t>
  </si>
  <si>
    <t>DIP2Future: Razvoj obrazovnih programa, standarda kvalifikacije i standarda zanimanja iz područja IKT-a u skladu s HKO-om</t>
  </si>
  <si>
    <t>A679072.058</t>
  </si>
  <si>
    <t>Veleri- OI IoT School: Razvoj racionalnog obrazovnog programa</t>
  </si>
  <si>
    <t>A679072.065</t>
  </si>
  <si>
    <t>Industrijska baština</t>
  </si>
  <si>
    <t>A679072.067</t>
  </si>
  <si>
    <t>DATACROSS – Napredne metode i tehnologije u znanosti o podatcima i kooperativnim sustavima</t>
  </si>
  <si>
    <t>A679072.068</t>
  </si>
  <si>
    <t>KLIMOD</t>
  </si>
  <si>
    <t>A679072.072</t>
  </si>
  <si>
    <t>MI – jučer, danas, sutra</t>
  </si>
  <si>
    <t>A679072.073</t>
  </si>
  <si>
    <t>RCK PECEPT - REG. CENTAR PROFESIJA U TURIZMU</t>
  </si>
  <si>
    <t>A679072.074</t>
  </si>
  <si>
    <t>RECEZA-REGIONALNI CENTAR ZABOK</t>
  </si>
  <si>
    <t>A679072.075</t>
  </si>
  <si>
    <t>ERASMUS+ CAMPMASTER, SVEUČILIŠTE U RIJECI</t>
  </si>
  <si>
    <t>A679072.078</t>
  </si>
  <si>
    <t>Menage a trois: Neuro-endocrino-immune regulation of metabolic homeostasis</t>
  </si>
  <si>
    <t>A679072.079</t>
  </si>
  <si>
    <t>Razvoj inovativnog brzog testa za dijagnozu subkliničkog mastitisa u mliječnih krava</t>
  </si>
  <si>
    <t>A679072.080</t>
  </si>
  <si>
    <t>Rino sprej</t>
  </si>
  <si>
    <t>A679072.084</t>
  </si>
  <si>
    <t>INTERREG MIMOSA</t>
  </si>
  <si>
    <t>A679072.085</t>
  </si>
  <si>
    <t>INTERREG FRAMEWORK</t>
  </si>
  <si>
    <t>A679072.086</t>
  </si>
  <si>
    <t>Infant Theory of Mind-H2020-MSCA-IF-2017</t>
  </si>
  <si>
    <t>A679072.087</t>
  </si>
  <si>
    <t>MindBot</t>
  </si>
  <si>
    <t>A679072.090</t>
  </si>
  <si>
    <t>DIOSI - Developing and implementing hands-on training on Open Science and Open Innovation for Early Career Researchers</t>
  </si>
  <si>
    <t>A679072.091</t>
  </si>
  <si>
    <t>YUFERING - YUFE Transforming Research and Innovation through Europe-wide Knowledge Transfer</t>
  </si>
  <si>
    <t>A679072.092</t>
  </si>
  <si>
    <t>Measuring the Social Dimension of Culture (MESOC)</t>
  </si>
  <si>
    <t>A679072.094</t>
  </si>
  <si>
    <t>INTERREG InnovaMare projekt</t>
  </si>
  <si>
    <t>A679072.095</t>
  </si>
  <si>
    <t>CEKOM Smart City.4DII</t>
  </si>
  <si>
    <t>A679072.096</t>
  </si>
  <si>
    <t>THEY LIVE Student lives revealed through context-based art practices</t>
  </si>
  <si>
    <t>A679072.097</t>
  </si>
  <si>
    <t>ALGOLITTLE</t>
  </si>
  <si>
    <t>A679072.100</t>
  </si>
  <si>
    <t>ORG BIO</t>
  </si>
  <si>
    <t>A679072.101</t>
  </si>
  <si>
    <t>In Math</t>
  </si>
  <si>
    <t>A679072.104</t>
  </si>
  <si>
    <t>Sustainable service - FFRI</t>
  </si>
  <si>
    <t>A679072.105</t>
  </si>
  <si>
    <t>MEHR- Modernity, Education and Human Rights</t>
  </si>
  <si>
    <t>A679072.107</t>
  </si>
  <si>
    <t>SLIHE</t>
  </si>
  <si>
    <t>A679072.111</t>
  </si>
  <si>
    <t>E-confidence</t>
  </si>
  <si>
    <t>A679072.115</t>
  </si>
  <si>
    <t>OPK Konkurentnost i kohezija ProtectAS</t>
  </si>
  <si>
    <t>A679072.121</t>
  </si>
  <si>
    <t>IRI-2 ABsistemDCiCloud (korisnik AlarmAutomatika d.o.o.Rijeka)</t>
  </si>
  <si>
    <t>A679072.122</t>
  </si>
  <si>
    <t>IRI-2 Razvoj ekoloških proizvodnih procesa i novih proizvoda visoke kvalitete aktivnostima istraživanja i razvoja (korisnik Feroplast d.o.o.Buje)</t>
  </si>
  <si>
    <t>A679072.123</t>
  </si>
  <si>
    <t>EuroCC</t>
  </si>
  <si>
    <t>A679072.126</t>
  </si>
  <si>
    <t>ERASMUS +  Inclusion through CrowdFunding”("InCrowd”)</t>
  </si>
  <si>
    <t>A679072.127</t>
  </si>
  <si>
    <t>ERASMUS + E-laboratory for digital education (LaDiEd)</t>
  </si>
  <si>
    <t>A679072.128</t>
  </si>
  <si>
    <t>INTERREG ADRION EUREKA</t>
  </si>
  <si>
    <t>A679072.131</t>
  </si>
  <si>
    <t>Erazmus 2020 - HR01-KA107-077121</t>
  </si>
  <si>
    <t>A679072.134</t>
  </si>
  <si>
    <t>Zdravstveni opservatorij</t>
  </si>
  <si>
    <t>A679072.136</t>
  </si>
  <si>
    <t>ON IT - mrežno pravo u turizmu</t>
  </si>
  <si>
    <t>A679072.137</t>
  </si>
  <si>
    <t>INCOMPEDU - INOVATIVNO NATJECANJE U ONLINE VISOKOM OBRAZOVANJU</t>
  </si>
  <si>
    <t>A679072.138</t>
  </si>
  <si>
    <t>Predgotovljene zgrade gotovo nulte energije proizvedene na industrijski način</t>
  </si>
  <si>
    <t>A679072.139</t>
  </si>
  <si>
    <t>ZACJEL</t>
  </si>
  <si>
    <t>A679072.140</t>
  </si>
  <si>
    <t>PRI-MJER</t>
  </si>
  <si>
    <t>A679072.141</t>
  </si>
  <si>
    <t>Biologija citomegalovirusne infekcije u mozgu tijekom razvoja i u latenciji</t>
  </si>
  <si>
    <t>A679072.142</t>
  </si>
  <si>
    <t>Reprogramiranje IEL -a na crijevnoj epitelnoj barijeri tijekom infekcije virusom</t>
  </si>
  <si>
    <t>A679072.145</t>
  </si>
  <si>
    <t>Erazmus +  HiPowerEd</t>
  </si>
  <si>
    <t>A679072.146</t>
  </si>
  <si>
    <t>Erazmus 2021 - HR01-KA131-HED-000003063</t>
  </si>
  <si>
    <t>A679072.147</t>
  </si>
  <si>
    <t>Inno4YUFE</t>
  </si>
  <si>
    <t>A679072.150</t>
  </si>
  <si>
    <t>EnLeMaH - Erazmus +</t>
  </si>
  <si>
    <t>A679072.151</t>
  </si>
  <si>
    <t>Projekt STEM(AJMO!)</t>
  </si>
  <si>
    <t>A679072.152</t>
  </si>
  <si>
    <t>ERASMUS + Sustrainable - Obuka za održivost</t>
  </si>
  <si>
    <t>A679072.154</t>
  </si>
  <si>
    <t>IRI-2 Adria Smart Room</t>
  </si>
  <si>
    <t>A679072.155</t>
  </si>
  <si>
    <t>ERASMUS+ BLISS</t>
  </si>
  <si>
    <t>A679072.156</t>
  </si>
  <si>
    <t>ERASMUS+ TSAAI</t>
  </si>
  <si>
    <t>A679072.157</t>
  </si>
  <si>
    <t>Euro CC2</t>
  </si>
  <si>
    <t>A679072.158</t>
  </si>
  <si>
    <t>ERASMUS+ WICT</t>
  </si>
  <si>
    <t>A679072.159</t>
  </si>
  <si>
    <t>ERASMUS+ Girls go STEM</t>
  </si>
  <si>
    <t>A679072.160</t>
  </si>
  <si>
    <t>INNO2MARE</t>
  </si>
  <si>
    <t>A679072.161</t>
  </si>
  <si>
    <t>ERASMUS + THE CAREER GARDEN</t>
  </si>
  <si>
    <t>A679072.162</t>
  </si>
  <si>
    <t>UKV</t>
  </si>
  <si>
    <t>A679072.163</t>
  </si>
  <si>
    <t>Collaborative and transparent use of Learning Analytics in online university courses, valuing the learner role and exploiting advanced monitoring equipment (skraćeno: We-Collab)</t>
  </si>
  <si>
    <t>A679072.164</t>
  </si>
  <si>
    <t>The International Summer School “International Environment and European Integration"</t>
  </si>
  <si>
    <t>A679072.165</t>
  </si>
  <si>
    <t>HORIZON BOLSTER</t>
  </si>
  <si>
    <t>A679072.166</t>
  </si>
  <si>
    <t>HYPRO4ST</t>
  </si>
  <si>
    <t>A679072.167</t>
  </si>
  <si>
    <t>SOCIAL GREEN DEAL</t>
  </si>
  <si>
    <t>A679072.168</t>
  </si>
  <si>
    <t>EU -FAMPRO  2020</t>
  </si>
  <si>
    <t>A679072.169</t>
  </si>
  <si>
    <t>ERASMUS+ EEARLYCARE-T</t>
  </si>
  <si>
    <t>A679072.170</t>
  </si>
  <si>
    <t>ERASMUS+ TIPS</t>
  </si>
  <si>
    <t>A679072.171</t>
  </si>
  <si>
    <t>Young Universities for the Future of Europe (YUFE) Alliance 2030</t>
  </si>
  <si>
    <t>A679072.172</t>
  </si>
  <si>
    <t>RAPIDE - Relevant assessment and pedagogies for inclusive digital education</t>
  </si>
  <si>
    <t>A679072.173</t>
  </si>
  <si>
    <t>SHEFCE - Steering Higher Education for Community Engagement</t>
  </si>
  <si>
    <t>A679072.174</t>
  </si>
  <si>
    <t>OPUS - Open Universal Science</t>
  </si>
  <si>
    <t>A679072.175</t>
  </si>
  <si>
    <t>INNO2MARE - Strengthening the capacity for excellence of Slovenian and Croatian innovation ecosystems to support the digital and green transitions of maritime regions”</t>
  </si>
  <si>
    <t>A679072.176</t>
  </si>
  <si>
    <t>YUFE4Postdocs - Young Universities for the Future of Europe - Postdoc programme</t>
  </si>
  <si>
    <t>A679072.177</t>
  </si>
  <si>
    <t>EDIH Adria - European Digital Innovation Hub Adriatic Croatia</t>
  </si>
  <si>
    <t>A679072.178</t>
  </si>
  <si>
    <t>SECURE - Sustainable Careers for Researcher Empowerment</t>
  </si>
  <si>
    <t>A679072.179</t>
  </si>
  <si>
    <t>Erasmus mobilnost - 2022-1-HR01-KA131-HED-000051706</t>
  </si>
  <si>
    <t>A679072.180</t>
  </si>
  <si>
    <t>Erasmus mobilnost - 2022-1-HR01-KA171-HED-000072407</t>
  </si>
  <si>
    <t>A679072.181</t>
  </si>
  <si>
    <t>MORZ - Mreža organizacija znanstvenika i ribara</t>
  </si>
  <si>
    <t>A679072.182</t>
  </si>
  <si>
    <t>RIBES - Razvoj Inovativnih Brodskih Eneregetskih Sustava</t>
  </si>
  <si>
    <t>A679072.184</t>
  </si>
  <si>
    <t>INTERREG CLASS 4.0.</t>
  </si>
  <si>
    <t>A679072.185</t>
  </si>
  <si>
    <t>DigSea</t>
  </si>
  <si>
    <t>A679072.186</t>
  </si>
  <si>
    <t>INNO2MARE HORIZON2020</t>
  </si>
  <si>
    <t>A679072.187</t>
  </si>
  <si>
    <t>HEALTHY SAILING HORIZON2020</t>
  </si>
  <si>
    <t>A679072.188</t>
  </si>
  <si>
    <t>SAFENAV HORIZON2020</t>
  </si>
  <si>
    <t>A679072.189</t>
  </si>
  <si>
    <t>UPSKILLS</t>
  </si>
  <si>
    <t>A679072.190</t>
  </si>
  <si>
    <t>TEAM</t>
  </si>
  <si>
    <t>A679072.191</t>
  </si>
  <si>
    <t>REVENANT</t>
  </si>
  <si>
    <t>A679072.192</t>
  </si>
  <si>
    <t>REMCO  "Upskilling (digital skills) workers in the counselling sector for remote services provision</t>
  </si>
  <si>
    <t>A679072.193</t>
  </si>
  <si>
    <t>The Western University of Timișoara</t>
  </si>
  <si>
    <t>A679072.194</t>
  </si>
  <si>
    <t>Noć istraživača</t>
  </si>
  <si>
    <t>A679073.003</t>
  </si>
  <si>
    <t>ERASMUS+ mobilnost studenata i osoblja unutar programskih zemalja</t>
  </si>
  <si>
    <t>A679073.004</t>
  </si>
  <si>
    <t>ERASMUS+ mobilnost studenata između programskih i partnerskih zemalja</t>
  </si>
  <si>
    <t>A679073.005</t>
  </si>
  <si>
    <t>ELEGANT - poboljšanje podučavanja, učenja i mogućnosti diplomiranja</t>
  </si>
  <si>
    <t>A679073.006</t>
  </si>
  <si>
    <t>Digitalno poduzetničko obrazovanje kroz virtualni trening</t>
  </si>
  <si>
    <t>A679073.009</t>
  </si>
  <si>
    <t>Razvoj sustava kontrole i obrane luka od unosa stranih vrsta ( ProtectAS)</t>
  </si>
  <si>
    <t>A679073.010</t>
  </si>
  <si>
    <t>FishAqu - Poboljšanje znanja u održivom upravljanju ribarstvom i akvakulturi u mediteranskoj regiji</t>
  </si>
  <si>
    <t>A679073.012</t>
  </si>
  <si>
    <t>Start-up Nacija: Hrvatska Tematska mreža za razvoj poduzetništva i samozapošljavanja</t>
  </si>
  <si>
    <t>A679073.013</t>
  </si>
  <si>
    <t>MARLESS -prekogranične mjere podizanja svijesti o morskom otpadu</t>
  </si>
  <si>
    <t>A679073.014</t>
  </si>
  <si>
    <t>Cisto more, pretraživanje, identifikacija i prikupljanje morskog otpada s bespilotnim podvodnim i površinskim plovilima</t>
  </si>
  <si>
    <t>A679073.015</t>
  </si>
  <si>
    <t>Innovamare: Razvoj inovativnih tehnologija za održivost Jadranskog mora</t>
  </si>
  <si>
    <t>A679073.024</t>
  </si>
  <si>
    <t>VIBES -Osnaživanje virtualnih poslovnih vještina</t>
  </si>
  <si>
    <t>A679073.025</t>
  </si>
  <si>
    <t>ESMERALD - Pojačavanje otpornosti malih i srednjih poduzeća nakon zaključavanja</t>
  </si>
  <si>
    <t>A679073.026</t>
  </si>
  <si>
    <t>Uspostava Regionalnog centra kompetentnosti u turizmu i ugostiteljstvu Dubrovnik-RCK</t>
  </si>
  <si>
    <t>A679073.027</t>
  </si>
  <si>
    <t>Reconnect science with the blue society (Blue-connect)</t>
  </si>
  <si>
    <t>A679073.028</t>
  </si>
  <si>
    <t>MARIPET -Innovative Curiculum to evaluate Marine Fishery Discard as raw pet food for sustainable Europe</t>
  </si>
  <si>
    <t>A679073.029</t>
  </si>
  <si>
    <t>Gamification  Education to Nurture Intraprenership at Enterprise (GENIE)</t>
  </si>
  <si>
    <t>A679073.030</t>
  </si>
  <si>
    <t>Booming digital literacy skills among education</t>
  </si>
  <si>
    <t>A679073.031</t>
  </si>
  <si>
    <t>Erasmus KA131 2021</t>
  </si>
  <si>
    <t>A679073.032</t>
  </si>
  <si>
    <t>Erasmus KA1312022</t>
  </si>
  <si>
    <t>A679073.033</t>
  </si>
  <si>
    <t>Erasmus+ KA171 2022.g</t>
  </si>
  <si>
    <t>A679074.011</t>
  </si>
  <si>
    <t>ERASMUS + EU-CONEXUXS</t>
  </si>
  <si>
    <t>A679074.013</t>
  </si>
  <si>
    <t>ERASMUS+ KA1- mobilnost u visokom obrazovanju</t>
  </si>
  <si>
    <t>A679074.015</t>
  </si>
  <si>
    <t>BUDI SPREMAN I KOMPETENTAN</t>
  </si>
  <si>
    <t>A679074.016</t>
  </si>
  <si>
    <t>STREAM Interreg Italija Hrvatska</t>
  </si>
  <si>
    <t>A679074.017</t>
  </si>
  <si>
    <t>Interreg Italija Hrvatska ERDF</t>
  </si>
  <si>
    <t>A679074.018</t>
  </si>
  <si>
    <t>VODI ME  Vode Imotske krajine</t>
  </si>
  <si>
    <t>A679074.019</t>
  </si>
  <si>
    <t>TRIPLE  H2020-INFRAEOSC-2018-2020</t>
  </si>
  <si>
    <t>A679074.020</t>
  </si>
  <si>
    <t>SHEMA  Proizvodnja hrane u kružnom biog</t>
  </si>
  <si>
    <t>A679074.022</t>
  </si>
  <si>
    <t>ERASMUS+ EU-CONEXUS Plus</t>
  </si>
  <si>
    <t>A679074.023</t>
  </si>
  <si>
    <t>Poboljšanje učinkovitosti brodske propulzije optimizacijom propelera</t>
  </si>
  <si>
    <t>A679074.024</t>
  </si>
  <si>
    <t>SCEE - Students Civic Engagement European Project</t>
  </si>
  <si>
    <t>A679074.025</t>
  </si>
  <si>
    <t>DIGITClue - Digital Inclusion</t>
  </si>
  <si>
    <t>A679074.026</t>
  </si>
  <si>
    <t>TEAPOT - Alati za obrazovanje s umjetničkom percepcijom za otvorenu transmisiju</t>
  </si>
  <si>
    <t>A679074.027</t>
  </si>
  <si>
    <t>BLUE-CONNECT - RECONNECT SCIENCE WITH THE BLUE SOCIETY</t>
  </si>
  <si>
    <t>A679074.028</t>
  </si>
  <si>
    <t>SHIE - Sports Disability Inclusive Experience</t>
  </si>
  <si>
    <t>A679074.029</t>
  </si>
  <si>
    <t>PODUZMI - Učinkovito aktivno PODUčavanje i učenje o PODUzetništvu u gospodarski nerazvijenim i ruralnim PODručjima </t>
  </si>
  <si>
    <t>A679074.030</t>
  </si>
  <si>
    <t>STEM COUNTY - Jačanje STEM vještina u osnovnim školama u Zadarskoj županiji</t>
  </si>
  <si>
    <t>A679074.031</t>
  </si>
  <si>
    <t>LIFE21-ENV-IT-LIFE MICROFIGHTER</t>
  </si>
  <si>
    <t>A679074.032</t>
  </si>
  <si>
    <t>OPERAS-PLUS</t>
  </si>
  <si>
    <t>A679074.033</t>
  </si>
  <si>
    <t>DIAMAS</t>
  </si>
  <si>
    <t>A679074.034</t>
  </si>
  <si>
    <t>CRAFT-OA</t>
  </si>
  <si>
    <t>A679074.035</t>
  </si>
  <si>
    <t>I-MORE - Inovacije za razvoj održive marikulture</t>
  </si>
  <si>
    <t>A679075.023</t>
  </si>
  <si>
    <t>Integrirani sustav uzgoja alternativnih vrsta školjkaša u uvjetima klimatskih promjena</t>
  </si>
  <si>
    <t>A679075.024</t>
  </si>
  <si>
    <t>KLIK Pula-centar za kompetentno cjeloživotno razvijanje inovativnih znanja i vještina u sektoru ugostiteljstva i turizma</t>
  </si>
  <si>
    <t>A679075.025</t>
  </si>
  <si>
    <t>BRIGHT PROJEKT ERASMUS</t>
  </si>
  <si>
    <t>A679075.026</t>
  </si>
  <si>
    <t>ACTIVE AND INCLUSIVE TEACHING OF LITERACY</t>
  </si>
  <si>
    <t>A679075.027</t>
  </si>
  <si>
    <t>PROJEKT SUSTAINABILITY</t>
  </si>
  <si>
    <t>A679075.028</t>
  </si>
  <si>
    <t>JEAN MOUNET MODULE "HEVET"</t>
  </si>
  <si>
    <t>A679075.029</t>
  </si>
  <si>
    <t>BLUE CONNECT (OBZOR EUROPA, ISTRAŽIVAČKI PROJEKTI)</t>
  </si>
  <si>
    <t>A679075.030</t>
  </si>
  <si>
    <t>ERASMUS 2021-1-HR01-KA131-HED-000004325</t>
  </si>
  <si>
    <t>A679075.031</t>
  </si>
  <si>
    <t>ADRIPROTOUR</t>
  </si>
  <si>
    <t>A679075.032</t>
  </si>
  <si>
    <t>ERASMUS+ "DESIGNCARE"</t>
  </si>
  <si>
    <t>A679075.033</t>
  </si>
  <si>
    <t>CACAO 2021-1-HR01-KA220-SCH-000027781</t>
  </si>
  <si>
    <t>A679075.034</t>
  </si>
  <si>
    <t>2022-1-HR01-KA131-HED-000057180</t>
  </si>
  <si>
    <t>A679075.035</t>
  </si>
  <si>
    <t>EUROPEAN DIGITAL INNOVATION HUB ADRIATIC CROATIA (EDIH ADRIA)</t>
  </si>
  <si>
    <t>A679076.001</t>
  </si>
  <si>
    <t>INTERREG SLO-HR Živi dvorci - projekt očuvanja kulturnog nasljeđa</t>
  </si>
  <si>
    <t>A679076.003</t>
  </si>
  <si>
    <t>ERASMUS+ KA107</t>
  </si>
  <si>
    <t>A679076.004</t>
  </si>
  <si>
    <t>LIFE LYNX 16/NAT/SI/000634</t>
  </si>
  <si>
    <t>A679076.005</t>
  </si>
  <si>
    <t>Erasmus+</t>
  </si>
  <si>
    <t>A679076.007</t>
  </si>
  <si>
    <t>EDUAGRNTERREG V-A HUNGARYI, I</t>
  </si>
  <si>
    <t>A679076.009</t>
  </si>
  <si>
    <t>Moderno obrazovanje prvostupnika mehatronike</t>
  </si>
  <si>
    <t>A679076.011</t>
  </si>
  <si>
    <t>Snaga vještina</t>
  </si>
  <si>
    <t>A679076.012</t>
  </si>
  <si>
    <t>Bespilotne letjelice</t>
  </si>
  <si>
    <t>A679076.013</t>
  </si>
  <si>
    <t>Stipendiranje studenata visokih učilišta iz područja biotehničkih znanosti na području Slavonije, Baranje i Srijema</t>
  </si>
  <si>
    <t>A679076.017</t>
  </si>
  <si>
    <t>Razvoj uređaja sa potopljenim isparivačem</t>
  </si>
  <si>
    <t>A679076.025</t>
  </si>
  <si>
    <t>Uncorking rural heritahege - autohtona proizvodnja fermentiranih pića radi lokalne kulturne i ekološke održivosti</t>
  </si>
  <si>
    <t>A679076.027</t>
  </si>
  <si>
    <t>A679076.028</t>
  </si>
  <si>
    <t>Drvoproizvod</t>
  </si>
  <si>
    <t>A679076.029</t>
  </si>
  <si>
    <t>Karijera i ja</t>
  </si>
  <si>
    <t>A679076.030</t>
  </si>
  <si>
    <t>Pročišćavanje vode</t>
  </si>
  <si>
    <t>A679076.031</t>
  </si>
  <si>
    <t>Atrij znanja</t>
  </si>
  <si>
    <t>A679076.032</t>
  </si>
  <si>
    <t>Drvoproizvod- Divine Parquet</t>
  </si>
  <si>
    <t>A679076.033</t>
  </si>
  <si>
    <t>Struka i ti</t>
  </si>
  <si>
    <t>A679076.034</t>
  </si>
  <si>
    <t>A679076.035</t>
  </si>
  <si>
    <t>Pročišćavanje voda</t>
  </si>
  <si>
    <t>A679076.036</t>
  </si>
  <si>
    <t>Modifikacija procesa zrenja sira</t>
  </si>
  <si>
    <t>A679076.037</t>
  </si>
  <si>
    <t>EUKI Europenan Climate Initiative 2022</t>
  </si>
  <si>
    <t>A679076.038</t>
  </si>
  <si>
    <t>Podmjera 10.2.</t>
  </si>
  <si>
    <t>A679076.039</t>
  </si>
  <si>
    <t>PODMJERA 16.1.2 OPERATIVNE SKUPINE</t>
  </si>
  <si>
    <t>A679076.040</t>
  </si>
  <si>
    <t>BeEmTel KA220</t>
  </si>
  <si>
    <t>A679076.041</t>
  </si>
  <si>
    <t>UPPSCAP KA220</t>
  </si>
  <si>
    <t>A679076.042</t>
  </si>
  <si>
    <t>DEN KA226</t>
  </si>
  <si>
    <t>A679077.001</t>
  </si>
  <si>
    <t>BLUTOURSYSTEM projekt unaprjeđenja okvira za održivi rast Plavog turizma</t>
  </si>
  <si>
    <t>A679077.002</t>
  </si>
  <si>
    <t>ERASMUS+ Inovativna poslovna suradnja - model inovativnog učenja u području turizma</t>
  </si>
  <si>
    <t>A679077.004</t>
  </si>
  <si>
    <t>ERASMUS+ Novi sveučilišni kurikul Cultural Studies in Business</t>
  </si>
  <si>
    <t>A679077.006</t>
  </si>
  <si>
    <t>GIANTLEAP Nezagađivački promet autobusa s Pem gorivim stanicama</t>
  </si>
  <si>
    <t>A679077.007</t>
  </si>
  <si>
    <t>HYDRIDE4MOBILITY Razvoj komunalnih vozila pomoću MH spremnika vodika i PEM gorivnih ćelija</t>
  </si>
  <si>
    <t>A679077.014</t>
  </si>
  <si>
    <t>COSME COS Europska poduzetnička mreža za potporu i savjet gospodarstvenicima diljem Europe</t>
  </si>
  <si>
    <t>A679077.015</t>
  </si>
  <si>
    <t>OBZOR 2020 MIROR Europski program združenog doktorata radi integrirane obuke na doktorskoj razini</t>
  </si>
  <si>
    <t>A679077.016</t>
  </si>
  <si>
    <t>OBZOR 2020 TPTF_ERN Promocija znanosti u društvu</t>
  </si>
  <si>
    <t>A679077.017</t>
  </si>
  <si>
    <t>FP7 PREPARE Usklađene velike kliničke studije o zaraznim bolestima u 27 država članica EU</t>
  </si>
  <si>
    <t>A679077.022</t>
  </si>
  <si>
    <t>ERASMUS+ CAPUS Očuvanje umjetnosti u javnim prostorima</t>
  </si>
  <si>
    <t>A679077.027</t>
  </si>
  <si>
    <t>ERASMUS+ SpeculativeEDU projekt obrazovanja i stjecanja iskustva u području dizajna u nastajanju</t>
  </si>
  <si>
    <t>A679077.029</t>
  </si>
  <si>
    <t>ERASMUS+ Programske zemlje KA103 Mobilnost studenata i osoblja Sveučilišta u Splitu</t>
  </si>
  <si>
    <t>A679077.033</t>
  </si>
  <si>
    <t>ERASMUS+  Partnerske zemlje KA107 Odlazne i dolazne mobilnosti studenata i osoblja Sveučilišta u Splitu</t>
  </si>
  <si>
    <t>A679077.035</t>
  </si>
  <si>
    <t>A679077.039</t>
  </si>
  <si>
    <t>INTERREG DEEP-SEA – Razvoj planiranja energetske učinkovitosti i mobilnih usluga marina na Jadranskoj obali</t>
  </si>
  <si>
    <t>A679077.040</t>
  </si>
  <si>
    <t>INTERREG E-CITIJENS - Sustav za podršku odlučivanju (SPO) u upravljanju hitnim situacijama za potrebe civilne zaštite zasnovan na građanskom novinarstvu, a za poboljšanje sigurnosti na području Jadrana</t>
  </si>
  <si>
    <t>A679077.041</t>
  </si>
  <si>
    <t>INTERREG MoST - Monitoring prodora slane vode u obalne vodonosnike i testiranje pilot projekata za smanjenje štetnog utjecaja od zaslanjivanja</t>
  </si>
  <si>
    <t>A679077.043</t>
  </si>
  <si>
    <t>INTERREG Plastic Busters MPA: Očuvanje biološke raznolikosti od plastike u zaštićenim morskim područjima na Mediteranu</t>
  </si>
  <si>
    <t>A679077.044</t>
  </si>
  <si>
    <t>SHExtreme</t>
  </si>
  <si>
    <t>A679077.045</t>
  </si>
  <si>
    <t>ERASMUS + Izgradnja kapaciteta za plavi rast i razvoj kurikuluma morskog ribarstva u Albaniji</t>
  </si>
  <si>
    <t>A679077.047</t>
  </si>
  <si>
    <t>INTERREG FAIRSEA- Ribolov u jadranskoj regiji zajednički pristup ekosustavu</t>
  </si>
  <si>
    <t>A679077.050</t>
  </si>
  <si>
    <t>Društvene znanosti i humanističke znanosti u međusektorskoj suradnji za bolje obrazovanje i održive inovacije</t>
  </si>
  <si>
    <t>A679077.051</t>
  </si>
  <si>
    <t>BLUEWBC - Održivi razvoj BLUE ekonomija putem visokog obrazovanja i inovacija u zemljama zapadnog Balkana</t>
  </si>
  <si>
    <t>A679077.052</t>
  </si>
  <si>
    <t>SEA EU - Europsko sveučilište mora</t>
  </si>
  <si>
    <t>A679077.055</t>
  </si>
  <si>
    <t>STIM-REI</t>
  </si>
  <si>
    <t>A679077.057</t>
  </si>
  <si>
    <t>EUROfusion</t>
  </si>
  <si>
    <t>A679077.060</t>
  </si>
  <si>
    <t>GEOBIZ</t>
  </si>
  <si>
    <t>A679077.061</t>
  </si>
  <si>
    <t>PROMISE -Personalizirana medicina- osnovna edukacija</t>
  </si>
  <si>
    <t>A679077.062</t>
  </si>
  <si>
    <t>mathSTEM - Podučavanje matematike i izrada smjernica za mathSTEM metodologiju</t>
  </si>
  <si>
    <t>A679077.067</t>
  </si>
  <si>
    <t>Razvoj karijera mladih istraživača</t>
  </si>
  <si>
    <t>A679077.068</t>
  </si>
  <si>
    <t>Pametni kulturni turizam kao pokretač održivog razvoja europskih regija</t>
  </si>
  <si>
    <t>A679077.069</t>
  </si>
  <si>
    <t>CAAT</t>
  </si>
  <si>
    <t>A679077.070</t>
  </si>
  <si>
    <t>EUROCC -Nacionalni centri za kompetencije u okviru, Obzor 2020</t>
  </si>
  <si>
    <t>A679077.071</t>
  </si>
  <si>
    <t>RCK</t>
  </si>
  <si>
    <t>A679077.072</t>
  </si>
  <si>
    <t>IRA1 - CEKOM: Razvoj inovativnih kompozitnih struktura za zvučnu izolaciju</t>
  </si>
  <si>
    <t>A679077.073</t>
  </si>
  <si>
    <t>IRA2-CEKOM: Razvoj napredne integralne numeričke procedure</t>
  </si>
  <si>
    <t>A679077.074</t>
  </si>
  <si>
    <t>IRA 3-CEKOM: Inovativno rješenje vodomlaznog propulzora </t>
  </si>
  <si>
    <t>A679077.075</t>
  </si>
  <si>
    <t>IRA5 CEKOM : Razvoj LNG sustava za brodove pogonjene motorima na dvojno gorivo (FO/LNG) </t>
  </si>
  <si>
    <t>A679077.076</t>
  </si>
  <si>
    <t>IRA 7-CEKOM: Razvoj LNG spremnika za plovne objekte za skladištenje i regasifikaciju LNG-a </t>
  </si>
  <si>
    <t>A679077.077</t>
  </si>
  <si>
    <t>IRA 8-CEKOM: Razvoj novih konstrukcijskih i tehnoloških rješenja natpalubnih konstrukcija i elemenata od aluminijevih legura </t>
  </si>
  <si>
    <t>A679077.078</t>
  </si>
  <si>
    <t>IRA 10-CEKOM: Razvoj inovativnog pristupa u procesu opremanja broda putem proširene stvarnosti </t>
  </si>
  <si>
    <t>A679077.079</t>
  </si>
  <si>
    <t>IRA 11-CEKOM: Razvoj uređaja za praćenje rada brodskog motora analizom akustičnog signala </t>
  </si>
  <si>
    <t>A679077.080</t>
  </si>
  <si>
    <t>IRA 12-CEKOM: Razvoj plutajuće platforme od umjetno zamrznute vode na zračnim komorama </t>
  </si>
  <si>
    <t>A679077.081</t>
  </si>
  <si>
    <t>IRA 15-CEKOM: Razvoj paketa palubne opreme specijalnih brodova različitih namjena za uzgajališta ribe </t>
  </si>
  <si>
    <t>A679077.082</t>
  </si>
  <si>
    <t>IRA 16-CEKOM: Brodski pritezni sustavi namijenjeni pozicioniranju plovnih objekata</t>
  </si>
  <si>
    <t>A679077.083</t>
  </si>
  <si>
    <t>VODIME - Vode Imotske krajine</t>
  </si>
  <si>
    <t>A679077.084</t>
  </si>
  <si>
    <t>CEKOM, Razvoj centara kompetencija</t>
  </si>
  <si>
    <t>A679077.086</t>
  </si>
  <si>
    <t>Europska akademija za poslovno i financijsko pravo</t>
  </si>
  <si>
    <t>A679077.089</t>
  </si>
  <si>
    <t>MareMathics- Inovativni pristup u matematičkom obrazovanju za studente pomorstva</t>
  </si>
  <si>
    <t>A679077.090</t>
  </si>
  <si>
    <t>Bio zaštitne kulture i bioaktivni ekstrakti kao održive kombinirane strategije za poboljšanje roka trajanja kvarljive mediteranske hrane (BioProMedFood)</t>
  </si>
  <si>
    <t>A679077.091</t>
  </si>
  <si>
    <t>Jačanje održivih akcija, otpornosti, suradnje i usklađivanja širom i od strane Saveza SEA-EU</t>
  </si>
  <si>
    <t>A679077.092</t>
  </si>
  <si>
    <t>Dalje od akademske zajednice: širenje horizonta karijere doktoranda u pomorskim i pomorskim znanostima u Europi</t>
  </si>
  <si>
    <t>A679077.093</t>
  </si>
  <si>
    <t>Korištenje energije i zeleni javni prijevoz u budućim pametnim gradovima: Inovativni program podučavanja za studente, dionike i poduzetnike</t>
  </si>
  <si>
    <t>A679077.094</t>
  </si>
  <si>
    <t>ITSHEC- Integracija transverzalnih vještina u visoko obrazovanje i kurikulum zdravstvene i socijalne skrbi</t>
  </si>
  <si>
    <t>A679077.095</t>
  </si>
  <si>
    <t>INQUAPH- Inovativni alati za ocjenu kvalitete za studije farmacije u Bosni i Hercegovini</t>
  </si>
  <si>
    <t>A679077.096</t>
  </si>
  <si>
    <t>EPISECC- Uspostaviti paneuropski informacijski prostor za poboljšanje sigurnosti građana</t>
  </si>
  <si>
    <t>A679077.098</t>
  </si>
  <si>
    <t>Provedba HKO-a na razini visokog obrazovanja</t>
  </si>
  <si>
    <t>A679077.099</t>
  </si>
  <si>
    <t>A679077.107</t>
  </si>
  <si>
    <t>Projekt Horizon 2020-FF IPM "In-silico boosted, pest prevention and off-season focused IPM against new and emerging fruit flies ('OFF-Season' FF- IPM)"</t>
  </si>
  <si>
    <t>A679077.109</t>
  </si>
  <si>
    <t>Erasmus Plus Ka103 2020</t>
  </si>
  <si>
    <t>A679077.111</t>
  </si>
  <si>
    <t>Projekt Horizon 2020-Nextgen Microfluidics    "Next generation test bed for upscaling of microfluidic devices based on nano-enabled surfaces and membranes"</t>
  </si>
  <si>
    <t>A679077.113</t>
  </si>
  <si>
    <t>FirEURisk-holistička strategija za upravljenje požarima raslinja na području Europe</t>
  </si>
  <si>
    <t>A679077.114</t>
  </si>
  <si>
    <t>COST Action TU1208-znanstveno-tehnološka primjena radara za prodiranje u tlo u građevinarstvu</t>
  </si>
  <si>
    <t>A679077.115</t>
  </si>
  <si>
    <t>Razvoj putničkog jedrenjaka s nultom emisijom ispušnih plinova</t>
  </si>
  <si>
    <t>A679077.116</t>
  </si>
  <si>
    <t>Sustav za uspostavu stabilne elektro-distribucijske mreže (GRIDS)</t>
  </si>
  <si>
    <t>A679077.117</t>
  </si>
  <si>
    <t>CHIC</t>
  </si>
  <si>
    <t>A679077.119</t>
  </si>
  <si>
    <t>IRI - povećanje razvoja novih proizvoda i usluga (lijepljeni lamelirani nosači od tvrdog drveta)</t>
  </si>
  <si>
    <t>A679077.120</t>
  </si>
  <si>
    <t>PINNA NOBILIS SSMA</t>
  </si>
  <si>
    <t>A679077.121</t>
  </si>
  <si>
    <t>Erasmus+ KA131 2021</t>
  </si>
  <si>
    <t>A679077.122</t>
  </si>
  <si>
    <t>IRI Perm Beton-sustav odvodnje na horizontalnim površinama od propusnog betona</t>
  </si>
  <si>
    <t>A679077.123</t>
  </si>
  <si>
    <t>BEAGLE - bioetičko i vrijednosno obrazovanje</t>
  </si>
  <si>
    <t>A679077.124</t>
  </si>
  <si>
    <t>Commix - jačanje pismenosti kod adolescenata kroz kreativno korištenje stripova</t>
  </si>
  <si>
    <t>A679077.125</t>
  </si>
  <si>
    <t>TaSDi-PBS - rješavanje pitanja vladanja u školi kroz podršku poželjnim oblicima ponašanja</t>
  </si>
  <si>
    <t>A679077.127</t>
  </si>
  <si>
    <t>INTERIV - internacionalizacija studijskih programa morskog ribarstva i vojnog pomorstva</t>
  </si>
  <si>
    <t>A679077.128</t>
  </si>
  <si>
    <t>EICP (Evidence Implemantation in Clinical Practice) - medicina temeljena na dokazima</t>
  </si>
  <si>
    <t>A679077.136</t>
  </si>
  <si>
    <t>BOWI - poticanje digitalnih inovacija</t>
  </si>
  <si>
    <t>A679077.139</t>
  </si>
  <si>
    <t>MSEVP - Istraživanje i razvoj smart-grid punionice za električna vozila unutar konstrukcije rotacionog parking sustava</t>
  </si>
  <si>
    <t>A679077.140</t>
  </si>
  <si>
    <t>COST Action BM1309: European network for innovative uses of electromagnetic fields (EMFs) in biomedical applications</t>
  </si>
  <si>
    <t>A679077.141</t>
  </si>
  <si>
    <t>A679077.142</t>
  </si>
  <si>
    <t>FLUPSY - platforma za školjke</t>
  </si>
  <si>
    <t>A679077.143</t>
  </si>
  <si>
    <t>DATACROSS -Napredne metode i tehnologije u znanosti o podatcima i kooperativnim sustavima</t>
  </si>
  <si>
    <t>A679077.144</t>
  </si>
  <si>
    <t>SECURE</t>
  </si>
  <si>
    <t>A679077.145</t>
  </si>
  <si>
    <t>Network of Eurofound Correspondents</t>
  </si>
  <si>
    <t>A679077.146</t>
  </si>
  <si>
    <t>PPOI Partnership for prevention of over indebtedness</t>
  </si>
  <si>
    <t>A679077.147</t>
  </si>
  <si>
    <t>PRESILIENT</t>
  </si>
  <si>
    <t>A679077.148</t>
  </si>
  <si>
    <t>ZCIPM</t>
  </si>
  <si>
    <t>A679077.149</t>
  </si>
  <si>
    <t>FIZIODENT</t>
  </si>
  <si>
    <t>A679077.150</t>
  </si>
  <si>
    <t>SI4CARE</t>
  </si>
  <si>
    <t>A679077.151</t>
  </si>
  <si>
    <t>IRECS</t>
  </si>
  <si>
    <t>A679077.152</t>
  </si>
  <si>
    <t>YOUTH GEMS</t>
  </si>
  <si>
    <t>A679077.153</t>
  </si>
  <si>
    <t>ERASMUS+60-Razvoj aktivnosti visokog obrazovanja kod europskih građana od 60 i više godina</t>
  </si>
  <si>
    <t>A679077.154</t>
  </si>
  <si>
    <t>Blue-connect-Reconnect Science with the Blue Society</t>
  </si>
  <si>
    <t>A679077.155</t>
  </si>
  <si>
    <t>DesignCARE-Komunikacijske vještine za učenike strukovnih škola za medicinska zanimanja</t>
  </si>
  <si>
    <t>A679077.156</t>
  </si>
  <si>
    <t>Erasmus KA131 2022-Mobilnost studenata i osoblja u visokom obrazovanju</t>
  </si>
  <si>
    <t>A679077.157</t>
  </si>
  <si>
    <t>Erasmus KA171 2022-Projekt mobilnosti studenata i osoblja u visokom obrazovanju između programskih i partnerskih zemalja</t>
  </si>
  <si>
    <t>A679078.014</t>
  </si>
  <si>
    <t>ASKFOOD Savez za vještine i znanje vezano za prehrambeni sektor</t>
  </si>
  <si>
    <t>A679078.015</t>
  </si>
  <si>
    <t>STRENGTH2FOOD  Istraživanje u cilju poboljšanja učinkovitosti programa EU o kvaliteti hrane</t>
  </si>
  <si>
    <t>A679078.016</t>
  </si>
  <si>
    <t>e-Škole A projekt - Uspostava sustava razvoja digitalno zrelih škola</t>
  </si>
  <si>
    <t>A679078.021</t>
  </si>
  <si>
    <t>ERASMUS+ Potpora za nastavno i nenastavno osoblje</t>
  </si>
  <si>
    <t>A679078.023</t>
  </si>
  <si>
    <t>Europska noć istraživača</t>
  </si>
  <si>
    <t>A679078.024</t>
  </si>
  <si>
    <t>ERASMUS+ projekt mobilnosti i aktivnosti studenata kroz istraživanja u inozemstvu</t>
  </si>
  <si>
    <t>A679078.038</t>
  </si>
  <si>
    <t>Dubrovnik International ESEE Mining school Škola rudarstva za istočnu i jugoistočnu Europu</t>
  </si>
  <si>
    <t>A679078.041</t>
  </si>
  <si>
    <t>REEBAUX Potencijali ležišta boksita i boksitnih ostataka u istočnoj i jugoistočnoj Europi</t>
  </si>
  <si>
    <t>A679078.042</t>
  </si>
  <si>
    <t>MINERS -  Edukacijski program za spašavanje iz rudnika</t>
  </si>
  <si>
    <t>A679078.044</t>
  </si>
  <si>
    <t>EXERTER Mreža pan-europskih stručnjaka za sigurnost eksploziva</t>
  </si>
  <si>
    <t>A679078.064</t>
  </si>
  <si>
    <t>STRONG - 2020</t>
  </si>
  <si>
    <t>A679078.076</t>
  </si>
  <si>
    <t>OBZOR 2020 INSULAE - Maksimiziranje utjecaja inovativnih energetskih pristupa na otocima EU-a</t>
  </si>
  <si>
    <t>A679078.077</t>
  </si>
  <si>
    <t>OBZOR 2020 NOWELTIES - Zajednički doktorski laboratorij za nove materijale i inovativne tehnologije pročišćavanja vode</t>
  </si>
  <si>
    <t>A679078.083</t>
  </si>
  <si>
    <t>HORIZON 2020 SOLARNET</t>
  </si>
  <si>
    <t>A679078.086</t>
  </si>
  <si>
    <t>OBZOR 2020 Alliance4life, Savez za nauke o životu: Završne podjele u istraživanju i inovacijama u Europskoj uniji</t>
  </si>
  <si>
    <t>A679078.087</t>
  </si>
  <si>
    <t>OBZOR 2020-OSTEOproSPINE - Novostenski lijek za regeneraciju kostiju</t>
  </si>
  <si>
    <t>A679078.090</t>
  </si>
  <si>
    <t>OBZOR 2020 - Biochip BIO inženjerski grafti za liječenje hrskavice u pacijenata</t>
  </si>
  <si>
    <t>A679078.094</t>
  </si>
  <si>
    <t>CROSSJUSTICE</t>
  </si>
  <si>
    <t>A679078.100</t>
  </si>
  <si>
    <t>LIFE 16 NAT/SI/000634 PROJECT LIFE LYNX</t>
  </si>
  <si>
    <t>A679078.102</t>
  </si>
  <si>
    <t>INTERREG CARNIVORA DINARICA - Prekogranična suradnja za dugoroočno očuvanje velikih zvijeri</t>
  </si>
  <si>
    <t>A679078.108</t>
  </si>
  <si>
    <t>AMED</t>
  </si>
  <si>
    <t>A679078.111</t>
  </si>
  <si>
    <t>EIT HEALTH - Local activities in Regional Innovation Scheme regions</t>
  </si>
  <si>
    <t>A679078.113</t>
  </si>
  <si>
    <t>CROSKILLS</t>
  </si>
  <si>
    <t>A679078.114</t>
  </si>
  <si>
    <t>BRIDGE SMS</t>
  </si>
  <si>
    <t>A679078.115</t>
  </si>
  <si>
    <t>ANAGENNISI</t>
  </si>
  <si>
    <t>A679078.116</t>
  </si>
  <si>
    <t>HORIZON 2020 FIT-TO-Nzeb</t>
  </si>
  <si>
    <t>A679078.118</t>
  </si>
  <si>
    <t>H 2020 RISE OpenInnoTrain</t>
  </si>
  <si>
    <t>A679078.120</t>
  </si>
  <si>
    <t>FOCUS -Prisilna raseljavanja i solidarnost zajednice domaćina prema izbjeglica</t>
  </si>
  <si>
    <t>A679078.125</t>
  </si>
  <si>
    <t>ERASMUS+ PROGRAM PROJECT SOFTVETS 2018-1-HR01-KA203-047494</t>
  </si>
  <si>
    <t>A679078.126</t>
  </si>
  <si>
    <t>e-Škole B</t>
  </si>
  <si>
    <t>A679078.127</t>
  </si>
  <si>
    <t>EDU4GAMES - HKO</t>
  </si>
  <si>
    <t>A679078.129</t>
  </si>
  <si>
    <t>OBZOR 2020 - TO DO</t>
  </si>
  <si>
    <t>A679078.130</t>
  </si>
  <si>
    <t>ERASMUS + 2020-HR01-KA103</t>
  </si>
  <si>
    <t>A679078.151</t>
  </si>
  <si>
    <t>CEKOM Centar kompetencija u molekularnoj dijagnostici</t>
  </si>
  <si>
    <t>A679078.186</t>
  </si>
  <si>
    <t>IRI CEKOM</t>
  </si>
  <si>
    <t>A679078.187</t>
  </si>
  <si>
    <t>ORKAN</t>
  </si>
  <si>
    <t>A679078.191</t>
  </si>
  <si>
    <t>RAST</t>
  </si>
  <si>
    <t>A679078.194</t>
  </si>
  <si>
    <t>Hibridne metoda umjetne inteligencije za računalne igre</t>
  </si>
  <si>
    <t>A679078.195</t>
  </si>
  <si>
    <t>ERASMUS + TEACH4EDU4</t>
  </si>
  <si>
    <t>A679078.197</t>
  </si>
  <si>
    <t>ERASMUS+ WeRln - Žene poduzetetnice u regionalnim uključivim ekosustavima</t>
  </si>
  <si>
    <t>A679078.198</t>
  </si>
  <si>
    <t>LIFE 18 NAT/HR/00847- Dinara povratak životu</t>
  </si>
  <si>
    <t>A679078.200</t>
  </si>
  <si>
    <t>H2020- upravljanje poljoprivrednom hranom</t>
  </si>
  <si>
    <t>A679078.204</t>
  </si>
  <si>
    <t>Razvoj dvostruke fasade s hermetički zatvorenom šupljinom (H-CCF)</t>
  </si>
  <si>
    <t>A679078.209</t>
  </si>
  <si>
    <t>ERASMUS+KA2 - Strateška partnerstva ASKNOW</t>
  </si>
  <si>
    <t>A679078.212</t>
  </si>
  <si>
    <t>ERASMUS + KA2 - Strateška partnerstva RoboGirls Osnaživanje djevojaka u STEAM-u kroz robotiku i kodiranje</t>
  </si>
  <si>
    <t>A679078.213</t>
  </si>
  <si>
    <t>H2020-WIDESPREAD-2018-2020  Katedra za umjetnu inteligenciju za robotiku</t>
  </si>
  <si>
    <t>A679078.214</t>
  </si>
  <si>
    <t>H2020 - ICT AERIAL-CORE - Kognitivni integrirani višenamjenski robotski sustav s proširenim opsegom rada i sigurnošću</t>
  </si>
  <si>
    <t>A679078.217</t>
  </si>
  <si>
    <t>H2020 - LC-SC3 FLEXIGRID - Interoperabilna rješenja za holističku implementaciju usluga fleksibilnosti u distribucijskoj mreži</t>
  </si>
  <si>
    <t>A679078.218</t>
  </si>
  <si>
    <t>H2020 - SC5 REWAISE Elastična inovacija vode za pametnu ekonomiju</t>
  </si>
  <si>
    <t>A679078.223</t>
  </si>
  <si>
    <t>H2020 - LC-SC3 FARCROSS Omogućavanje regionalne trgovine/razmjene električne energije kroz inovacije</t>
  </si>
  <si>
    <t>A679078.225</t>
  </si>
  <si>
    <t>DEBATING EUROPE (620428-EPP-1-2020-1-DE-EPPJMO-NETWORK)</t>
  </si>
  <si>
    <t>A679078.226</t>
  </si>
  <si>
    <t>MEDIADELCOM</t>
  </si>
  <si>
    <t>A679078.231</t>
  </si>
  <si>
    <t>SEADRION - Poticanje širenja tehnologija grijanja i hlađenja pomoću pumpe morske vode u jadransko-jonskoj regiji</t>
  </si>
  <si>
    <t>A679078.233</t>
  </si>
  <si>
    <t>REWARDHEAT- Uporaba topline iz obnovljivih izvora i otpada za konkurentne mreže daljinskog grijanja i hlađenja</t>
  </si>
  <si>
    <t>A679078.235</t>
  </si>
  <si>
    <t>SEAVIEWS- Sektorski prilagodljivi virtualni sustav ranog upozoravanja na zagađenje mora</t>
  </si>
  <si>
    <t>A679078.236</t>
  </si>
  <si>
    <t>ProbeTrace - Sljedivost za mjerenje kontaktnih sondi i olovnih instrumenata</t>
  </si>
  <si>
    <t>A679078.238</t>
  </si>
  <si>
    <t>NRLE - Nacionalni referentni laboratorij za emisije iz motora s unutarnjim izgaranjem za necestovne pokretne strojeve</t>
  </si>
  <si>
    <t>A679078.239</t>
  </si>
  <si>
    <t>Regionalni centar kompetentnosti u strukovnom obrazovanju u strojarstvu-Industrija 4.0</t>
  </si>
  <si>
    <t>A679078.241</t>
  </si>
  <si>
    <t>RCK Ruđera Boškovića</t>
  </si>
  <si>
    <t>A679078.257</t>
  </si>
  <si>
    <t>CLEOPATRA - Višejezična istraživačka akademija Open Analytics usmjerena na događaje</t>
  </si>
  <si>
    <t>A679078.258</t>
  </si>
  <si>
    <t>IRCiS Integriranje izbjegličke djece u škole: mješovita studija o učinkovitosti kontakt-u-škole za izgradnju pozitivnih međugrupnih odnosa između djece izbjeglica i domaćina</t>
  </si>
  <si>
    <t>A679078.259</t>
  </si>
  <si>
    <t>HILAR</t>
  </si>
  <si>
    <t>A679078.260</t>
  </si>
  <si>
    <t>DuRSAAM</t>
  </si>
  <si>
    <t>A679078.261</t>
  </si>
  <si>
    <t>ERASMUS PLUS CSETIR</t>
  </si>
  <si>
    <t>A679078.262</t>
  </si>
  <si>
    <t>OVERFLOW  EU mehanizmi civilne zaštite</t>
  </si>
  <si>
    <t>A679078.265</t>
  </si>
  <si>
    <t>BUS - GoCircular-H2020</t>
  </si>
  <si>
    <t>A679078.266</t>
  </si>
  <si>
    <t>BUILDUP -SKILLSBANK-H2020</t>
  </si>
  <si>
    <t>A679078.267</t>
  </si>
  <si>
    <t>OBZOR 2020 Znanost i tehnologija u politici pretilosti djece- STOP</t>
  </si>
  <si>
    <t>A679078.268</t>
  </si>
  <si>
    <t>WE-CARE Projekt: Uspostavljanjem nacionalne skrbi i razvojnim centrima podržavamo elitne sportaše u uravnoteženju rezultata sporta i obrazovanja / zapošljavanja</t>
  </si>
  <si>
    <t>A679078.269</t>
  </si>
  <si>
    <t>Projekt: Stvaranje mehanizama za kontinuiranu provedba sportskog kluba za zdravlje u Europskoj uniji</t>
  </si>
  <si>
    <t>A679078.271</t>
  </si>
  <si>
    <t>Obzor 2020 LiverScreen - Probir na fibrozu jetre - populacijsko istraživanje u europskim zemljama</t>
  </si>
  <si>
    <t>A679078.276</t>
  </si>
  <si>
    <t>TODO-HORIZON 2020.</t>
  </si>
  <si>
    <t>A679078.280</t>
  </si>
  <si>
    <t>ANEUPLOIDIJA - Molekularno podrijetlo aneuploidija u zdravih i bolesnih ljudskih tkiva</t>
  </si>
  <si>
    <t>A679078.282</t>
  </si>
  <si>
    <t>MEMORIE Mjere prilagodbe klimatskim promjenama za održivo upravljanje prirodnim resursima</t>
  </si>
  <si>
    <t>A679078.285</t>
  </si>
  <si>
    <t>MARILIA - testovi za detekciju patogena u uzorcima vode</t>
  </si>
  <si>
    <t>A679078.286</t>
  </si>
  <si>
    <t>The ONE - mehanizam sparivanja i stvaranja bozonskih kvazičestica</t>
  </si>
  <si>
    <t>A679078.287</t>
  </si>
  <si>
    <t>CroViZone - Prilagodba vinogradarskih zona RH klimatskim promjenama</t>
  </si>
  <si>
    <t>A679078.295</t>
  </si>
  <si>
    <t>A679078.296</t>
  </si>
  <si>
    <t>ERASMUS+ CCC4ECEC - Kompetencija za obrazovanje i njegu u ranom djetinjstvu usmjerena na dijete</t>
  </si>
  <si>
    <t>A679078.298</t>
  </si>
  <si>
    <t>Dijagnostički značaj kalprotektina u ranom prepoznavanju upalnih stanja</t>
  </si>
  <si>
    <t>A679078.299</t>
  </si>
  <si>
    <t>Potencijal mikroinkapsulacije u proizvodnji sireva</t>
  </si>
  <si>
    <t>A679078.305</t>
  </si>
  <si>
    <t>EFRR-IR-II AACES- Odlučivanje u upravljanju elektroenergetskim sustavom u uvjetima nesigurnosti uvjetovanih klimatskim promjenama - AACES</t>
  </si>
  <si>
    <t>A679078.306</t>
  </si>
  <si>
    <t>EFRR - Klimatske promjene AgroSPARC- Napredna i prediktivna poljoprivreda za otpornost klimatskim promjenama</t>
  </si>
  <si>
    <t>A679078.307</t>
  </si>
  <si>
    <t>EFRR-IR-II Al Defender- Sustav umjetne inteligencije za automatski nadzor i upravljanje sigurnosti cloud okruženja - AL DEFENDER</t>
  </si>
  <si>
    <t>A679078.308</t>
  </si>
  <si>
    <t>EFRR-IR-II AIPD2- Digitalna platforma za zaštitu privatnosti i sprječavanje zloupotreba životnim ciklusom osobnih podataka- AIPD3</t>
  </si>
  <si>
    <t>A679078.309</t>
  </si>
  <si>
    <t>EFRR-IR-II A-UNIT- Istraživanje i razvoj napredne jedinice za autonomno upravljanje mobilnim vozilima u logistici</t>
  </si>
  <si>
    <t>A679078.310</t>
  </si>
  <si>
    <t>EFRR-IR-II BatEVCharg - Punionica električnih vozila s integriranim baterijskim spremnikom</t>
  </si>
  <si>
    <t>A679078.313</t>
  </si>
  <si>
    <t>EFRR-IR-II cyberAUT- Inovativno rješenje za upravljanje kibernetickom sigurnosti industrijskih sustava automatizacije postrojenja i procesa</t>
  </si>
  <si>
    <t>A679078.314</t>
  </si>
  <si>
    <t>EFRR-IR-II DRUNE- Razvoj uređaja za prijenos video signala ultra niske latencije</t>
  </si>
  <si>
    <t>A679078.315</t>
  </si>
  <si>
    <t>EFRR-IR-II ENEDAT- Razvoj sustava za optimalizaciju potrošnje električne energije u podatkovnim centrima</t>
  </si>
  <si>
    <t>A679078.317</t>
  </si>
  <si>
    <t>EFRR-IR-II GMP- Razvoj Greyp platforme za mikromobilnost GMP</t>
  </si>
  <si>
    <t>A679078.318</t>
  </si>
  <si>
    <t>EFRR-IR-II IRI2-OIE- Integrirano rješenje za upravljanje imovinom i podršku investicijskim procesima projektiranja, planiranja i provedbe izgradnje obnovljivih izvora energije</t>
  </si>
  <si>
    <t>A679078.319</t>
  </si>
  <si>
    <t>EFRR-IR-II LAMCAB- Razvoj tehnologije povezivanja komponenti upravljačkih električnih ormara upotrebom laminiranih vodica</t>
  </si>
  <si>
    <t>A679078.320</t>
  </si>
  <si>
    <t>EFRR-IR-II PCC- Sustav za nadzor i kontrolu usklađenosti distribuiranih procesa u realnom vremenu, otkrivanje anomalija, rano upozoravanje i forenzičku analizu transakcije</t>
  </si>
  <si>
    <t>A679078.321</t>
  </si>
  <si>
    <t>EFRR-IR-II PEP- Razvoj inovativnog polifaznog elektromotornog pogona</t>
  </si>
  <si>
    <t>A679078.322</t>
  </si>
  <si>
    <t>EFRR-IR-II Pinova- Razvoj agrometeorološke platforme i mreže IoT uređaja tvrtke Pinova d.o.o.</t>
  </si>
  <si>
    <t>A679078.323</t>
  </si>
  <si>
    <t>EFRR- UZI RESIN- Razvoj sustava za ispitivanje visefaznih strujanja i izgaranja s ciljem povećanja istraživačkih aktivnosti znanstvenog i poslovnog spektra</t>
  </si>
  <si>
    <t>A679078.324</t>
  </si>
  <si>
    <t>EFRR-IR-II RPA-NPV- Razvoj potopljenog agregata za male hidroelektrane s niskim padom vode</t>
  </si>
  <si>
    <t>A679078.325</t>
  </si>
  <si>
    <t>EFRR-IR-II SARI- Sustava za automatsko raspoznavanje, identifikaciju te precizno mjerenje duljine plovila</t>
  </si>
  <si>
    <t>A679078.356</t>
  </si>
  <si>
    <t>ERASMUS+ Challenges and practices of teaching economic disciplines in era of digitalization 2020-1-HR01-KA202-0777771</t>
  </si>
  <si>
    <t>A679078.358</t>
  </si>
  <si>
    <t>Umreženi stacionarni baterijski spremnici energije KK.01.1.1.04.0034</t>
  </si>
  <si>
    <t>A679078.363</t>
  </si>
  <si>
    <t>HORIZON 2020- DRYVER</t>
  </si>
  <si>
    <t>A679078.365</t>
  </si>
  <si>
    <t>Tenure Track Pilot Programe - Exotic Nuclear Structure and Dynamics</t>
  </si>
  <si>
    <t>A679078.373</t>
  </si>
  <si>
    <t>Erasmus+ Development of innovative approach for training for university professors to work in the modern diverse and intercultural environment, UniCulture</t>
  </si>
  <si>
    <t>A679078.399</t>
  </si>
  <si>
    <t>CALIPER-	Projekt CALIPER: Povezivanje istraživanja i inovacija za ravnopravnost spolova"</t>
  </si>
  <si>
    <t>A679078.405</t>
  </si>
  <si>
    <t>COGSTEPS - Crossing the Gap: Startup edukacija i potpora doktorandima, istraživačima i znanstvenicima</t>
  </si>
  <si>
    <t>A679078.414</t>
  </si>
  <si>
    <t>EKO-KOMVOZ - Ekološki prihvatljivo vozilo za čišćenje javnih površina sa sustavima autonomnog upravljanja zasnovanim na umjetnoj inteligenciji</t>
  </si>
  <si>
    <t>A679078.417</t>
  </si>
  <si>
    <t>EULIFT - Razvoj pametnog modularnog sustava upravljanja pogonom dizala za povećanje energetske učinkovitosti zgrade</t>
  </si>
  <si>
    <t>A679078.458</t>
  </si>
  <si>
    <t>RESDATA - Rješenja prilagodbe elektroenergetskog sustava klimatskim promjenama temeljena na velikim količinama podataka</t>
  </si>
  <si>
    <t>A679078.478</t>
  </si>
  <si>
    <t>A679078.485</t>
  </si>
  <si>
    <t>NZEB ROADSHOW-H2020</t>
  </si>
  <si>
    <t>A679078.488</t>
  </si>
  <si>
    <t>H2020 Productive Green Infrastructure for post-industrial urban regeneration</t>
  </si>
  <si>
    <t>A679078.490</t>
  </si>
  <si>
    <t>Erasmus+: Architecture's afterlife: The multi-sector impact of an architectural qualification 2019-1-UK01-KA203-062062</t>
  </si>
  <si>
    <t>A679078.496</t>
  </si>
  <si>
    <t>JEAN MONNET ACTIVITIES</t>
  </si>
  <si>
    <t>A679078.499</t>
  </si>
  <si>
    <t>ENEMLOS</t>
  </si>
  <si>
    <t>A679078.503</t>
  </si>
  <si>
    <t>RCT-ESF</t>
  </si>
  <si>
    <t>A679078.508</t>
  </si>
  <si>
    <t>IRI projekt Povećanje razvoja novih proizvoda i usluga koji proizlaze iz aktivnosti istraživanja i razvoja</t>
  </si>
  <si>
    <t>A679078.510</t>
  </si>
  <si>
    <t>EIT MANUFACTURING RIS HUB</t>
  </si>
  <si>
    <t>A679078.511</t>
  </si>
  <si>
    <t>RAPTOVAX - Robusne i adaptabilne biološke platforme za nova cjepiva</t>
  </si>
  <si>
    <t>A679078.512</t>
  </si>
  <si>
    <t>Jačanje kapaciteta CerVirVac-a za istraživanja u virusnoj imunologiji i vakcinologiji</t>
  </si>
  <si>
    <t>A679078.516</t>
  </si>
  <si>
    <t>Agrobioraznolikost- osnova za prilagodbu i ublažavanje promjena klimatskih promjena u poljoprivredi</t>
  </si>
  <si>
    <t>A679078.526</t>
  </si>
  <si>
    <t>Unaprjeđenje oporavlišta za divlje životinje na Veterinarskom fakultetu - WildRescouVEF, KK.06.5.2.04.0007.</t>
  </si>
  <si>
    <t>A679078.527</t>
  </si>
  <si>
    <t>Upravljanje krškim priobalnim vodonosnicima (UKV)</t>
  </si>
  <si>
    <t>A679078.534</t>
  </si>
  <si>
    <t>CSRP- Hrvatsko-švicarski program- Probabilistic and analytical aspects of generalised regular variation</t>
  </si>
  <si>
    <t>A679078.535</t>
  </si>
  <si>
    <t>CSRP- Hrvatsko-Švicarski program- Dynamics of virus infection in mycovirus-mediated biological control of fungal pathogen</t>
  </si>
  <si>
    <t>A679078.536</t>
  </si>
  <si>
    <t>CSRP- Hrvatsko-Švicarski program- Investigation of substrate and editing specificity in tRNA synthetases and the mechanism of antibiotic action</t>
  </si>
  <si>
    <t>A679078.541</t>
  </si>
  <si>
    <t>HRZZ IP-2019-04 MORENEC</t>
  </si>
  <si>
    <t>A679078.547</t>
  </si>
  <si>
    <t>AIFORS - ERA istraživačka grupa za umjetnu inteligenciju za robotiku</t>
  </si>
  <si>
    <t>A679078.565</t>
  </si>
  <si>
    <t>4VENT - Razvoj niza četverousisnih ventilatora za industrijska postrojenja</t>
  </si>
  <si>
    <t>A679078.566</t>
  </si>
  <si>
    <t>INUKING - Razvoj inovativnog programskog rješenja za centralizirani nadzor i upravljanje kritičnom infrastukturom</t>
  </si>
  <si>
    <t>A679078.569</t>
  </si>
  <si>
    <t>PBM-PLIN - Iskorištenje manje kvalitetnih i nestalnih plinova za proizvodnju električne energije, uporabom Umjetne Inteligencije za miješanje plinova</t>
  </si>
  <si>
    <t>A679078.571</t>
  </si>
  <si>
    <t>SUZE - Sustav za otkrivanje zlonamjernih elektroničkih transakcija zasnovan na strojnom učenju</t>
  </si>
  <si>
    <t>A679078.572</t>
  </si>
  <si>
    <t>T-LOGIC - Uspostava sustava za automatizaciju rada i autonomno odlučivanje u logistici samoposlužnih aparata</t>
  </si>
  <si>
    <t>A679078.573</t>
  </si>
  <si>
    <t>HRZZ projekti</t>
  </si>
  <si>
    <t>A679078.575</t>
  </si>
  <si>
    <t>COLECO- ERASMUS + 2019-1-UK01-KA201-062118</t>
  </si>
  <si>
    <t>A679078.576</t>
  </si>
  <si>
    <t>FOReSiGHT</t>
  </si>
  <si>
    <t>A679078.578</t>
  </si>
  <si>
    <t>ERASMUS + 2020-1-PL01-KA203-081980 - SUSTA</t>
  </si>
  <si>
    <t>A679078.582</t>
  </si>
  <si>
    <t>TERRAGOV</t>
  </si>
  <si>
    <t>A679078.583</t>
  </si>
  <si>
    <t>HORIZON 2020 - SHARE-COVID 19</t>
  </si>
  <si>
    <t>A679078.587</t>
  </si>
  <si>
    <t>COORDINATE„COhort cOmmunity Research and Development Infrastructure Network for Access Throughout</t>
  </si>
  <si>
    <t>A679078.588</t>
  </si>
  <si>
    <t>RURASL Rural 3.0: Service Learning for the Rural Development</t>
  </si>
  <si>
    <t>A679078.591</t>
  </si>
  <si>
    <t>Erasmus + „Introducing Intellectual Property Education for Lifelong Learning and the Knowledge Economy-IPEDU”</t>
  </si>
  <si>
    <t>A679078.599</t>
  </si>
  <si>
    <t>SUSTINEO ESF</t>
  </si>
  <si>
    <t>A679078.600</t>
  </si>
  <si>
    <t>RE-DWELL</t>
  </si>
  <si>
    <t>A679078.611</t>
  </si>
  <si>
    <t>A ROADMAP OUT OF MEDICAL DESERTS INTO SUPPORTIVE HEALTH WORK FORCE INITIATIVES AND POLICIES - ROUTE-HWF</t>
  </si>
  <si>
    <t>A679078.612</t>
  </si>
  <si>
    <t>IRI CSTI - platforma za dohvat i analizu strukturiranih i nestrukturiranih podataka</t>
  </si>
  <si>
    <t>A679078.613</t>
  </si>
  <si>
    <t>UNIC4ER - Europsko sveučilište postindustrijskih gradova Ka suradničkom pristupu i strukturi prema angažiranom istraživanju</t>
  </si>
  <si>
    <t>A679078.614</t>
  </si>
  <si>
    <t>UNIC -Europsko sveučilište za postindustrijske gradove</t>
  </si>
  <si>
    <t>A679078.615</t>
  </si>
  <si>
    <t>ERASMUS+  DE01-KA203-005728 CONNECTED</t>
  </si>
  <si>
    <t>A679078.616</t>
  </si>
  <si>
    <t>SIMON - inteligentni sustav za automatski odabir algoritma strojnog učenja</t>
  </si>
  <si>
    <t>A679078.617</t>
  </si>
  <si>
    <t>MODERNE MISLEĆE ŽENE-HRZZ IP-01-2018</t>
  </si>
  <si>
    <t>A679078.618</t>
  </si>
  <si>
    <t>HELA</t>
  </si>
  <si>
    <t>A679078.620</t>
  </si>
  <si>
    <t>Digitalna.hr</t>
  </si>
  <si>
    <t>A679078.621</t>
  </si>
  <si>
    <t>e-DESK - Digitalne i poduzetničke vještine europskih učitelja u svijetu COVID-19</t>
  </si>
  <si>
    <t>A679078.623</t>
  </si>
  <si>
    <t>WAI4PwD - Web pristupačnost i ostale inicijative za osobe s invaliditetom u EU tijekom pandemije</t>
  </si>
  <si>
    <t>A679078.627</t>
  </si>
  <si>
    <t>Obrazovana potraga za visokotemperaturnom supravodljivošću u novim elektroničkim materijalima</t>
  </si>
  <si>
    <t>A679078.628</t>
  </si>
  <si>
    <t>Razvoj naprednog IT sustava za precizno određivanje broja ljudi u otvorenim i zatvorenim prostorima (IRI)</t>
  </si>
  <si>
    <t>A679078.630</t>
  </si>
  <si>
    <t>A679078.631</t>
  </si>
  <si>
    <t>Interreg D-Care Labs</t>
  </si>
  <si>
    <t>A679078.633</t>
  </si>
  <si>
    <t>EULAW - projekti obuke pravosudnih stručnjaka</t>
  </si>
  <si>
    <t>A679078.636</t>
  </si>
  <si>
    <t>CENTRINNO - rješenja za regeneraciju industrijskih povijesnih mjesta</t>
  </si>
  <si>
    <t>A679078.637</t>
  </si>
  <si>
    <t>ESF CasMouse - Genomsko inženjerstvo i genska regulacija u staničnim linijama i modelnim organizmima tehnologijom CRISPR/Cas9</t>
  </si>
  <si>
    <t>A679078.640</t>
  </si>
  <si>
    <t>FENIQS-EU - jačanje provedbe standarda kvalitete u smanjenju potražnje za drogama u cijeloj Europi</t>
  </si>
  <si>
    <t>A679078.641</t>
  </si>
  <si>
    <t>PROBITECT - Sinergijska inovativna kombinacija sastavnica mikrobiote kao osnova za razvoj inovativnih topikalnih proizvoda za tretiranje i prevenciju upalnih stanja humane kože</t>
  </si>
  <si>
    <t>A679078.642</t>
  </si>
  <si>
    <t>Interreg Adrion: Vuna kao izvanredna prilika za polugu - VUNA</t>
  </si>
  <si>
    <t>A679078.643</t>
  </si>
  <si>
    <t>ERASMUS + KA2 - Strateško partnerstvo COGSTEPS Startup obrazovanje i podrška studentima doktorskih studija, istraživačima i znanstvenicima</t>
  </si>
  <si>
    <t>A679078.647</t>
  </si>
  <si>
    <t>RISE DORNA - Razvoj motornih pogona visoke pouzdanosti za pogonske aplikacije sljedeće generacije</t>
  </si>
  <si>
    <t>A679078.648</t>
  </si>
  <si>
    <t>FunTomP - Funkcionalizirani proizvodi od rajčice</t>
  </si>
  <si>
    <t>A679078.649</t>
  </si>
  <si>
    <t>ROUTE ( HORIZON )- Putokaz iz medicinskih pustinja u inicijative i politike zdravstvene radne snage koje podržavaju</t>
  </si>
  <si>
    <t>A679078.650</t>
  </si>
  <si>
    <t>EUROP2E (Erasmus+) - Europska otvorena platforma za propisivanje obrazovanja</t>
  </si>
  <si>
    <t>A679078.651</t>
  </si>
  <si>
    <t>WATCHPLANT - Pametni biohibridni fito-organizmi za okoliš</t>
  </si>
  <si>
    <t>A679078.652</t>
  </si>
  <si>
    <t>Eatris Plus - H2020 Konsolidacija kapaciteta EATRIS -ERIC -a za personaliziranu medicinu</t>
  </si>
  <si>
    <t>A679078.653</t>
  </si>
  <si>
    <t>ERASMUS+projekt Sky Easy</t>
  </si>
  <si>
    <t>A679078.654</t>
  </si>
  <si>
    <t>ERASMUS+projekt Fit Old</t>
  </si>
  <si>
    <t>A679078.655</t>
  </si>
  <si>
    <t>CARNET21 -Ostali -EEA and Norw. Gran.Fund Reg.</t>
  </si>
  <si>
    <t>A679078.658</t>
  </si>
  <si>
    <t>IRI-II SOVA - Sustav za vizualno prepoznavanje proizvoda na policama</t>
  </si>
  <si>
    <t>A679078.660</t>
  </si>
  <si>
    <t>IRI-II Mareton-2 -Robusni sustav neprekinutog napajanja za uređaje željezničke i industrijske infrastrukture</t>
  </si>
  <si>
    <t>A679078.661</t>
  </si>
  <si>
    <t>IRI-II CYBERBUS-INREBUS -Model za analizu podataka iz nestrukturiranih izvora informacija s ciljem povećanja kibernetičke sigurnosti u složenim poslovnim sustavima</t>
  </si>
  <si>
    <t>A679078.663</t>
  </si>
  <si>
    <t>ESA</t>
  </si>
  <si>
    <t>A679078.664</t>
  </si>
  <si>
    <t>IRI-II VIRT-UAV - Sustav autonomnih bespilotnih letjelica treniranih u virtualnim okruženjima</t>
  </si>
  <si>
    <t>A679078.665</t>
  </si>
  <si>
    <t>NLTP - Platforma nacionalnih jezičnih tehnologija</t>
  </si>
  <si>
    <t>A679078.666</t>
  </si>
  <si>
    <t>IRI-II AIDWAS  - Sustav za nadzor kibernetičkog prostora i informiranje o katastrofama i prijetnjama u stvarnom vremenu na bazi umjetne inteligencije</t>
  </si>
  <si>
    <t>A679078.668</t>
  </si>
  <si>
    <t>IRI-II SmartEC - Smart EC - dijagnostički sustav za ispitivanje metodom vrtložnih struja</t>
  </si>
  <si>
    <t>A679078.669</t>
  </si>
  <si>
    <t>DIGITOOLS - Inovativni alati za poboljšanje rješenja e-učenja na sveučilištima</t>
  </si>
  <si>
    <t>A679078.671</t>
  </si>
  <si>
    <t>IRI-II CIP4SI - Razvoj digitalne platforme za izgradnju sustava zaštite kritičnih infrastruktura u pametnim industrijama</t>
  </si>
  <si>
    <t>A679078.676</t>
  </si>
  <si>
    <t>ReNewEurope - Ponovno otkrivanje „Nove Europe“ - Ljetna škola na kotačima za prekograničnu povijest i politiku Balkana / Srednje i Istočne Europe</t>
  </si>
  <si>
    <t>A679078.679</t>
  </si>
  <si>
    <t>RHEFINE - Retorika za inovativno obrazovanje</t>
  </si>
  <si>
    <t>A679078.680</t>
  </si>
  <si>
    <t>EXAFOAM - Iskorištavanje sustava Exascale</t>
  </si>
  <si>
    <t>A679078.681</t>
  </si>
  <si>
    <t>GLocalEAst - Razvoj novog kurikuluma o studijama globalne migracije, dijaspore i granica u istočnoj i središnjoj Europi</t>
  </si>
  <si>
    <t>A679078.684</t>
  </si>
  <si>
    <t>EDiToR - Učiti kako poučavati, poučavati kako učiti. Suočavanje s izazovima globalnih promjena u visokom obrazovanju pomoću digitalnih alata za reflektirajuće, kritičko i inkluzivno učenje o europskim povijesnim krajolicima</t>
  </si>
  <si>
    <t>A679078.689</t>
  </si>
  <si>
    <t>OLGA - OLympics  Green Airport</t>
  </si>
  <si>
    <t>A679078.691</t>
  </si>
  <si>
    <t>Kako obični ljudi shvaćaju anti-gender poruke</t>
  </si>
  <si>
    <t>A679078.692</t>
  </si>
  <si>
    <t>Reforma stranih jezika u akademskim krugovima u Crnoj Gori</t>
  </si>
  <si>
    <t>A679078.693</t>
  </si>
  <si>
    <t>HRZZ Program suradnje s hrvatskim znanstvenicima u dijaspori ''ZNANSTVENA SURADNJA''</t>
  </si>
  <si>
    <t>A679078.694</t>
  </si>
  <si>
    <t>A679078.696</t>
  </si>
  <si>
    <t>IRI Comparative genomics of non-model invertebrates (IGNITE)</t>
  </si>
  <si>
    <t>A679078.699</t>
  </si>
  <si>
    <t>A679078.700</t>
  </si>
  <si>
    <t>Formiranje C-C veze pomoću vrhunskih enzima</t>
  </si>
  <si>
    <t>A679078.701</t>
  </si>
  <si>
    <t>RADICALZ — H2020-FNR-2020</t>
  </si>
  <si>
    <t>A679078.702</t>
  </si>
  <si>
    <t>Geofizičko-seizmološka istraživanja potresom ugroženih područja u RH i razvoj atenuacijskih relacija predviđanja seizmičkog gibanja tla</t>
  </si>
  <si>
    <t>A679078.703</t>
  </si>
  <si>
    <t>Sinekološka STEM EDUKAcija u Klinči</t>
  </si>
  <si>
    <t>A679078.704</t>
  </si>
  <si>
    <t>Adaptation-oriented Seamless Predictions of European ClimaTe ASPECT</t>
  </si>
  <si>
    <t>A679078.706</t>
  </si>
  <si>
    <t>NAUTICA CBC</t>
  </si>
  <si>
    <t>A679078.707</t>
  </si>
  <si>
    <t>ELP Transport EXPERT ON LOCAL PUBLIC TRANSPORT</t>
  </si>
  <si>
    <t>A679078.709</t>
  </si>
  <si>
    <t>Industrial Mobile Manipulator Challenge IMMC</t>
  </si>
  <si>
    <t>A679078.716</t>
  </si>
  <si>
    <t>ECOsystem-based governance with DAnube lighthouse Living Lab for sustainable Innovation processes - EcoDaLLi</t>
  </si>
  <si>
    <t>A679078.717</t>
  </si>
  <si>
    <t>EYES HEARTS HANDS Urban Revolution - EHHUR</t>
  </si>
  <si>
    <t>A679078.719</t>
  </si>
  <si>
    <t>HYBRID TANDEM CATALYTIC PRODUCTION OF HIGHER-OXYGENATE E-FUELS - E-TANDEM</t>
  </si>
  <si>
    <t>A679078.720</t>
  </si>
  <si>
    <t>Connect SEE</t>
  </si>
  <si>
    <t>A679078.721</t>
  </si>
  <si>
    <t>Strengthening Research and Innovation Excellence in Autonomous Aerial Systems - AeroSTREAM</t>
  </si>
  <si>
    <t>A679078.722</t>
  </si>
  <si>
    <t>Zaštita cjelovitosti konstrukcija u energetici i  transportu - ZaCjel</t>
  </si>
  <si>
    <t>A679078.723</t>
  </si>
  <si>
    <t>Mehanizam civilne zaštite Europske Unije (EU UCPM)</t>
  </si>
  <si>
    <t>A679078.724</t>
  </si>
  <si>
    <t>HORIZON 2020 - European Health and Digital Executive Agency (HADEA)</t>
  </si>
  <si>
    <t>A679078.725</t>
  </si>
  <si>
    <t>CONGREGATE</t>
  </si>
  <si>
    <t>A679078.726</t>
  </si>
  <si>
    <t>Flat Bread of Mediterranean area INnovation  Emerging process  technology (FLAT BREAD MINE)</t>
  </si>
  <si>
    <t>A679078.727</t>
  </si>
  <si>
    <t>European Qualifications  Competences for the Vegan Food Industry</t>
  </si>
  <si>
    <t>A679078.728</t>
  </si>
  <si>
    <t>Food PackagIng open courseware for higher Education and Staff of companie</t>
  </si>
  <si>
    <t>A679078.729</t>
  </si>
  <si>
    <t>Girls go STEM</t>
  </si>
  <si>
    <t>A679078.730</t>
  </si>
  <si>
    <t>Teaching mathematics in STEM context for STEM students</t>
  </si>
  <si>
    <t>A679078.731</t>
  </si>
  <si>
    <t>Ublažavanje negativnih utjecaja klimatskih promjena na obradu voda površinskih akumulacija pri dobivanju vode na ljudsku potrošnju flokulacijom i ozoniranjem</t>
  </si>
  <si>
    <t>A679078.732</t>
  </si>
  <si>
    <t>ESA RS4EST</t>
  </si>
  <si>
    <t>A679078.733</t>
  </si>
  <si>
    <t>ESA-Eonatura</t>
  </si>
  <si>
    <t>A679078.734</t>
  </si>
  <si>
    <t>ESA-CARBON</t>
  </si>
  <si>
    <t>A679078.735</t>
  </si>
  <si>
    <t>ESA-URBAN</t>
  </si>
  <si>
    <t>A679078.736</t>
  </si>
  <si>
    <t>ESA-AGRI</t>
  </si>
  <si>
    <t>A679078.737</t>
  </si>
  <si>
    <t>LIDAR</t>
  </si>
  <si>
    <t>A679078.738</t>
  </si>
  <si>
    <t>incept</t>
  </si>
  <si>
    <t>A679078.740</t>
  </si>
  <si>
    <t>COST Harmonisation - Usklađivanje kliničke skrbi i istraživanja tumora nadbubrežne žlijezde u europskim zemljama</t>
  </si>
  <si>
    <t>A679078.743</t>
  </si>
  <si>
    <t>(Erasmus +) SCALPEL</t>
  </si>
  <si>
    <t>A679078.744</t>
  </si>
  <si>
    <t>(Erasmus+) LEANBODY</t>
  </si>
  <si>
    <t>A679078.745</t>
  </si>
  <si>
    <t>(Erasmus +) CP4T</t>
  </si>
  <si>
    <t>A679078.746</t>
  </si>
  <si>
    <t>(Erasmus ) NEURODATA</t>
  </si>
  <si>
    <t>A679078.747</t>
  </si>
  <si>
    <t>(Erasmus +) TranssMed</t>
  </si>
  <si>
    <t>A679078.748</t>
  </si>
  <si>
    <t>(Erasmus+) RAPIDE - Relevant Assesment and Pedagogies for Inclusive Digital Education</t>
  </si>
  <si>
    <t>A679078.749</t>
  </si>
  <si>
    <t>EDUMAKE, CREATIVE EUROPE INNOVATIVE LAB (EU)</t>
  </si>
  <si>
    <t>A679078.750</t>
  </si>
  <si>
    <t>LEGITIMULT, HORIZON-CL2-2021-DEMOCRACY-01 (EU)</t>
  </si>
  <si>
    <t>A679078.751</t>
  </si>
  <si>
    <t>EurOMo12, DG CONNECT (EU)</t>
  </si>
  <si>
    <t>A679078.752</t>
  </si>
  <si>
    <t>PATRAPO, Jean Monnet, Erasmus+ (EU)</t>
  </si>
  <si>
    <t>A679078.753</t>
  </si>
  <si>
    <t>Algorithmic Fairness for Asylum-Seekers and Refugees (AFAR)</t>
  </si>
  <si>
    <t>A679078.754</t>
  </si>
  <si>
    <t>Protecting Irregular Migrants in Europe: Institutions, Interests and Policies (PRIME)</t>
  </si>
  <si>
    <t>A679078.755</t>
  </si>
  <si>
    <t>EFFORTS</t>
  </si>
  <si>
    <t>A679078.756</t>
  </si>
  <si>
    <t>Outreach: Inclusive and transformative Frameworks for All (Youthreach) </t>
  </si>
  <si>
    <t>A679078.757</t>
  </si>
  <si>
    <t>DG Just "DigiRights"</t>
  </si>
  <si>
    <t>A679078.758</t>
  </si>
  <si>
    <t>rEUsilience - Risks, Resources and Inequalities: Increasing Resilience in European Families</t>
  </si>
  <si>
    <t>A679078.761</t>
  </si>
  <si>
    <t>Educational Capacity Strengthening for Risk Managment-RiskMan</t>
  </si>
  <si>
    <t>A679078.762</t>
  </si>
  <si>
    <t>Napredni sustav motrenja agroekosustava i riziku od zasplanjivanja i onečišćenja</t>
  </si>
  <si>
    <t>A679078.763</t>
  </si>
  <si>
    <t>ERASMUM Capacity buliding in higer education</t>
  </si>
  <si>
    <t>A679078.764</t>
  </si>
  <si>
    <t>Erasmus+ "BOOMER"</t>
  </si>
  <si>
    <t>A679078.765</t>
  </si>
  <si>
    <t>Erasmus+ "LIGHT CODE"</t>
  </si>
  <si>
    <t>A679078.766</t>
  </si>
  <si>
    <t>Erasmus+ SEgoesGREEN</t>
  </si>
  <si>
    <t>A679078.767</t>
  </si>
  <si>
    <t>Erasmus+ "VOIS - Virtual Open  Innnovation Environment for SMEs"</t>
  </si>
  <si>
    <t>A679078.768</t>
  </si>
  <si>
    <t>Erasmus+ "Building the Universities of the Future through Social Innovation Education - BUFSIE"</t>
  </si>
  <si>
    <t>A679078.769</t>
  </si>
  <si>
    <t>Erasmus+ "Promoting social entrepreneurship in higher education for a prosperous society - PROSPER"</t>
  </si>
  <si>
    <t>A679078.770</t>
  </si>
  <si>
    <t>Erasmus+ "Sustainble Development Goals in education and in action! (ESDGs!)</t>
  </si>
  <si>
    <t>A679078.771</t>
  </si>
  <si>
    <t>ERASMUS+ KA220-HED-902E85CF-EDUCATORE</t>
  </si>
  <si>
    <t>A679078.772</t>
  </si>
  <si>
    <t>ERASMUS+ KA220-SCH-000024606-TAT</t>
  </si>
  <si>
    <t>A679078.773</t>
  </si>
  <si>
    <t>ERASMUS+ KA220-SCH-000034443–CARE2LEARN</t>
  </si>
  <si>
    <t>A679078.774</t>
  </si>
  <si>
    <t>ERASMUS+ KA220-SCH-000024512-GIFTED</t>
  </si>
  <si>
    <t>A679078.775</t>
  </si>
  <si>
    <t>DIAMAS-Developing Institutional open Acess oublishing Modeels to Advance Scholary communication</t>
  </si>
  <si>
    <t>A679078.776</t>
  </si>
  <si>
    <t>SLIDE- service-Learning as a pedagogyy to promote Inciusion</t>
  </si>
  <si>
    <t>A679078.777</t>
  </si>
  <si>
    <t>e-SL4EU-e-Service Learning for more digital and inclusive EU Higher Eduucation system</t>
  </si>
  <si>
    <t>A679078.778</t>
  </si>
  <si>
    <t>Research into representations of intercultural contacts in Czech travelogue texts from the Mediterranean up to 1918, using digital humanities</t>
  </si>
  <si>
    <t>A679078.779</t>
  </si>
  <si>
    <t>CultHera</t>
  </si>
  <si>
    <t>A679078.780</t>
  </si>
  <si>
    <t>CRODO-EDMO (Croatian Digital Observatory</t>
  </si>
  <si>
    <t>A679078.781</t>
  </si>
  <si>
    <t>CAPONEU - The Cartography of Political Novel in Europe</t>
  </si>
  <si>
    <t>A679078.782</t>
  </si>
  <si>
    <t>FRONTLINE POLITEA</t>
  </si>
  <si>
    <t>A679078.784</t>
  </si>
  <si>
    <t>Erasmus+ INTERDISCIPLINARY DIALOGUE</t>
  </si>
  <si>
    <t>A679078.787</t>
  </si>
  <si>
    <t>Actions for appropriate management of wolves in human dominated landscapes of Europe-LIFE BOLD WOLF</t>
  </si>
  <si>
    <t>A679078.788</t>
  </si>
  <si>
    <t>Best practices and inovations for a sustainable beekeeping in Europe B-THENET Thematic networ</t>
  </si>
  <si>
    <t>A679078.789</t>
  </si>
  <si>
    <t>RIS Internship</t>
  </si>
  <si>
    <t>A679078.790</t>
  </si>
  <si>
    <t>RECO2MAG - Grain boundaries engineered Nd-Fe-B permanent magnets</t>
  </si>
  <si>
    <t>A679078.791</t>
  </si>
  <si>
    <t>EMERALDINHO - Stimulating Innovation and Entrepreneurship in Resources Engineering</t>
  </si>
  <si>
    <t>A679078.792</t>
  </si>
  <si>
    <t>TIMREX T-Shaped Master Programme for Innovative Mineral Resource Exploration</t>
  </si>
  <si>
    <t>A679078.793</t>
  </si>
  <si>
    <t>Agile Exploration and Geo-modelling for European Critical Raw materials (AGEMERA)</t>
  </si>
  <si>
    <t>A679078.794</t>
  </si>
  <si>
    <t>Circular Economy Lab  Observatory (CiELO)</t>
  </si>
  <si>
    <t>A679078.795</t>
  </si>
  <si>
    <t>Geothermal Energy Capacity Building in Egypt (GEB)</t>
  </si>
  <si>
    <t>A679078.796</t>
  </si>
  <si>
    <t>Erasmus Mundus Joint Master in Sustainable Mineral and Metal Processing Engineering (EMJM PROMISE)</t>
  </si>
  <si>
    <t>A679078.797</t>
  </si>
  <si>
    <t>Partnership for european research in radiation protection and detection of ionising radiation : towards a safer use and improved protection of the environment and human health (PIANOFORTE)</t>
  </si>
  <si>
    <t>A679078.798</t>
  </si>
  <si>
    <t>ERASMUS+ RAPIDE</t>
  </si>
  <si>
    <t>A679078.799</t>
  </si>
  <si>
    <t>ERASMUS+ BEE WITH APEX</t>
  </si>
  <si>
    <t>A679078.800</t>
  </si>
  <si>
    <t>ERASMUS+ DEMO DIGITAL PLATFORM ENTERPRISE</t>
  </si>
  <si>
    <t>A679078.801</t>
  </si>
  <si>
    <t>Digital Missions for Care Social Economy's Resilience - DIMCARE</t>
  </si>
  <si>
    <t>A679078.802</t>
  </si>
  <si>
    <t>OOP4FUN Erasmus</t>
  </si>
  <si>
    <t>A679078.804</t>
  </si>
  <si>
    <t>FULL STEAM AHEAD</t>
  </si>
  <si>
    <t>A679078.805</t>
  </si>
  <si>
    <t>ERASMUS+ iLed</t>
  </si>
  <si>
    <t>A679078.807</t>
  </si>
  <si>
    <t>ERASMUS+ RAPIDE 2020-1-HR01-KA226-HE-094677</t>
  </si>
  <si>
    <t>A679078.808</t>
  </si>
  <si>
    <t>ERASMUS+ ZEEWASTE4EU 2021-1-HR01-KA220-HED-000023012</t>
  </si>
  <si>
    <t>A679078.810</t>
  </si>
  <si>
    <t>ERASMUS+2022-1-HR01-KA171-HED-000075002</t>
  </si>
  <si>
    <t>A679078.811</t>
  </si>
  <si>
    <t>H2020-The European PILOT-Pilot koji koristi neovisne lokalne i otvorene tehnologije</t>
  </si>
  <si>
    <t>A679078.812</t>
  </si>
  <si>
    <t>H2020-EUPEX-Europski pilot za egzaskalarno doba</t>
  </si>
  <si>
    <t>A679078.813</t>
  </si>
  <si>
    <t>Ostali-RailTwin-Pametni dizajn i proizvodnja u željezničkoj industriji zasnovana na konceptu digitalnog blizanca</t>
  </si>
  <si>
    <t>A679078.814</t>
  </si>
  <si>
    <t>Ostali-LowBackPain-Impedancijska spektroskopija lumbalnih mišića temeljena na višefrekvencijskoj pobudi</t>
  </si>
  <si>
    <t>A679078.815</t>
  </si>
  <si>
    <t>Ostali-METEOR-Brza dijagnostika pomoću mikrovalnog grijanja epruveta</t>
  </si>
  <si>
    <t>A679078.816</t>
  </si>
  <si>
    <t>Ostali-MARI-Sense-Pomorski kognitivni sustav za potporu odlučivanju</t>
  </si>
  <si>
    <t>A679078.817</t>
  </si>
  <si>
    <t>Ostali-SOLAR FER-Fotonaponski sustav za proizvodnju električne energije za vlastite potrebe u mrežnom radu SE-FER-005 – Faza 1</t>
  </si>
  <si>
    <t>A679078.818</t>
  </si>
  <si>
    <t>Erasmus+ IFRoS-Inteligentni terenski robotski sustavi</t>
  </si>
  <si>
    <t>A679078.819</t>
  </si>
  <si>
    <t>H2020-EPI SGA2-Inicijativa za europski procesor (faza 2)</t>
  </si>
  <si>
    <t>A679078.820</t>
  </si>
  <si>
    <t>HORIZON-MONUSEN-Crnogorski centar za podvodne senzorske mreže</t>
  </si>
  <si>
    <t>A679078.821</t>
  </si>
  <si>
    <t>ESF - ARS-MECH - ARS MECHANICA za nove kompetencije</t>
  </si>
  <si>
    <t>A679078.822</t>
  </si>
  <si>
    <t>ESF - MOV - Medijsko obrazovanje je važno</t>
  </si>
  <si>
    <t>A679078.823</t>
  </si>
  <si>
    <t>ESF - METAR - METAR do bolje klime (Mreža za edukaciju, tranziciju, adaptaciju i razvoj)</t>
  </si>
  <si>
    <t>A679078.824</t>
  </si>
  <si>
    <t>ESF - DodTeh - Dodir tehnologije</t>
  </si>
  <si>
    <t>A679078.825</t>
  </si>
  <si>
    <t>ESF - RuZ - Rasti uz znanost</t>
  </si>
  <si>
    <t>A679078.826</t>
  </si>
  <si>
    <t>ESF - IDZ -Istraživanjem do znanja</t>
  </si>
  <si>
    <t>A679078.827</t>
  </si>
  <si>
    <t>ESF - STEM_COMM - STEM u zajednici</t>
  </si>
  <si>
    <t>A679078.828</t>
  </si>
  <si>
    <t>ESF - SPARK - Sinergija prirodoslovaca, astronoma, računaraca Križevaca</t>
  </si>
  <si>
    <t>A679078.829</t>
  </si>
  <si>
    <t>EFRR - HEKTOR-Heterogeni autonomni robotski sustav u vinogradarstvu i marikulturi</t>
  </si>
  <si>
    <t>A679078.830</t>
  </si>
  <si>
    <t>EFRR - IoT-polje-Ekosustav umreženih uređaja i usluga za Internet stvari s primjenom u poljoprivredi</t>
  </si>
  <si>
    <t>A679078.831</t>
  </si>
  <si>
    <t>EFRR-USBSE-Umreženi stacionarni baterijski spremnici energije</t>
  </si>
  <si>
    <t>A679078.832</t>
  </si>
  <si>
    <t>EFRR - ZaCjel-Zaštita cjelovitosti konstrukcija u energetici i transportu</t>
  </si>
  <si>
    <t>A679078.833</t>
  </si>
  <si>
    <t>EFRR - MUNIVO  - Razvoj MUltifunkcionalnog NIskopodnog Vozila</t>
  </si>
  <si>
    <t>A679078.834</t>
  </si>
  <si>
    <t>EFRR - IOTSIEMENS-Primjena umjetne inteligencije u naprednim prediktivnim tehnologijama on-line nadzora kvalitete vode</t>
  </si>
  <si>
    <t>A679078.835</t>
  </si>
  <si>
    <t>KARTIRANJE PRIOBALNOG POJASA RH</t>
  </si>
  <si>
    <t>A679078.836</t>
  </si>
  <si>
    <t>IGT</t>
  </si>
  <si>
    <t>A679078.837</t>
  </si>
  <si>
    <t>ERASMUS+ SUSTAIN4VET 2021-1-HR01-KA220-VET-000025498</t>
  </si>
  <si>
    <t>A679081.001</t>
  </si>
  <si>
    <t>INTERREG Projekt LOW-CARB Integrirano planiranje pokretljivosti s niskom razinom ugljika za urbana područja</t>
  </si>
  <si>
    <t>A679081.004</t>
  </si>
  <si>
    <t>ERASMUS+  Poticanje mobilnosti studenata i znanstveno-nastavnog osoblja</t>
  </si>
  <si>
    <t>A679081.008</t>
  </si>
  <si>
    <t>Uspostava RCK u strojarstvu SJEVER -TŠČ</t>
  </si>
  <si>
    <t>A679081.009</t>
  </si>
  <si>
    <t>A679081.010</t>
  </si>
  <si>
    <t>Ulaganje u istraživanje i razvoj BBR Adria d.o.o.</t>
  </si>
  <si>
    <t>A679081.014</t>
  </si>
  <si>
    <t>Obuka o izgradnji informacijskih modela integriranih s geografskim informacijama</t>
  </si>
  <si>
    <t>A679081.015</t>
  </si>
  <si>
    <t>Ocellus Information Systems AB</t>
  </si>
  <si>
    <t>A679115.004</t>
  </si>
  <si>
    <t>Pametna naljepnica za mjerenje i praćenje uvjeta skladištenja i transporta proizvoda</t>
  </si>
  <si>
    <t>A679115.006</t>
  </si>
  <si>
    <t>Dobra klima za turizam</t>
  </si>
  <si>
    <t>A679115.008</t>
  </si>
  <si>
    <t>EXPERIO-razvoj strojeva za kvalitetu i paletizaciju u automobilskoj industriji</t>
  </si>
  <si>
    <t>A679115.009</t>
  </si>
  <si>
    <t>ERASMUS</t>
  </si>
  <si>
    <t>A679115.011</t>
  </si>
  <si>
    <t>Projektiranje i proizvodnja linije za  proizvodnju izolacijskih mata za toplovodne cijevi međugradskog grijanja</t>
  </si>
  <si>
    <t>A679115.012</t>
  </si>
  <si>
    <t>Centar kompetencija za napredno inženjerstvo Nova Gradiška</t>
  </si>
  <si>
    <t>A679115.013</t>
  </si>
  <si>
    <t>Poljoprivredno-poduzetnički inkubator Brodski Stupnik</t>
  </si>
  <si>
    <t>A679115.014</t>
  </si>
  <si>
    <t>Regionalni centar kompetentnosti Slavonika 5.1.</t>
  </si>
  <si>
    <t>K679084.001</t>
  </si>
  <si>
    <t>Vrhunska istraživanja Znanstvenih centara izvrsnosti</t>
  </si>
  <si>
    <t>K679084.002</t>
  </si>
  <si>
    <t>K679084.004</t>
  </si>
  <si>
    <t>Poziv Modernizacija, unaprjeđenje i proširenje infrastrukture studentskog smještaja za studente u nepovoljnom položaju</t>
  </si>
  <si>
    <t>K679084.005</t>
  </si>
  <si>
    <t>K679084.006</t>
  </si>
  <si>
    <t>STRIP Jačanje kapaciteta za istraživanje, razvoj i inovacije</t>
  </si>
  <si>
    <t>K679084.007</t>
  </si>
  <si>
    <t>Priprema IRI infrastrukturnih projekata</t>
  </si>
  <si>
    <t>K679106.003</t>
  </si>
  <si>
    <t>A622125.004</t>
  </si>
  <si>
    <t>H2020 PerformFISH Prevladavanje bioloških, tehničkih i operativnih pitanja u akvakulturi</t>
  </si>
  <si>
    <t>A622125.013</t>
  </si>
  <si>
    <t>H2020 NEW Povezivanje komplementanih nacionalnih ion-beam postrojenja u virtualnu mrežu</t>
  </si>
  <si>
    <t>A622125.014</t>
  </si>
  <si>
    <t>INTERREG IRON-AGE-DANUBE Monumentalni krajolici starijeg željeznog doba na prostoru Podunavlja</t>
  </si>
  <si>
    <t>A622125.015</t>
  </si>
  <si>
    <t>H2020, ERA-net GeoERA Uspostava istraživačkog prostora europskih geoloških službi i stvaranje geološke službe za Europu</t>
  </si>
  <si>
    <t>A622125.018</t>
  </si>
  <si>
    <t>INTERREG Danube: DARLINGe Podunavlje vodeća regija geotermalne energije</t>
  </si>
  <si>
    <t>A622125.019</t>
  </si>
  <si>
    <t>INTERREG Danube: CAMARO-D Primjena inovativnih međunarodnih „Razvojnih planova korištenja zemljišta“ radi utjecaja na vodni režim u slivu rijeke Dunav</t>
  </si>
  <si>
    <t>A622125.020</t>
  </si>
  <si>
    <t>INTERREG Central Europe: PROLINE-CE – Učinkovite prakse upravljanja zemljištem kroz zaštitu vodnih resursa i ne-strukturnih iskustava za ublažavanje poplava</t>
  </si>
  <si>
    <t>A622125.028</t>
  </si>
  <si>
    <t>INTERREG Središnja Europa KEEP ON-Učinkovita politika za trajne i samoodržive projekte u sektoru kulturne baštine</t>
  </si>
  <si>
    <t>A622125.038</t>
  </si>
  <si>
    <t>BARMIG Pregovaranje uvjeta rada i socijalnih prava radnika migranata u državama srednje I istočne Europe</t>
  </si>
  <si>
    <t>A622125.040</t>
  </si>
  <si>
    <t>SoPHIA -  DRUŠTVENA PLATFORMA ZA PROCJENU UTICAJA HOLISTIČKE BAŠTINE</t>
  </si>
  <si>
    <t>A622125.041</t>
  </si>
  <si>
    <t>INTERREG-ENRAS Osiguranje sigurnosti intervencijskih postrojbi u slučaju nuklearne ili radiološke nesreće</t>
  </si>
  <si>
    <t>A622125.042</t>
  </si>
  <si>
    <t>OBZOR 2020 RISKGONE  Upravljanje rizikom od nanotehnologije</t>
  </si>
  <si>
    <t>A622125.043</t>
  </si>
  <si>
    <t>AIRQ Proširenje i modernizacija državne mreže za trajno praćenje kvalitete zraka</t>
  </si>
  <si>
    <t>A622125.045</t>
  </si>
  <si>
    <t>LIFE SySTEMIC Održivo upravljanje šuma u  uvjetima klimatskih promjena</t>
  </si>
  <si>
    <t>A622125.053</t>
  </si>
  <si>
    <t>NI4OS-Europe - Nacionalne inicijative za otvorenu znanost u Europi</t>
  </si>
  <si>
    <t>A622125.054</t>
  </si>
  <si>
    <t>ERASMUS+ Hand in Hand</t>
  </si>
  <si>
    <t>A622125.055</t>
  </si>
  <si>
    <t>ERASMUS+ Podrška boljem znanju u području politike mladih (Youth Wiki)</t>
  </si>
  <si>
    <t>A622125.057</t>
  </si>
  <si>
    <t>INTERREG EUROPE LOCAL FLAVOURS Autentični turizam temeljen na lokalnim kulturnim ukusima</t>
  </si>
  <si>
    <t>A622125.058</t>
  </si>
  <si>
    <t>WINTTER MED</t>
  </si>
  <si>
    <t>A622125.059</t>
  </si>
  <si>
    <t>SPRINT -Prijelaz održive zaštite bilja</t>
  </si>
  <si>
    <t>A622125.063</t>
  </si>
  <si>
    <t>COST- Integriranje neandertalnog nasljeđa: od prošlosti do danas - iNEAL</t>
  </si>
  <si>
    <t>A622125.064</t>
  </si>
  <si>
    <t>INTERREG - Dunavski limes</t>
  </si>
  <si>
    <t>A622125.067</t>
  </si>
  <si>
    <t>DEEPWATER-CE- Razvoj integriranog provedbenog okvira radi zaštite vodnih resursa</t>
  </si>
  <si>
    <t>A622125.068</t>
  </si>
  <si>
    <t>MUHA-upravljanje vodnim sustavima tijekom rizika od hazarda</t>
  </si>
  <si>
    <t>A622125.072</t>
  </si>
  <si>
    <t>ERASMUS-Jean Monnet</t>
  </si>
  <si>
    <t>A622125.073</t>
  </si>
  <si>
    <t>MPM2020/2021</t>
  </si>
  <si>
    <t>A622125.074</t>
  </si>
  <si>
    <t>CEKOM</t>
  </si>
  <si>
    <t>A622125.075</t>
  </si>
  <si>
    <t>Interreg-IPA CBC HR-BIH-MAKEDONIJA</t>
  </si>
  <si>
    <t>A622125.076</t>
  </si>
  <si>
    <t>Klimatske promjene</t>
  </si>
  <si>
    <t>A622125.077</t>
  </si>
  <si>
    <t>HORIZON 2020 PHOENIX-Proizvodnja i testiranje nano lijekova</t>
  </si>
  <si>
    <t>A622125.078</t>
  </si>
  <si>
    <t>H2020 INVENT - Europski popis društvenih vrijednosti kulture kao osnova za inkluzivne kulturne politike u svijetu globalizacije</t>
  </si>
  <si>
    <t>A622125.082</t>
  </si>
  <si>
    <t>H2020 2018-2021 GeoTwinn</t>
  </si>
  <si>
    <t>A622125.083</t>
  </si>
  <si>
    <t>INTERREG boDEREC CE</t>
  </si>
  <si>
    <t>A622125.094</t>
  </si>
  <si>
    <t>MARILIA-Mara-Based Industrial Low-Cost Identification Assays</t>
  </si>
  <si>
    <t>A622125.096</t>
  </si>
  <si>
    <t>MUSICA, Podrijetlo novih magnetskih struktura - mrlja u difuznom Galaktičkom međuzvjezdanom mediju (ISM) koji zatamnjuju kozmičku zoru</t>
  </si>
  <si>
    <t>A622125.097</t>
  </si>
  <si>
    <t>ERC Synergy Grant ANEUPLOIDY, Molekularno porijeklo aneuploidija u zdravim i oboljelim ljudskim tkivima</t>
  </si>
  <si>
    <t>A622125.105</t>
  </si>
  <si>
    <t>STRONG-2020 - Jaka interakcija na granici znanja</t>
  </si>
  <si>
    <t>A622125.116</t>
  </si>
  <si>
    <t>H2020 Unravelling Data for Rapid Evidence-Based Response to COVID 19 (unCoVer)</t>
  </si>
  <si>
    <t>A622125.117</t>
  </si>
  <si>
    <t>RESPONSa - U programa INTERREG IPA CBC Hrvatska-Bosna i Hercegovina-Crna Gora 2014-2020</t>
  </si>
  <si>
    <t>A622125.122</t>
  </si>
  <si>
    <t>Bioraznolikost i molekularno oplemenjivanje bilja</t>
  </si>
  <si>
    <t>A622125.123</t>
  </si>
  <si>
    <t>LASERLAB-EUROPE- integrirana inicijativa Europske laserske istraživačke infrastrukture</t>
  </si>
  <si>
    <t>A622125.124</t>
  </si>
  <si>
    <t>Biološke i bioinspirirane strukture za multispektralni nadzor</t>
  </si>
  <si>
    <t>A622125.125</t>
  </si>
  <si>
    <t>Potpora vrhunskim istraživanjima Centra izvrsnosti za napredne materijale i senzore, KK.01.1.1.01.0001</t>
  </si>
  <si>
    <t>A622125.127</t>
  </si>
  <si>
    <t>Emodnet-Geol 5</t>
  </si>
  <si>
    <t>A622125.130</t>
  </si>
  <si>
    <t>UNLOCK-CAVE</t>
  </si>
  <si>
    <t>A622125.132</t>
  </si>
  <si>
    <t>JM network WB 2 EU</t>
  </si>
  <si>
    <t>A622125.133</t>
  </si>
  <si>
    <t>Erasmus GIST</t>
  </si>
  <si>
    <t>A622125.134</t>
  </si>
  <si>
    <t>JamINNO+ Razvoj funkcionalnog pića u održivoj ambalaži</t>
  </si>
  <si>
    <t>A622125.135</t>
  </si>
  <si>
    <t>H2020 COORDINATE- Mreža infrastrukture za istraživanje i razvoj kohorte Zajednice za pristup diljem Europe</t>
  </si>
  <si>
    <t>A622125.136</t>
  </si>
  <si>
    <t>"IoT-polje: Eko sustav umreženih uređaja i usluga za Internet stvari s primjenom u poljoprivredi (KK.01.1.1.04.0108)"</t>
  </si>
  <si>
    <t>A622125.137</t>
  </si>
  <si>
    <t>Potpora za očuvanje, održivo korištenje i razvoj genetskih izvora u poljoprivredi</t>
  </si>
  <si>
    <t>A622125.138</t>
  </si>
  <si>
    <t>Osiguranje usjeva, životinja i biljaka</t>
  </si>
  <si>
    <t>A622125.139</t>
  </si>
  <si>
    <t>Potpora u poljoprivredi</t>
  </si>
  <si>
    <t>A622125.141</t>
  </si>
  <si>
    <t>AIDAInnova- Napredak i inovacije za detektore</t>
  </si>
  <si>
    <t>A622125.142</t>
  </si>
  <si>
    <t>AIMed - Antimikrobne integrirane metodologije za ortopedske primjene</t>
  </si>
  <si>
    <t>A622125.143</t>
  </si>
  <si>
    <t>DiseaseINgroups- Obrana od bolesti u skupinama: uloga povezanosti, rizik i vrsta patogena</t>
  </si>
  <si>
    <t>A622125.144</t>
  </si>
  <si>
    <t>ENTRANCE- učinkovitost ispitivanja na temu rizika  prelaska teretnih granica bez ometanja poslovanja</t>
  </si>
  <si>
    <t>A622125.145</t>
  </si>
  <si>
    <t>EURAMED rocc-n-roll- primjena i koncept zaštite od zračenja: strateški plan istraživanjai međusobno povezivanje sa aspektima topline i digitalizacije</t>
  </si>
  <si>
    <t>A622125.146</t>
  </si>
  <si>
    <t>EUROCC -Nacionalni centri za kompetencije u okviru Obzor 2020</t>
  </si>
  <si>
    <t>A622125.147</t>
  </si>
  <si>
    <t>A622125.148</t>
  </si>
  <si>
    <t>GrindCore - Brušenje uz pomoć tekućine - od temelja do aplikacija</t>
  </si>
  <si>
    <t>A622125.149</t>
  </si>
  <si>
    <t>JERICO-DS - Zajednička europska istraživačka infrastruktura obalnih opservatorija</t>
  </si>
  <si>
    <t>A622125.150</t>
  </si>
  <si>
    <t>MOQS - Molekularne kvantne simulacije</t>
  </si>
  <si>
    <t>A622125.151</t>
  </si>
  <si>
    <t>PEST-BIN- Pionirske strategije protiv bakterijskih infekcija</t>
  </si>
  <si>
    <t>A622125.152</t>
  </si>
  <si>
    <t>RESONATE Horizon 2020</t>
  </si>
  <si>
    <t>A622125.153</t>
  </si>
  <si>
    <t>SUPERB - Sustavna rješenja za povećanje hitne obnove ekosustava za bioraznolikost i usluge ekosustava povezane sa šumama</t>
  </si>
  <si>
    <t>A622125.154</t>
  </si>
  <si>
    <t>A622125.155</t>
  </si>
  <si>
    <t>Napredne metode i tehnologije u znanosti o podatcima i kooperativnim sustavima (DATACROSS)</t>
  </si>
  <si>
    <t>A622125.156</t>
  </si>
  <si>
    <t>Horizon 2020 -BLUE CONECT</t>
  </si>
  <si>
    <t>A622125.157</t>
  </si>
  <si>
    <t>POLICY ANSWERS – Stvaranje politike IR-a, provedba i podrška na zapadnom Balkanu</t>
  </si>
  <si>
    <t>A622125.158</t>
  </si>
  <si>
    <t>PIANOFORTE</t>
  </si>
  <si>
    <t>A622125.159</t>
  </si>
  <si>
    <t>NABIHEAL</t>
  </si>
  <si>
    <t>A622125.160</t>
  </si>
  <si>
    <t>EDIAQI</t>
  </si>
  <si>
    <t>A622125.161</t>
  </si>
  <si>
    <t>ERASMUS+ TOX4LEARN</t>
  </si>
  <si>
    <t>A622125.162</t>
  </si>
  <si>
    <t>PARC</t>
  </si>
  <si>
    <t>A622125.163</t>
  </si>
  <si>
    <t>Towards an Integrated Consistent European LULUCF Monitoring and Policy Pathway Assessment Framework (PathFinder)</t>
  </si>
  <si>
    <t>A622125.164</t>
  </si>
  <si>
    <t>Science for Evidence-based  Sustainable Decisions about Natural Capital- SELINA</t>
  </si>
  <si>
    <t>A622125.165</t>
  </si>
  <si>
    <t>Europski šumarski istraživački i inovacijski ekosustav- EUROFORE</t>
  </si>
  <si>
    <t>A622125.166</t>
  </si>
  <si>
    <t>Earth Observations and Artificial Intelligence for the Natura2000 floodplain forests mapping-ESA</t>
  </si>
  <si>
    <t>A622125.167</t>
  </si>
  <si>
    <t>HORIZON-INFRA-2021-SERV-01 - Recyclable Materials Development at Analytical Research Infrastructures - 'ReMade-at-ARI'</t>
  </si>
  <si>
    <t>A622125.168</t>
  </si>
  <si>
    <t>DIGITAL-2021-EDIH-01 - Digital transformation of Central Croatia and Northern Adriatic through JURK EDIH</t>
  </si>
  <si>
    <t>A622125.169</t>
  </si>
  <si>
    <t>DIGITAL-2021-QCI-01 - Croatian Quantum Communication Infrastructure – CroQCI</t>
  </si>
  <si>
    <t>A622125.170</t>
  </si>
  <si>
    <t>Blue-connect-Noć  istraživača</t>
  </si>
  <si>
    <t>A622125.171</t>
  </si>
  <si>
    <t>PRIMA SEAFENNELMED</t>
  </si>
  <si>
    <t>A622125.172</t>
  </si>
  <si>
    <t>JERICO-S3 Joint European Research Infrastructure of Coastal Observatories: Science, Service,</t>
  </si>
  <si>
    <t>A622125.173</t>
  </si>
  <si>
    <t>EUROfusion Implementation of activities described in the Roadmap to Fusion during Horizon Europe through a joint programme of the members of the EUROfusion consortium - EUROfusion</t>
  </si>
  <si>
    <t>A622125.174</t>
  </si>
  <si>
    <t>R-NMR Remote NMR: Moving NMR infrastructures to remote access capabilities - R-NMR</t>
  </si>
  <si>
    <t>A622125.175</t>
  </si>
  <si>
    <t>ReMADEARI Recyclable materials development at analytical research infrastructures - ReMADEARI</t>
  </si>
  <si>
    <t>A622125.176</t>
  </si>
  <si>
    <t>Cocco-Next Physiological adaptations to ecological niches in coccolithophore haplodiplontic life cycle – Cocco-Next</t>
  </si>
  <si>
    <t>A622125.177</t>
  </si>
  <si>
    <t>STOP Surface Transfer of Pathogens - STOP</t>
  </si>
  <si>
    <t>A622125.178</t>
  </si>
  <si>
    <t>EURO-LABS EUROpean Laboratories for Accelerator Based Science - EURO-LABS</t>
  </si>
  <si>
    <t>A622125.179</t>
  </si>
  <si>
    <t>Prilogodba mjera kontrole populacije komaraca klimatskim promjenama u Hrvatskoj</t>
  </si>
  <si>
    <t>A622125.180</t>
  </si>
  <si>
    <t>Razvoj sustava kontrole i obrane luka od unosa stranih vrsta</t>
  </si>
  <si>
    <t>A622125.181</t>
  </si>
  <si>
    <t>Računalni model strujanja, poplavljivanja i širenja onečišćenja u rijekama i obalnim morskim područjima (KLIMOD)</t>
  </si>
  <si>
    <t>A622125.182</t>
  </si>
  <si>
    <t>Otpad i Sunce u službi fotokatalitičke razgradnje Mikroonečišćivala u vodama (OS-Mi)</t>
  </si>
  <si>
    <t>A622125.183</t>
  </si>
  <si>
    <t>CEKOM3LJ-KK.01.2.2.03.0017</t>
  </si>
  <si>
    <t>A622125.184</t>
  </si>
  <si>
    <t>SUPERHRANA - Mikroalgama do inovativnih pekarskih proizvoda i tjestenine FAZA II (IRI 2)-KK.01.2.1.02.0095 202</t>
  </si>
  <si>
    <t>A622125.185</t>
  </si>
  <si>
    <t>Ulaganje u razvoj kompozita od prirodnih vlakana i biopolimera društva Kelteks KK.01.2.1.02.0151</t>
  </si>
  <si>
    <t>A622125.186</t>
  </si>
  <si>
    <t>IN SILICO procjenom bioaktivnosti mikroalgi do razvoja inovativnih biobaziranih proizvoda KK.01.2.1.02.0015</t>
  </si>
  <si>
    <t>A622125.187</t>
  </si>
  <si>
    <t>CEDEVITA - ONE - Istraživanje i razvoj obroka za preživljavanje nove generacije KK.01.2.1.02.0090</t>
  </si>
  <si>
    <t>A622125.188</t>
  </si>
  <si>
    <t>LABENA - Razvoj testa na osnovi nukleinskih kiselina za identifikaciju vrsta koje ukazuju na kvalitete vode KK.01.2.1.02.0335</t>
  </si>
  <si>
    <t>A622125.190</t>
  </si>
  <si>
    <t>Erasmus + Project 2021-1-MT01-KA220-VET-000025011 VirtualAugmented Reality Trainers Toolbox TO Foster Low Carbon TourismRelated Entrepreneurship - VINCI</t>
  </si>
  <si>
    <t>A622125.191</t>
  </si>
  <si>
    <t>Erasmus+ 2021-1-FR-KA220-VET-000025093 Nudge My Tour</t>
  </si>
  <si>
    <t>A622125.192</t>
  </si>
  <si>
    <t>Erasmus+ 2021-1-it01-ka220-vet-000034836 DIGICULT</t>
  </si>
  <si>
    <t>A622125.193</t>
  </si>
  <si>
    <t>HORIZON EUROPE-GUIDEPREP - Growing Up in Digital Europe Preparation Phase</t>
  </si>
  <si>
    <t>A622125.194</t>
  </si>
  <si>
    <t>EDIAQI HEU</t>
  </si>
  <si>
    <t>A622125.197</t>
  </si>
  <si>
    <t>HRZZ Projekt 1218 dr.sc. Staša Borović HyTheC - Multidisciplinarni pristup izradi konceptualnih modela hidrotermalnih sustava</t>
  </si>
  <si>
    <t>A622125.198</t>
  </si>
  <si>
    <t>HRZZ Projekt 3824 dr.sc. Damir Slovenec GOST</t>
  </si>
  <si>
    <t>A622125.199</t>
  </si>
  <si>
    <t>HRZZ  IP-2020-02-3274  dr.sc Lidija Galović</t>
  </si>
  <si>
    <t>A622125.200</t>
  </si>
  <si>
    <t>HRZZ Projekt 7761 dr.sc. Mihovil Brlek PYROSKA</t>
  </si>
  <si>
    <t>A622125.201</t>
  </si>
  <si>
    <t>QMAD: Porijeklo i taloženje sedimenata u vrijeme kasno kvartarnih promjena morske razine</t>
  </si>
  <si>
    <t>A622125.202</t>
  </si>
  <si>
    <t>Projekt MIPACT ESF-2021-POW</t>
  </si>
  <si>
    <t>A622125.203</t>
  </si>
  <si>
    <t>HORIZON-RIA (CL2-2021-DEMOCRACY-01)</t>
  </si>
  <si>
    <t>A622125.204</t>
  </si>
  <si>
    <t>UKV: Upravljanje krškim priobalnim vodonosnicima ugroženima klimatskim promjenama</t>
  </si>
  <si>
    <t>A622125.205</t>
  </si>
  <si>
    <t>Primjena umjetne inteligencije u naprednim prediktivnim tehnologijama on-line nadzora kvalitete vode IRI2 KK.01.2.1.02.0242</t>
  </si>
  <si>
    <t>K622128.001</t>
  </si>
  <si>
    <t>K622128.002</t>
  </si>
  <si>
    <t>K622128.003</t>
  </si>
  <si>
    <t>Veliki projekt: Otvorene znanstvene infrastrukturne platforme za inovativne primjene u gospodarstvu i društvu – O–ZIP</t>
  </si>
  <si>
    <t>K622128.007</t>
  </si>
  <si>
    <t>Strateški projekt "Centar za napredne laserske tehnike"</t>
  </si>
  <si>
    <t>K622128.008</t>
  </si>
  <si>
    <t>K622128.009</t>
  </si>
  <si>
    <t>K622128.010</t>
  </si>
  <si>
    <t>K628080.003</t>
  </si>
  <si>
    <t>Program unaprjeđenja primjene digitalne tehnologije u obrazovnom sustavu</t>
  </si>
  <si>
    <t>K628081.001</t>
  </si>
  <si>
    <t>II. faza programa "e-Škole: Cjelovita informatizacija procesa poslovanja škola i nastavnih procesa u svrhu stvaranja digitalno zrelih škola za 21. stoljeće"</t>
  </si>
  <si>
    <t>K628081.002</t>
  </si>
  <si>
    <t>K628081.003</t>
  </si>
  <si>
    <t>K628081.004</t>
  </si>
  <si>
    <t>Unaprjeđenje sustava praćenja funkcioniranja odgojno-obrazovnog sustava i korištenja dostupnih podataka u oblikovanju odgojno-obrazovnih politika</t>
  </si>
  <si>
    <t>K628081.005</t>
  </si>
  <si>
    <t>Cjelovita informatizacija sustava visokog obrazovanja</t>
  </si>
  <si>
    <t>K628087.001</t>
  </si>
  <si>
    <t>Znanstveno i tehnologijsko predviđanje - sustav CroRIS</t>
  </si>
  <si>
    <t>K628087.002</t>
  </si>
  <si>
    <t>Hrvatski znanstveni i obrazovni oblak (HR ZOO)</t>
  </si>
  <si>
    <t>A579073.001</t>
  </si>
  <si>
    <t>A580072.001</t>
  </si>
  <si>
    <t>Erasmus+ KA121</t>
  </si>
  <si>
    <t>K767054.001</t>
  </si>
  <si>
    <t>AZOO-E-ŠKOLE-RAZVOJ SUSTAVA DIGITALNO ZRELIH ŠKOLA</t>
  </si>
  <si>
    <t>A867021.001</t>
  </si>
  <si>
    <t>ERASMUS PLUS-KEEP IN PACT-JAČANJE MULTIPARTNERSKE SURADNJE U PRUŽANJU USLUGA CJELOŽIVOTNOG PROFESIONALNOG USMJERAVANJA</t>
  </si>
  <si>
    <t>A867021.002</t>
  </si>
  <si>
    <t>ERASMUS PLUS-OCTRA-KATALOG ONLINE PROGRAMA I BAZA PODATAKA ZA VIDLJIVOST I PRIZNAVANJE KVALIFIKACIJA</t>
  </si>
  <si>
    <t>A867021.003</t>
  </si>
  <si>
    <t>ERASMUS PLUS-ADREN MREŽA-SURADNJA DIONIKA (JADRANSKO PODRUČJE, ZAPADNI BALKAN I EU) U OBVEZAMA IZ PODRUČJA VISOKOG OBRAZOVANJA</t>
  </si>
  <si>
    <t>K867020.001</t>
  </si>
  <si>
    <t>AZVO-OSIGURAVANJE KVALITETE U VISOKOM OBRAZOVANJU</t>
  </si>
  <si>
    <t>K814011.001</t>
  </si>
  <si>
    <t>E-ŠKOLE-Istraživanje učinka primjene digitalnih tehnologija u nastavi</t>
  </si>
  <si>
    <t>K814013.001</t>
  </si>
  <si>
    <t>NCVVO-Vanjsko vrednovanje učeničkih postignuća u osnovnoj školi-nacionalni ispiti</t>
  </si>
  <si>
    <t>A848051.001</t>
  </si>
  <si>
    <t>ERASMUS PLUS-PIAAC HRVATSKA-PROVEDBA ISTRAŽIVANJA KOMPETENCIJA ODRASLIH OSOBA U RH</t>
  </si>
  <si>
    <t>A848051.002</t>
  </si>
  <si>
    <t>ERASMUS PLUS-EQAVET NRP RH-NACIONALNA REFERENTNA TOČKA ZA EUROPSKI SUSTAV OSIGURANJA KVALITETE U STRUKOVNOM OBRAZOVANJU I OSPOSOBLJAVANJU</t>
  </si>
  <si>
    <t>A848051.003</t>
  </si>
  <si>
    <t>ERASMUS PLUS-VET AT HOME-PILOTIRANJE VIRTUALNOG PRAKTIČNOG TEČAJA ZA KUHARSTVO U STRUKOVNOM OBRAZOVANJU</t>
  </si>
  <si>
    <t>A848051.004</t>
  </si>
  <si>
    <t>ERASMUS PLUS-2BDIGITAL-INKLUZIVNO DIGITALNO UČENJE U SVRHU SPREČAVANJA NAPUŠTANJA ŠKOLOVANJA U STRUKOVNOM OBRAZOVANJU I OSPOSOBLJAVANJU</t>
  </si>
  <si>
    <t>A848051.005</t>
  </si>
  <si>
    <t>ERASMUS PLUS-EPALE V-NACIONALNA SLUŽBA ZA PODRŠKU ZA RH 2022.-2024.</t>
  </si>
  <si>
    <t>A848051.006</t>
  </si>
  <si>
    <t>ERASMUS PLUS-EPALE IV-NACIONALNA SLUŽBA ZA PODRŠKU ZA RH 2019.-2020.</t>
  </si>
  <si>
    <t>A848051.007</t>
  </si>
  <si>
    <t>ERASMUS PLUS-KA2-TRENING ZA VJEŠTINE U VIRTUALNOM OKRUŽENJU</t>
  </si>
  <si>
    <t>K848038.002</t>
  </si>
  <si>
    <t>Modernizacija sustava strukovnog obrazovanja i osposobljavanja</t>
  </si>
  <si>
    <t>K848038.003</t>
  </si>
  <si>
    <t>Osiguravanje kvalitete u sustavu obrazovanja odraslih</t>
  </si>
  <si>
    <t>K848038.004</t>
  </si>
  <si>
    <t>Promocija učeničkih kompetencija i strukovnog obrazovanja kroz strukovna natjecanja i smotre</t>
  </si>
  <si>
    <t>K848038.005</t>
  </si>
  <si>
    <t>Promocija cjeloživotnog učenja – faza II</t>
  </si>
  <si>
    <t>K848038.006</t>
  </si>
  <si>
    <t>E škole</t>
  </si>
  <si>
    <t>K848050.001</t>
  </si>
  <si>
    <t>ASOO-Daljnja provedba kurikularne reforme u strukovnome obrazovanju i jačanje kapaciteta nastavnika strukovnih predmeta i mentora kod poslodavaca</t>
  </si>
  <si>
    <t>T848027.001</t>
  </si>
  <si>
    <t>ASOO-Tehnička pomoć OP ULJP</t>
  </si>
  <si>
    <t>K733069.001</t>
  </si>
  <si>
    <t>Projekt razvoja karijera mladih istraživača - izobrazba novih doktora znanosti</t>
  </si>
  <si>
    <t>K733069.002</t>
  </si>
  <si>
    <t>Program suradnje s hrvatskim znanstvenicima u dijaspori ''ZNANSTVENA SURADNJA''</t>
  </si>
  <si>
    <t>UNOS PRIJENOSA SREDSTAVA (DONOSA I ODNOSA)</t>
  </si>
  <si>
    <t>Godina</t>
  </si>
  <si>
    <t>Stavka</t>
  </si>
  <si>
    <t>Naziv stavke</t>
  </si>
  <si>
    <t xml:space="preserve">Ukupno </t>
  </si>
  <si>
    <t xml:space="preserve">IZVOR 11             Opći prihodi i primici </t>
  </si>
  <si>
    <t>IZVOR 12             Sredstva učešća za pomoći</t>
  </si>
  <si>
    <t xml:space="preserve">IZVOR 31                  Vlastiti prihodi </t>
  </si>
  <si>
    <t xml:space="preserve">IZVOR 41                  Vlastiti prihodi </t>
  </si>
  <si>
    <t xml:space="preserve">IZVOR 43                   Prihodi za posebne namjene </t>
  </si>
  <si>
    <t>IZVOR 51                              Pomoći EU</t>
  </si>
  <si>
    <t xml:space="preserve">IZVOR 52                              Ostale pomoći </t>
  </si>
  <si>
    <t xml:space="preserve">IZVOR 552                             Ostale pomoći </t>
  </si>
  <si>
    <t>IZVOR 559                          Ostale refundacije iz sredstava EU</t>
  </si>
  <si>
    <t>IZVOR 561                         Europski socijalni fond (ESF)</t>
  </si>
  <si>
    <t>IZVOR 563                         Europski fond za regionalni razvoj (EFRR)</t>
  </si>
  <si>
    <t>573 Instrumenti Europskog gospodarskog prostora i ostali instrumenti</t>
  </si>
  <si>
    <t>575 Fondovi za unutarnje poslove</t>
  </si>
  <si>
    <t>576 Fond solidarnosti Europske unije</t>
  </si>
  <si>
    <t>IZVOR 581                Mehanizam za oporavak i otpornost</t>
  </si>
  <si>
    <t xml:space="preserve">IZVOR 61                         Donacije </t>
  </si>
  <si>
    <t xml:space="preserve">IZVOR 63                         Inozemne donacije </t>
  </si>
  <si>
    <t>IZVOR 71                          Prihodi od nefinancijske imovine i nadoknade šteta s osnova osiguranja</t>
  </si>
  <si>
    <t>IZVOR 81                Namjenski primici od zaduživanja</t>
  </si>
  <si>
    <t>PRIHODI I PRIMICI (6+7+8)</t>
  </si>
  <si>
    <r>
      <rPr>
        <sz val="10"/>
        <color theme="1"/>
        <rFont val="Calibri"/>
        <family val="2"/>
        <charset val="238"/>
      </rPr>
      <t xml:space="preserve">ODNOS </t>
    </r>
    <r>
      <rPr>
        <b/>
        <sz val="10"/>
        <color rgb="FFFF0000"/>
        <rFont val="Calibri"/>
        <family val="2"/>
        <charset val="238"/>
      </rPr>
      <t>(unosi se s negativnim predznakom)</t>
    </r>
  </si>
  <si>
    <t>LIMIT ZA RASHODE I IZDATKE</t>
  </si>
  <si>
    <t>RASHODI I IZDACI (3+4+5)</t>
  </si>
  <si>
    <r>
      <rPr>
        <b/>
        <sz val="16"/>
        <color rgb="FF333399"/>
        <rFont val="Calibri"/>
        <family val="2"/>
        <charset val="238"/>
      </rPr>
      <t>KONTROLA 2024</t>
    </r>
    <r>
      <rPr>
        <b/>
        <sz val="12"/>
        <color rgb="FF333399"/>
        <rFont val="Calibri"/>
        <family val="2"/>
        <charset val="238"/>
      </rPr>
      <t xml:space="preserve"> (stupac D = nula)</t>
    </r>
  </si>
  <si>
    <r>
      <rPr>
        <sz val="10"/>
        <color theme="1"/>
        <rFont val="Calibri"/>
        <family val="2"/>
        <charset val="238"/>
      </rPr>
      <t xml:space="preserve">ODNOS </t>
    </r>
    <r>
      <rPr>
        <b/>
        <sz val="10"/>
        <color rgb="FFFF0000"/>
        <rFont val="Calibri"/>
        <family val="2"/>
        <charset val="238"/>
      </rPr>
      <t>(unosi se s negativnim predznakom)</t>
    </r>
  </si>
  <si>
    <r>
      <rPr>
        <b/>
        <sz val="16"/>
        <color rgb="FF333399"/>
        <rFont val="Calibri"/>
        <family val="2"/>
        <charset val="238"/>
      </rPr>
      <t xml:space="preserve">KONTROLA 2025  </t>
    </r>
    <r>
      <rPr>
        <b/>
        <sz val="12"/>
        <color rgb="FF333399"/>
        <rFont val="Calibri"/>
        <family val="2"/>
        <charset val="238"/>
      </rPr>
      <t>(stupac D = nula)</t>
    </r>
  </si>
  <si>
    <r>
      <rPr>
        <sz val="10"/>
        <color theme="1"/>
        <rFont val="Calibri"/>
        <family val="2"/>
        <charset val="238"/>
      </rPr>
      <t xml:space="preserve">ODNOS </t>
    </r>
    <r>
      <rPr>
        <b/>
        <sz val="10"/>
        <color rgb="FFFF0000"/>
        <rFont val="Calibri"/>
        <family val="2"/>
        <charset val="238"/>
      </rPr>
      <t>(unosi se s negativnim predznakom)</t>
    </r>
  </si>
  <si>
    <r>
      <rPr>
        <b/>
        <sz val="16"/>
        <color rgb="FF333399"/>
        <rFont val="Calibri"/>
        <family val="2"/>
        <charset val="238"/>
      </rPr>
      <t xml:space="preserve">KONTROLA 2026  </t>
    </r>
    <r>
      <rPr>
        <b/>
        <sz val="12"/>
        <color rgb="FF333399"/>
        <rFont val="Calibri"/>
        <family val="2"/>
        <charset val="238"/>
      </rPr>
      <t>(stupac D = nula)</t>
    </r>
  </si>
  <si>
    <t>I. OPĆI DIO</t>
  </si>
  <si>
    <t xml:space="preserve">A. RAČUN PRIHODA I RASHODA </t>
  </si>
  <si>
    <t>A1. PRIHODI I RASHODI PREMA EKONOMSKOJ KLASIFIKACIJI</t>
  </si>
  <si>
    <t>BROJČANA OZNAKA I NAZIV</t>
  </si>
  <si>
    <t>UKUPNO PRIHODI</t>
  </si>
  <si>
    <t>Prihodi poslovanja</t>
  </si>
  <si>
    <t>61</t>
  </si>
  <si>
    <t>Prihodi od poreza</t>
  </si>
  <si>
    <t>63</t>
  </si>
  <si>
    <t>Pomoći iz inozemstva (darovnice) i od subjekata unutar općeg proračuna</t>
  </si>
  <si>
    <t>64</t>
  </si>
  <si>
    <t>Prihodi od imovine</t>
  </si>
  <si>
    <t>65</t>
  </si>
  <si>
    <t>Prihodi od upravnih i administrativnih pristojbi, pristojbi po posebnim propisima i naknada</t>
  </si>
  <si>
    <t>66</t>
  </si>
  <si>
    <t>Prihodi od prodaje proizvoda i robe te pruženih usluga i prihodi od donacija</t>
  </si>
  <si>
    <t>67</t>
  </si>
  <si>
    <t>Prihodi iz nadležnog proračuna i od HZZO-a temeljem ugovornih obveza</t>
  </si>
  <si>
    <t>68</t>
  </si>
  <si>
    <t>Kazne, upravne mjere i ostali prihodi</t>
  </si>
  <si>
    <t>Prihodi od prodaje nefinancijske imovine</t>
  </si>
  <si>
    <t>71</t>
  </si>
  <si>
    <t>Prihodi od prodaje neproizvedene dugotrajne imovine</t>
  </si>
  <si>
    <t>72</t>
  </si>
  <si>
    <t>Prihodi od prodaje proizvedene dugotrajne imovine</t>
  </si>
  <si>
    <t>UKUPNO RASHODI</t>
  </si>
  <si>
    <t>Rashodi poslovanja</t>
  </si>
  <si>
    <t>Rashodi za zaposlene</t>
  </si>
  <si>
    <t>Materijalni rashodi</t>
  </si>
  <si>
    <t>Financijski rashodi</t>
  </si>
  <si>
    <t>Subvencije</t>
  </si>
  <si>
    <t>Pomoći dane u inozemstvo i unutar općeg proračuna</t>
  </si>
  <si>
    <t>Naknade građanima i kućanstvima na temelju osiguranja i druge naknade</t>
  </si>
  <si>
    <t>Ostali rashodi</t>
  </si>
  <si>
    <t>Rashodi za nabavu nefinancijske imovine</t>
  </si>
  <si>
    <t>Rashodi za nabavu neproizvedene dugotrajne imovine</t>
  </si>
  <si>
    <t>Rashodi za nabavu proizvedene dugotrajne imovine</t>
  </si>
  <si>
    <t>Plemeniti metali i ostale pohranjene vrijednosti</t>
  </si>
  <si>
    <t>Rashodi za nabavu proizvedene kratkotrajne imovine</t>
  </si>
  <si>
    <t>Rashodi za dodatna ulaganja na nefinancijskoj imovini</t>
  </si>
  <si>
    <t>A2. PRIHODI I RASHODI PREMA IZVORIMA FINANCIRANJA</t>
  </si>
  <si>
    <t>1 Opći prihodi i primici</t>
  </si>
  <si>
    <t>11 Opći prihodi i primici</t>
  </si>
  <si>
    <t>12 Sredstva učešća za pomoći</t>
  </si>
  <si>
    <t>3 Vlastiti prihodi</t>
  </si>
  <si>
    <t>31 Vlastiti prihodi</t>
  </si>
  <si>
    <t>4 Prihodi za posebne namjene</t>
  </si>
  <si>
    <t>41 Prihodi od igara na sreću</t>
  </si>
  <si>
    <t xml:space="preserve">43  Prihodi za posebne namjene </t>
  </si>
  <si>
    <t>5 Pomoći</t>
  </si>
  <si>
    <t xml:space="preserve"> 51 Pomoći EU</t>
  </si>
  <si>
    <t xml:space="preserve">52 Ostale pomoći </t>
  </si>
  <si>
    <t xml:space="preserve"> 552 Ostale pomoći </t>
  </si>
  <si>
    <t>559 Ostale refundacije iz sredstava EU</t>
  </si>
  <si>
    <t>561 Europski socijalni fond (ESF)</t>
  </si>
  <si>
    <t>563 Europski fond za regionalni razvoj (EFRR)</t>
  </si>
  <si>
    <t>576 Fond solidarnosti Europske unije – potres</t>
  </si>
  <si>
    <t>581 Mehanizam za oporavak i otpornost</t>
  </si>
  <si>
    <t>6 Donacije</t>
  </si>
  <si>
    <t xml:space="preserve">61 Donacije </t>
  </si>
  <si>
    <t xml:space="preserve">63 Inozemne donacije </t>
  </si>
  <si>
    <t>7 Prihodi od prodaje ili zamjene nefinancijske imovine i naknade s naslova osiguranja</t>
  </si>
  <si>
    <t>71 Prihodi od nefin. imovine i nadoknade šteta s osnova osig.</t>
  </si>
  <si>
    <t>A. 4. RASHODI PREMA FUNKCIJSKOJ KLASIFIKACIJI</t>
  </si>
  <si>
    <t>BROJČANA OZNAKA</t>
  </si>
  <si>
    <t>NAZIV FUNKCIJSKE KLASIFIKACIJE</t>
  </si>
  <si>
    <t>UKUPNI RASHODI</t>
  </si>
  <si>
    <t>Opće javne usluge</t>
  </si>
  <si>
    <t>Izvršna i zakonodavna tijela, financijski i fiskalni poslovi, vanjski poslovi</t>
  </si>
  <si>
    <t>Inozemna ekonomska pomoć</t>
  </si>
  <si>
    <t>Opće usluge</t>
  </si>
  <si>
    <t>Osnovna istraživanja</t>
  </si>
  <si>
    <t>Opće javne usluge koje nisu drugdje svrstane</t>
  </si>
  <si>
    <t>Transakcije vezane uz javni dug</t>
  </si>
  <si>
    <t>Obrana</t>
  </si>
  <si>
    <t>Vojna obrana</t>
  </si>
  <si>
    <t>Civilna obrana</t>
  </si>
  <si>
    <t>Inozemna vojna pomoć</t>
  </si>
  <si>
    <t>Istraživanje i razvoj obrane</t>
  </si>
  <si>
    <t>Rashodi za obranu koji nisu drugdje svrstani</t>
  </si>
  <si>
    <t>Javni red i sigurnost</t>
  </si>
  <si>
    <t>Usluge policije</t>
  </si>
  <si>
    <t>Usluge protupožarne zaštite</t>
  </si>
  <si>
    <t>Sudovi</t>
  </si>
  <si>
    <t>Zatvori</t>
  </si>
  <si>
    <t>Istraživanje i razvoj: Javni red i sigurnost</t>
  </si>
  <si>
    <t>Rashodi za javni red i sigurnost koji nisu drugdje svrstani</t>
  </si>
  <si>
    <t>Ekonomski poslovi</t>
  </si>
  <si>
    <t>Opći ekonomski, trgovački i poslovi vezani uz rad</t>
  </si>
  <si>
    <t>Poljoprivreda, šumarstvo, ribarstvo i lov</t>
  </si>
  <si>
    <t>Gorivo i energija</t>
  </si>
  <si>
    <t>Rudarstvo, proizvodnja i građevinarstvo</t>
  </si>
  <si>
    <t>Promet</t>
  </si>
  <si>
    <t>Ostale industrije</t>
  </si>
  <si>
    <t>Istraživanje i razvoj: Ekonomski poslovi</t>
  </si>
  <si>
    <t>Ekonomski poslovi koji nisu drugdje svrstani</t>
  </si>
  <si>
    <t>Zaštita okoliša</t>
  </si>
  <si>
    <t>Gospodarenje otpadom</t>
  </si>
  <si>
    <t>Gospodarenje otpadnim vodama</t>
  </si>
  <si>
    <t>Smanjenje zagađivanja</t>
  </si>
  <si>
    <t>Zaštita bioraznolikosti i krajolika</t>
  </si>
  <si>
    <t>Istraživanje i razvoj: Zaštita okoliša</t>
  </si>
  <si>
    <t>Poslovi i usluge zaštite okoliša koji nisu drugdje svrstani</t>
  </si>
  <si>
    <t>Usluge unaprjeđenja stanovanja i zajednice</t>
  </si>
  <si>
    <t>Razvoj stanovanja</t>
  </si>
  <si>
    <t>Razvoj zajednice</t>
  </si>
  <si>
    <t>Opskrba vodom</t>
  </si>
  <si>
    <t>Ulična rasvjeta</t>
  </si>
  <si>
    <t>Istraživanje i razvoj stanovanja i komunalnih pogodnosti</t>
  </si>
  <si>
    <t>Rashodi vezani uz stanovanje i kom. pogodnosti koji nisu drugdje svrstani</t>
  </si>
  <si>
    <t>Zdravstvo</t>
  </si>
  <si>
    <t>Medicinski proizvodi, pribor i oprema</t>
  </si>
  <si>
    <t>Službe za vanjske pacijente</t>
  </si>
  <si>
    <t>Bolničke službe</t>
  </si>
  <si>
    <t>Službe javnog zdravstva</t>
  </si>
  <si>
    <t>Istraživanje i razvoj zdravstva</t>
  </si>
  <si>
    <t>Poslovi i usluge zdravstva koji nisu drugdje svrstani</t>
  </si>
  <si>
    <t>Rekreacija, kultura i religija</t>
  </si>
  <si>
    <t>Službe rekreacije i sporta</t>
  </si>
  <si>
    <t>Službe emitiranja i izdavanja</t>
  </si>
  <si>
    <t>Religijske i druge službe zajednice</t>
  </si>
  <si>
    <t>Istraživanje i razvoj rekreacije, kulture i religije</t>
  </si>
  <si>
    <t>Rashodi za rekreaciju, kulturu i religiju koji nisu drugdje svrstani</t>
  </si>
  <si>
    <t>Obrazovanje</t>
  </si>
  <si>
    <t>Predškolsko i osnovno obrazovanje</t>
  </si>
  <si>
    <t>Srednjoškolsko obrazovanje</t>
  </si>
  <si>
    <t>Poslije srednjoškolsko, ali ne visoko obrazovanje</t>
  </si>
  <si>
    <t>Visoka naobrazba</t>
  </si>
  <si>
    <t>Socijalna zaštita</t>
  </si>
  <si>
    <t>Bolest i invaliditet</t>
  </si>
  <si>
    <t>Starost</t>
  </si>
  <si>
    <t>Sljednici</t>
  </si>
  <si>
    <t>Obitelj i djeca</t>
  </si>
  <si>
    <t>Nezaposlenost</t>
  </si>
  <si>
    <t>Stanovanje</t>
  </si>
  <si>
    <t>Socijalna pomoć stanovništvu koje nije obuhvaćeno redovnim socijalnim programima</t>
  </si>
  <si>
    <t>Istraživanje i razvoj socijalne zaštite</t>
  </si>
  <si>
    <t>Aktivnosti socijalne zaštite koje nisu drugdje svrstane</t>
  </si>
  <si>
    <t>B. RAČUN FINANCIRANJA</t>
  </si>
  <si>
    <t>B1. RAČUN FINANCIRANJA PREMA EKONOMSKOJ KLASIFIKACIJI</t>
  </si>
  <si>
    <t>Primici od financijske imovine i zaduživanja</t>
  </si>
  <si>
    <t>Primljeni povrati glavnica danih zajmova i depozita</t>
  </si>
  <si>
    <t>Primici od izdanih vrijednosnih papira</t>
  </si>
  <si>
    <t>Primici od prodaje dionica i udjela u glavnici</t>
  </si>
  <si>
    <t>Primici od zaduživanja</t>
  </si>
  <si>
    <t>Izdaci za financijsku imovinu i otplate zajmova</t>
  </si>
  <si>
    <t>Izdaci za dane zajmove i depozite</t>
  </si>
  <si>
    <t>Izdaci za otplatu glavnice primljenih kredita i zajmova</t>
  </si>
  <si>
    <t>B2. RAČUN FINANCIRANJA PREMA IZVORIMA FINANCIRANJA</t>
  </si>
  <si>
    <t>UKUPNO PRIMICI</t>
  </si>
  <si>
    <t>43 Prihodi za posebne namjene</t>
  </si>
  <si>
    <t>81 Namjenski primici od zaduživanja</t>
  </si>
  <si>
    <t xml:space="preserve">UKUPNO IZDACI </t>
  </si>
  <si>
    <t>080</t>
  </si>
  <si>
    <t>NOVI AKT</t>
  </si>
  <si>
    <t>NAZIV AKTIVNOSTI / PROJEKTA</t>
  </si>
  <si>
    <t>Glava (O2) - iz podataka (povijesni pogled)</t>
  </si>
  <si>
    <t>d</t>
  </si>
  <si>
    <t>Podprogram (P3)</t>
  </si>
  <si>
    <t>Funkcijsko područje (F3)</t>
  </si>
  <si>
    <t>Ministarstvo znanosti i obrazovanja</t>
  </si>
  <si>
    <t>3701</t>
  </si>
  <si>
    <t>RAZVOJ ODGOJNO OBRAZOVNOG SUSTAVA</t>
  </si>
  <si>
    <t>3702</t>
  </si>
  <si>
    <t>PREDŠKOLSKI ODGOJ</t>
  </si>
  <si>
    <t>3703</t>
  </si>
  <si>
    <t>3704</t>
  </si>
  <si>
    <t>3705</t>
  </si>
  <si>
    <t>VISOKO OBRAZOVANJE</t>
  </si>
  <si>
    <t>3801</t>
  </si>
  <si>
    <t>ULAGANJE U ZNANSTVENO ISTRAŽIVAČKU DJELATNOST</t>
  </si>
  <si>
    <t>3803</t>
  </si>
  <si>
    <t>RAZVOJ INFORMACIJSKOG DRUŠTVA</t>
  </si>
  <si>
    <t>Javni instituti u Republici Hrvatskoj</t>
  </si>
  <si>
    <t>Državni zavod za intelektualno vlasništvo</t>
  </si>
  <si>
    <t>21836</t>
  </si>
  <si>
    <t>Nacionalna i sveučilišna knjižnica</t>
  </si>
  <si>
    <t>21852</t>
  </si>
  <si>
    <t>Hrvatska akademska i istraživačka mreža Carnet</t>
  </si>
  <si>
    <t>21869</t>
  </si>
  <si>
    <t>Leksikografski zavod Miroslav Krleža</t>
  </si>
  <si>
    <t>23665</t>
  </si>
  <si>
    <t>Sveučilišni računski centar SRCE</t>
  </si>
  <si>
    <t>23962</t>
  </si>
  <si>
    <t>Agencija za odgoj i obrazovanje</t>
  </si>
  <si>
    <t>38487</t>
  </si>
  <si>
    <t>Agencija za znanost i visoko obrazovanje</t>
  </si>
  <si>
    <t>40883</t>
  </si>
  <si>
    <t>Nacionalni centar za vanjsko vrednovanje obrazovanja</t>
  </si>
  <si>
    <t>43335</t>
  </si>
  <si>
    <t>Agencija za mobilnost i programe Europske unije</t>
  </si>
  <si>
    <t>46173</t>
  </si>
  <si>
    <t>Agencija za strukovno obrazovanje i obrazovanje odraslih</t>
  </si>
  <si>
    <t>52209</t>
  </si>
  <si>
    <t>Hrvatska zaklada za znanost</t>
  </si>
  <si>
    <t>PODPROJEKTI (P4)</t>
  </si>
  <si>
    <t>Agencije i ostale javne ustanove u znanosti i obrazovanju</t>
  </si>
  <si>
    <t>Naziv</t>
  </si>
  <si>
    <t>Dopušteni izvor</t>
  </si>
  <si>
    <t>Unos</t>
  </si>
  <si>
    <t>Tablica 2. POPIS PRORAČUNSKIH KORISNIKA DRŽAVNOG PRORAČUNA</t>
  </si>
  <si>
    <t>3</t>
  </si>
  <si>
    <t>HRVATSKI SABOR</t>
  </si>
  <si>
    <t>TRG SV. MARKA 6</t>
  </si>
  <si>
    <t>38597506234</t>
  </si>
  <si>
    <t>POVJERENSTVO ZA FISKALNU POLITIKU</t>
  </si>
  <si>
    <t>DEMETROVA ULICA 15</t>
  </si>
  <si>
    <t>24871013494</t>
  </si>
  <si>
    <t>DRŽAVNO IZBORNO POVJERENSTVO REPUBLIKE HRVATSKE</t>
  </si>
  <si>
    <t>VISOKA 15</t>
  </si>
  <si>
    <t>79269920246</t>
  </si>
  <si>
    <t>URED PREDSJEDNICE REPUBLIKE HRVATSKE PO PRESTANKU OBNAŠANJA DUŽNOSTI</t>
  </si>
  <si>
    <t>VISOKA 22</t>
  </si>
  <si>
    <t>90648505547</t>
  </si>
  <si>
    <t>URED PREDSJEDNIKA REPUBLIKE HRVATSKE</t>
  </si>
  <si>
    <t>PANTOVČAK 241</t>
  </si>
  <si>
    <t>10162055275</t>
  </si>
  <si>
    <t>USTAVNI SUD REPUBLIKE HRVATSKE</t>
  </si>
  <si>
    <t>TRG SV. MARKA 4</t>
  </si>
  <si>
    <t>43530726662</t>
  </si>
  <si>
    <t>AGENCIJA ZA ZAŠTITU TRŽIŠNOG NATJECANJA</t>
  </si>
  <si>
    <t>SAVSKA CESTA 41/XIV</t>
  </si>
  <si>
    <t>54882480048</t>
  </si>
  <si>
    <t>VLADA REPUBLIKE HRVATSKE</t>
  </si>
  <si>
    <t>TRG SV. MARKA 2</t>
  </si>
  <si>
    <t>64434885131</t>
  </si>
  <si>
    <t>URED PREDSJEDNIKA VLADE REPUBLIKE HRVATSKE</t>
  </si>
  <si>
    <t>76193608922</t>
  </si>
  <si>
    <t>URED POTPREDSJEDNIKA VLADE REPUBLIKE HRVATSKE</t>
  </si>
  <si>
    <t>77620149940</t>
  </si>
  <si>
    <t>URED ZA UDRUGE</t>
  </si>
  <si>
    <t>OPATIČKA 4</t>
  </si>
  <si>
    <t>51456675076</t>
  </si>
  <si>
    <t xml:space="preserve">URED ZASTUPNIKA REPUBLIKE HRVATSKE PRED EUROPSKIM SUDOM ZA LJUDSKA PRAVA </t>
  </si>
  <si>
    <t>DALMATINSKA 1</t>
  </si>
  <si>
    <t>98898752468</t>
  </si>
  <si>
    <t>STRUČNA SLUŽBA SAVJETA ZA NACIONALNE MANJINE</t>
  </si>
  <si>
    <t>MESNIČKA 23</t>
  </si>
  <si>
    <t>35036123402</t>
  </si>
  <si>
    <t>URED ZA ZAKONODAVSTVO</t>
  </si>
  <si>
    <t>62409285700</t>
  </si>
  <si>
    <t>URED ZA OPĆE POSLOVE HRVATSKOG SABORA I VLADE REPUBLIKE HRVATSKE</t>
  </si>
  <si>
    <t>OPATIČKA 8</t>
  </si>
  <si>
    <t>03055728877</t>
  </si>
  <si>
    <t>URED ZA PROTOKOL</t>
  </si>
  <si>
    <t>71103687780</t>
  </si>
  <si>
    <t>URED VLADE REPUBLIKE HRVATSKE ZA UNUTARNJU REVIZIJU</t>
  </si>
  <si>
    <t>TRG BANA JOSIPA JELAČIĆA 15/II</t>
  </si>
  <si>
    <t>58889799307</t>
  </si>
  <si>
    <t>DIREKCIJA ZA KORIŠTENJE SLUŽBENIH ZRAKOPLOVA</t>
  </si>
  <si>
    <t>ZRAČNA LUKA ZAGREB P.P. 78, VELIKA GORICA</t>
  </si>
  <si>
    <t>10410 VELIKA GORICA</t>
  </si>
  <si>
    <t>34718613532</t>
  </si>
  <si>
    <t>URED ZA LJUDSKA PRAVA I PRAVA NACIONALNH MANJINA</t>
  </si>
  <si>
    <t>83342260912</t>
  </si>
  <si>
    <t>URED KOMISIJE ZA ODNOSE S VJERSKIM ZAJEDNICAMA</t>
  </si>
  <si>
    <t>04131754</t>
  </si>
  <si>
    <t>49974392262</t>
  </si>
  <si>
    <t>URED ZA RAVNOPRAVNOST SPOLOVA</t>
  </si>
  <si>
    <t>66558259304</t>
  </si>
  <si>
    <t>MINISTARSTVO FINANCIJA</t>
  </si>
  <si>
    <t>KATANČIĆEVA 5</t>
  </si>
  <si>
    <t>18683136487</t>
  </si>
  <si>
    <t>AGENCIJA ZA REVIZIJU SUSTAVA PROVEDBE PROGRAMA EUROPSKE UNIJE</t>
  </si>
  <si>
    <t>ALEXANDERA VON HUMBOLDTA 4/V</t>
  </si>
  <si>
    <t>94432282335</t>
  </si>
  <si>
    <t>ODBOR ZA STANDARDE FINANCIJSKOG IZVJEŠTAVANJA</t>
  </si>
  <si>
    <t>02052644</t>
  </si>
  <si>
    <t>58499994900</t>
  </si>
  <si>
    <t>SIGURNOSNO OBAVJEŠTAJNA AGENCIJA</t>
  </si>
  <si>
    <t>SAVSKA CESTA 39/1</t>
  </si>
  <si>
    <t>94534817607</t>
  </si>
  <si>
    <t>SREDIŠNJI DRŽAVNI URED ZA SREDIŠNJU JAVNU NABAVU</t>
  </si>
  <si>
    <t>IVANA LUČIĆA 8</t>
  </si>
  <si>
    <t>17683204722</t>
  </si>
  <si>
    <t>MINISTARSTVO OBRANE</t>
  </si>
  <si>
    <t>TRG KRALJA PETRA KREŠIMIRA IV 1</t>
  </si>
  <si>
    <t>66486182714</t>
  </si>
  <si>
    <t>SREDIŠNJI DRŽAVNI URED ZA HRVATE IZVAN REPUBLIKE HRVATSKE</t>
  </si>
  <si>
    <t>PANTOVČAK 258</t>
  </si>
  <si>
    <t>03416985458</t>
  </si>
  <si>
    <t>HRVATSKA MATICA ISELJENIKA</t>
  </si>
  <si>
    <t>28639480902</t>
  </si>
  <si>
    <t xml:space="preserve">SREDIŠNJI DRŽAVNI URED ZA OBNOVU I STAMBENO ZBRINJAVANJE </t>
  </si>
  <si>
    <t>SAVSKA CESTA 28</t>
  </si>
  <si>
    <t>43664740219</t>
  </si>
  <si>
    <t>SREDIŠNJI DRŽAVNI URED ZA RAZVOJ DIGITALNOG DRUŠTVA</t>
  </si>
  <si>
    <t>04626265</t>
  </si>
  <si>
    <t>55422358623</t>
  </si>
  <si>
    <t>SREDIŠNJI DRŽAVNI URED ZA DEMOGRAFIJU I MLADE</t>
  </si>
  <si>
    <t>TRG NEVENKE TOPALUŠIĆ 1</t>
  </si>
  <si>
    <t>63214615893</t>
  </si>
  <si>
    <t>HRVATSKA VATROGASNA ZAJEDNICA</t>
  </si>
  <si>
    <t>SELSKA CESTA 90A</t>
  </si>
  <si>
    <t>08474627795</t>
  </si>
  <si>
    <t>DRŽAVNA VATROGASNA ŠKOLA</t>
  </si>
  <si>
    <t>KSAVERSKA CESTA 107</t>
  </si>
  <si>
    <t>MINISTARSTVO UNUTARNJIH POSLOVA</t>
  </si>
  <si>
    <t>ULICA GRADA VUKOVARA 33</t>
  </si>
  <si>
    <t>36162371878</t>
  </si>
  <si>
    <t>MINISTARSTVO HRVATSKIH BRANITELJA</t>
  </si>
  <si>
    <t>95131524528</t>
  </si>
  <si>
    <t>JAVNA USTANOVA MEMORIJALNI CENTAR DOMOVINSKOG RATA VUKOVAR</t>
  </si>
  <si>
    <t>IVE TIJARDOVIĆA 60</t>
  </si>
  <si>
    <t>18534327031</t>
  </si>
  <si>
    <t>DOM HRVATSKIH VETERANA</t>
  </si>
  <si>
    <t>PARK STARA TREŠNJEVKA 4</t>
  </si>
  <si>
    <t>08099901687</t>
  </si>
  <si>
    <t>VETERANSKI CENTAR</t>
  </si>
  <si>
    <t>TRG NEVENKE TOPALUŠIĆ 1</t>
  </si>
  <si>
    <t>MINISTARSTVO VANJSKIH I EUROPSKIH POSLOVA</t>
  </si>
  <si>
    <t>TRG NIKOLE ŠUBIĆA ZRINSKOG 7-8</t>
  </si>
  <si>
    <t>43541122224</t>
  </si>
  <si>
    <t>POVJERENSTVO ZA ODLUČIVANJE O SUKOBU INTERESA</t>
  </si>
  <si>
    <t>ULICA KNEZA MISLAVA 11/3</t>
  </si>
  <si>
    <t>60383416394</t>
  </si>
  <si>
    <t>MINISTARSTVO KULTURE I MEDIJA</t>
  </si>
  <si>
    <t>RUNJANINOVA 2</t>
  </si>
  <si>
    <t>37836302645</t>
  </si>
  <si>
    <t>DRŽAVNI ARHIV U BJELOVARU</t>
  </si>
  <si>
    <t>TRG EUGENA KVATERNIKA 6</t>
  </si>
  <si>
    <t>43000 BJELOVAR</t>
  </si>
  <si>
    <t>80099091562</t>
  </si>
  <si>
    <t>DRŽAVNI ARHIV U DUBROVNIKU</t>
  </si>
  <si>
    <t>SV. DOMINIKA 1</t>
  </si>
  <si>
    <t>01076882554</t>
  </si>
  <si>
    <t>DRŽAVNI ARHIV U GOSPIĆU</t>
  </si>
  <si>
    <t>KANIŠKA 17</t>
  </si>
  <si>
    <t>34694889661</t>
  </si>
  <si>
    <t>DRŽAVNI ARHIV U KARLOVCU</t>
  </si>
  <si>
    <t>LJUDEVITA ŠESTIĆA 5</t>
  </si>
  <si>
    <t>99575902022</t>
  </si>
  <si>
    <t>DRŽAVNI ARHIV U OSIJEKU</t>
  </si>
  <si>
    <t>KAMILA FIRINGERA 1</t>
  </si>
  <si>
    <t>61338774671</t>
  </si>
  <si>
    <t>DRŽAVNI ARHIV U PAZINU</t>
  </si>
  <si>
    <t>VLADIMIRA NAZORA 3</t>
  </si>
  <si>
    <t>52000 PAZIN</t>
  </si>
  <si>
    <t>55059300119</t>
  </si>
  <si>
    <t>DRŽAVNI ARHIV U RIJECI</t>
  </si>
  <si>
    <t>PARK NIKOLE HOSTA 2</t>
  </si>
  <si>
    <t>16391096016</t>
  </si>
  <si>
    <t>DRŽAVNI ARHIV U SISKU</t>
  </si>
  <si>
    <t>FRANKOPANSKA 21</t>
  </si>
  <si>
    <t>35994268014</t>
  </si>
  <si>
    <t>DRŽAVNI ARHIV U SLAVONSKOM BRODU</t>
  </si>
  <si>
    <t>AUGUSTA CESARCA 1</t>
  </si>
  <si>
    <t>11265594372</t>
  </si>
  <si>
    <t>DRŽAVNI ARHIV U SPLITU</t>
  </si>
  <si>
    <t>GLAGOLJAŠKA 18</t>
  </si>
  <si>
    <t>61469620638</t>
  </si>
  <si>
    <t>DRŽAVNI ARHIV U ŠIBENIKU</t>
  </si>
  <si>
    <t>VELIMIRA ŠKORPIKA 6/A</t>
  </si>
  <si>
    <t>97880836355</t>
  </si>
  <si>
    <t>DRŽAVNI ARHIV U VARAŽDINU</t>
  </si>
  <si>
    <t>KOPRIVNIČKA 51</t>
  </si>
  <si>
    <t>72801109643</t>
  </si>
  <si>
    <t xml:space="preserve">DRŽAVNI ARHIV U VIROVITICI </t>
  </si>
  <si>
    <t>TRG BANA JOSIPA JELAČIĆA 24</t>
  </si>
  <si>
    <t>37777848565</t>
  </si>
  <si>
    <t xml:space="preserve">DRŽAVNI ARHIV U VUKOVARU </t>
  </si>
  <si>
    <t>ŽUPANIJSKA 66</t>
  </si>
  <si>
    <t>05275803945</t>
  </si>
  <si>
    <t>DRŽAVNI ARHIV U ZADRU</t>
  </si>
  <si>
    <t>RUĐERA BOŠKOVIĆA BB.</t>
  </si>
  <si>
    <t>46156591639</t>
  </si>
  <si>
    <t>DRŽAVNI ARHIV U ZAGREBU</t>
  </si>
  <si>
    <t>OPATIČKA 29</t>
  </si>
  <si>
    <t>37363837470</t>
  </si>
  <si>
    <t xml:space="preserve">DRŽAVNI ARHIV ZA MEĐIMURJE </t>
  </si>
  <si>
    <t>ŠTRIGOVA 102</t>
  </si>
  <si>
    <t xml:space="preserve">40312 ŠTRIGOVA </t>
  </si>
  <si>
    <t>13768042762</t>
  </si>
  <si>
    <t>HRVATSKI DRŽAVNI ARHIV</t>
  </si>
  <si>
    <t>MARULIĆEV TRG 2</t>
  </si>
  <si>
    <t>46144176176</t>
  </si>
  <si>
    <t>HRVATSKI MEMORIJALNO-DOKUMENTACIJSKI CENTAR DOMOVINSKOGA RATA</t>
  </si>
  <si>
    <t>MARULIĆEV TRG 21</t>
  </si>
  <si>
    <t>57527861125</t>
  </si>
  <si>
    <t>ARHEOLOŠKI MUZEJ ISTRE</t>
  </si>
  <si>
    <t>CARRARINA 3</t>
  </si>
  <si>
    <t>76185043859</t>
  </si>
  <si>
    <t>ARHEOLOŠKI MUZEJ NARONA</t>
  </si>
  <si>
    <t>NARONSKI TRG 6</t>
  </si>
  <si>
    <t>20352 VID</t>
  </si>
  <si>
    <t>85570198172</t>
  </si>
  <si>
    <t>ARHEOLOŠKI MUZEJ OSIJEK</t>
  </si>
  <si>
    <t>TRG SV. TROJSTVA 2</t>
  </si>
  <si>
    <t>36551793962</t>
  </si>
  <si>
    <t>ARHEOLOŠKI MUZEJ U SPLITU</t>
  </si>
  <si>
    <t>ZRINSKO-FRANKOPANSKA 25</t>
  </si>
  <si>
    <t>57340203536</t>
  </si>
  <si>
    <t>ARHEOLOŠKI MUZEJ ZADAR</t>
  </si>
  <si>
    <t>TRG OPATICE ČIKE 1</t>
  </si>
  <si>
    <t xml:space="preserve">23000 ZADAR </t>
  </si>
  <si>
    <t>88252913683</t>
  </si>
  <si>
    <t>DVOR TRAKOŠČAN</t>
  </si>
  <si>
    <t>TRAKOŠČAN 1</t>
  </si>
  <si>
    <t>42253 BEDNJA</t>
  </si>
  <si>
    <t>24929691978</t>
  </si>
  <si>
    <t>GALERIJA KLOVIĆEVI DVORI</t>
  </si>
  <si>
    <t>JEZUITSKI TRG 4</t>
  </si>
  <si>
    <t>78027759648</t>
  </si>
  <si>
    <t>HRVATSKI MUZEJ NAIVNE UMJETNOSTI</t>
  </si>
  <si>
    <t>SV. ĆIRILA I METODA 3</t>
  </si>
  <si>
    <t>57897955082</t>
  </si>
  <si>
    <t>HRVATSKI MUZEJ TURIZMA</t>
  </si>
  <si>
    <t>PARK ANGIOLINA 1</t>
  </si>
  <si>
    <t>47076735780</t>
  </si>
  <si>
    <t>HRVATSKI POVIJESNI MUZEJ</t>
  </si>
  <si>
    <t>MATOŠEVA 9</t>
  </si>
  <si>
    <t>10624495854</t>
  </si>
  <si>
    <t>HRVATSKI ŠPORTSKI MUZEJ</t>
  </si>
  <si>
    <t>PRAŠKA 2</t>
  </si>
  <si>
    <t>61689362030</t>
  </si>
  <si>
    <t>J. U. SPOMEN PODRUČJE JASENOVAC</t>
  </si>
  <si>
    <t>BRAĆE RADIĆA 146</t>
  </si>
  <si>
    <t>44323 JASENOVAC</t>
  </si>
  <si>
    <t>37280079200</t>
  </si>
  <si>
    <t xml:space="preserve">J. U. ZBIRKA UMJETNINA ANTE I WILTRUDE TOPIĆ MIMARA </t>
  </si>
  <si>
    <t>ROOSEVELTOV TRG 5</t>
  </si>
  <si>
    <t>78141312758</t>
  </si>
  <si>
    <t>MODERNA GALERIJA</t>
  </si>
  <si>
    <t>ANDRIJE HEBRANGA 1</t>
  </si>
  <si>
    <t>94391499491</t>
  </si>
  <si>
    <t>MUZEJ ANTIČKOG STAKLA ZADAR</t>
  </si>
  <si>
    <t>POLJANA ZEMALJSKOG ODBORA 1</t>
  </si>
  <si>
    <t>74294482659</t>
  </si>
  <si>
    <t>MUZEJ HRVATSKIH ARHEOLOŠKIH SPOMENIKA SPLIT</t>
  </si>
  <si>
    <t>GUNJAČINA BB</t>
  </si>
  <si>
    <t>88269740410</t>
  </si>
  <si>
    <t>MUZEJ HRVATSKOG ZAGORJA</t>
  </si>
  <si>
    <t>SAMCI 64</t>
  </si>
  <si>
    <t>49245 GORNJA STUBICA</t>
  </si>
  <si>
    <t>11298572202</t>
  </si>
  <si>
    <t>MUZEJ SLAVONIJE OSIJEK</t>
  </si>
  <si>
    <t>TRG SVETOG TROJSTVA 6</t>
  </si>
  <si>
    <t>45589739612</t>
  </si>
  <si>
    <t>MUZEJ VUČEDOLSKE KULTURE</t>
  </si>
  <si>
    <t>ARHEOLOŠKI LOKALITET VUČEDOL</t>
  </si>
  <si>
    <t>05703458858</t>
  </si>
  <si>
    <t xml:space="preserve">MUZEJI IVANA MEŠTROVIĆA </t>
  </si>
  <si>
    <t>ŠETALIŠTE IVANA MEŠTROVIĆA 46</t>
  </si>
  <si>
    <t>49483564012</t>
  </si>
  <si>
    <t>MUZEJSKI DOKUMENTACIJSKI CENTAR</t>
  </si>
  <si>
    <t>ILICA 44</t>
  </si>
  <si>
    <t>28048960411</t>
  </si>
  <si>
    <t>TIFLOLOŠKI MUZEJ</t>
  </si>
  <si>
    <t>AUGUSTA ŠENOE 34/3</t>
  </si>
  <si>
    <t>04200585015</t>
  </si>
  <si>
    <t>AGENCIJA ZA ELEKTRONIČKE MEDIJE</t>
  </si>
  <si>
    <t>JAGIĆEVA 31</t>
  </si>
  <si>
    <t>02307014</t>
  </si>
  <si>
    <t>35237547014</t>
  </si>
  <si>
    <t>ANSAMBL LADO</t>
  </si>
  <si>
    <t>TRG MARŠALA TITA 6A</t>
  </si>
  <si>
    <t>28251263363</t>
  </si>
  <si>
    <t>HRVATSKA KNJIŽNICA ZA SLIJEPE</t>
  </si>
  <si>
    <t>DRAŠKOVIĆEVA 80</t>
  </si>
  <si>
    <t>12091168733</t>
  </si>
  <si>
    <t>HRVATSKI AUDIOVIZUALNI CENTAR</t>
  </si>
  <si>
    <t>NOVA VES 18</t>
  </si>
  <si>
    <t>27103918402</t>
  </si>
  <si>
    <t>HRVATSKI RESTAURATORSKI ZAVOD</t>
  </si>
  <si>
    <t>NIKE GRŠKOVIĆA 23</t>
  </si>
  <si>
    <t>08647229584</t>
  </si>
  <si>
    <t>HRVATSKO NARODNO KAZALIŠTE</t>
  </si>
  <si>
    <t>TRG MARŠALA TITA 15</t>
  </si>
  <si>
    <t>10852199405</t>
  </si>
  <si>
    <t>MEĐUNARODNI CENTAR ZA PODVODNU ARHEOLOGIJU</t>
  </si>
  <si>
    <t>BOŽIDARA PETRANOVIĆA 1</t>
  </si>
  <si>
    <t>42850342757</t>
  </si>
  <si>
    <t>MINISTARSTVO POLJOPRIVREDE</t>
  </si>
  <si>
    <t>76767369197</t>
  </si>
  <si>
    <t>AGENCIJA ZA PLAĆANJA U POLJOPRIVREDI, RIBARSTVU I RURALNOM RAZVOJU</t>
  </si>
  <si>
    <t>ULICA GRADA VUKOVARA 269D</t>
  </si>
  <si>
    <t>99122235709</t>
  </si>
  <si>
    <t>HRVATSKA AGENCIJA ZA POLJOPRIVREDU I HRANU</t>
  </si>
  <si>
    <t>VINKOVAČKA CESTA 63C</t>
  </si>
  <si>
    <t>35506269186</t>
  </si>
  <si>
    <t>DRŽAVNA ERGELA ĐAKOVO I LIPIK</t>
  </si>
  <si>
    <t>AUGUSTA ŠENOE 45</t>
  </si>
  <si>
    <t>59493690843</t>
  </si>
  <si>
    <t xml:space="preserve">MINISTARSTVO REGIONALNOG RAZVOJA I FONDOVA EUROPSKE UNIJE </t>
  </si>
  <si>
    <t>MIRAMARSKA 22</t>
  </si>
  <si>
    <t>69608914212</t>
  </si>
  <si>
    <t>FOND ZA OBNOVU I RAZVOJ GRADA VUKOVARA</t>
  </si>
  <si>
    <t>JOSIPA JURJA STROSSMAYERA 14A</t>
  </si>
  <si>
    <t>32997192616</t>
  </si>
  <si>
    <t>SREDIŠNJA AGENCIJA ZA FINANCIRANJE I UGOVARANJE PROGRAMA I PROJEKATA EU</t>
  </si>
  <si>
    <t>ULICA GRADA VUKOVARA 284</t>
  </si>
  <si>
    <t>11548277852</t>
  </si>
  <si>
    <t>MINISTARSTVO MORA, PROMETA I INFRASTRUKTURE</t>
  </si>
  <si>
    <t>PRISAVLJE 14</t>
  </si>
  <si>
    <t>22874515170</t>
  </si>
  <si>
    <t>AGENCIJA ZA OBALNI LINIJSKI POMORSKI PROMET</t>
  </si>
  <si>
    <t>ATNOFAGASTE 6</t>
  </si>
  <si>
    <t>27735395987</t>
  </si>
  <si>
    <t>AGENCIJA ZA ISTRAŽIVANJE NESREĆA U ZRAČNOM, POMORSKOM I ŽELJEZNIČKOM PROMETU</t>
  </si>
  <si>
    <t>LONJIČKA 2</t>
  </si>
  <si>
    <t>04077199</t>
  </si>
  <si>
    <t>40956403978</t>
  </si>
  <si>
    <t>AGENCIJA ZA SIGURNOST ŽELJEZNIČKOG PROMETA</t>
  </si>
  <si>
    <t>RADNIČKA CESTA 39</t>
  </si>
  <si>
    <t>99256282044</t>
  </si>
  <si>
    <t>HRVATSKA AGENCIJA ZA CIVILNO ZRAKOPLOVSTVO</t>
  </si>
  <si>
    <t>02371219</t>
  </si>
  <si>
    <t>76108805525</t>
  </si>
  <si>
    <t>HRVATSKI HIDROGRAFSKI INSTITUT</t>
  </si>
  <si>
    <t>ZRINSKO-FRANKOPANSKA 161</t>
  </si>
  <si>
    <t>51867618130</t>
  </si>
  <si>
    <t>HRVATSKA REGULATORNA AGENCIJA ZA MREŽNE DJELATNOSTI</t>
  </si>
  <si>
    <t>ROBERTA FRANGEŠA MIHANOVIĆA 9</t>
  </si>
  <si>
    <t>10110 ZAGREB</t>
  </si>
  <si>
    <t>87950783661</t>
  </si>
  <si>
    <t>JAVNA USTANOVA LUČKA UPRAVA SISAK</t>
  </si>
  <si>
    <t>RIMSKA 28</t>
  </si>
  <si>
    <t>01534475</t>
  </si>
  <si>
    <t>80303023744</t>
  </si>
  <si>
    <t>JAVNA USTANOVA LUČKA UPRAVA SLAVONSKI BROD</t>
  </si>
  <si>
    <t>ŠETALIŠTE BRAĆE RADIĆ 19/A</t>
  </si>
  <si>
    <t>01515845</t>
  </si>
  <si>
    <t>14562482156</t>
  </si>
  <si>
    <t>LUČKA UPRAVA DUBROVNIK</t>
  </si>
  <si>
    <t>OBALA PAPE IVANA PAVLA II. 1</t>
  </si>
  <si>
    <t>01317857</t>
  </si>
  <si>
    <t>51303627909</t>
  </si>
  <si>
    <t>LUČKA UPRAVA OSIJEK</t>
  </si>
  <si>
    <t xml:space="preserve">ŠETALIŠTE KARDINALA FRANJE ŠEPERA 6 </t>
  </si>
  <si>
    <t>01541838</t>
  </si>
  <si>
    <t>78159614650</t>
  </si>
  <si>
    <t>LUČKA UPRAVA PLOČE</t>
  </si>
  <si>
    <t>TRG KRALJA TOMISLAVA 21</t>
  </si>
  <si>
    <t>20340 PLOČE</t>
  </si>
  <si>
    <t>01283847</t>
  </si>
  <si>
    <t>98749709951</t>
  </si>
  <si>
    <t>LUČKA UPRAVA RIJEKA</t>
  </si>
  <si>
    <t>RIVA 1</t>
  </si>
  <si>
    <t>01212109</t>
  </si>
  <si>
    <t>60521475400</t>
  </si>
  <si>
    <t>LUČKA UPRAVA SPLIT</t>
  </si>
  <si>
    <t>GAT SV. DUJE 1</t>
  </si>
  <si>
    <t>01308106</t>
  </si>
  <si>
    <t>06992092556</t>
  </si>
  <si>
    <t>LUČKA UPRAVA ŠIBENIK</t>
  </si>
  <si>
    <t>OBALA HRVATSKE MORNARICE 4</t>
  </si>
  <si>
    <t>01961063</t>
  </si>
  <si>
    <t>98609040957</t>
  </si>
  <si>
    <t>LUČKA UPRAVA VUKOVAR</t>
  </si>
  <si>
    <t>PAROBRODARSKA 5</t>
  </si>
  <si>
    <t>01541455</t>
  </si>
  <si>
    <t>43504091006</t>
  </si>
  <si>
    <t>LUČKA UPRAVA ZADAR</t>
  </si>
  <si>
    <t>GAŽENIČKA CESTA 28A</t>
  </si>
  <si>
    <t>01284649</t>
  </si>
  <si>
    <t>03457471323</t>
  </si>
  <si>
    <t>MINISTARSTVO PROSTORNOGA UREĐENJA, GRADITELJSTVA I DRŽAVNE IMOVINE</t>
  </si>
  <si>
    <t>ULICA REPUBLIKE AUSTRIJE 20</t>
  </si>
  <si>
    <t>95093210687</t>
  </si>
  <si>
    <t>AGENCIJA ZA PRAVNI PROMET I POSREDOVANJE NEKRETNINAMA</t>
  </si>
  <si>
    <t>SAVSKA CESTA 41/VI</t>
  </si>
  <si>
    <t>69331375926</t>
  </si>
  <si>
    <t>DRŽAVNA GEODETSKA UPRAVA</t>
  </si>
  <si>
    <t>GRUŠKA 20</t>
  </si>
  <si>
    <t>84891127540</t>
  </si>
  <si>
    <t>FOND ZA OBNOVU GRADA ZAGREBA, KRAPINSKO-ZAGORSKE ŽUPANIJE I ZAGREBAČKE ŽUPANIJE</t>
  </si>
  <si>
    <t>ULICA IVANA DEŽMANA 10</t>
  </si>
  <si>
    <t>20506058112</t>
  </si>
  <si>
    <t>MINISTARSTVO GOSPODARSTVA I ODRŽIVOG RAZVOJA</t>
  </si>
  <si>
    <t>RADNIČKA CESTA 80</t>
  </si>
  <si>
    <t>19370100881</t>
  </si>
  <si>
    <t>JAVNA USTANOVA NACIONALNI PARK BRIJUNI - PUBLIC INSTITUTION BRIJUNI NATIONAL PARK</t>
  </si>
  <si>
    <t>BRIJUNI</t>
  </si>
  <si>
    <t>52100 PULA-POLA</t>
  </si>
  <si>
    <t>79193158584</t>
  </si>
  <si>
    <t xml:space="preserve">J. U. NACIONALNI PARK KORNATI </t>
  </si>
  <si>
    <t>BUTINA 2</t>
  </si>
  <si>
    <t>22243 MURTER-KORNATI</t>
  </si>
  <si>
    <t>63763133364</t>
  </si>
  <si>
    <t>J. U. NACIONALNI PARK KRKA</t>
  </si>
  <si>
    <t>TRG IVANA PAVLA II 5</t>
  </si>
  <si>
    <t>67969498372</t>
  </si>
  <si>
    <t>J. U. NACIONALNI PARK MLJET</t>
  </si>
  <si>
    <t>PRISTANIŠTE 2</t>
  </si>
  <si>
    <t>20226 MLJET</t>
  </si>
  <si>
    <t>41720834491</t>
  </si>
  <si>
    <t>J. U. NACIONALNI PARK PAKLENICA</t>
  </si>
  <si>
    <t>UL. DR. F. TUĐMANA 14A</t>
  </si>
  <si>
    <t>23244 STARIGRAD</t>
  </si>
  <si>
    <t>24913665146</t>
  </si>
  <si>
    <t>J. U. NACIONALNI PARK PLITVIČKA JEZERA</t>
  </si>
  <si>
    <t>PLITVIČKA JEZERA BB</t>
  </si>
  <si>
    <t>53231 PLITVIČKA JEZERA</t>
  </si>
  <si>
    <t>91109303119</t>
  </si>
  <si>
    <t>J. U. NACIONALNI PARK RISNJAK</t>
  </si>
  <si>
    <t>BIJELA VODICA 48</t>
  </si>
  <si>
    <t>51317 DELNICE</t>
  </si>
  <si>
    <t>09269345925</t>
  </si>
  <si>
    <t>J. U. NACIONALNI PARK SJEVERNI VELEBIT</t>
  </si>
  <si>
    <t>KRASNO 96</t>
  </si>
  <si>
    <t>53274 SENJ</t>
  </si>
  <si>
    <t>24661445515</t>
  </si>
  <si>
    <t>J. U. PARK PRIRODE BIOKOVO</t>
  </si>
  <si>
    <t>FRANJEVAČKI PUT 2/A</t>
  </si>
  <si>
    <t>21300 MAKARSKA</t>
  </si>
  <si>
    <t>63685777958</t>
  </si>
  <si>
    <t>J. U. PARK PRIRODE KOPAČKI RIT</t>
  </si>
  <si>
    <t>KOPAČEVO, MALI SAKADAŠ 1</t>
  </si>
  <si>
    <t>31327 BILJE - KOPAČEVO</t>
  </si>
  <si>
    <t>98988824554</t>
  </si>
  <si>
    <t>J. U. PARK PRIRODE LASTOVSKO OTOČJE</t>
  </si>
  <si>
    <t>TRG SVETOG PETRA 7</t>
  </si>
  <si>
    <t>20289 LASTOVO</t>
  </si>
  <si>
    <t>15186719674</t>
  </si>
  <si>
    <t>J. U. PARK PRIRODE LONJSKO POLJE</t>
  </si>
  <si>
    <t>TRG KRALJA PETRA SVAČIĆA BB</t>
  </si>
  <si>
    <t>44324 JASENOVAC</t>
  </si>
  <si>
    <t>13092477849</t>
  </si>
  <si>
    <t>J. U. PARK PRIRODE MEDVEDNICA</t>
  </si>
  <si>
    <t>BLIZNEC BB</t>
  </si>
  <si>
    <t>59832224817</t>
  </si>
  <si>
    <t xml:space="preserve">J. U. PARK PRIRODE PAPUK </t>
  </si>
  <si>
    <t>TRG GOSPE VOĆINSKE BB</t>
  </si>
  <si>
    <t>33552 VOĆIN</t>
  </si>
  <si>
    <t>09100391705</t>
  </si>
  <si>
    <t>J. U. PARK PRIRODE TELAŠĆICA</t>
  </si>
  <si>
    <t>PUT DANIJELA GRBINA BB</t>
  </si>
  <si>
    <t>23281 SALI</t>
  </si>
  <si>
    <t>39112943608</t>
  </si>
  <si>
    <t>J. U. PARK PRIRODE UČKA</t>
  </si>
  <si>
    <t>LIGANJ 42</t>
  </si>
  <si>
    <t>51415 LOVRAN</t>
  </si>
  <si>
    <t>64113345521</t>
  </si>
  <si>
    <t>JAVNA USTANOVA PARK PRIRODE VELEBIT</t>
  </si>
  <si>
    <t>KANIŽA GOSPIĆKA 4B</t>
  </si>
  <si>
    <t>65211368646</t>
  </si>
  <si>
    <t>JAVNA USTANOVA PARK PRIRODE VRANSKO JEZERO</t>
  </si>
  <si>
    <t>KRALJA PETRA SVAČIĆA 2</t>
  </si>
  <si>
    <t>23210 BIOGRAD</t>
  </si>
  <si>
    <t>62106126299</t>
  </si>
  <si>
    <t>J. U. PARK PRIRODE ŽUMBERAK-SAMOBORSKO GORJE</t>
  </si>
  <si>
    <t>SOŠICE BB</t>
  </si>
  <si>
    <t>10457 ŽUMBERAK</t>
  </si>
  <si>
    <t>11528798664</t>
  </si>
  <si>
    <t>DRŽAVNI HIDROMETEOROLOŠKI ZAVOD</t>
  </si>
  <si>
    <t>RAVNICE 48</t>
  </si>
  <si>
    <t>74660437164</t>
  </si>
  <si>
    <t>AGENCIJA ZA UGLJIKOVODIKE</t>
  </si>
  <si>
    <t>MIRAMARSKA 24</t>
  </si>
  <si>
    <t>04171667</t>
  </si>
  <si>
    <t>72156517632</t>
  </si>
  <si>
    <t>HRVATSKA ENERGETSKA REGULATORNA AGENCIJA</t>
  </si>
  <si>
    <t>ULICA GRADA VUKOVARA 14</t>
  </si>
  <si>
    <t>01624482</t>
  </si>
  <si>
    <t>83764654530</t>
  </si>
  <si>
    <t>MINISTARSTVO GOSPODARSTVA I ODRŽIVOG RAZVOJA – RAVNATELJSTVO ZA ROBNE ZALIHE</t>
  </si>
  <si>
    <t>DRŽAVNI ZAVOD ZA MJERITELJSTVO</t>
  </si>
  <si>
    <t>CAPRAŠKA 6</t>
  </si>
  <si>
    <t>99875008081</t>
  </si>
  <si>
    <t>HRVATSKI ZAVOD ZA NORME</t>
  </si>
  <si>
    <t>76844168802</t>
  </si>
  <si>
    <t>HRVATSKA AKREDITACIJSKA AGENCIJA</t>
  </si>
  <si>
    <t>98834727195</t>
  </si>
  <si>
    <t>HRVATSKA AGENCIJA ZA MALO GOSPODARSTVO, INOVACIJE I INVESTICIJE</t>
  </si>
  <si>
    <t>KSAVER 208</t>
  </si>
  <si>
    <t>25609559342</t>
  </si>
  <si>
    <t>KNEZA TRPIMIRA 2B</t>
  </si>
  <si>
    <t>KATOLIČKI BOGOSLOVNI FAKULTET U ĐAKOVU</t>
  </si>
  <si>
    <t>SVEUČILIŠTE U RIJECI, POMORSKI FAKULTET</t>
  </si>
  <si>
    <t>TRG J. F. KENNEDEY-A 6</t>
  </si>
  <si>
    <t>ANDRIJE KAČIĆA MIOŠIĆA 26</t>
  </si>
  <si>
    <t xml:space="preserve">KRALJA PETRA KREŠIMIRA IV. 30 </t>
  </si>
  <si>
    <t>VELEUČILIŠTE U POŽEGI</t>
  </si>
  <si>
    <t>34000 POŽEGA</t>
  </si>
  <si>
    <t>14821098391</t>
  </si>
  <si>
    <t>TRG ANDRIJE HEBRANGA 11</t>
  </si>
  <si>
    <t>EKONOMSKI INSTITUT, ZAGREB</t>
  </si>
  <si>
    <t>TRG J. F. KENNEDY-A 7</t>
  </si>
  <si>
    <t>INSTITUT ZA DRUŠTVENA ISTRAŽIVANJA U ZAGREBU</t>
  </si>
  <si>
    <t>ŠETALIŠTE IVANA MEŠTROVIĆA 63</t>
  </si>
  <si>
    <t>HRV. BRATSKE ZAJEDNICE 4</t>
  </si>
  <si>
    <t>MINISTARSTVO RADA, MIROVINSKOG SUSTAVA, OBITELJI I SOCIJALNE POLITIKE</t>
  </si>
  <si>
    <t>53969486500</t>
  </si>
  <si>
    <t>HRVATSKI ZAVOD ZA ZAPOŠLJAVANJE*</t>
  </si>
  <si>
    <t>SAVSKA CESTA 64</t>
  </si>
  <si>
    <t>91547293790</t>
  </si>
  <si>
    <t>ZAVOD ZA VJEŠTAČENJE, PROFESIONALNU REHABILITACIJU I ZAPOŠLJAVANJE OSOBA S INVALIDITETOM</t>
  </si>
  <si>
    <t>ANTUNA MIHANOVIĆA 3</t>
  </si>
  <si>
    <t>20502470829</t>
  </si>
  <si>
    <t>SREDIŠNJI REGISTAR OSIGURANIKA</t>
  </si>
  <si>
    <t>GAJEVA 5</t>
  </si>
  <si>
    <t>93161265507</t>
  </si>
  <si>
    <t>AGENCIJA ZA OSIGURANJE RADNIČKIH TRAŽBINA</t>
  </si>
  <si>
    <t>FRANKOPANSKA 11</t>
  </si>
  <si>
    <t>04323472109</t>
  </si>
  <si>
    <t>CENTAR ZA PROFESIONALNU REHABILITACIJU OSIJEK</t>
  </si>
  <si>
    <t>TADIJE SMIČIKLASA 2</t>
  </si>
  <si>
    <t>03021866</t>
  </si>
  <si>
    <t>CENTAR ZA PROFESIONALNU REHABILITACIJU RIJEKA</t>
  </si>
  <si>
    <t>WENZELOVA 3/A</t>
  </si>
  <si>
    <t>04453433</t>
  </si>
  <si>
    <t>CENTAR ZA PROFESIONALNU REHABILITACIJU SPLIT</t>
  </si>
  <si>
    <t>RUĐERA BOŠKOVIĆEVA 30</t>
  </si>
  <si>
    <t>04451660</t>
  </si>
  <si>
    <t>CENTAR ZA PROFESIONALNU REHABILITACIJU ZAGREB</t>
  </si>
  <si>
    <t>ULICA REPUBLIKE AUSTRIJE 1</t>
  </si>
  <si>
    <t>04370503</t>
  </si>
  <si>
    <t>CENTAR RUDOLF STEINER DARUVAR</t>
  </si>
  <si>
    <t>MASARYKOVA 85</t>
  </si>
  <si>
    <t>43500 DARUVAR</t>
  </si>
  <si>
    <t>26028963136</t>
  </si>
  <si>
    <t xml:space="preserve">CENTAR ZA ODGOJ I OBRAZOVANJE DUBRAVA </t>
  </si>
  <si>
    <t>PR. TOMISLAVA ŠPOLJARA 20</t>
  </si>
  <si>
    <t>31982620821</t>
  </si>
  <si>
    <t>CENTAR ZA ODGOJ I OBRAZOVANJE JURAJ BONAČI</t>
  </si>
  <si>
    <t>BRUNE BUŠIĆA 30</t>
  </si>
  <si>
    <t>00475993244</t>
  </si>
  <si>
    <t>CENTAR ZA ODGOJ I OBRAZOVANJE LUG</t>
  </si>
  <si>
    <t>BREGANA, KNEZA ZDESLAVA 2</t>
  </si>
  <si>
    <t>10432 SAMOBOR</t>
  </si>
  <si>
    <t>33776947373</t>
  </si>
  <si>
    <t xml:space="preserve">CENTAR ZA ODGOJ I OBRAZOVANJE SLAVA RAŠKAJ SPLIT </t>
  </si>
  <si>
    <t>RADNIČKA 2</t>
  </si>
  <si>
    <t>22392556339</t>
  </si>
  <si>
    <t>CENTAR ZA ODGOJ I OBRAZOVANJE SLAVA RAŠKAJ ZAGREB</t>
  </si>
  <si>
    <t>NAZOROVA 47</t>
  </si>
  <si>
    <t>16745501648</t>
  </si>
  <si>
    <t>CENTAR ZA ODGOJ I OBRAZOVANJE ŠUBIĆEVAC</t>
  </si>
  <si>
    <t>BANA JOSIPA JELAČIĆA 4</t>
  </si>
  <si>
    <t>34291257605</t>
  </si>
  <si>
    <t>CENTAR ZA ODGOJ I OBRAZOVANJE TUŠKANAC</t>
  </si>
  <si>
    <t>TUŠKANAC 15</t>
  </si>
  <si>
    <t>34634200382</t>
  </si>
  <si>
    <t xml:space="preserve">CENTAR ZA ODGOJ I OBRAZOVANJE VELIKA GORICA </t>
  </si>
  <si>
    <t>ZAGREBAČKA 90</t>
  </si>
  <si>
    <t>28129388615</t>
  </si>
  <si>
    <t>CENTAR ZA ODGOJ I OBRAZOVANJE VINKO BEK</t>
  </si>
  <si>
    <t>KUŠLANOVA 59A</t>
  </si>
  <si>
    <t>16898882733</t>
  </si>
  <si>
    <t>CENTAR ZA ODGOJ I OBRAZOVANJE ZAJEZDA</t>
  </si>
  <si>
    <t>ZAJEZDA 31</t>
  </si>
  <si>
    <t>49284 BUDINŠĆINA</t>
  </si>
  <si>
    <t>03599152506</t>
  </si>
  <si>
    <t>CENTAR ZA POSEBNO SKRBNIŠTVO</t>
  </si>
  <si>
    <t>SAVSKA 41/VI</t>
  </si>
  <si>
    <t>15916354928</t>
  </si>
  <si>
    <t>CENTAR ZA PRUŽANJE USLUGA U ZAJEDNICI IZVOR, SELCE</t>
  </si>
  <si>
    <t>EMILA ANTIĆA 20</t>
  </si>
  <si>
    <t>51266 CRIKVENICA</t>
  </si>
  <si>
    <t>75733262824</t>
  </si>
  <si>
    <t>CENTAR ZA PRUŽANJE USLUGA U ZAJEDNICI KLASJE OSIJEK</t>
  </si>
  <si>
    <t>RUŽINA 32</t>
  </si>
  <si>
    <t>13771936999</t>
  </si>
  <si>
    <t>CENTAR ZA PRUŽANJE USLUGA U ZAJEDNICI KUĆA SRETNIH CIGLICA, SLAVONSKI BROD</t>
  </si>
  <si>
    <t>STANKA VRAZA 109A</t>
  </si>
  <si>
    <t>81369633612</t>
  </si>
  <si>
    <t>CENTAR ZA PRUŽANJE USLUGA U ZAJEDNICI LIPIK</t>
  </si>
  <si>
    <t>TRG DR. FRANJE TUĐMANA 1</t>
  </si>
  <si>
    <t>34551 LIPIK</t>
  </si>
  <si>
    <t>57285376027</t>
  </si>
  <si>
    <t>CENTAR ZA PRUŽANJE USLUGA U ZAJEDNICI MOCIRE</t>
  </si>
  <si>
    <t>ASJE PETRIČIĆ 5</t>
  </si>
  <si>
    <t>01092203507</t>
  </si>
  <si>
    <t>CENTAR ZA PRUŽANJE USLUGA U ZAJEDNICI OSIJEK - JA KAO I TI</t>
  </si>
  <si>
    <t>MARTINA DIVALTA 2</t>
  </si>
  <si>
    <t>81122081473</t>
  </si>
  <si>
    <t>CENTAR ZA PRUŽANJE USLUGA U ZAJEDNICI OZALJ</t>
  </si>
  <si>
    <t>JAŠKOVO 50</t>
  </si>
  <si>
    <t>47281 MALI ERJAVEC</t>
  </si>
  <si>
    <t>87620790803</t>
  </si>
  <si>
    <t>CENTAR ZA PRUŽANJE USLUGA U ZAJEDNICI SPLIT</t>
  </si>
  <si>
    <t>HERCEGOVAČKA 65</t>
  </si>
  <si>
    <t>55330565464</t>
  </si>
  <si>
    <t>CENTAR ZA PRUŽANJE USLUGA U ZAJEDNICI SVITANJE</t>
  </si>
  <si>
    <t>TRG TOMISLAVA DR. BARDEKA 10/10</t>
  </si>
  <si>
    <t>75430947376</t>
  </si>
  <si>
    <t>CENTAR ZA PRUŽANJE USLUGA U ZAJEDNICI VLADIMIR NAZOR</t>
  </si>
  <si>
    <t>VLADIMIRA NAZORA 10</t>
  </si>
  <si>
    <t>85866981630</t>
  </si>
  <si>
    <t>CENTAR ZA REHABILITACIJU FRA ANTE SEKELEZ</t>
  </si>
  <si>
    <t>30. SVIBNJA 16</t>
  </si>
  <si>
    <t>21236 VRLIKA</t>
  </si>
  <si>
    <t>51139896464</t>
  </si>
  <si>
    <t>CENTAR ZA REHABILITACIJU JOSIPOVAC</t>
  </si>
  <si>
    <t>NA RIJECI 13A</t>
  </si>
  <si>
    <t>20207 MLINI</t>
  </si>
  <si>
    <t>62252145399</t>
  </si>
  <si>
    <t>CENTAR ZA REHABILITACIJU KOMAREVO</t>
  </si>
  <si>
    <t>GORNJE KOMAREVO - CESTA 52/A</t>
  </si>
  <si>
    <t>44010 GORNJE KOMAREVO</t>
  </si>
  <si>
    <t>07830685349</t>
  </si>
  <si>
    <t>CENTAR ZA REHABILITACIJU MALA TEREZIJA</t>
  </si>
  <si>
    <t>VLADIMIRA GORTANA16</t>
  </si>
  <si>
    <t>32000 VINKOVCI</t>
  </si>
  <si>
    <t>54117433109</t>
  </si>
  <si>
    <t>CENTAR ZA REHABILITACIJU MIR</t>
  </si>
  <si>
    <t>PUT MIRA 16</t>
  </si>
  <si>
    <t>21217 KAŠTELA</t>
  </si>
  <si>
    <t>20663023892</t>
  </si>
  <si>
    <t xml:space="preserve">CENTAR ZA REHABILITACIJU PULA </t>
  </si>
  <si>
    <t>SANTOROVA 11</t>
  </si>
  <si>
    <t>97096220014</t>
  </si>
  <si>
    <t>CENTAR ZA REHABILITACIJU RIJEKA</t>
  </si>
  <si>
    <t>KOZALA 77/ B</t>
  </si>
  <si>
    <t>53418402939</t>
  </si>
  <si>
    <t>CENTAR ZA REHABILITACIJU SAMARITANAC SPLIT</t>
  </si>
  <si>
    <t>ĆIRIL METODOVA 14A</t>
  </si>
  <si>
    <t>60945415147</t>
  </si>
  <si>
    <t>CENTAR ZA REHABILITACIJU STANČIĆ</t>
  </si>
  <si>
    <t>ZAGREBAČKA 23</t>
  </si>
  <si>
    <t>10370 BRCKOVLJANI</t>
  </si>
  <si>
    <t>82103973646</t>
  </si>
  <si>
    <t>CENTAR ZA REHABILITACIJU SVETI FILIP I JAKOV</t>
  </si>
  <si>
    <t>PUT PRIMORJA 56</t>
  </si>
  <si>
    <t>23207 SV. FILIP I JAKOV</t>
  </si>
  <si>
    <t>84459154077</t>
  </si>
  <si>
    <t>CENTAR ZA REHABILITACIJU ZAGREB</t>
  </si>
  <si>
    <t>ORLOVAC 2</t>
  </si>
  <si>
    <t>32686631843</t>
  </si>
  <si>
    <t>CENTAR ZA SOCIJALNU SKRB BELI MANASTIR</t>
  </si>
  <si>
    <t>KRALJA TOMISLAVA 37</t>
  </si>
  <si>
    <t>31300 BELI MANASTIR</t>
  </si>
  <si>
    <t>07622109596</t>
  </si>
  <si>
    <t>CENTAR ZA SOCIJALNU SKRB BENKOVAC</t>
  </si>
  <si>
    <t>TINA UJEVIĆA 7</t>
  </si>
  <si>
    <t>23420 BENKOVAC</t>
  </si>
  <si>
    <t>39615246060</t>
  </si>
  <si>
    <t xml:space="preserve">CENTAR ZA SOCIJALNU SKRB BIOGRAD NA MORU </t>
  </si>
  <si>
    <t>LOŠINJSKA 2A</t>
  </si>
  <si>
    <t>23210 BIOGRAD NA MORU</t>
  </si>
  <si>
    <t>30600666025</t>
  </si>
  <si>
    <t>CENTAR ZA SOCIJALNU SKRB BJELOVAR</t>
  </si>
  <si>
    <t>JOSIPA JURJA STROSSMAYERA 2</t>
  </si>
  <si>
    <t>74571480923</t>
  </si>
  <si>
    <t>CENTAR ZA SOCIJALNU SKRB BRAČ - SUPETAR</t>
  </si>
  <si>
    <t>MLADENA VODANOVIĆA 18</t>
  </si>
  <si>
    <t>21400 SUPETAR</t>
  </si>
  <si>
    <t>08337817529</t>
  </si>
  <si>
    <t>CENTAR ZA SOCIJALNU SKRB BUJE, CENTRO DI ASSISTENZA SOCIALE DI BUIE</t>
  </si>
  <si>
    <t>RUDINE 1</t>
  </si>
  <si>
    <t>52460 BUJE</t>
  </si>
  <si>
    <t>87917355080</t>
  </si>
  <si>
    <t>CENTAR ZA SOCIJALNU SKRB CRES-LOŠINJ</t>
  </si>
  <si>
    <t>BRAĆE VIDULIĆA 8</t>
  </si>
  <si>
    <t>51550 MALI LOŠINJ</t>
  </si>
  <si>
    <t>42190505366</t>
  </si>
  <si>
    <t>CENTAR ZA SOCIJALNU SKRB CRIKVENICA</t>
  </si>
  <si>
    <t>GORICA BRAĆE CVETIĆ 2</t>
  </si>
  <si>
    <t>51260 CRIKVENICA</t>
  </si>
  <si>
    <t>73096118098</t>
  </si>
  <si>
    <t xml:space="preserve">CENTAR ZA SOCIJALNU SKRB ČAKOVEC </t>
  </si>
  <si>
    <t>JAKOVA GOTOVCA 9</t>
  </si>
  <si>
    <t>86846610976</t>
  </si>
  <si>
    <t xml:space="preserve">CENTAR ZA SOCIJALNU SKRB ČAZMA </t>
  </si>
  <si>
    <t>TRG ČAZMANSKOG KAPTOLA 6</t>
  </si>
  <si>
    <t>43240 ČAZMA</t>
  </si>
  <si>
    <t>34497154725</t>
  </si>
  <si>
    <t xml:space="preserve">CENTAR ZA SOCIJALNU SKRB DARUVAR </t>
  </si>
  <si>
    <t>NIKOLE TESLE 1/A</t>
  </si>
  <si>
    <t>17273800882</t>
  </si>
  <si>
    <t xml:space="preserve">CENTAR ZA SOCIJALNU SKRB DONJA STUBICA </t>
  </si>
  <si>
    <t>STAROGRADSKA 3</t>
  </si>
  <si>
    <t>49240 DONJA STUBICA</t>
  </si>
  <si>
    <t>37661305531</t>
  </si>
  <si>
    <t>CENTAR ZA SOCIJALNU SKRB DONJI MIHOLJAC</t>
  </si>
  <si>
    <t>VUKOVARSKA 7</t>
  </si>
  <si>
    <t>31540 DONJI MIHOLJAC</t>
  </si>
  <si>
    <t>46631238611</t>
  </si>
  <si>
    <t>CENTAR ZA SOCIJALNU SKRB DRNIŠ</t>
  </si>
  <si>
    <t xml:space="preserve">KARDINALA ALOJZIJA STEPINCA </t>
  </si>
  <si>
    <t>22320 DRNIŠ</t>
  </si>
  <si>
    <t>48232698465</t>
  </si>
  <si>
    <t>CENTAR ZA SOCIJALNU SKRB DUBROVNIK</t>
  </si>
  <si>
    <t>MIHA PRACATA 1</t>
  </si>
  <si>
    <t>53180008172</t>
  </si>
  <si>
    <t>CENTAR ZA SOCIJALNU SKRB DUGA RESA</t>
  </si>
  <si>
    <t>ULICA 137 BRIGADE 3</t>
  </si>
  <si>
    <t>47250 DUGA RESA</t>
  </si>
  <si>
    <t>65202060373</t>
  </si>
  <si>
    <t>CENTAR ZA SOCIJALNU SKRB DUGO SELO</t>
  </si>
  <si>
    <t>JOSIPA ZORIĆA 3</t>
  </si>
  <si>
    <t>10370 DUGO SELO</t>
  </si>
  <si>
    <t>91370338596</t>
  </si>
  <si>
    <t>CENTAR ZA SOCIJALNU SKRB ĐAKOVO</t>
  </si>
  <si>
    <t>PETRA PRERADOVIĆA 2A</t>
  </si>
  <si>
    <t>02662173046</t>
  </si>
  <si>
    <t>CENTAR ZA SOCIJALNU SKRB ĐURĐEVAC</t>
  </si>
  <si>
    <t>GAJEVA 6</t>
  </si>
  <si>
    <t>48350 ĐURĐEVAC</t>
  </si>
  <si>
    <t>46724675241</t>
  </si>
  <si>
    <t xml:space="preserve">CENTAR ZA SOCIJALNU SKRB GAREŠNICA </t>
  </si>
  <si>
    <t>VLADIMIRA NAZORA 13</t>
  </si>
  <si>
    <t>43280 GAREŠNICA</t>
  </si>
  <si>
    <t>97204528596</t>
  </si>
  <si>
    <t>CENTAR ZA SOCIJALNU SKRB GLINA</t>
  </si>
  <si>
    <t>TRG DR. FRANJE TUĐMANA 24</t>
  </si>
  <si>
    <t>44400 GLINA</t>
  </si>
  <si>
    <t>92730834243</t>
  </si>
  <si>
    <t>CENTAR ZA SOCIJALNU SKRB GOSPIĆ</t>
  </si>
  <si>
    <t>VILE VELEBITA 6</t>
  </si>
  <si>
    <t>84303052937</t>
  </si>
  <si>
    <t>CENTAR ZA SOCIJALNU SKRB GRUBIŠNO POLJE</t>
  </si>
  <si>
    <t>TRG BANA JOSIPA JELAČIĆA 7</t>
  </si>
  <si>
    <t>43290 GRUBIŠNO POLJE</t>
  </si>
  <si>
    <t>80558304116</t>
  </si>
  <si>
    <t>CENTAR ZA SOCIJALNU SKRB HRVATSKA KOSTAJNICA</t>
  </si>
  <si>
    <t>JOSIPA MARIĆA 2</t>
  </si>
  <si>
    <t>44430 HRVATSKA KOSTAJNICA</t>
  </si>
  <si>
    <t>58292354024</t>
  </si>
  <si>
    <t>CENTAR ZA SOCIJALNU SKRB IMOTSKI</t>
  </si>
  <si>
    <t>BRUNE BUŠIĆA 6</t>
  </si>
  <si>
    <t>21260 IMOTSKI</t>
  </si>
  <si>
    <t>63946108971</t>
  </si>
  <si>
    <t>CENTAR ZA SOCIJALNU SKRB IVANEC</t>
  </si>
  <si>
    <t>ĐURE ARNOLDA 11</t>
  </si>
  <si>
    <t>42240 IVANEC</t>
  </si>
  <si>
    <t>61639450947</t>
  </si>
  <si>
    <t>CENTAR ZA SOCIJALNU SKRB IVANIĆ GRAD</t>
  </si>
  <si>
    <t>FRANE JURINCA 6</t>
  </si>
  <si>
    <t>10310 IVANIĆ GRAD</t>
  </si>
  <si>
    <t>33291090566</t>
  </si>
  <si>
    <t>CENTAR ZA SOCIJALNU SKRB JASTREBARSKO</t>
  </si>
  <si>
    <t>TRG LJUBE BABIĆA 29</t>
  </si>
  <si>
    <t>05065053844</t>
  </si>
  <si>
    <t>CENTAR ZA SOCIJALNU SKRB KARLOVAC</t>
  </si>
  <si>
    <t xml:space="preserve">IVANA MEŠTROVIĆA 10 </t>
  </si>
  <si>
    <t>48212013313</t>
  </si>
  <si>
    <t>CENTAR ZA SOCIJALNU SKRB KNIN</t>
  </si>
  <si>
    <t>GOJKA ŠUŠKA 4</t>
  </si>
  <si>
    <t>16906896167</t>
  </si>
  <si>
    <t>CENTAR ZA SOCIJALNU SKRB KOPRIVNICA</t>
  </si>
  <si>
    <t>TRG EUGENA KUMIČIĆA 2</t>
  </si>
  <si>
    <t>48009435950</t>
  </si>
  <si>
    <t>CENTAR ZA SOCIJALNU SKRB KORČULA</t>
  </si>
  <si>
    <t>ŠETALIŠTE FRANA KRŠINIĆA 50</t>
  </si>
  <si>
    <t>20260 KORČULA</t>
  </si>
  <si>
    <t>71397834598</t>
  </si>
  <si>
    <t>CENTAR ZA SOCIJALNU SKRB KRAPINA</t>
  </si>
  <si>
    <t>DRAGUTINA DOMJANIĆA BB</t>
  </si>
  <si>
    <t>90666923133</t>
  </si>
  <si>
    <t>CENTAR ZA SOCIJALNU SKRB KRIŽEVCI</t>
  </si>
  <si>
    <t>BANA JOSIPA JELAČIĆA 5</t>
  </si>
  <si>
    <t>22165957758</t>
  </si>
  <si>
    <t>CENTAR ZA SOCIJALNU SKRB KRK</t>
  </si>
  <si>
    <t>VRŠANSKA 21A</t>
  </si>
  <si>
    <t>51500 KRK</t>
  </si>
  <si>
    <t>84868232360</t>
  </si>
  <si>
    <t>CENTAR ZA SOCIJALNU SKRB KUTINA</t>
  </si>
  <si>
    <t>STJEPANA RADIĆA 7/A</t>
  </si>
  <si>
    <t>44320 KUTINA</t>
  </si>
  <si>
    <t>30070250400</t>
  </si>
  <si>
    <t>CENTAR ZA SOCIJALNU SKRB LABIN</t>
  </si>
  <si>
    <t>ISTARSKA 1</t>
  </si>
  <si>
    <t>52220 LABIN</t>
  </si>
  <si>
    <t>47474661798</t>
  </si>
  <si>
    <t>CENTAR ZA SOCIJALNU SKRB LUDBREG</t>
  </si>
  <si>
    <t>KARDINALA FRANJE KUHARIĆA 12</t>
  </si>
  <si>
    <t>42230 LUDBREG</t>
  </si>
  <si>
    <t>55037689756</t>
  </si>
  <si>
    <t>CENTAR ZA SOCIJALNU SKRB MAKARSKA</t>
  </si>
  <si>
    <t>KIPARA MEŠTROVIĆA 2A, PTC SV. NIKOLA</t>
  </si>
  <si>
    <t>93309675767</t>
  </si>
  <si>
    <t xml:space="preserve">CENTAR ZA SOCIJALNU SKRB METKOVIĆ </t>
  </si>
  <si>
    <t>ANTE STARČEVIĆA 25</t>
  </si>
  <si>
    <t>20350 METKOVIĆ</t>
  </si>
  <si>
    <t>65800553283</t>
  </si>
  <si>
    <t>CENTAR ZA SOCIJALNU SKRB NAŠICE</t>
  </si>
  <si>
    <t>31500 NAŠICE</t>
  </si>
  <si>
    <t>19876782869</t>
  </si>
  <si>
    <t>CENTAR ZA SOCIJALNU SKRB NOVA GRADIŠKA</t>
  </si>
  <si>
    <t>KARLA DIONEŠA 4/I</t>
  </si>
  <si>
    <t>35400 NOVA GRADIŠKA</t>
  </si>
  <si>
    <t>94667388644</t>
  </si>
  <si>
    <t>CENTAR ZA SOCIJALNU SKRB NOVI MAROF</t>
  </si>
  <si>
    <t>MIROSLAVA KRLEŽE 4</t>
  </si>
  <si>
    <t>42220 NOVI MAROF</t>
  </si>
  <si>
    <t>86153055540</t>
  </si>
  <si>
    <t>CENTAR ZA SOCIJALNU SKRB NOVSKA</t>
  </si>
  <si>
    <t>TINA UJEVIĆA 1/A</t>
  </si>
  <si>
    <t>44330 NOVSKA</t>
  </si>
  <si>
    <t>14153105428</t>
  </si>
  <si>
    <t>CENTAR ZA SOCIJALNU SKRB OGULIN</t>
  </si>
  <si>
    <t>VIJENAC IVE MARINKOVIĆA 1</t>
  </si>
  <si>
    <t>47300 OGULIN</t>
  </si>
  <si>
    <t>07116128329</t>
  </si>
  <si>
    <t>CENTAR ZA SOCIJALNU SKRB OMIŠ</t>
  </si>
  <si>
    <t>ČETVRT RIBNJAK BB</t>
  </si>
  <si>
    <t>21310 OMIŠ</t>
  </si>
  <si>
    <t>53905164223</t>
  </si>
  <si>
    <t>CENTAR ZA SOCIJALNU SKRB OPATIJA</t>
  </si>
  <si>
    <t>STUBIŠTE BAREDINE 10/1</t>
  </si>
  <si>
    <t>38485604560</t>
  </si>
  <si>
    <t>CENTAR ZA SOCIJALNU SKRB OSIJEK</t>
  </si>
  <si>
    <t>GUNDULIĆEVA 22</t>
  </si>
  <si>
    <t>97716077231</t>
  </si>
  <si>
    <t>CENTAR ZA SOCIJALNU SKRB PAKRAC</t>
  </si>
  <si>
    <t>PETRA PRERADOVIĆA 1</t>
  </si>
  <si>
    <t>34550 PAKRAC</t>
  </si>
  <si>
    <t>20913274956</t>
  </si>
  <si>
    <t>CENTAR ZA SOCIJALNU SKRB PAZIN</t>
  </si>
  <si>
    <t>PROLAZ OTOKARA KERŠOVANIJA 2</t>
  </si>
  <si>
    <t>04307151048</t>
  </si>
  <si>
    <t>CENTAR ZA SOCIJALNU SKRB PETRINJA</t>
  </si>
  <si>
    <t>TURKULINOVA 35</t>
  </si>
  <si>
    <t>44250 PETRINJA</t>
  </si>
  <si>
    <t>83245315816</t>
  </si>
  <si>
    <t>CENTAR ZA SOCIJALNU SKRB PLOČE</t>
  </si>
  <si>
    <t>DALMATINSKA 40</t>
  </si>
  <si>
    <t>14447760376</t>
  </si>
  <si>
    <t>CENTAR ZA SOCIJALNU SKRB POREČ</t>
  </si>
  <si>
    <t>DR. MAURO GIOSEFFI 2B</t>
  </si>
  <si>
    <t>27446717561</t>
  </si>
  <si>
    <t>CENTAR ZA SOCIJALNU SKRB POŽEGA</t>
  </si>
  <si>
    <t>DR. FILIPA POTREBICE 2</t>
  </si>
  <si>
    <t>90367068913</t>
  </si>
  <si>
    <t>CENTAR ZA SOCIJALNU SKRB PRELOG</t>
  </si>
  <si>
    <t>KRALJA ZVONIMIRA 9</t>
  </si>
  <si>
    <t>40323 PRELOG</t>
  </si>
  <si>
    <t>41243002511</t>
  </si>
  <si>
    <t>CENTAR ZA SOCIJALNU SKRB PULA-POLA</t>
  </si>
  <si>
    <t>SERGIJEVACA 2</t>
  </si>
  <si>
    <t>46797781162</t>
  </si>
  <si>
    <t>CENTAR ZA SOCIJALNU SKRB RIJEKA</t>
  </si>
  <si>
    <t>LAGINJINA 11A</t>
  </si>
  <si>
    <t>16498344320</t>
  </si>
  <si>
    <t>CENTAR ZA SOCIJALNU SKRB ROVINJ</t>
  </si>
  <si>
    <t>CARERA 21/2</t>
  </si>
  <si>
    <t>52210 ROVINJ</t>
  </si>
  <si>
    <t>78200618356</t>
  </si>
  <si>
    <t>CENTAR ZA SOCIJALNU SKRB SAMOBOR</t>
  </si>
  <si>
    <t>ZAGORSKA 1</t>
  </si>
  <si>
    <t>10430 SAMOBOR</t>
  </si>
  <si>
    <t>84486125017</t>
  </si>
  <si>
    <t>CENTAR ZA SOCIJALNU SKRB SENJ</t>
  </si>
  <si>
    <t>VJENCESLAVA NOVAKA 4</t>
  </si>
  <si>
    <t>53270 SENJ</t>
  </si>
  <si>
    <t>86371528033</t>
  </si>
  <si>
    <t>CENTAR ZA SOCIJALNU SKRB SINJ</t>
  </si>
  <si>
    <t>ŽANKOVA GLAVICA 2</t>
  </si>
  <si>
    <t>21230 SINJ</t>
  </si>
  <si>
    <t>07505873008</t>
  </si>
  <si>
    <t>CENTAR ZA SOCIJALNU SKRB SISAK</t>
  </si>
  <si>
    <t>IVANA MEŠTROVIĆA 21</t>
  </si>
  <si>
    <t>71787364335</t>
  </si>
  <si>
    <t>CENTAR ZA SOCIJALNU SKRB SLATINA</t>
  </si>
  <si>
    <t>VLADIMIRA NAZORA 5/1</t>
  </si>
  <si>
    <t>33520 SLATINA</t>
  </si>
  <si>
    <t>90835485697</t>
  </si>
  <si>
    <t>CENTAR ZA SOCIJALNU SKRB SLAVONSKI BROD</t>
  </si>
  <si>
    <t>NASELJE SLAVONIJA I. BB</t>
  </si>
  <si>
    <t>21748116747</t>
  </si>
  <si>
    <t>CENTAR ZA SOCIJALNU SKRB SLUNJ</t>
  </si>
  <si>
    <t>ULICA BRAĆE RADIĆA 1</t>
  </si>
  <si>
    <t>47240 SLUNJ</t>
  </si>
  <si>
    <t>93613587014</t>
  </si>
  <si>
    <t>CENTAR ZA SOCIJALNU SKRB SPLIT</t>
  </si>
  <si>
    <t>GUNDULIĆEVA 25</t>
  </si>
  <si>
    <t>50704222350</t>
  </si>
  <si>
    <t xml:space="preserve">CENTAR ZA SOCIJALNU SKRB SVETI IVAN ZELINA </t>
  </si>
  <si>
    <t>BRAĆE RADIĆA 2</t>
  </si>
  <si>
    <t>10380 SVETI IVAN ZELINA</t>
  </si>
  <si>
    <t>86252898914</t>
  </si>
  <si>
    <t>CENTAR ZA SOCIJALNU SKRB ŠIBENIK</t>
  </si>
  <si>
    <t>PETRA GRUBIŠIĆA 3</t>
  </si>
  <si>
    <t>25482722030</t>
  </si>
  <si>
    <t>CENTAR ZA SOCIJALNU SKRB TROGIR</t>
  </si>
  <si>
    <t>HRVATSKIH MUČENIKA 6</t>
  </si>
  <si>
    <t>21220 TROGIR</t>
  </si>
  <si>
    <t>60991875199</t>
  </si>
  <si>
    <t>CENTAR ZA SOCIJALNU SKRB VALPOVO</t>
  </si>
  <si>
    <t>MATIJE GUPCA 11</t>
  </si>
  <si>
    <t>31550 VALPOVO</t>
  </si>
  <si>
    <t>76702509587</t>
  </si>
  <si>
    <t>CENTAR ZA SOCIJALNU SKRB VARAŽDIN</t>
  </si>
  <si>
    <t>VLADIMIRA NAZORA 22</t>
  </si>
  <si>
    <t>87061553266</t>
  </si>
  <si>
    <t xml:space="preserve">CENTAR ZA SOCIJALNU SKRB VELIKA GORICA </t>
  </si>
  <si>
    <t>TRG KRALJA TOMISLAVA 35</t>
  </si>
  <si>
    <t>81941692775</t>
  </si>
  <si>
    <t>CENTAR ZA SOCIJALNU SKRB VINKOVCI</t>
  </si>
  <si>
    <t>GLAGOLJAŠKA 31E</t>
  </si>
  <si>
    <t xml:space="preserve">32100 VINKOVCI </t>
  </si>
  <si>
    <t>53940614467</t>
  </si>
  <si>
    <t>CENTAR ZA SOCIJALNU SKRB VIROVITICA</t>
  </si>
  <si>
    <t>VLADIMIRA NAZORA 2</t>
  </si>
  <si>
    <t>57720492539</t>
  </si>
  <si>
    <t>CENTAR ZA SOCIJALNU SKRB VRBOVEC</t>
  </si>
  <si>
    <t>TRG PETRA ZRINSKOG 23</t>
  </si>
  <si>
    <t>10340 VRBOVEC</t>
  </si>
  <si>
    <t>68238626105</t>
  </si>
  <si>
    <t>CENTAR ZA SOCIJALNU SKRB VUKOVAR</t>
  </si>
  <si>
    <t>ŽUPANIJSKA 13</t>
  </si>
  <si>
    <t>37171057441</t>
  </si>
  <si>
    <t>CENTAR ZA SOCIJALNU SKRB ZABOK</t>
  </si>
  <si>
    <t>MATIJE GUPCA 53</t>
  </si>
  <si>
    <t>49210 ZABOK</t>
  </si>
  <si>
    <t>32389551255</t>
  </si>
  <si>
    <t>CENTAR ZA SOCIJALNU SKRB ZADAR</t>
  </si>
  <si>
    <t>19924507354</t>
  </si>
  <si>
    <t>CENTAR ZA SOCIJALNU SKRB ZAGREB</t>
  </si>
  <si>
    <t>KUMIČIĆEVA 5</t>
  </si>
  <si>
    <t>15904096423</t>
  </si>
  <si>
    <t>CENTAR ZA SOCIJALNU SKRB ZAPREŠIĆ</t>
  </si>
  <si>
    <t>DRAGE KODRMANA 3A</t>
  </si>
  <si>
    <t>10290 ZAPREŠIĆ</t>
  </si>
  <si>
    <t>75082966551</t>
  </si>
  <si>
    <t>CENTAR ZA SOCIJALNU SKRB ZLATAR BISTRICA</t>
  </si>
  <si>
    <t>STJEPANA RADIĆA 2</t>
  </si>
  <si>
    <t>49247 ZLATAR BISTRICA</t>
  </si>
  <si>
    <t>41999865177</t>
  </si>
  <si>
    <t>CENTAR ZA SOCIJALNU SKRB ŽUPANJA</t>
  </si>
  <si>
    <t>DR. FRANJE RAČKOG 30C</t>
  </si>
  <si>
    <t>32270 ŽUPANJA</t>
  </si>
  <si>
    <t>08142078422</t>
  </si>
  <si>
    <t>DJEČJI DOM "IVANA BRLIĆ MAŽURANIĆ" LOVRAN</t>
  </si>
  <si>
    <t>OMLADINSKA 1</t>
  </si>
  <si>
    <t>74578677561</t>
  </si>
  <si>
    <t>DJEČJI DOM SV. ANA, VINKOVCI</t>
  </si>
  <si>
    <t>ANINA 2D</t>
  </si>
  <si>
    <t>32100 VINKOVCI</t>
  </si>
  <si>
    <t>57830965536</t>
  </si>
  <si>
    <t>DJEČJI DOM VRBINA SISAK</t>
  </si>
  <si>
    <t>ULICA LIPA 11</t>
  </si>
  <si>
    <t>43355278379</t>
  </si>
  <si>
    <t>DNEVNI CENTAR ZA REHABILITACIJU SLAVA RAŠKAJ</t>
  </si>
  <si>
    <t>MIRE RADUNE BAN 14</t>
  </si>
  <si>
    <t>90729071839</t>
  </si>
  <si>
    <t>DOM ZA ODRASLE OSOBE LOBOR-GRAD</t>
  </si>
  <si>
    <t>MARKUŠ BRIJEG 131</t>
  </si>
  <si>
    <t>49253 MARKUŠ BRIJEG</t>
  </si>
  <si>
    <t>45761692556</t>
  </si>
  <si>
    <t>DOM ZA DJECU I MLAĐE PUNOLJETNE OSOBE MASLINA, DUBROVNIK</t>
  </si>
  <si>
    <t>VLAHA BUKOVCA 5</t>
  </si>
  <si>
    <t>53238046672</t>
  </si>
  <si>
    <t>DOM ZA DJECU MAESTRAL SPLIT</t>
  </si>
  <si>
    <t>JURJA ŠIŽGORIĆA 4</t>
  </si>
  <si>
    <t>97141575055</t>
  </si>
  <si>
    <t>DOM ZA DJECU ZA MLAĐE I PUNOLJETNE OSOBE PULA</t>
  </si>
  <si>
    <t>PINO BUDIČIN 17</t>
  </si>
  <si>
    <t>27209159252</t>
  </si>
  <si>
    <t>DJEČJI DOM ZAGREB</t>
  </si>
  <si>
    <t>NAZOROVA 49</t>
  </si>
  <si>
    <t>04517778727</t>
  </si>
  <si>
    <t>DOM ZA ODGOJ DJECE BEDEKOVČINA</t>
  </si>
  <si>
    <t>ALEJA DRAGUTINA DOMJANIĆA 15</t>
  </si>
  <si>
    <t>49221 BEDEKOVČINA</t>
  </si>
  <si>
    <t>71367732581</t>
  </si>
  <si>
    <t>DOM ZA ODGOJ DJECE I MLADEŽI KARLOVAC</t>
  </si>
  <si>
    <t>BANIJA 14</t>
  </si>
  <si>
    <t>18126711159</t>
  </si>
  <si>
    <t>DOM ZA ODGOJ DJECE I MLADEŽI OSIJEK</t>
  </si>
  <si>
    <t>VINKOVAČKA 61</t>
  </si>
  <si>
    <t>61997429886</t>
  </si>
  <si>
    <t>DOM ZA ODGOJ DJECE I MLADEŽI PULA</t>
  </si>
  <si>
    <t>BOŠKOVIĆEV USPON 6</t>
  </si>
  <si>
    <t>61688478244</t>
  </si>
  <si>
    <t>DOM ZA ODGOJ DJECE I MLADEŽI RIJEKA</t>
  </si>
  <si>
    <t>VUKOVARSKA 49</t>
  </si>
  <si>
    <t>94000861535</t>
  </si>
  <si>
    <t>DOM ZA ODGOJ DJECE I MLADEŽI ZADAR</t>
  </si>
  <si>
    <t>JOSIPA BANA JELAČIĆA 8</t>
  </si>
  <si>
    <t>67719867859</t>
  </si>
  <si>
    <t>DOM ZA ODGOJ DJECE I MLADEŽI ZAGREB</t>
  </si>
  <si>
    <t>UL. SV. MATEJA 70A</t>
  </si>
  <si>
    <t>10010 ZAGREB - DUGAVE</t>
  </si>
  <si>
    <t>88189190821</t>
  </si>
  <si>
    <t>DOM ZA ODRASLE OSOBE BIDRUŽICA</t>
  </si>
  <si>
    <t>IVANIĆ DESINIČKI 30</t>
  </si>
  <si>
    <t>49216 DESINIĆ</t>
  </si>
  <si>
    <t>47145266223</t>
  </si>
  <si>
    <t>DOM ZA ODRASLE OSOBE BOROVA</t>
  </si>
  <si>
    <t>STJEPANA RADIĆA 9A</t>
  </si>
  <si>
    <t>33410 SUHOPOLJE</t>
  </si>
  <si>
    <t>75988025471</t>
  </si>
  <si>
    <t>DOM ZA ODRASLE OSOBE I REHABILITACIJU METKOVIĆ</t>
  </si>
  <si>
    <t>61844359091</t>
  </si>
  <si>
    <t>DOM ZA ODRASLE OSOBE LJESKOVICA</t>
  </si>
  <si>
    <t>NOVA LJESKOVICA, JOSIPA KNEŽEVIĆA 41</t>
  </si>
  <si>
    <t>34350 ČAGLIN</t>
  </si>
  <si>
    <t>66458920794</t>
  </si>
  <si>
    <t>DOM ZA ODRASLE OSOBE NUŠTAR</t>
  </si>
  <si>
    <t>V. LISNSKOG 1A</t>
  </si>
  <si>
    <t>32224 NUŠTAR</t>
  </si>
  <si>
    <t>12399538329</t>
  </si>
  <si>
    <t>DOM ZA ODRASLE OSOBE OREHOVICA</t>
  </si>
  <si>
    <t>A. ŠENOE 2</t>
  </si>
  <si>
    <t>40322 OREHOVICA</t>
  </si>
  <si>
    <t>67610036162</t>
  </si>
  <si>
    <t>DOM ZA ODRASLE OSOBE TURNIĆ</t>
  </si>
  <si>
    <t>GIUSEPPE CARABINO 6</t>
  </si>
  <si>
    <t>27939942401</t>
  </si>
  <si>
    <t>DOM ZA ODRASLE OSOBE BJELOVAR</t>
  </si>
  <si>
    <t>DON FRANE BULIĆA BB</t>
  </si>
  <si>
    <t>62693385109</t>
  </si>
  <si>
    <t>DOM ZA PSIHIČKI BOLESNE ODRASLE OSOBE BLATO</t>
  </si>
  <si>
    <t>ULICA 32 49</t>
  </si>
  <si>
    <t>20271 BLATO</t>
  </si>
  <si>
    <t>99467043079</t>
  </si>
  <si>
    <t>DOM ZA ODRASLE OSOBE JALŽABET</t>
  </si>
  <si>
    <t>KOLODVORSKA 1</t>
  </si>
  <si>
    <t>42203 JALŽABET</t>
  </si>
  <si>
    <t>40551161324</t>
  </si>
  <si>
    <t>DOM ZA PSIHIČKI BOLESNE ODRASLE OSOBE MOTOVUN</t>
  </si>
  <si>
    <t>BRKAČ 28</t>
  </si>
  <si>
    <t>52424 MOTOVUN</t>
  </si>
  <si>
    <t>06458028548</t>
  </si>
  <si>
    <t>DOM ZA ODRASLE OSOBE SV. FRANE ZADAR</t>
  </si>
  <si>
    <t>FRA DONATA FABIJANIĆA 6</t>
  </si>
  <si>
    <t>65698739290</t>
  </si>
  <si>
    <t>DOM ZA ODRASLE OSOBE "SVETA NEDJELJA" NEDEŠĆINA</t>
  </si>
  <si>
    <t>NEDEŠĆINA 41</t>
  </si>
  <si>
    <t>52231 SVETA NEDJELJA</t>
  </si>
  <si>
    <t>52406673119</t>
  </si>
  <si>
    <t>DOM ZA PSIHIČKI BOLESNE ODRASLE OSOBE TROGIR</t>
  </si>
  <si>
    <t>TINA UJEVIĆA 11</t>
  </si>
  <si>
    <t>21220 TOGIR</t>
  </si>
  <si>
    <t>50259535567</t>
  </si>
  <si>
    <t>DOM ZA ODRASLE OSOBE VILA MARIA</t>
  </si>
  <si>
    <t>ŠIŠANSKA CESTA 2</t>
  </si>
  <si>
    <t>71297971198</t>
  </si>
  <si>
    <t>DOM ZA PSIHIČKI BOLESNE ODRASLE OSOBE ZAGREB</t>
  </si>
  <si>
    <t>ŠESTINSKI DOL 53</t>
  </si>
  <si>
    <t>70271854148</t>
  </si>
  <si>
    <t>DOM ZA ODRASLE OSOBE ZEMUNIK</t>
  </si>
  <si>
    <t>ULICA I BR. 53</t>
  </si>
  <si>
    <t>23222 ZEMUNIK DONJI</t>
  </si>
  <si>
    <t>26462059731</t>
  </si>
  <si>
    <t>DOM ZA STARIJE I TEŠKO BOLESNE ODRASLE OSOBE "MAJKA MARIJA PETKOVIĆ"</t>
  </si>
  <si>
    <t>33. ULICA 4</t>
  </si>
  <si>
    <t>02263696</t>
  </si>
  <si>
    <t>03115808250</t>
  </si>
  <si>
    <t>DOM ZA STARIJE OSOBE OKLAJ</t>
  </si>
  <si>
    <t>PUT KROZ OKLAJ 87/I</t>
  </si>
  <si>
    <t>22303 OKLAJ</t>
  </si>
  <si>
    <t>66528573284</t>
  </si>
  <si>
    <t>ODGOJNI DOM IVANEC</t>
  </si>
  <si>
    <t>PAHINSKO 6</t>
  </si>
  <si>
    <t>03530904023</t>
  </si>
  <si>
    <t>ODGOJNI DOM MALI LOŠINJ</t>
  </si>
  <si>
    <t>ZAGREBAČKA 16</t>
  </si>
  <si>
    <t>31173278276</t>
  </si>
  <si>
    <t>MINISTARSTVO TURIZMA I SPORTA</t>
  </si>
  <si>
    <t>87892589782</t>
  </si>
  <si>
    <t>47107</t>
  </si>
  <si>
    <t>MINISTARSTVO ZDRAVSTVA</t>
  </si>
  <si>
    <t>KSAVER 200A</t>
  </si>
  <si>
    <t>88362248492</t>
  </si>
  <si>
    <t>KLINIČKA BOLNICA DUBRAVA</t>
  </si>
  <si>
    <t>AVENIJA GOJKA ŠUŠKA 3</t>
  </si>
  <si>
    <t>32206148371</t>
  </si>
  <si>
    <t>KLINIČKA BOLNICA MERKUR</t>
  </si>
  <si>
    <t>ZAJČEVA 19</t>
  </si>
  <si>
    <t>25883882856</t>
  </si>
  <si>
    <t>KLINIČKI BOLNIČKI CENTAR OSIJEK</t>
  </si>
  <si>
    <t>JOSIPA HUTTLERA 4</t>
  </si>
  <si>
    <t>89819375646</t>
  </si>
  <si>
    <t>KLINIČKI BOLNIČKI CENTAR RIJEKA</t>
  </si>
  <si>
    <t>KREŠIMIROVA 42</t>
  </si>
  <si>
    <t>40237608715</t>
  </si>
  <si>
    <t>KLINIČKI BOLNIČKI CENTAR SESTRE MILOSRDNICE</t>
  </si>
  <si>
    <t>VINOGRADSKA CESTA 29</t>
  </si>
  <si>
    <t>84924656517</t>
  </si>
  <si>
    <t>KLINIČKI BOLNIČKI CENTAR SPLIT</t>
  </si>
  <si>
    <t>SPINČIĆEVA 1</t>
  </si>
  <si>
    <t>51401063283</t>
  </si>
  <si>
    <t>KLINIČKI BOLNIČKI CENTAR ZAGREB</t>
  </si>
  <si>
    <t>KIŠPATIĆEVA 12</t>
  </si>
  <si>
    <t>46377257342</t>
  </si>
  <si>
    <t>KLINIKA ZA DJEČJE BOLESTI ZAGREB</t>
  </si>
  <si>
    <t>KLAIĆEVA 16</t>
  </si>
  <si>
    <t>70641763756</t>
  </si>
  <si>
    <t>KLINIKA ZA INFEKTIVNE BOLESTI DR. FRAN MIHALJEVIĆ</t>
  </si>
  <si>
    <t>MIROGOJSKA CESTA 8</t>
  </si>
  <si>
    <t>47767714195</t>
  </si>
  <si>
    <t>KLINIKA ZA ORTOPEDIJU LOVRAN</t>
  </si>
  <si>
    <t>MARŠALA TITA 1</t>
  </si>
  <si>
    <t>09777091543</t>
  </si>
  <si>
    <t>NACIONALNA MEMORIJALNA BOLNICA VUKOVAR</t>
  </si>
  <si>
    <t>ŽUPANIJSKA 35</t>
  </si>
  <si>
    <t>00772208</t>
  </si>
  <si>
    <t>DOM ZDRAVLJA MINISTARSTVA UNUTARNJIH POSLOVA REPUBLIKE HRVATSKE</t>
  </si>
  <si>
    <t>ŠARENGRADSKA 3</t>
  </si>
  <si>
    <t>10561585601</t>
  </si>
  <si>
    <t>HRVATSKI ZAVOD ZA HITNU MEDICINU</t>
  </si>
  <si>
    <t>PLANINSKA 13</t>
  </si>
  <si>
    <t>45218167072</t>
  </si>
  <si>
    <t>HRVATSKI ZAVOD ZA JAVNO ZDRAVSTVO</t>
  </si>
  <si>
    <t>ROCKEFELLEROVA 7</t>
  </si>
  <si>
    <t>75297532041</t>
  </si>
  <si>
    <t>HRVATSKI ZAVOD ZA TRANSFUZIJSKU MEDICINU</t>
  </si>
  <si>
    <t>PETROVA 3</t>
  </si>
  <si>
    <t>61248075289</t>
  </si>
  <si>
    <t>IMUNOLOŠKI ZAVOD</t>
  </si>
  <si>
    <t>ROCKEFELLEROVA 2</t>
  </si>
  <si>
    <t>04440153</t>
  </si>
  <si>
    <t>51786203438</t>
  </si>
  <si>
    <t>HRVATSKA AKADEMIJA ZNANOSTI I UMJETNOSTI</t>
  </si>
  <si>
    <t>ZRINSKI TRG 11</t>
  </si>
  <si>
    <t>61989185242</t>
  </si>
  <si>
    <t>MINISTARSTVO PRAVOSUĐA I UPRAVE</t>
  </si>
  <si>
    <t>ULICA GRADA VUKOVARA 49</t>
  </si>
  <si>
    <t>72910430276</t>
  </si>
  <si>
    <t>PRAVOSUDNA AKADEMIJA</t>
  </si>
  <si>
    <t>02601168</t>
  </si>
  <si>
    <t>45836640931</t>
  </si>
  <si>
    <t>CENTAR ZA DIJAGNOSTIKU U ZAGREBU</t>
  </si>
  <si>
    <t>DR. LUJE NALETILIĆA 1</t>
  </si>
  <si>
    <t>02903989</t>
  </si>
  <si>
    <t xml:space="preserve">CENTAR ZA IZOBRAZBU </t>
  </si>
  <si>
    <t>22515399253</t>
  </si>
  <si>
    <t>KAZNIONICA U GLINI</t>
  </si>
  <si>
    <t>VINOGRADSKA 2</t>
  </si>
  <si>
    <t>19601823684</t>
  </si>
  <si>
    <t>KAZNIONICA U LEPOGLAVI</t>
  </si>
  <si>
    <t>HRVATSKIH PAVLINA 1</t>
  </si>
  <si>
    <t>42250 LEPOGLAVA</t>
  </si>
  <si>
    <t>10236446484</t>
  </si>
  <si>
    <t>KAZNIONICA U LIPOVICI - POPOVAČA</t>
  </si>
  <si>
    <t>LIPOVEČKA 22</t>
  </si>
  <si>
    <t>44317 POPOVAČA</t>
  </si>
  <si>
    <t>22519877219</t>
  </si>
  <si>
    <t>KAZNIONICA U POŽEGI</t>
  </si>
  <si>
    <t>OSJEČKA 77</t>
  </si>
  <si>
    <t>28324816977</t>
  </si>
  <si>
    <t>KAZNIONICA U TUROPOLJU</t>
  </si>
  <si>
    <t>TUROPOLJE BB</t>
  </si>
  <si>
    <t>19085780732</t>
  </si>
  <si>
    <t>KAZNIONICA U VALTURI</t>
  </si>
  <si>
    <t>VALTURSKO POLJE 211</t>
  </si>
  <si>
    <t>17231519023</t>
  </si>
  <si>
    <t>ODGOJNI ZAVOD TUROPOLJE</t>
  </si>
  <si>
    <t>TUROPOLJSKA BB</t>
  </si>
  <si>
    <t>71207730103</t>
  </si>
  <si>
    <t>ODGOJNI ZAVOD U POŽEGI</t>
  </si>
  <si>
    <t>63220735836</t>
  </si>
  <si>
    <t>ZATVOR U BJELOVARU</t>
  </si>
  <si>
    <t>ŠETALIŠTE DR. IVŠE LEBOVIĆA 40</t>
  </si>
  <si>
    <t>81776072137</t>
  </si>
  <si>
    <t xml:space="preserve">ZATVOR U DUBROVNIKU </t>
  </si>
  <si>
    <t>BANA J. JELAČIĆA 12</t>
  </si>
  <si>
    <t>67505868091</t>
  </si>
  <si>
    <t>ZATVOR U GOSPIĆU</t>
  </si>
  <si>
    <t>SENJSKIH ŽRTAVA 15</t>
  </si>
  <si>
    <t>22146074849</t>
  </si>
  <si>
    <t>ZATVOR U KARLOVCU</t>
  </si>
  <si>
    <t>JURIJA HAULIKA 1</t>
  </si>
  <si>
    <t>95460314688</t>
  </si>
  <si>
    <t>ZATVOR U OSIJEKU</t>
  </si>
  <si>
    <t>K. A. STEPINCA 8A</t>
  </si>
  <si>
    <t>41454229611</t>
  </si>
  <si>
    <t>ZATVOR U POŽEGI</t>
  </si>
  <si>
    <t>OSJEČKA 151A</t>
  </si>
  <si>
    <t>74353238879</t>
  </si>
  <si>
    <t>ZATVOR U PULI</t>
  </si>
  <si>
    <t>KRANJČEVIĆEVA 6</t>
  </si>
  <si>
    <t>17447075545</t>
  </si>
  <si>
    <t>ZATVOR U RIJECI</t>
  </si>
  <si>
    <t>ŽRTAVA FAŠIZMA 5</t>
  </si>
  <si>
    <t>33722890668</t>
  </si>
  <si>
    <t>ZATVOR U SISKU</t>
  </si>
  <si>
    <t>RIMSKA 19</t>
  </si>
  <si>
    <t>02167221104</t>
  </si>
  <si>
    <t>ZATVOR U SPLITU</t>
  </si>
  <si>
    <t>DRAČEVAC 2C</t>
  </si>
  <si>
    <t>76049012642</t>
  </si>
  <si>
    <t>ZATVOR U ŠIBENIKU</t>
  </si>
  <si>
    <t>KARLA VIPAUCA 1</t>
  </si>
  <si>
    <t>63458186326</t>
  </si>
  <si>
    <t>ZATVOR U VARAŽDINU</t>
  </si>
  <si>
    <t>BRAĆE RADIĆA 4</t>
  </si>
  <si>
    <t>81202714807</t>
  </si>
  <si>
    <t>ZATVOR U ZADRU</t>
  </si>
  <si>
    <t>ZORE DALMATINSKE 1</t>
  </si>
  <si>
    <t>39019469578</t>
  </si>
  <si>
    <t>ZATVOR U ZAGREBU</t>
  </si>
  <si>
    <t>92668153620</t>
  </si>
  <si>
    <t>ZATVORSKA BOLNICA U ZAGREBU</t>
  </si>
  <si>
    <t>SVETOŠIMUNSKA 107</t>
  </si>
  <si>
    <t>13812320938</t>
  </si>
  <si>
    <t>VRHOVNI SUD REPUBLIKE HRVATSKE</t>
  </si>
  <si>
    <t>TRG NIKOLE ŠUBIĆA ZRINSKOG 3</t>
  </si>
  <si>
    <t>20599635268</t>
  </si>
  <si>
    <t>VISOKI TRGOVAČKI SUD REPUBLIKE HRVATSKE</t>
  </si>
  <si>
    <t>BERISLAVIĆEVA 11</t>
  </si>
  <si>
    <t>97349366519</t>
  </si>
  <si>
    <t>VISOKI UPRAVNI SUD REPUBLIKE HRVATSKE</t>
  </si>
  <si>
    <t>FRANKOPANSKA 16</t>
  </si>
  <si>
    <t>13613360068</t>
  </si>
  <si>
    <t>UPRAVNI SUD U OSIJEKU</t>
  </si>
  <si>
    <t>TRG ANTE STARČEVIĆA 7/II</t>
  </si>
  <si>
    <t>03091658132</t>
  </si>
  <si>
    <t>UPRAVNI SUD U RIJECI</t>
  </si>
  <si>
    <t>ERAZMA BARČIĆA 5</t>
  </si>
  <si>
    <t>46227608101</t>
  </si>
  <si>
    <t>UPRAVNI SUD U SPLITU</t>
  </si>
  <si>
    <t>PUT SUPAVLA 1</t>
  </si>
  <si>
    <t>45765887838</t>
  </si>
  <si>
    <t>UPRAVNI SUD U ZAGREBU</t>
  </si>
  <si>
    <t>AVENIJA DUBROVNIK 6 i 8</t>
  </si>
  <si>
    <t>65338495447</t>
  </si>
  <si>
    <t>DRŽAVNO ODVJETNIŠTVO REPUBLIKE HRVATSKE</t>
  </si>
  <si>
    <t>GAJEVA 30A</t>
  </si>
  <si>
    <t>43539267895</t>
  </si>
  <si>
    <t>DRŽAVNO ODVJETNIČKO VIJEĆE</t>
  </si>
  <si>
    <t>45840051274</t>
  </si>
  <si>
    <t>DRŽAVNO SUDBENO VIJEĆE</t>
  </si>
  <si>
    <t>ULICA GRADA VUKOVARA 271</t>
  </si>
  <si>
    <t>66951444283</t>
  </si>
  <si>
    <t>VISOKI PREKRŠAJNII SUD REPUBLIKE HRVATSKE</t>
  </si>
  <si>
    <t>AUGUSTA ŠENOE 30</t>
  </si>
  <si>
    <t>02594920860</t>
  </si>
  <si>
    <t>VISOKI KAZNENI SUD REPUBLIKE HRVATSKE</t>
  </si>
  <si>
    <t>TRG NIKOLE ŠUBIĆA ZRINSKOG 5</t>
  </si>
  <si>
    <t>66513030326</t>
  </si>
  <si>
    <t>ŽUPANIJSKI SUD U BJELOVARU</t>
  </si>
  <si>
    <t>JOSIPA JELAČIĆA 1</t>
  </si>
  <si>
    <t>26346076385</t>
  </si>
  <si>
    <t>ŽUPANIJSKI SUD U DUBROVNIKU</t>
  </si>
  <si>
    <t>DR. A. STARČEVIĆA 23</t>
  </si>
  <si>
    <t>89577096924</t>
  </si>
  <si>
    <t>ŽUPANIJSKI SUD U KARLOVCU</t>
  </si>
  <si>
    <t>TRG HRVATSKIH BRANITELJA 1</t>
  </si>
  <si>
    <t>03592261620</t>
  </si>
  <si>
    <t>ŽUPANIJSKI SUD U OSIJEKU</t>
  </si>
  <si>
    <t>EUROPSKA AVENIJA 7</t>
  </si>
  <si>
    <t>84896920817</t>
  </si>
  <si>
    <t>ŽUPANIJSKI SUD U PULI - POLA</t>
  </si>
  <si>
    <t>KRANJČEVIĆEVA 8/I</t>
  </si>
  <si>
    <t>52000 PULA</t>
  </si>
  <si>
    <t>69281755283</t>
  </si>
  <si>
    <t>ŽUPANIJSKI SUD U RIJECI</t>
  </si>
  <si>
    <t>ŽRTAVA FAŠIZMA 7</t>
  </si>
  <si>
    <t>22883124500</t>
  </si>
  <si>
    <t>ŽUPANIJSKI SUD U SISKU</t>
  </si>
  <si>
    <t>TRG LJUDEVITA POSAVSKOG 5</t>
  </si>
  <si>
    <t>27877699046</t>
  </si>
  <si>
    <t>ŽUPANIJSKI SUD U SLAVONSKOM BRODU</t>
  </si>
  <si>
    <t>TOME SKALICE 2</t>
  </si>
  <si>
    <t>88717538459</t>
  </si>
  <si>
    <t>ŽUPANIJSKI SUD U SPLITU</t>
  </si>
  <si>
    <t>GUNDULIĆEVA 29/A</t>
  </si>
  <si>
    <t>11748694684</t>
  </si>
  <si>
    <t>ŽUPANIJSKI SUD U ŠIBENIKU</t>
  </si>
  <si>
    <t>STJEPANA RADIĆA 81</t>
  </si>
  <si>
    <t>88341107822</t>
  </si>
  <si>
    <t>ŽUPANIJSKI SUD U VARAŽDINU</t>
  </si>
  <si>
    <t>03344665749</t>
  </si>
  <si>
    <t>ŽUPANIJSKI SUD U VELIKOJ GORICI</t>
  </si>
  <si>
    <t>ULICA HRVATSKE BRATSKE ZAJEDNICE 1</t>
  </si>
  <si>
    <t>18580057518</t>
  </si>
  <si>
    <t>ŽUPANIJSKI SUD U VUKOVARU</t>
  </si>
  <si>
    <t>ŽUPANIJSKA 33</t>
  </si>
  <si>
    <t>92599990351</t>
  </si>
  <si>
    <t>ŽUPANIJSKI SUD U ZADRU</t>
  </si>
  <si>
    <t>PLEMIĆA BORELLI 9</t>
  </si>
  <si>
    <t>97465301721</t>
  </si>
  <si>
    <t>ŽUPANIJSKI SUD U ZAGREBU</t>
  </si>
  <si>
    <t>87134069158</t>
  </si>
  <si>
    <t>TRGOVAČKI SUD U BJELOVARU</t>
  </si>
  <si>
    <t>DR. JUŠE LEBOVIĆA 42</t>
  </si>
  <si>
    <t>07942269267</t>
  </si>
  <si>
    <t>TRGOVAČKI SUD U DUBROVNIKU</t>
  </si>
  <si>
    <t>DR. ANTE STARČEVIĆA 23</t>
  </si>
  <si>
    <t>01422936</t>
  </si>
  <si>
    <t>74081602357</t>
  </si>
  <si>
    <t>TRGOVAČKI SUD U OSIJEKU</t>
  </si>
  <si>
    <t>ZAGREBAČKA 2</t>
  </si>
  <si>
    <t>37588811552</t>
  </si>
  <si>
    <t>TRGOVAČKI SUD U PAZINU</t>
  </si>
  <si>
    <t>DRŠĆEVKA 1</t>
  </si>
  <si>
    <t>46543732715</t>
  </si>
  <si>
    <t>TRGOVAČKI SUD U RIJECI</t>
  </si>
  <si>
    <t>ZADARSKA 1</t>
  </si>
  <si>
    <t>88785964957</t>
  </si>
  <si>
    <t>TRGOVAČKI SUD U SPLITU</t>
  </si>
  <si>
    <t>SUKOIŠANSKA 6</t>
  </si>
  <si>
    <t>30842297926</t>
  </si>
  <si>
    <t>TRGOVAČKI SUD U VARAŽDINU</t>
  </si>
  <si>
    <t>420000 VARAŽDIN</t>
  </si>
  <si>
    <t>07397915111</t>
  </si>
  <si>
    <t>TRGOVAČKI SUD U ZADRU</t>
  </si>
  <si>
    <t>FRANE TUĐMANA 35</t>
  </si>
  <si>
    <t>39670464653</t>
  </si>
  <si>
    <t>TRGOVAČKI SUD U ZAGREBU</t>
  </si>
  <si>
    <t>AMRUŠEVA 2/II</t>
  </si>
  <si>
    <t>37388188772</t>
  </si>
  <si>
    <t>ŽUPANIJSKO DRŽAVNO ODVJETNIŠTVO U BJELOVARU</t>
  </si>
  <si>
    <t>ŠET. DR. IVŠE LEBOVIĆA 40</t>
  </si>
  <si>
    <t>86821435474</t>
  </si>
  <si>
    <t>ŽUPANIJSKO DRŽAVNO ODVJETNIŠTVO U DUBROVNIKU</t>
  </si>
  <si>
    <t>44737751634</t>
  </si>
  <si>
    <t>ŽUPANIJSKO DRŽAVNO ODVJETNIŠTVO U KARLOVCU</t>
  </si>
  <si>
    <t>96351974803</t>
  </si>
  <si>
    <t>ŽUPANIJSKO DRŽAVNO ODVJETNIŠTVO U OSIJEKU</t>
  </si>
  <si>
    <t>KAPUCINSKA 21</t>
  </si>
  <si>
    <t>61379160880</t>
  </si>
  <si>
    <t>ŽUPANIJSKO DRŽAVNO ODVJETNIŠTVO U PULI - POLA</t>
  </si>
  <si>
    <t>ROVINJSKA 2A</t>
  </si>
  <si>
    <t>93993757343</t>
  </si>
  <si>
    <t>ŽUPANIJSKO DRŽAVNO ODVJETNIŠTVO U RIJECI</t>
  </si>
  <si>
    <t>FRANA KURELCA BB</t>
  </si>
  <si>
    <t>03377753055</t>
  </si>
  <si>
    <t>ŽUPANIJSKO DRŽAVNO ODVJETNIŠTVO U SISKU</t>
  </si>
  <si>
    <t>FERDE HEFELEA 57</t>
  </si>
  <si>
    <t>05526850490</t>
  </si>
  <si>
    <t>ŽUPANIJSKO DRŽAVNO ODVJETNIŠTVO U SLAVONSKOM BRODU</t>
  </si>
  <si>
    <t>ANTE STARČEVIĆA 40</t>
  </si>
  <si>
    <t>12144806706</t>
  </si>
  <si>
    <t>ŽUPANIJSKO DRŽAVNO ODVJETNIŠTVO U SPLITU</t>
  </si>
  <si>
    <t>GUNDULIĆEVA 29A</t>
  </si>
  <si>
    <t>70793241859</t>
  </si>
  <si>
    <t>ŽUPANIJSKO DRŽAVNO ODVJETNIŠTVO U ŠIBENIKU</t>
  </si>
  <si>
    <t>62915793914</t>
  </si>
  <si>
    <t>ŽUPANIJSKO DRŽAVNO ODVJETNIŠTVO U VARAŽDINU</t>
  </si>
  <si>
    <t>23987413075</t>
  </si>
  <si>
    <t>ŽUPANIJSKO DRŽAVNO ODVJETNIŠTVO U VELIKOJ GORICI</t>
  </si>
  <si>
    <t>ZAGREBAČKA 44</t>
  </si>
  <si>
    <t>96292040276</t>
  </si>
  <si>
    <t>ŽUPANIJSKO DRŽAVNO ODVJETNIŠTVO U VUKOVARU</t>
  </si>
  <si>
    <t>ANDRIJE HEBRANGA 2</t>
  </si>
  <si>
    <t>81618487055</t>
  </si>
  <si>
    <t>ŽUPANIJSKO DRŽAVNO ODVJETNIŠTVO U ZADRU</t>
  </si>
  <si>
    <t>17132768561</t>
  </si>
  <si>
    <t>ŽUPANIJSKO DRŽAVNO ODVJETNIŠTVO U ZAGREBU</t>
  </si>
  <si>
    <t>SAVSKA CESTA 41 4</t>
  </si>
  <si>
    <t>16488001145</t>
  </si>
  <si>
    <t>OPĆINSKI GRAĐANSKI SUD U ZAGREBU</t>
  </si>
  <si>
    <t>ULICA GRADA VUKOVARA 84</t>
  </si>
  <si>
    <t>01252163117</t>
  </si>
  <si>
    <t>OPĆINSKI KAZNENI SUD U ZAGREBU</t>
  </si>
  <si>
    <t>ILICA 207</t>
  </si>
  <si>
    <t>64719361972</t>
  </si>
  <si>
    <t>OPĆINSKI PREKRŠAJNI SUD U SPLITU</t>
  </si>
  <si>
    <t>DOMOVINSKOG RATA 4</t>
  </si>
  <si>
    <t>38198969688</t>
  </si>
  <si>
    <t>OPĆINSKI PREKRŠAJNI SUD U ZAGREBU</t>
  </si>
  <si>
    <t>AVENIJA DUBROVNIK 8</t>
  </si>
  <si>
    <t>95308842799</t>
  </si>
  <si>
    <t>OPĆINSKI RADNI SUD U ZAGREBU</t>
  </si>
  <si>
    <t>04755372979</t>
  </si>
  <si>
    <t>OPĆINSKI SUD U BJELOVARU</t>
  </si>
  <si>
    <t>JOSIPA JELAČIĆA 3</t>
  </si>
  <si>
    <t>57362618039</t>
  </si>
  <si>
    <t>OPĆINSKI SUD U CRIKVENICI</t>
  </si>
  <si>
    <t>ULICA KRALJA TOMISLAVA 85A</t>
  </si>
  <si>
    <t>03127320</t>
  </si>
  <si>
    <t>74084245037</t>
  </si>
  <si>
    <t>OPĆINSKI SUD U ČAKOVCU</t>
  </si>
  <si>
    <t>RUĐERA BOŠKOVIĆA 18</t>
  </si>
  <si>
    <t>55277272395</t>
  </si>
  <si>
    <t>OPĆINSKI SUD U DUBROVNIKU</t>
  </si>
  <si>
    <t>48074464528</t>
  </si>
  <si>
    <t>OPĆINSKI SUD U ĐAKOVU</t>
  </si>
  <si>
    <t>TRG DR. FRANJE TUĐMANA 2</t>
  </si>
  <si>
    <t>03012069</t>
  </si>
  <si>
    <t>18244017371</t>
  </si>
  <si>
    <t>OPĆINSKI SUD U GOSPIĆU</t>
  </si>
  <si>
    <t>TRG ALOJZIJA STEPINCA 3</t>
  </si>
  <si>
    <t>29608777564</t>
  </si>
  <si>
    <t>OPĆINSKI SUD U KARLOVCU</t>
  </si>
  <si>
    <t>05541256968</t>
  </si>
  <si>
    <t>OPĆINSKI SUD U KOPRIVNICI</t>
  </si>
  <si>
    <t>HRVATSKE DRŽAVNOSTI 5</t>
  </si>
  <si>
    <t>68516938975</t>
  </si>
  <si>
    <t>OPĆINSKI SUD U KUTINI</t>
  </si>
  <si>
    <t>HRVATSKIH BRANITELJA 1</t>
  </si>
  <si>
    <t>03319164</t>
  </si>
  <si>
    <t>69359602385</t>
  </si>
  <si>
    <t>OPĆINSKI SUD U MAKARSKOJ</t>
  </si>
  <si>
    <t>KRALJA PETRA KREŠIMIRA IV. 2</t>
  </si>
  <si>
    <t>03309568</t>
  </si>
  <si>
    <t>10188505675</t>
  </si>
  <si>
    <t>OPĆINSKI SUD U METKOVIĆU</t>
  </si>
  <si>
    <t>ANDRIJE HEBRANGA 9</t>
  </si>
  <si>
    <t>03107957</t>
  </si>
  <si>
    <t>46522572970</t>
  </si>
  <si>
    <t>OPĆINSKI SUD U NOVOM ZAGREBU</t>
  </si>
  <si>
    <t>TURININA 3</t>
  </si>
  <si>
    <t>87297014856</t>
  </si>
  <si>
    <t>OPĆINSKI SUD U OSIJEKU</t>
  </si>
  <si>
    <t>EUROPSKE AVENIJE 7</t>
  </si>
  <si>
    <t>38625793303</t>
  </si>
  <si>
    <t>OPĆINSKI SUD U PAZINU</t>
  </si>
  <si>
    <t>FRANJEVAČKE STUBE 2</t>
  </si>
  <si>
    <t>03089541</t>
  </si>
  <si>
    <t>27672461276</t>
  </si>
  <si>
    <t>OPĆINSKI SUD U POŽEGI</t>
  </si>
  <si>
    <t>SV. FLORIJANA 2</t>
  </si>
  <si>
    <t>49328464172</t>
  </si>
  <si>
    <t>OPĆINSKI SUD U PULI - POLA</t>
  </si>
  <si>
    <t>KRANJČEVIĆEVA 8</t>
  </si>
  <si>
    <t>38304616284</t>
  </si>
  <si>
    <t>OPĆINSKI SUD U RIJECI</t>
  </si>
  <si>
    <t>54566384631</t>
  </si>
  <si>
    <t>OPĆINSKI SUD U SESVETAMA</t>
  </si>
  <si>
    <t>ZAGREBAČKA 22, SESVETE</t>
  </si>
  <si>
    <t>10360 SESVETE</t>
  </si>
  <si>
    <t>03389014</t>
  </si>
  <si>
    <t>72931567836</t>
  </si>
  <si>
    <t>OPĆINSKI SUD U SISKU</t>
  </si>
  <si>
    <t>74610670107</t>
  </si>
  <si>
    <t>OPĆINSKI SUD U SLAVONSKOM BRODU</t>
  </si>
  <si>
    <t>TRG POBJEDE 13</t>
  </si>
  <si>
    <t>28673386029</t>
  </si>
  <si>
    <t>OPĆINSKI SUD U SPLITU</t>
  </si>
  <si>
    <t>GUNDULIĆEVA 29</t>
  </si>
  <si>
    <t>61980608934</t>
  </si>
  <si>
    <t>OPĆINSKI SUD U ŠIBENIKU</t>
  </si>
  <si>
    <t>29399232217</t>
  </si>
  <si>
    <t>OPĆINSKI SUD U VARAŽDINU</t>
  </si>
  <si>
    <t>14828046348</t>
  </si>
  <si>
    <t>OPĆINSKI SUD U VELIKOJ GORICI</t>
  </si>
  <si>
    <t>TRG KRALJA TOMISLAVA 36</t>
  </si>
  <si>
    <t>32284739479</t>
  </si>
  <si>
    <t>OPĆINSKI SUD U VINKOVCIMA</t>
  </si>
  <si>
    <t>TRG BANA J. ŠOKČEVIĆA 17</t>
  </si>
  <si>
    <t>03301818</t>
  </si>
  <si>
    <t>77561654785</t>
  </si>
  <si>
    <t>OPĆINSKI SUD U VIROVITICI</t>
  </si>
  <si>
    <t>MASARYKOVA 8</t>
  </si>
  <si>
    <t>47974453918</t>
  </si>
  <si>
    <t>OPĆINSKI SUD U VUKOVARU</t>
  </si>
  <si>
    <t>ŽUPANIJSKA 31</t>
  </si>
  <si>
    <t>69370038985</t>
  </si>
  <si>
    <t>OPĆINSKI SUD U ZADRU</t>
  </si>
  <si>
    <t>78866932443</t>
  </si>
  <si>
    <t>OPĆINSKI SUD U ZLATARU</t>
  </si>
  <si>
    <t>TRG SLOBODE 14A</t>
  </si>
  <si>
    <t>49250 ZLATAR</t>
  </si>
  <si>
    <t>26566866925</t>
  </si>
  <si>
    <t>OPĆINSKO DRŽAVNO ODVJETNIŠTVO U BJELOVARU</t>
  </si>
  <si>
    <t>57370630720</t>
  </si>
  <si>
    <t>OPĆINSKO DRŽAVNO ODVJETNIŠTVO U ČAKOVCU</t>
  </si>
  <si>
    <t>35997508988</t>
  </si>
  <si>
    <t>OPĆINSKO DRŽAVNO ODVJETNIŠTVO U DUBROVNIKU</t>
  </si>
  <si>
    <t>29897835912</t>
  </si>
  <si>
    <t>OPĆINSKO DRŽAVNO ODVJETNIŠTVO U GOSPIĆU</t>
  </si>
  <si>
    <t>72336759011</t>
  </si>
  <si>
    <t>OPĆINSKO DRŽAVNO ODVJETNIŠTVO U KARLOVCU</t>
  </si>
  <si>
    <t>69488952897</t>
  </si>
  <si>
    <t>OPĆINSKO DRŽAVNO ODVJETNIŠTVO U KOPRIVNICI</t>
  </si>
  <si>
    <t>HRVATSKE DRŽAVNOSTI 5A</t>
  </si>
  <si>
    <t>32308927283</t>
  </si>
  <si>
    <t>OPĆINSKO DRŽAVNO ODVJETNIŠTVO U METKOVIĆU</t>
  </si>
  <si>
    <t>03107965</t>
  </si>
  <si>
    <t>09719135686</t>
  </si>
  <si>
    <t>OPĆINSKO DRŽAVNO ODVJETNIŠTVO U NOVOM ZAGREBU</t>
  </si>
  <si>
    <t>22739488071</t>
  </si>
  <si>
    <t>OPĆINSKO DRŽAVNO ODVJETNIŠTVO U OSIJEKU</t>
  </si>
  <si>
    <t>ULICA HRVATSKE REPUBLIKE 43</t>
  </si>
  <si>
    <t>23673736199</t>
  </si>
  <si>
    <t>OPĆINSKO DRŽAVNO ODVJETNIŠTVO U PAZINU</t>
  </si>
  <si>
    <t>NARODNOG DOMA 2B</t>
  </si>
  <si>
    <t>03374572</t>
  </si>
  <si>
    <t>44887120463</t>
  </si>
  <si>
    <t>OPĆINSKO DRŽAVNO ODVJETNIŠTVO U POŽEGI</t>
  </si>
  <si>
    <t>25760780719</t>
  </si>
  <si>
    <t>OPĆINSKO DRŽAVNO ODVJETNIŠTVO U PULI - POLA</t>
  </si>
  <si>
    <t>76040308062</t>
  </si>
  <si>
    <t>OPĆINSKO DRŽAVNO ODVJETNIŠTVO U RIJECI</t>
  </si>
  <si>
    <t>FRANA SUPILA 16</t>
  </si>
  <si>
    <t>79067711474</t>
  </si>
  <si>
    <t>OPĆINSKO DRŽAVNO ODVJETNIŠTVO U SISKU</t>
  </si>
  <si>
    <t>85077656753</t>
  </si>
  <si>
    <t>OPĆINSKO DRŽAVNO ODVJETNIŠTVO U SLAVONSKOM BRODU</t>
  </si>
  <si>
    <t>TRG POBJEDE 7</t>
  </si>
  <si>
    <t>86687204743</t>
  </si>
  <si>
    <t>OPĆINSKO DRŽAVNO ODVJETNIŠTVO U SPLITU</t>
  </si>
  <si>
    <t>IVANA GUNDULIĆA 29A</t>
  </si>
  <si>
    <t>88116062296</t>
  </si>
  <si>
    <t>OPĆINSKO DRŽAVNO ODVJETNIŠTVO U ŠIBENIKU</t>
  </si>
  <si>
    <t>S. RADIĆA 81</t>
  </si>
  <si>
    <t>83225778075</t>
  </si>
  <si>
    <t>OPĆINSKO DRŽAVNO ODVJETNIŠTVO U VARAŽDINU</t>
  </si>
  <si>
    <t>KRATKA 1</t>
  </si>
  <si>
    <t>95993665997</t>
  </si>
  <si>
    <t>OPĆINSKO DRŽAVNO ODVJETNIŠTVO U VELIKOJ GORICI</t>
  </si>
  <si>
    <t>85707330778</t>
  </si>
  <si>
    <t>OPĆINSKO DRŽAVNO ODVJETNIŠTVO U VINKOVCIMA</t>
  </si>
  <si>
    <t>03301826</t>
  </si>
  <si>
    <t>68615020157</t>
  </si>
  <si>
    <t>OPĆINSKO DRŽAVNO ODVJETNIŠTVO U VIROVITICI</t>
  </si>
  <si>
    <t>MASARYKOVA 1</t>
  </si>
  <si>
    <t>62300321754</t>
  </si>
  <si>
    <t>OPĆINSKO DRŽAVNO ODVJETNIŠTVO U VUKOVARU</t>
  </si>
  <si>
    <t>41070350826</t>
  </si>
  <si>
    <t>OPĆINSKO DRŽAVNO ODVJETNIŠTVO U ZADRU</t>
  </si>
  <si>
    <t>DR. FRANJE TUĐMANA 35</t>
  </si>
  <si>
    <t>72580451114</t>
  </si>
  <si>
    <t>OPĆINSKO KAZNENO DRŽAVNO ODVJETNIŠTVO U ZAGREBU</t>
  </si>
  <si>
    <t>SELSKA CESTA 2</t>
  </si>
  <si>
    <t>96423371665</t>
  </si>
  <si>
    <t>OPĆINSKO DRŽAVNO ODVJETNIŠTVO U ZLATARU</t>
  </si>
  <si>
    <t>11393950527</t>
  </si>
  <si>
    <t>OPĆINSKO GRAĐANSKO DRŽAVNO ODVJETNIŠTVO U ZAGREBU</t>
  </si>
  <si>
    <t>SLAVONSKA AVENIJA 6</t>
  </si>
  <si>
    <t>89381255328</t>
  </si>
  <si>
    <t xml:space="preserve">DRŽAVNO ODVJETNIŠTVO URED ZA SUZBIJANJE KORUPCIJE I ORGANIZIRANOG KRIMINALITETA </t>
  </si>
  <si>
    <t>VLAŠKA 116</t>
  </si>
  <si>
    <t>32807825145</t>
  </si>
  <si>
    <t>DRŽAVNA ŠKOLA ZA JAVNU UPRAVU</t>
  </si>
  <si>
    <t>MEDULIĆEVA 36</t>
  </si>
  <si>
    <t>01681646554</t>
  </si>
  <si>
    <t>URED PUČKOG PRAVOBRANITELJA</t>
  </si>
  <si>
    <t>TRG HRVATSKIH VELIKANA 6</t>
  </si>
  <si>
    <t>08026537914</t>
  </si>
  <si>
    <t>PRAVOBRANITELJ ZA DJECU</t>
  </si>
  <si>
    <t>NIKOLE TESLE 10</t>
  </si>
  <si>
    <t>71628985886</t>
  </si>
  <si>
    <t>PRAVOBRANITELJ/ICA ZA RAVNOPRAVNOST SPOLOVA</t>
  </si>
  <si>
    <t>PREOBRAŽENSKA 4</t>
  </si>
  <si>
    <t>18164416576</t>
  </si>
  <si>
    <t>PRAVOBRANITELJICA ZA OSOBE S INVALIDITETOM</t>
  </si>
  <si>
    <t>SAVSKA CESTA 41/3</t>
  </si>
  <si>
    <t>39572892750</t>
  </si>
  <si>
    <t>DRŽAVNI ZAVOD ZA STATISTIKU</t>
  </si>
  <si>
    <t>ILICA 3</t>
  </si>
  <si>
    <t>49337502853</t>
  </si>
  <si>
    <t>DRŽAVNI URED ZA REVIZIJU</t>
  </si>
  <si>
    <t xml:space="preserve">TKALČIĆEVA 19 </t>
  </si>
  <si>
    <t>55448281176</t>
  </si>
  <si>
    <t>DRŽAVNA KOMISIJA ZA KONTROLU POSTUPAKA JAVNE NABAVE</t>
  </si>
  <si>
    <t>KOTURAŠKA 43/4</t>
  </si>
  <si>
    <t>95857869241</t>
  </si>
  <si>
    <t>DRŽAVNI INSPEKTORAT</t>
  </si>
  <si>
    <t>ŠUBIĆEVA 29</t>
  </si>
  <si>
    <t>33706439962</t>
  </si>
  <si>
    <t>URED VIJEĆA ZA NACIONALNU SIGURNOST</t>
  </si>
  <si>
    <t>JURJEVSKA 34</t>
  </si>
  <si>
    <t>35550098638</t>
  </si>
  <si>
    <t>OPERATIVNO-TEHNIČKI CENTAR ZA NADZOR TELEKOMUNIKACIJA</t>
  </si>
  <si>
    <t>ZVONIMIROVA 4</t>
  </si>
  <si>
    <t>24069425282</t>
  </si>
  <si>
    <t>ZAVOD ZA SIGURNOST INFORMACIJSKIH SUSTAVA</t>
  </si>
  <si>
    <t>FRA FILIPA GRABOVCA 3</t>
  </si>
  <si>
    <t>43612062527</t>
  </si>
  <si>
    <t>AGENCIJA ZA ZAŠTITU OSOBNIH PODATAKA</t>
  </si>
  <si>
    <t>SELSKA CESTA 136</t>
  </si>
  <si>
    <t>28454963989</t>
  </si>
  <si>
    <t>POVJERENIK ZA INFORMIRANJE</t>
  </si>
  <si>
    <t>TRG ŽRTAVA FAŠIZMA 3</t>
  </si>
  <si>
    <t>*Sukladno čl. 2. st. 4. Pravilnika o proračunskom računovodstvu i Računskom planu (Narodne novine, broj 124/14, 115/15, 87/16, 3/18, 126/19 i 108/20) za potrebe računovodstvenih i drugih proračunskih evidencija i izvještaja Hrvatski zavod za zapošljavanje smatra se izvanproračunskim korisnikom.</t>
  </si>
  <si>
    <t>3041 INSTITUT RUĐER BOŠKOVIĆ</t>
  </si>
  <si>
    <t>Hrvoje Matezović</t>
  </si>
  <si>
    <t>01 4571 351</t>
  </si>
  <si>
    <t>hrvoje.matezovic@irb.hr</t>
  </si>
  <si>
    <t>HRVATSKA AKADEMSKA I ISTRAŽIVAČKA MREŽA - CARNET (21852)</t>
  </si>
  <si>
    <t>HRVATSKA ZAKLADA ZA ZNANOST (52209)</t>
  </si>
  <si>
    <t>INSTITUT ZA OCEANOGRAFIJU I RIBARSTVO (2900)</t>
  </si>
  <si>
    <t>SVEUČILIŠTE U ZAGREBU - SVEUČILIŠNI RAČUNSKI CENTAR - SRCE (23665)</t>
  </si>
  <si>
    <t>SVEUČILIŠTE U DUBROVNIKU (24141)</t>
  </si>
  <si>
    <t>SVEUČILIŠTE U SPLITU - MEDICINSKI FAKULTET (22451)</t>
  </si>
  <si>
    <t>HRVATSKI ZAVOD ZA JAVNO ZDRAVSTVO (26346)</t>
  </si>
  <si>
    <t>MINISTARSTVO ZDRAVSTVA (47107)</t>
  </si>
  <si>
    <t>SVEUČILIŠTE U ZADRU (23815)</t>
  </si>
  <si>
    <t>SVEUČILIŠTE U ZAGREBU - AGRONOMSKI FAKULTET (1923)</t>
  </si>
  <si>
    <t>SVEUČILIŠTE U ZAGREBU - VETERINARSKI FAKULTET (2022)</t>
  </si>
  <si>
    <t>Europska komisija putem Koordinatora projekta</t>
  </si>
  <si>
    <t>A622150</t>
  </si>
  <si>
    <t>Uredski materijal i dr. mater. rashodi</t>
  </si>
  <si>
    <t>Namjenski primitak - NPOO</t>
  </si>
  <si>
    <t>A622153</t>
  </si>
  <si>
    <t>A622152</t>
  </si>
  <si>
    <t>PROGRAMSKO FINANCIRANJE JAVNIH INSTITUTA  - IZ STRUKTURNIH I INVESTICIJSKIH FONDOVA EU</t>
  </si>
  <si>
    <t xml:space="preserve"> Materijal i sirovine</t>
  </si>
  <si>
    <t>Računalni programi</t>
  </si>
  <si>
    <t>3121</t>
  </si>
  <si>
    <t>3295</t>
  </si>
  <si>
    <t>3233</t>
  </si>
  <si>
    <t>NOVI PROJEKT</t>
  </si>
  <si>
    <t xml:space="preserve">PATTERN-REA 101094416 </t>
  </si>
  <si>
    <t/>
  </si>
  <si>
    <t>Piloting open and responsible Activities and Trainings Towards the Enhancement of Researchers Networks - PATTERN</t>
  </si>
  <si>
    <t>EBSI-NE</t>
  </si>
  <si>
    <t>Proposal for the deployment of EBSI production nodes and provision of support services to EBSI network at the european level – EBSI-NE</t>
  </si>
  <si>
    <t>TRACE4EU</t>
  </si>
  <si>
    <t>Traceability Reference Architecture Conformant EBSI for European Union - TRACE4EU</t>
  </si>
  <si>
    <t>Underwater Security - UnderSec</t>
  </si>
  <si>
    <t>ESSNUSBPLUS</t>
  </si>
  <si>
    <t>ESS facility to accurately measure the neutrino cross-sections for ESSnuSB leptonic CP violation measurements and to perform sterile neutrino searches and astroparticle physics - ESSnuSBplus</t>
  </si>
  <si>
    <t>Study of the use of the ESS facility to accurately measure the neutrino cross-sections for ESSnuSB leptonic CP violation measurements and to perform sterile neutrino searches and astroparticle physics - ESSnuSBplus</t>
  </si>
  <si>
    <t>EMBO GRANT</t>
  </si>
  <si>
    <t>CARNET (orig. 50% EU, 50% MZO)</t>
  </si>
  <si>
    <t>EMBO Installation Grant IG 5298-2023.</t>
  </si>
  <si>
    <t>AI4Health.Cro</t>
  </si>
  <si>
    <t>50% EU, 50% Min.gosp.</t>
  </si>
  <si>
    <t>Artificial Intelligence for Smart Healthcare and Medicine - AI4Health.Cro</t>
  </si>
  <si>
    <t>Advancement and Innovation for Detectors at Accelerator - AIDAInnova</t>
  </si>
  <si>
    <t xml:space="preserve">Molecular origins of aneuploidies in healthy and diseased human tissues - ANEUPOLIDY </t>
  </si>
  <si>
    <t>Disease defence in groups: the role of relatedness, risk and pathogen type — diseaseINgroups</t>
  </si>
  <si>
    <t>Functionalized Tomato Products — FunTomP</t>
  </si>
  <si>
    <t>Liquid-Assisted Grinding - from Fundaments to Applications, GrindCore</t>
  </si>
  <si>
    <t>Joint European Research Infrastructure of Coastal Observatories - Design StudyJoint European Research Infrastructure of Coastal Observatories - Design Study -  JERICO-DS</t>
  </si>
  <si>
    <t xml:space="preserve"> JERICO-S3 Joint European Research Infrastructure of Coastal Observatories: Science, Service,
Sustainability - JERICO-S3</t>
  </si>
  <si>
    <t>Joint European Research Infrastructure of Coastal Observatories: Science, Service,
Sustainability - JERICO-S3</t>
  </si>
  <si>
    <t>Joint European Research Infrastructure of Coastal Observatories: Science, Service,
Sustainability - JERICO-S4</t>
  </si>
  <si>
    <t>Joint European Research Infrastructure of Coastal Observatories: Science, Service,
Sustainability - JERICO-S5</t>
  </si>
  <si>
    <t>Joint European Research Infrastructure of Coastal Observatories: Science, Service,
Sustainability - JERICO-S6</t>
  </si>
  <si>
    <t>Joint European Research Infrastructure of Coastal Observatories: Science, Service,
Sustainability - JERICO-S7</t>
  </si>
  <si>
    <t>Joint European Research Infrastructure of Coastal Observatories: Science, Service,
Sustainability - JERICO-S8</t>
  </si>
  <si>
    <t>Multifunctional nanocarriers for nonlinear microscopy: new tools for biology and medicine - Micro4Nano</t>
  </si>
  <si>
    <t>Molecular Quantum Simulations - MOQS</t>
  </si>
  <si>
    <t>Pioneering Strategies Against Bacterial Infections - PEST-BIN</t>
  </si>
  <si>
    <t>The strong interaction at the frontier of knowledge:
fundamental research and applications — STRONG-2020</t>
  </si>
  <si>
    <t>The strong interaction at the frontier of knowledge:
fundamental research and applications — STRONG-2021</t>
  </si>
  <si>
    <t>The strong interaction at the frontier of knowledge:
fundamental research and applications — STRONG-2022</t>
  </si>
  <si>
    <t>The strong interaction at the frontier of knowledge:
fundamental research and applications — STRONG-2023</t>
  </si>
  <si>
    <t>The strong interaction at the frontier of knowledge:
fundamental research and applications — STRONG-2024</t>
  </si>
  <si>
    <t>The strong interaction at the frontier of knowledge:
fundamental research and applications — STRONG-2025</t>
  </si>
  <si>
    <t>Implementation of activities described in the Roadmap to Fusion during Horizon Europe through a joint programme of the members of the EUROfusion consortium - EUROfusion</t>
  </si>
  <si>
    <t>ReMADE@ARI Recyclable materials development at analytical research infrastructures - ReMADE@ARI</t>
  </si>
  <si>
    <t>'ReMADEARI Recyclable materials development at analytical research infrastructures - ReMADEARI</t>
  </si>
  <si>
    <t>EUROpean Laboratories for Accelerator Based Science - EURO-LABS</t>
  </si>
  <si>
    <t>DANUBE4ALL</t>
  </si>
  <si>
    <t>Restoration of the Danube river basin waters for ecosystems and people from mountains to coast - DANUBE4all</t>
  </si>
  <si>
    <t>DANUBE4ALL 101093985</t>
  </si>
  <si>
    <t>EDIH-AI4HEALTH.CRO 101083735</t>
  </si>
  <si>
    <t>GDI 101081813-EMBL</t>
  </si>
  <si>
    <t>Genomic Data Infrastructure - GDI</t>
  </si>
  <si>
    <t xml:space="preserve">H-CHEESE-2P 101093038 </t>
  </si>
  <si>
    <t>Center of Excellence for Exascale in Solid Earth - Second Phase - ChEESE-2P</t>
  </si>
  <si>
    <t>National Competence Centres in the framework of EuroHPC Phase 2 - EuroCC2</t>
  </si>
  <si>
    <t>SRCE</t>
  </si>
  <si>
    <t>Hrvatska kvantna komunikacijska infrastruktura (Cro QCI).</t>
  </si>
  <si>
    <t>CARNET</t>
  </si>
  <si>
    <t>Croatian Quantum Communication Infrastructure (CroQCI).</t>
  </si>
  <si>
    <t>Recycling of polymer waste for structural and non-structural materials by using ionizing radiation - "Face mask recycling with the use of radiation technologies"</t>
  </si>
  <si>
    <t>IAEA</t>
  </si>
  <si>
    <t>“The Multipurpose Application
of Radiation Technology for the Protection and Preservation of Cultural Heritage”</t>
  </si>
  <si>
    <t>"Structural, Elemental and Molecular Imaging of Single Cells Using STIM, PIXE and MeV SIMS"</t>
  </si>
  <si>
    <t>Development of X-Ray 2D Computed Tomography for Microplastics Analysis</t>
  </si>
  <si>
    <t>Innovatice Prodution of Novel Biocomposite Based on Bacterial Nanocellulose from Biowaste Using Radiation Technology</t>
  </si>
  <si>
    <t xml:space="preserve"> Plaće za redovan rad</t>
  </si>
  <si>
    <t>Referentni centar za more</t>
  </si>
  <si>
    <t>Radi se o Referentnom centru za more (Institut za oceanografiju i ribarstvo, Split i  Institut Ruđer Bošković, Zagreb). Pravni status, obveze i program rada RC -more su određeni Ugovorom o radu Referentnog centra za more broj 133/18  od 8. prosinca 2018. godine koji je sklopljen između HAOP i zajednice ponuditelja kojega čine Institut za oceanografiju i ribarstvo iz Splita (IOR) (Nositelj) i Institut Ruđer Bošković iz Zagreba (IRB) (partner) s ciljem praćenja i promatranja stanja Jadranskoga mora i obavljanja ostalih stručnih poslova vezanih za zaštitu mora.</t>
  </si>
  <si>
    <t xml:space="preserve"> Doprinosi za obvezno zdravstveno osiguranje</t>
  </si>
  <si>
    <t xml:space="preserve"> Službena putovanja</t>
  </si>
  <si>
    <t xml:space="preserve"> Usluge tekućeg i investicijskog održavanja</t>
  </si>
  <si>
    <t xml:space="preserve"> Ostali nespomenuti rashodi poslovanja</t>
  </si>
  <si>
    <t xml:space="preserve"> Medicinska i laboratorijska oprema</t>
  </si>
  <si>
    <t>ProtectAS</t>
  </si>
  <si>
    <t>Razvoj sustava kontrole i obrane luka od unosa stranih vrsta - Shema za jačanje primijenjenih istraživanja za mjere prilagodbe klimatskim promjenama</t>
  </si>
  <si>
    <t>Otvorene znanstvene infrastrukturne platforme za inovativne primjene u gospodarstvu i društvu – O-ZIP</t>
  </si>
  <si>
    <t xml:space="preserve">Tekući prijenosi između proračunskih korisnika istog proračuna </t>
  </si>
  <si>
    <t>Partnerstvo između znanstvenika i ribara, mjera I.3</t>
  </si>
  <si>
    <t>Potpora vrhunskim istraživanjima Centra izvrsnosti za napredne materijale i senzore - CEMS</t>
  </si>
  <si>
    <t xml:space="preserve">PERSPIRE - Potencijal rizosfernog mikrobioma u prilagodbi poljoprivrede klimatskim promjenama </t>
  </si>
  <si>
    <t>Ministarstvo gospodarstva</t>
  </si>
  <si>
    <t>Potencijal rizosfernog mikrobioma u prilagodbi poljoprivrede klimatskim promjenama - PERSPIRE</t>
  </si>
  <si>
    <t>815 Namjenski primitak - NPOO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</si>
</sst>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&quot;.&quot;"/>
    <numFmt numFmtId="165" formatCode="00000000"/>
    <numFmt numFmtId="166" formatCode="&quot;kn&quot;#,##0.00_);[Red]\(&quot;kn&quot;#,##0.00\)"/>
    <numFmt numFmtId="167" formatCode="#,##0_ ;\-#,##0\ "/>
    <numFmt numFmtId="168" formatCode="&quot;- &quot;@"/>
  </numFmts>
  <fonts count="66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2"/>
      <color rgb="FF003366"/>
      <name val="Calibri"/>
      <family val="2"/>
      <charset val="238"/>
    </font>
    <font>
      <sz val="11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9"/>
      <color theme="1"/>
      <name val="Arial"/>
      <family val="2"/>
      <charset val="238"/>
    </font>
    <font>
      <b/>
      <sz val="11"/>
      <color rgb="FFFF0000"/>
      <name val="Calibri"/>
      <family val="2"/>
      <charset val="238"/>
    </font>
    <font>
      <sz val="10"/>
      <color rgb="FF000000"/>
      <name val="Open Sans"/>
    </font>
    <font>
      <sz val="11"/>
      <color theme="1"/>
      <name val="Calibri"/>
      <family val="2"/>
      <charset val="238"/>
    </font>
    <font>
      <sz val="12"/>
      <color rgb="FF000000"/>
      <name val="Open Sans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9"/>
      <color rgb="FFFF0000"/>
      <name val="Arial"/>
      <family val="2"/>
      <charset val="238"/>
    </font>
    <font>
      <sz val="10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6"/>
      <color theme="1"/>
      <name val="Arial"/>
      <family val="2"/>
      <charset val="238"/>
    </font>
    <font>
      <b/>
      <sz val="8"/>
      <color rgb="FFFFFFFF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1"/>
      <color rgb="FFFFC000"/>
      <name val="Calibri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0"/>
      <color rgb="FFFFFFFF"/>
      <name val="Calibri"/>
      <family val="2"/>
      <charset val="238"/>
    </font>
    <font>
      <b/>
      <sz val="10"/>
      <color theme="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6"/>
      <color rgb="FF333399"/>
      <name val="Calibri"/>
      <family val="2"/>
      <charset val="238"/>
    </font>
    <font>
      <b/>
      <sz val="10"/>
      <color rgb="FF333399"/>
      <name val="Calibri"/>
      <family val="2"/>
      <charset val="238"/>
    </font>
    <font>
      <b/>
      <sz val="10"/>
      <color rgb="FFF2F2F2"/>
      <name val="Calibri"/>
      <family val="2"/>
      <charset val="238"/>
    </font>
    <font>
      <i/>
      <sz val="10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4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b/>
      <sz val="14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5"/>
      <color rgb="FF44546A"/>
      <name val="Calibri"/>
      <family val="2"/>
      <charset val="238"/>
    </font>
    <font>
      <b/>
      <sz val="15"/>
      <color rgb="FFFF0000"/>
      <name val="Calibri"/>
      <family val="2"/>
      <charset val="238"/>
    </font>
    <font>
      <b/>
      <sz val="9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color rgb="FF333399"/>
      <name val="Calibri"/>
      <family val="2"/>
      <charset val="238"/>
    </font>
    <font>
      <sz val="8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1"/>
      <color rgb="FFFF0000"/>
      <name val="Calibri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rgb="FF333399"/>
        <bgColor rgb="FF333399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99CCFF"/>
        <bgColor rgb="FF99CCFF"/>
      </patternFill>
    </fill>
    <fill>
      <patternFill patternType="solid">
        <fgColor rgb="FFDEEAF6"/>
        <bgColor rgb="FFDEEAF6"/>
      </patternFill>
    </fill>
    <fill>
      <patternFill patternType="solid">
        <fgColor rgb="FFD8D8D8"/>
        <bgColor rgb="FFD8D8D8"/>
      </patternFill>
    </fill>
    <fill>
      <patternFill patternType="solid">
        <fgColor rgb="FFCCFFFF"/>
        <bgColor rgb="FFCCFFFF"/>
      </patternFill>
    </fill>
    <fill>
      <patternFill patternType="solid">
        <fgColor rgb="FF666699"/>
        <bgColor rgb="FF666699"/>
      </patternFill>
    </fill>
    <fill>
      <patternFill patternType="solid">
        <fgColor rgb="FF00CCFF"/>
        <bgColor rgb="FF00CCFF"/>
      </patternFill>
    </fill>
  </fills>
  <borders count="44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000080"/>
      </bottom>
      <diagonal/>
    </border>
    <border>
      <left style="thin">
        <color rgb="FF000080"/>
      </left>
      <right style="thin">
        <color rgb="FF000080"/>
      </right>
      <top style="thin">
        <color rgb="FF000080"/>
      </top>
      <bottom style="thin">
        <color rgb="FF000080"/>
      </bottom>
      <diagonal/>
    </border>
    <border>
      <left/>
      <right/>
      <top/>
      <bottom/>
      <diagonal/>
    </border>
    <border>
      <left style="thin">
        <color rgb="FF000080"/>
      </left>
      <right/>
      <top/>
      <bottom/>
      <diagonal/>
    </border>
    <border>
      <left/>
      <right style="thin">
        <color rgb="FF000080"/>
      </right>
      <top/>
      <bottom/>
      <diagonal/>
    </border>
    <border>
      <left/>
      <right style="thin">
        <color rgb="FF000080"/>
      </right>
      <top style="thin">
        <color rgb="FF000080"/>
      </top>
      <bottom/>
      <diagonal/>
    </border>
    <border>
      <left style="thin">
        <color rgb="FF000080"/>
      </left>
      <right style="thin">
        <color rgb="FF000080"/>
      </right>
      <top/>
      <bottom style="thin">
        <color rgb="FF000080"/>
      </bottom>
      <diagonal/>
    </border>
    <border>
      <left style="thin">
        <color rgb="FF000080"/>
      </left>
      <right/>
      <top style="thin">
        <color rgb="FF000080"/>
      </top>
      <bottom style="thin">
        <color rgb="FF000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66FF"/>
      </left>
      <right style="thin">
        <color rgb="FF3366FF"/>
      </right>
      <top style="thin">
        <color rgb="FF3366FF"/>
      </top>
      <bottom style="thin">
        <color rgb="FF3366F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hair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hair">
        <color rgb="FF000000"/>
      </bottom>
      <diagonal/>
    </border>
    <border>
      <left style="double">
        <color rgb="FF000000"/>
      </left>
      <right style="thin">
        <color rgb="FF000000"/>
      </right>
      <top style="hair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hair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double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1" fillId="0" borderId="17"/>
  </cellStyleXfs>
  <cellXfs count="338">
    <xf numFmtId="0" fontId="0" fillId="0" borderId="0" xfId="0" applyFont="1" applyAlignment="1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/>
    <xf numFmtId="164" fontId="6" fillId="0" borderId="11" xfId="0" applyNumberFormat="1" applyFont="1" applyBorder="1" applyAlignment="1">
      <alignment horizontal="center" vertical="center"/>
    </xf>
    <xf numFmtId="1" fontId="6" fillId="0" borderId="12" xfId="0" applyNumberFormat="1" applyFont="1" applyBorder="1" applyAlignment="1">
      <alignment horizontal="right" vertical="center"/>
    </xf>
    <xf numFmtId="0" fontId="6" fillId="0" borderId="12" xfId="0" applyFont="1" applyBorder="1" applyAlignment="1">
      <alignment horizontal="left" vertical="center"/>
    </xf>
    <xf numFmtId="0" fontId="6" fillId="0" borderId="12" xfId="0" applyFont="1" applyBorder="1" applyAlignment="1">
      <alignment vertical="center"/>
    </xf>
    <xf numFmtId="165" fontId="6" fillId="0" borderId="12" xfId="0" applyNumberFormat="1" applyFont="1" applyBorder="1" applyAlignment="1">
      <alignment horizontal="left" vertical="center"/>
    </xf>
    <xf numFmtId="165" fontId="6" fillId="0" borderId="12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49" fontId="6" fillId="3" borderId="9" xfId="0" applyNumberFormat="1" applyFont="1" applyFill="1" applyBorder="1" applyAlignment="1">
      <alignment horizontal="left" vertical="center"/>
    </xf>
    <xf numFmtId="49" fontId="9" fillId="0" borderId="0" xfId="0" applyNumberFormat="1" applyFont="1" applyAlignment="1">
      <alignment horizontal="left"/>
    </xf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164" fontId="13" fillId="0" borderId="11" xfId="0" applyNumberFormat="1" applyFont="1" applyBorder="1" applyAlignment="1">
      <alignment horizontal="center" vertical="center"/>
    </xf>
    <xf numFmtId="1" fontId="13" fillId="0" borderId="12" xfId="0" applyNumberFormat="1" applyFont="1" applyBorder="1" applyAlignment="1">
      <alignment horizontal="right" vertical="center"/>
    </xf>
    <xf numFmtId="0" fontId="13" fillId="0" borderId="12" xfId="0" applyFont="1" applyBorder="1" applyAlignment="1">
      <alignment horizontal="left" vertical="center"/>
    </xf>
    <xf numFmtId="0" fontId="13" fillId="0" borderId="12" xfId="0" applyFont="1" applyBorder="1" applyAlignment="1">
      <alignment vertical="center"/>
    </xf>
    <xf numFmtId="165" fontId="13" fillId="0" borderId="12" xfId="0" applyNumberFormat="1" applyFont="1" applyBorder="1" applyAlignment="1">
      <alignment horizontal="center" vertical="center"/>
    </xf>
    <xf numFmtId="49" fontId="13" fillId="0" borderId="13" xfId="0" applyNumberFormat="1" applyFont="1" applyBorder="1" applyAlignment="1">
      <alignment horizontal="center" vertical="center"/>
    </xf>
    <xf numFmtId="49" fontId="13" fillId="3" borderId="9" xfId="0" applyNumberFormat="1" applyFont="1" applyFill="1" applyBorder="1" applyAlignment="1">
      <alignment horizontal="left" vertical="center"/>
    </xf>
    <xf numFmtId="49" fontId="14" fillId="0" borderId="0" xfId="0" applyNumberFormat="1" applyFont="1" applyAlignment="1">
      <alignment horizontal="left"/>
    </xf>
    <xf numFmtId="0" fontId="13" fillId="3" borderId="12" xfId="0" applyFont="1" applyFill="1" applyBorder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9" fillId="0" borderId="0" xfId="0" applyFont="1" applyAlignment="1">
      <alignment horizontal="right"/>
    </xf>
    <xf numFmtId="0" fontId="15" fillId="0" borderId="0" xfId="0" applyFont="1" applyAlignment="1">
      <alignment horizontal="center" vertical="center" wrapText="1"/>
    </xf>
    <xf numFmtId="0" fontId="6" fillId="3" borderId="12" xfId="0" applyFont="1" applyFill="1" applyBorder="1" applyAlignment="1">
      <alignment horizontal="left" vertical="center"/>
    </xf>
    <xf numFmtId="0" fontId="16" fillId="4" borderId="14" xfId="0" applyFont="1" applyFill="1" applyBorder="1" applyAlignment="1">
      <alignment horizontal="center" vertical="center" wrapText="1"/>
    </xf>
    <xf numFmtId="0" fontId="17" fillId="0" borderId="9" xfId="0" applyFont="1" applyBorder="1" applyAlignment="1">
      <alignment horizontal="left" vertical="center" wrapText="1"/>
    </xf>
    <xf numFmtId="3" fontId="15" fillId="5" borderId="9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Alignment="1">
      <alignment vertical="center"/>
    </xf>
    <xf numFmtId="0" fontId="17" fillId="0" borderId="9" xfId="0" applyFont="1" applyBorder="1" applyAlignment="1">
      <alignment horizontal="center" vertical="center" wrapText="1"/>
    </xf>
    <xf numFmtId="3" fontId="15" fillId="0" borderId="9" xfId="0" applyNumberFormat="1" applyFont="1" applyBorder="1" applyAlignment="1">
      <alignment horizontal="right" vertical="center"/>
    </xf>
    <xf numFmtId="0" fontId="17" fillId="0" borderId="9" xfId="0" applyFont="1" applyBorder="1" applyAlignment="1">
      <alignment horizontal="left" vertical="center"/>
    </xf>
    <xf numFmtId="0" fontId="17" fillId="0" borderId="9" xfId="0" applyFont="1" applyBorder="1" applyAlignment="1">
      <alignment horizontal="center" vertical="center"/>
    </xf>
    <xf numFmtId="3" fontId="15" fillId="5" borderId="9" xfId="0" applyNumberFormat="1" applyFont="1" applyFill="1" applyBorder="1" applyAlignment="1">
      <alignment horizontal="right" vertical="center"/>
    </xf>
    <xf numFmtId="3" fontId="15" fillId="0" borderId="9" xfId="0" applyNumberFormat="1" applyFont="1" applyBorder="1" applyAlignment="1">
      <alignment horizontal="right" vertical="center" wrapText="1"/>
    </xf>
    <xf numFmtId="3" fontId="15" fillId="0" borderId="0" xfId="0" applyNumberFormat="1" applyFont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1" fontId="18" fillId="0" borderId="12" xfId="0" applyNumberFormat="1" applyFont="1" applyBorder="1" applyAlignment="1">
      <alignment horizontal="right" vertical="center"/>
    </xf>
    <xf numFmtId="0" fontId="18" fillId="0" borderId="12" xfId="0" applyFont="1" applyBorder="1" applyAlignment="1">
      <alignment horizontal="left" vertical="center"/>
    </xf>
    <xf numFmtId="0" fontId="18" fillId="3" borderId="12" xfId="0" applyFont="1" applyFill="1" applyBorder="1" applyAlignment="1">
      <alignment horizontal="left" vertical="center"/>
    </xf>
    <xf numFmtId="165" fontId="18" fillId="0" borderId="12" xfId="0" applyNumberFormat="1" applyFont="1" applyBorder="1" applyAlignment="1">
      <alignment horizontal="center" vertical="center"/>
    </xf>
    <xf numFmtId="49" fontId="18" fillId="0" borderId="13" xfId="0" applyNumberFormat="1" applyFont="1" applyBorder="1" applyAlignment="1">
      <alignment horizontal="center" vertical="center"/>
    </xf>
    <xf numFmtId="3" fontId="19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6" fillId="3" borderId="9" xfId="0" applyFont="1" applyFill="1" applyBorder="1" applyAlignment="1">
      <alignment horizontal="left" vertical="center"/>
    </xf>
    <xf numFmtId="0" fontId="15" fillId="0" borderId="9" xfId="0" applyFont="1" applyBorder="1" applyAlignment="1">
      <alignment horizontal="left" vertical="center" wrapText="1"/>
    </xf>
    <xf numFmtId="0" fontId="15" fillId="0" borderId="9" xfId="0" quotePrefix="1" applyFont="1" applyBorder="1" applyAlignment="1">
      <alignment horizontal="left" vertical="center" wrapText="1"/>
    </xf>
    <xf numFmtId="3" fontId="15" fillId="6" borderId="9" xfId="0" applyNumberFormat="1" applyFont="1" applyFill="1" applyBorder="1" applyAlignment="1">
      <alignment horizontal="right" vertical="center"/>
    </xf>
    <xf numFmtId="3" fontId="15" fillId="6" borderId="9" xfId="0" applyNumberFormat="1" applyFont="1" applyFill="1" applyBorder="1" applyAlignment="1">
      <alignment horizontal="right" vertical="center" wrapText="1"/>
    </xf>
    <xf numFmtId="166" fontId="2" fillId="0" borderId="0" xfId="0" applyNumberFormat="1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16" fillId="4" borderId="14" xfId="0" applyFont="1" applyFill="1" applyBorder="1" applyAlignment="1">
      <alignment horizontal="left" vertical="center" wrapText="1"/>
    </xf>
    <xf numFmtId="3" fontId="16" fillId="4" borderId="14" xfId="0" applyNumberFormat="1" applyFont="1" applyFill="1" applyBorder="1" applyAlignment="1">
      <alignment horizontal="right" vertical="center"/>
    </xf>
    <xf numFmtId="0" fontId="6" fillId="0" borderId="12" xfId="0" applyFont="1" applyBorder="1"/>
    <xf numFmtId="0" fontId="7" fillId="0" borderId="0" xfId="0" applyFont="1" applyAlignment="1">
      <alignment vertical="top"/>
    </xf>
    <xf numFmtId="4" fontId="9" fillId="0" borderId="0" xfId="0" applyNumberFormat="1" applyFont="1"/>
    <xf numFmtId="0" fontId="22" fillId="4" borderId="16" xfId="0" quotePrefix="1" applyFont="1" applyFill="1" applyBorder="1" applyAlignment="1">
      <alignment horizontal="left" vertical="center"/>
    </xf>
    <xf numFmtId="3" fontId="23" fillId="4" borderId="16" xfId="0" quotePrefix="1" applyNumberFormat="1" applyFont="1" applyFill="1" applyBorder="1" applyAlignment="1">
      <alignment horizontal="center" vertical="center" wrapText="1"/>
    </xf>
    <xf numFmtId="0" fontId="24" fillId="4" borderId="14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4" fontId="22" fillId="4" borderId="18" xfId="0" applyNumberFormat="1" applyFont="1" applyFill="1" applyBorder="1" applyAlignment="1">
      <alignment horizontal="center" vertical="center" wrapText="1"/>
    </xf>
    <xf numFmtId="0" fontId="25" fillId="0" borderId="16" xfId="0" quotePrefix="1" applyFont="1" applyBorder="1" applyAlignment="1">
      <alignment horizontal="left" vertical="center"/>
    </xf>
    <xf numFmtId="0" fontId="26" fillId="2" borderId="16" xfId="0" applyFont="1" applyFill="1" applyBorder="1" applyAlignment="1">
      <alignment horizontal="left" vertical="center"/>
    </xf>
    <xf numFmtId="0" fontId="25" fillId="2" borderId="16" xfId="0" applyFont="1" applyFill="1" applyBorder="1" applyAlignment="1">
      <alignment horizontal="center" vertical="center"/>
    </xf>
    <xf numFmtId="0" fontId="25" fillId="2" borderId="16" xfId="0" applyFont="1" applyFill="1" applyBorder="1" applyAlignment="1">
      <alignment horizontal="left" vertical="center"/>
    </xf>
    <xf numFmtId="0" fontId="25" fillId="3" borderId="16" xfId="0" applyFont="1" applyFill="1" applyBorder="1" applyAlignment="1">
      <alignment horizontal="center" vertical="center"/>
    </xf>
    <xf numFmtId="0" fontId="26" fillId="2" borderId="16" xfId="0" applyFont="1" applyFill="1" applyBorder="1"/>
    <xf numFmtId="3" fontId="26" fillId="0" borderId="16" xfId="0" applyNumberFormat="1" applyFont="1" applyBorder="1" applyAlignment="1">
      <alignment horizontal="right" vertical="center"/>
    </xf>
    <xf numFmtId="0" fontId="27" fillId="0" borderId="0" xfId="0" applyFont="1"/>
    <xf numFmtId="3" fontId="22" fillId="4" borderId="16" xfId="0" quotePrefix="1" applyNumberFormat="1" applyFont="1" applyFill="1" applyBorder="1" applyAlignment="1">
      <alignment horizontal="left" vertical="center" wrapText="1"/>
    </xf>
    <xf numFmtId="0" fontId="22" fillId="4" borderId="19" xfId="0" applyFont="1" applyFill="1" applyBorder="1" applyAlignment="1">
      <alignment horizontal="left" vertical="center"/>
    </xf>
    <xf numFmtId="0" fontId="26" fillId="0" borderId="16" xfId="0" quotePrefix="1" applyFont="1" applyBorder="1" applyAlignment="1">
      <alignment horizontal="left" vertical="center"/>
    </xf>
    <xf numFmtId="0" fontId="26" fillId="0" borderId="16" xfId="0" applyFont="1" applyBorder="1" applyAlignment="1">
      <alignment horizontal="left" vertical="center"/>
    </xf>
    <xf numFmtId="0" fontId="25" fillId="3" borderId="9" xfId="0" applyFont="1" applyFill="1" applyBorder="1" applyAlignment="1">
      <alignment horizontal="center" vertical="center"/>
    </xf>
    <xf numFmtId="0" fontId="25" fillId="3" borderId="20" xfId="0" applyFont="1" applyFill="1" applyBorder="1" applyAlignment="1">
      <alignment horizontal="center" vertical="center"/>
    </xf>
    <xf numFmtId="0" fontId="9" fillId="7" borderId="17" xfId="0" applyFont="1" applyFill="1" applyBorder="1" applyAlignment="1">
      <alignment horizontal="right"/>
    </xf>
    <xf numFmtId="0" fontId="9" fillId="7" borderId="17" xfId="0" applyFont="1" applyFill="1" applyBorder="1"/>
    <xf numFmtId="0" fontId="2" fillId="0" borderId="0" xfId="0" applyFont="1"/>
    <xf numFmtId="0" fontId="26" fillId="7" borderId="16" xfId="0" applyFont="1" applyFill="1" applyBorder="1" applyAlignment="1">
      <alignment horizontal="left" vertical="center"/>
    </xf>
    <xf numFmtId="0" fontId="26" fillId="7" borderId="16" xfId="0" quotePrefix="1" applyFont="1" applyFill="1" applyBorder="1" applyAlignment="1">
      <alignment horizontal="left" vertical="center"/>
    </xf>
    <xf numFmtId="0" fontId="17" fillId="0" borderId="0" xfId="0" applyFont="1" applyAlignment="1">
      <alignment horizontal="right"/>
    </xf>
    <xf numFmtId="0" fontId="20" fillId="0" borderId="0" xfId="0" applyFont="1"/>
    <xf numFmtId="4" fontId="22" fillId="4" borderId="17" xfId="0" applyNumberFormat="1" applyFont="1" applyFill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/>
    </xf>
    <xf numFmtId="0" fontId="9" fillId="3" borderId="17" xfId="0" applyFont="1" applyFill="1" applyBorder="1"/>
    <xf numFmtId="0" fontId="2" fillId="7" borderId="17" xfId="0" applyFont="1" applyFill="1" applyBorder="1"/>
    <xf numFmtId="0" fontId="22" fillId="4" borderId="17" xfId="0" quotePrefix="1" applyFont="1" applyFill="1" applyBorder="1" applyAlignment="1">
      <alignment horizontal="left" vertical="center"/>
    </xf>
    <xf numFmtId="0" fontId="24" fillId="4" borderId="16" xfId="0" applyFont="1" applyFill="1" applyBorder="1" applyAlignment="1">
      <alignment horizontal="center" vertical="center" wrapText="1"/>
    </xf>
    <xf numFmtId="3" fontId="26" fillId="0" borderId="16" xfId="0" applyNumberFormat="1" applyFont="1" applyBorder="1" applyAlignment="1">
      <alignment horizontal="center" vertical="center"/>
    </xf>
    <xf numFmtId="0" fontId="26" fillId="0" borderId="16" xfId="0" applyFont="1" applyBorder="1" applyAlignment="1">
      <alignment horizontal="right" vertical="center"/>
    </xf>
    <xf numFmtId="14" fontId="26" fillId="0" borderId="16" xfId="0" applyNumberFormat="1" applyFont="1" applyBorder="1" applyAlignment="1">
      <alignment horizontal="right" vertical="center"/>
    </xf>
    <xf numFmtId="0" fontId="28" fillId="7" borderId="17" xfId="0" applyFont="1" applyFill="1" applyBorder="1"/>
    <xf numFmtId="0" fontId="29" fillId="0" borderId="9" xfId="0" applyFont="1" applyBorder="1" applyAlignment="1">
      <alignment horizontal="left" vertical="center"/>
    </xf>
    <xf numFmtId="0" fontId="26" fillId="0" borderId="9" xfId="0" applyFont="1" applyBorder="1" applyAlignment="1">
      <alignment horizontal="right" vertical="center"/>
    </xf>
    <xf numFmtId="0" fontId="26" fillId="0" borderId="9" xfId="0" applyFont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/>
    </xf>
    <xf numFmtId="1" fontId="19" fillId="0" borderId="0" xfId="0" applyNumberFormat="1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right" vertical="center"/>
    </xf>
    <xf numFmtId="1" fontId="32" fillId="4" borderId="23" xfId="0" applyNumberFormat="1" applyFont="1" applyFill="1" applyBorder="1" applyAlignment="1">
      <alignment horizontal="left" vertical="center" wrapText="1"/>
    </xf>
    <xf numFmtId="1" fontId="32" fillId="4" borderId="14" xfId="0" applyNumberFormat="1" applyFont="1" applyFill="1" applyBorder="1" applyAlignment="1">
      <alignment horizontal="left" vertical="center" wrapText="1"/>
    </xf>
    <xf numFmtId="1" fontId="32" fillId="4" borderId="14" xfId="0" applyNumberFormat="1" applyFont="1" applyFill="1" applyBorder="1" applyAlignment="1">
      <alignment horizontal="center" vertical="center" wrapText="1"/>
    </xf>
    <xf numFmtId="0" fontId="33" fillId="4" borderId="14" xfId="0" applyFont="1" applyFill="1" applyBorder="1" applyAlignment="1">
      <alignment horizontal="center" vertical="center" wrapText="1"/>
    </xf>
    <xf numFmtId="0" fontId="32" fillId="4" borderId="14" xfId="0" applyFont="1" applyFill="1" applyBorder="1" applyAlignment="1">
      <alignment horizontal="center" vertical="center" wrapText="1"/>
    </xf>
    <xf numFmtId="0" fontId="19" fillId="0" borderId="9" xfId="0" applyFont="1" applyBorder="1" applyAlignment="1">
      <alignment vertical="center"/>
    </xf>
    <xf numFmtId="49" fontId="30" fillId="0" borderId="9" xfId="0" applyNumberFormat="1" applyFont="1" applyBorder="1" applyAlignment="1">
      <alignment horizontal="left"/>
    </xf>
    <xf numFmtId="0" fontId="19" fillId="0" borderId="9" xfId="0" applyFont="1" applyBorder="1" applyAlignment="1">
      <alignment horizontal="left" vertical="center" wrapText="1"/>
    </xf>
    <xf numFmtId="3" fontId="32" fillId="4" borderId="14" xfId="0" applyNumberFormat="1" applyFont="1" applyFill="1" applyBorder="1" applyAlignment="1">
      <alignment horizontal="right"/>
    </xf>
    <xf numFmtId="3" fontId="30" fillId="0" borderId="9" xfId="0" applyNumberFormat="1" applyFont="1" applyBorder="1" applyAlignment="1">
      <alignment vertical="center"/>
    </xf>
    <xf numFmtId="3" fontId="9" fillId="0" borderId="0" xfId="0" applyNumberFormat="1" applyFont="1"/>
    <xf numFmtId="49" fontId="34" fillId="5" borderId="9" xfId="0" applyNumberFormat="1" applyFont="1" applyFill="1" applyBorder="1" applyAlignment="1">
      <alignment horizontal="left"/>
    </xf>
    <xf numFmtId="0" fontId="29" fillId="5" borderId="9" xfId="0" applyFont="1" applyFill="1" applyBorder="1" applyAlignment="1">
      <alignment horizontal="left" vertical="center" wrapText="1"/>
    </xf>
    <xf numFmtId="3" fontId="34" fillId="5" borderId="9" xfId="0" applyNumberFormat="1" applyFont="1" applyFill="1" applyBorder="1" applyAlignment="1">
      <alignment vertical="center"/>
    </xf>
    <xf numFmtId="3" fontId="29" fillId="5" borderId="9" xfId="0" applyNumberFormat="1" applyFont="1" applyFill="1" applyBorder="1" applyAlignment="1">
      <alignment vertical="center"/>
    </xf>
    <xf numFmtId="49" fontId="19" fillId="0" borderId="9" xfId="0" applyNumberFormat="1" applyFont="1" applyBorder="1" applyAlignment="1">
      <alignment horizontal="left"/>
    </xf>
    <xf numFmtId="167" fontId="19" fillId="0" borderId="9" xfId="0" applyNumberFormat="1" applyFont="1" applyBorder="1" applyAlignment="1">
      <alignment vertical="center"/>
    </xf>
    <xf numFmtId="49" fontId="30" fillId="0" borderId="24" xfId="0" applyNumberFormat="1" applyFont="1" applyBorder="1" applyAlignment="1">
      <alignment horizontal="left"/>
    </xf>
    <xf numFmtId="0" fontId="19" fillId="0" borderId="24" xfId="0" applyFont="1" applyBorder="1" applyAlignment="1">
      <alignment horizontal="left" vertical="center" wrapText="1"/>
    </xf>
    <xf numFmtId="0" fontId="35" fillId="8" borderId="9" xfId="0" applyFont="1" applyFill="1" applyBorder="1" applyAlignment="1">
      <alignment vertical="center" wrapText="1"/>
    </xf>
    <xf numFmtId="3" fontId="36" fillId="8" borderId="9" xfId="0" applyNumberFormat="1" applyFont="1" applyFill="1" applyBorder="1" applyAlignment="1">
      <alignment vertical="center"/>
    </xf>
    <xf numFmtId="0" fontId="30" fillId="0" borderId="0" xfId="0" applyFont="1" applyAlignment="1">
      <alignment vertical="center" wrapText="1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167" fontId="30" fillId="0" borderId="9" xfId="0" applyNumberFormat="1" applyFont="1" applyBorder="1" applyAlignment="1">
      <alignment vertical="center"/>
    </xf>
    <xf numFmtId="0" fontId="37" fillId="4" borderId="14" xfId="0" applyFont="1" applyFill="1" applyBorder="1" applyAlignment="1">
      <alignment horizontal="center" vertical="center" wrapText="1"/>
    </xf>
    <xf numFmtId="0" fontId="34" fillId="0" borderId="0" xfId="0" applyFont="1" applyAlignment="1">
      <alignment vertical="center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vertical="center"/>
    </xf>
    <xf numFmtId="0" fontId="40" fillId="0" borderId="0" xfId="0" applyFont="1" applyAlignment="1">
      <alignment horizontal="center" vertical="center"/>
    </xf>
    <xf numFmtId="0" fontId="40" fillId="0" borderId="0" xfId="0" applyFont="1" applyAlignment="1">
      <alignment vertical="center"/>
    </xf>
    <xf numFmtId="0" fontId="34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4" fillId="0" borderId="0" xfId="0" applyFont="1" applyAlignment="1">
      <alignment horizontal="left" vertical="center"/>
    </xf>
    <xf numFmtId="0" fontId="39" fillId="0" borderId="0" xfId="0" applyFont="1" applyAlignment="1">
      <alignment horizontal="left" vertical="center" wrapText="1"/>
    </xf>
    <xf numFmtId="0" fontId="40" fillId="0" borderId="0" xfId="0" applyFont="1" applyAlignment="1">
      <alignment horizontal="left" vertical="center" wrapText="1"/>
    </xf>
    <xf numFmtId="0" fontId="14" fillId="0" borderId="0" xfId="0" applyFont="1"/>
    <xf numFmtId="0" fontId="41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4" fillId="0" borderId="0" xfId="0" applyFont="1" applyAlignment="1">
      <alignment wrapText="1"/>
    </xf>
    <xf numFmtId="0" fontId="14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5" fillId="9" borderId="9" xfId="0" quotePrefix="1" applyFont="1" applyFill="1" applyBorder="1" applyAlignment="1">
      <alignment horizontal="center" vertical="center" wrapText="1"/>
    </xf>
    <xf numFmtId="0" fontId="15" fillId="9" borderId="9" xfId="0" applyFont="1" applyFill="1" applyBorder="1" applyAlignment="1">
      <alignment horizontal="center" vertical="center" wrapText="1"/>
    </xf>
    <xf numFmtId="0" fontId="2" fillId="9" borderId="9" xfId="0" applyFont="1" applyFill="1" applyBorder="1" applyAlignment="1">
      <alignment horizontal="center" vertical="center" wrapText="1"/>
    </xf>
    <xf numFmtId="0" fontId="17" fillId="5" borderId="9" xfId="0" applyFont="1" applyFill="1" applyBorder="1" applyAlignment="1">
      <alignment horizontal="left" vertical="center" wrapText="1"/>
    </xf>
    <xf numFmtId="3" fontId="15" fillId="5" borderId="9" xfId="0" applyNumberFormat="1" applyFont="1" applyFill="1" applyBorder="1" applyAlignment="1">
      <alignment horizontal="right"/>
    </xf>
    <xf numFmtId="0" fontId="17" fillId="0" borderId="0" xfId="0" applyFont="1"/>
    <xf numFmtId="0" fontId="17" fillId="3" borderId="9" xfId="0" applyFont="1" applyFill="1" applyBorder="1" applyAlignment="1">
      <alignment horizontal="left" vertical="center" wrapText="1"/>
    </xf>
    <xf numFmtId="3" fontId="17" fillId="3" borderId="9" xfId="0" applyNumberFormat="1" applyFont="1" applyFill="1" applyBorder="1" applyAlignment="1">
      <alignment horizontal="right" vertical="center" wrapText="1"/>
    </xf>
    <xf numFmtId="0" fontId="9" fillId="3" borderId="9" xfId="0" applyFont="1" applyFill="1" applyBorder="1" applyAlignment="1">
      <alignment horizontal="left" vertical="center" wrapText="1"/>
    </xf>
    <xf numFmtId="3" fontId="9" fillId="0" borderId="9" xfId="0" applyNumberFormat="1" applyFont="1" applyBorder="1" applyAlignment="1">
      <alignment horizontal="right" vertical="center" wrapText="1"/>
    </xf>
    <xf numFmtId="3" fontId="2" fillId="0" borderId="9" xfId="0" applyNumberFormat="1" applyFont="1" applyBorder="1" applyAlignment="1">
      <alignment horizontal="right"/>
    </xf>
    <xf numFmtId="0" fontId="17" fillId="3" borderId="9" xfId="0" applyFont="1" applyFill="1" applyBorder="1" applyAlignment="1">
      <alignment horizontal="left" vertical="center"/>
    </xf>
    <xf numFmtId="0" fontId="9" fillId="3" borderId="9" xfId="0" quotePrefix="1" applyFont="1" applyFill="1" applyBorder="1" applyAlignment="1">
      <alignment horizontal="left" vertical="center"/>
    </xf>
    <xf numFmtId="3" fontId="15" fillId="5" borderId="9" xfId="0" applyNumberFormat="1" applyFont="1" applyFill="1" applyBorder="1"/>
    <xf numFmtId="3" fontId="17" fillId="3" borderId="9" xfId="0" applyNumberFormat="1" applyFont="1" applyFill="1" applyBorder="1" applyAlignment="1">
      <alignment vertical="center" wrapText="1"/>
    </xf>
    <xf numFmtId="3" fontId="9" fillId="0" borderId="9" xfId="0" applyNumberFormat="1" applyFont="1" applyBorder="1" applyAlignment="1">
      <alignment vertical="center" wrapText="1"/>
    </xf>
    <xf numFmtId="3" fontId="2" fillId="0" borderId="9" xfId="0" applyNumberFormat="1" applyFont="1" applyBorder="1"/>
    <xf numFmtId="0" fontId="9" fillId="3" borderId="9" xfId="0" applyFont="1" applyFill="1" applyBorder="1" applyAlignment="1">
      <alignment horizontal="left" vertical="center"/>
    </xf>
    <xf numFmtId="0" fontId="9" fillId="3" borderId="9" xfId="0" quotePrefix="1" applyFont="1" applyFill="1" applyBorder="1" applyAlignment="1">
      <alignment horizontal="left" vertical="center" wrapText="1"/>
    </xf>
    <xf numFmtId="3" fontId="9" fillId="0" borderId="9" xfId="0" applyNumberFormat="1" applyFont="1" applyBorder="1" applyAlignment="1">
      <alignment vertical="center"/>
    </xf>
    <xf numFmtId="0" fontId="17" fillId="3" borderId="9" xfId="0" applyFont="1" applyFill="1" applyBorder="1" applyAlignment="1">
      <alignment vertical="center" wrapText="1"/>
    </xf>
    <xf numFmtId="0" fontId="9" fillId="3" borderId="9" xfId="0" applyFont="1" applyFill="1" applyBorder="1" applyAlignment="1">
      <alignment vertical="center" wrapText="1"/>
    </xf>
    <xf numFmtId="0" fontId="42" fillId="0" borderId="0" xfId="0" applyFont="1"/>
    <xf numFmtId="0" fontId="15" fillId="9" borderId="28" xfId="0" applyFont="1" applyFill="1" applyBorder="1" applyAlignment="1">
      <alignment horizontal="center" vertical="center" wrapText="1"/>
    </xf>
    <xf numFmtId="0" fontId="2" fillId="9" borderId="28" xfId="0" applyFont="1" applyFill="1" applyBorder="1" applyAlignment="1">
      <alignment horizontal="center" vertical="center" wrapText="1"/>
    </xf>
    <xf numFmtId="0" fontId="17" fillId="5" borderId="28" xfId="0" applyFont="1" applyFill="1" applyBorder="1" applyAlignment="1">
      <alignment horizontal="left" vertical="center" wrapText="1"/>
    </xf>
    <xf numFmtId="3" fontId="17" fillId="5" borderId="9" xfId="0" applyNumberFormat="1" applyFont="1" applyFill="1" applyBorder="1" applyAlignment="1">
      <alignment horizontal="right" vertical="center" wrapText="1"/>
    </xf>
    <xf numFmtId="0" fontId="17" fillId="3" borderId="28" xfId="0" applyFont="1" applyFill="1" applyBorder="1" applyAlignment="1">
      <alignment horizontal="left" vertical="center" wrapText="1"/>
    </xf>
    <xf numFmtId="3" fontId="9" fillId="3" borderId="9" xfId="0" applyNumberFormat="1" applyFont="1" applyFill="1" applyBorder="1" applyAlignment="1">
      <alignment horizontal="right" vertical="center" wrapText="1"/>
    </xf>
    <xf numFmtId="0" fontId="43" fillId="3" borderId="28" xfId="0" quotePrefix="1" applyFont="1" applyFill="1" applyBorder="1" applyAlignment="1">
      <alignment horizontal="left" vertical="center" wrapText="1"/>
    </xf>
    <xf numFmtId="0" fontId="43" fillId="3" borderId="28" xfId="0" applyFont="1" applyFill="1" applyBorder="1" applyAlignment="1">
      <alignment horizontal="left" vertical="center"/>
    </xf>
    <xf numFmtId="0" fontId="43" fillId="3" borderId="28" xfId="0" applyFont="1" applyFill="1" applyBorder="1" applyAlignment="1">
      <alignment horizontal="left" vertical="center" wrapText="1"/>
    </xf>
    <xf numFmtId="0" fontId="31" fillId="0" borderId="0" xfId="0" applyFont="1" applyAlignment="1">
      <alignment vertical="center" wrapText="1"/>
    </xf>
    <xf numFmtId="0" fontId="30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wrapText="1"/>
    </xf>
    <xf numFmtId="3" fontId="15" fillId="9" borderId="28" xfId="0" applyNumberFormat="1" applyFont="1" applyFill="1" applyBorder="1" applyAlignment="1">
      <alignment horizontal="center" vertical="center" wrapText="1"/>
    </xf>
    <xf numFmtId="3" fontId="15" fillId="9" borderId="28" xfId="0" applyNumberFormat="1" applyFont="1" applyFill="1" applyBorder="1" applyAlignment="1">
      <alignment horizontal="right" vertical="center" wrapText="1"/>
    </xf>
    <xf numFmtId="0" fontId="29" fillId="5" borderId="9" xfId="0" applyFont="1" applyFill="1" applyBorder="1" applyAlignment="1">
      <alignment horizontal="center" vertical="center" wrapText="1"/>
    </xf>
    <xf numFmtId="3" fontId="29" fillId="5" borderId="9" xfId="0" applyNumberFormat="1" applyFont="1" applyFill="1" applyBorder="1" applyAlignment="1">
      <alignment horizontal="right" vertical="center" wrapText="1"/>
    </xf>
    <xf numFmtId="0" fontId="19" fillId="0" borderId="9" xfId="0" applyFont="1" applyBorder="1" applyAlignment="1">
      <alignment horizontal="center" vertical="center" wrapText="1"/>
    </xf>
    <xf numFmtId="3" fontId="19" fillId="0" borderId="9" xfId="0" applyNumberFormat="1" applyFont="1" applyBorder="1" applyAlignment="1">
      <alignment horizontal="right" vertical="center" wrapText="1"/>
    </xf>
    <xf numFmtId="3" fontId="29" fillId="5" borderId="9" xfId="0" applyNumberFormat="1" applyFont="1" applyFill="1" applyBorder="1" applyAlignment="1">
      <alignment vertical="center" wrapText="1"/>
    </xf>
    <xf numFmtId="0" fontId="44" fillId="0" borderId="0" xfId="0" applyFont="1" applyAlignment="1">
      <alignment horizontal="center" vertical="center" wrapText="1"/>
    </xf>
    <xf numFmtId="0" fontId="46" fillId="0" borderId="0" xfId="0" applyFont="1" applyAlignment="1">
      <alignment vertical="center" wrapText="1"/>
    </xf>
    <xf numFmtId="0" fontId="47" fillId="0" borderId="0" xfId="0" applyFont="1" applyAlignment="1">
      <alignment vertical="center" wrapText="1"/>
    </xf>
    <xf numFmtId="0" fontId="48" fillId="9" borderId="9" xfId="0" quotePrefix="1" applyFont="1" applyFill="1" applyBorder="1" applyAlignment="1">
      <alignment horizontal="center" vertical="center" wrapText="1"/>
    </xf>
    <xf numFmtId="0" fontId="48" fillId="9" borderId="9" xfId="0" applyFont="1" applyFill="1" applyBorder="1" applyAlignment="1">
      <alignment horizontal="center" vertical="center" wrapText="1"/>
    </xf>
    <xf numFmtId="0" fontId="49" fillId="9" borderId="9" xfId="0" applyFont="1" applyFill="1" applyBorder="1" applyAlignment="1">
      <alignment horizontal="center" vertical="center" wrapText="1"/>
    </xf>
    <xf numFmtId="0" fontId="50" fillId="0" borderId="0" xfId="0" applyFont="1"/>
    <xf numFmtId="0" fontId="51" fillId="3" borderId="9" xfId="0" applyFont="1" applyFill="1" applyBorder="1" applyAlignment="1">
      <alignment horizontal="left" vertical="center" wrapText="1"/>
    </xf>
    <xf numFmtId="3" fontId="48" fillId="3" borderId="9" xfId="0" applyNumberFormat="1" applyFont="1" applyFill="1" applyBorder="1" applyAlignment="1">
      <alignment horizontal="right"/>
    </xf>
    <xf numFmtId="0" fontId="52" fillId="3" borderId="9" xfId="0" applyFont="1" applyFill="1" applyBorder="1" applyAlignment="1">
      <alignment horizontal="left" vertical="center" wrapText="1"/>
    </xf>
    <xf numFmtId="0" fontId="52" fillId="0" borderId="9" xfId="0" applyFont="1" applyBorder="1" applyAlignment="1">
      <alignment horizontal="right" vertical="center" wrapText="1"/>
    </xf>
    <xf numFmtId="0" fontId="51" fillId="3" borderId="9" xfId="0" applyFont="1" applyFill="1" applyBorder="1" applyAlignment="1">
      <alignment horizontal="left" vertical="center"/>
    </xf>
    <xf numFmtId="0" fontId="51" fillId="3" borderId="9" xfId="0" applyFont="1" applyFill="1" applyBorder="1" applyAlignment="1">
      <alignment vertical="center" wrapText="1"/>
    </xf>
    <xf numFmtId="0" fontId="52" fillId="3" borderId="9" xfId="0" applyFont="1" applyFill="1" applyBorder="1" applyAlignment="1">
      <alignment vertical="center" wrapText="1"/>
    </xf>
    <xf numFmtId="0" fontId="48" fillId="9" borderId="28" xfId="0" applyFont="1" applyFill="1" applyBorder="1" applyAlignment="1">
      <alignment horizontal="center" vertical="center" wrapText="1"/>
    </xf>
    <xf numFmtId="0" fontId="49" fillId="9" borderId="28" xfId="0" applyFont="1" applyFill="1" applyBorder="1" applyAlignment="1">
      <alignment horizontal="center" vertical="center" wrapText="1"/>
    </xf>
    <xf numFmtId="0" fontId="51" fillId="0" borderId="9" xfId="0" applyFont="1" applyBorder="1" applyAlignment="1">
      <alignment horizontal="left" vertical="center" wrapText="1"/>
    </xf>
    <xf numFmtId="3" fontId="47" fillId="0" borderId="9" xfId="0" applyNumberFormat="1" applyFont="1" applyBorder="1" applyAlignment="1">
      <alignment horizontal="right"/>
    </xf>
    <xf numFmtId="3" fontId="48" fillId="0" borderId="9" xfId="0" applyNumberFormat="1" applyFont="1" applyBorder="1" applyAlignment="1">
      <alignment horizontal="right"/>
    </xf>
    <xf numFmtId="3" fontId="9" fillId="0" borderId="9" xfId="0" applyNumberFormat="1" applyFont="1" applyBorder="1"/>
    <xf numFmtId="0" fontId="52" fillId="10" borderId="29" xfId="0" quotePrefix="1" applyFont="1" applyFill="1" applyBorder="1" applyAlignment="1">
      <alignment horizontal="left" vertical="center" wrapText="1"/>
    </xf>
    <xf numFmtId="0" fontId="52" fillId="10" borderId="29" xfId="0" applyFont="1" applyFill="1" applyBorder="1" applyAlignment="1">
      <alignment horizontal="left" vertical="center" wrapText="1"/>
    </xf>
    <xf numFmtId="49" fontId="9" fillId="0" borderId="0" xfId="0" applyNumberFormat="1" applyFont="1"/>
    <xf numFmtId="168" fontId="26" fillId="0" borderId="16" xfId="0" quotePrefix="1" applyNumberFormat="1" applyFont="1" applyBorder="1" applyAlignment="1">
      <alignment horizontal="left" vertical="center"/>
    </xf>
    <xf numFmtId="0" fontId="53" fillId="0" borderId="16" xfId="0" quotePrefix="1" applyFont="1" applyBorder="1" applyAlignment="1">
      <alignment horizontal="left" vertical="center"/>
    </xf>
    <xf numFmtId="49" fontId="26" fillId="0" borderId="16" xfId="0" quotePrefix="1" applyNumberFormat="1" applyFont="1" applyBorder="1" applyAlignment="1">
      <alignment horizontal="left" vertical="center"/>
    </xf>
    <xf numFmtId="49" fontId="26" fillId="0" borderId="16" xfId="0" applyNumberFormat="1" applyFont="1" applyBorder="1" applyAlignment="1">
      <alignment horizontal="left" vertical="center"/>
    </xf>
    <xf numFmtId="168" fontId="26" fillId="11" borderId="16" xfId="0" quotePrefix="1" applyNumberFormat="1" applyFont="1" applyFill="1" applyBorder="1" applyAlignment="1">
      <alignment horizontal="left" vertical="center"/>
    </xf>
    <xf numFmtId="0" fontId="26" fillId="11" borderId="16" xfId="0" applyFont="1" applyFill="1" applyBorder="1" applyAlignment="1">
      <alignment horizontal="left" vertical="center"/>
    </xf>
    <xf numFmtId="168" fontId="26" fillId="7" borderId="16" xfId="0" quotePrefix="1" applyNumberFormat="1" applyFont="1" applyFill="1" applyBorder="1" applyAlignment="1">
      <alignment horizontal="left" vertical="center"/>
    </xf>
    <xf numFmtId="0" fontId="51" fillId="12" borderId="30" xfId="0" quotePrefix="1" applyFont="1" applyFill="1" applyBorder="1" applyAlignment="1">
      <alignment horizontal="left" vertical="center"/>
    </xf>
    <xf numFmtId="0" fontId="52" fillId="13" borderId="30" xfId="0" quotePrefix="1" applyFont="1" applyFill="1" applyBorder="1" applyAlignment="1">
      <alignment horizontal="left" vertical="center"/>
    </xf>
    <xf numFmtId="0" fontId="52" fillId="8" borderId="30" xfId="0" quotePrefix="1" applyFont="1" applyFill="1" applyBorder="1" applyAlignment="1">
      <alignment horizontal="left" vertical="center"/>
    </xf>
    <xf numFmtId="0" fontId="52" fillId="11" borderId="30" xfId="0" quotePrefix="1" applyFont="1" applyFill="1" applyBorder="1" applyAlignment="1">
      <alignment horizontal="left" vertical="center"/>
    </xf>
    <xf numFmtId="0" fontId="54" fillId="9" borderId="31" xfId="0" applyFont="1" applyFill="1" applyBorder="1" applyAlignment="1">
      <alignment horizontal="left"/>
    </xf>
    <xf numFmtId="0" fontId="54" fillId="9" borderId="31" xfId="0" applyFont="1" applyFill="1" applyBorder="1" applyAlignment="1">
      <alignment horizontal="center"/>
    </xf>
    <xf numFmtId="49" fontId="55" fillId="9" borderId="31" xfId="0" applyNumberFormat="1" applyFont="1" applyFill="1" applyBorder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52" fillId="0" borderId="0" xfId="0" applyFont="1"/>
    <xf numFmtId="0" fontId="56" fillId="0" borderId="33" xfId="0" applyFont="1" applyBorder="1" applyAlignment="1">
      <alignment horizontal="center" vertical="center" wrapText="1"/>
    </xf>
    <xf numFmtId="0" fontId="56" fillId="0" borderId="34" xfId="0" applyFont="1" applyBorder="1" applyAlignment="1">
      <alignment horizontal="center" vertical="center" wrapText="1"/>
    </xf>
    <xf numFmtId="0" fontId="56" fillId="0" borderId="35" xfId="0" applyFont="1" applyBorder="1" applyAlignment="1">
      <alignment horizontal="center" vertical="center" wrapText="1"/>
    </xf>
    <xf numFmtId="49" fontId="25" fillId="0" borderId="36" xfId="0" applyNumberFormat="1" applyFont="1" applyBorder="1" applyAlignment="1">
      <alignment horizontal="center" vertical="center" wrapText="1"/>
    </xf>
    <xf numFmtId="49" fontId="25" fillId="0" borderId="37" xfId="0" applyNumberFormat="1" applyFont="1" applyBorder="1" applyAlignment="1">
      <alignment horizontal="center" vertical="center" wrapText="1"/>
    </xf>
    <xf numFmtId="0" fontId="25" fillId="0" borderId="37" xfId="0" applyFont="1" applyBorder="1" applyAlignment="1">
      <alignment horizontal="center" vertical="center" wrapText="1"/>
    </xf>
    <xf numFmtId="0" fontId="25" fillId="0" borderId="37" xfId="0" applyFont="1" applyBorder="1" applyAlignment="1">
      <alignment horizontal="center" vertical="center"/>
    </xf>
    <xf numFmtId="0" fontId="25" fillId="0" borderId="38" xfId="0" applyFont="1" applyBorder="1" applyAlignment="1">
      <alignment horizontal="center" vertical="center"/>
    </xf>
    <xf numFmtId="0" fontId="57" fillId="0" borderId="0" xfId="0" applyFont="1"/>
    <xf numFmtId="164" fontId="56" fillId="0" borderId="11" xfId="0" applyNumberFormat="1" applyFont="1" applyBorder="1" applyAlignment="1">
      <alignment horizontal="center" vertical="center" wrapText="1"/>
    </xf>
    <xf numFmtId="0" fontId="56" fillId="0" borderId="39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165" fontId="56" fillId="0" borderId="39" xfId="0" applyNumberFormat="1" applyFont="1" applyBorder="1" applyAlignment="1">
      <alignment horizontal="center" vertical="center" wrapText="1"/>
    </xf>
    <xf numFmtId="49" fontId="56" fillId="0" borderId="40" xfId="0" applyNumberFormat="1" applyFont="1" applyBorder="1" applyAlignment="1">
      <alignment horizontal="center" vertical="center"/>
    </xf>
    <xf numFmtId="0" fontId="51" fillId="0" borderId="0" xfId="0" applyFont="1"/>
    <xf numFmtId="0" fontId="56" fillId="0" borderId="39" xfId="0" applyFont="1" applyBorder="1" applyAlignment="1">
      <alignment horizontal="center" vertical="center" wrapText="1"/>
    </xf>
    <xf numFmtId="0" fontId="56" fillId="0" borderId="12" xfId="0" applyFont="1" applyBorder="1" applyAlignment="1">
      <alignment horizontal="center" vertical="center" wrapText="1"/>
    </xf>
    <xf numFmtId="0" fontId="56" fillId="0" borderId="12" xfId="0" applyFont="1" applyBorder="1" applyAlignment="1">
      <alignment horizontal="left" vertical="center" wrapText="1"/>
    </xf>
    <xf numFmtId="165" fontId="56" fillId="0" borderId="12" xfId="0" applyNumberFormat="1" applyFont="1" applyBorder="1" applyAlignment="1">
      <alignment horizontal="center" vertical="center" wrapText="1"/>
    </xf>
    <xf numFmtId="49" fontId="56" fillId="0" borderId="13" xfId="0" applyNumberFormat="1" applyFont="1" applyBorder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65" fontId="6" fillId="0" borderId="12" xfId="0" applyNumberFormat="1" applyFont="1" applyBorder="1" applyAlignment="1">
      <alignment horizontal="center" vertical="center" wrapText="1"/>
    </xf>
    <xf numFmtId="165" fontId="6" fillId="0" borderId="12" xfId="0" quotePrefix="1" applyNumberFormat="1" applyFont="1" applyBorder="1" applyAlignment="1">
      <alignment horizontal="center" vertical="center" wrapText="1"/>
    </xf>
    <xf numFmtId="0" fontId="6" fillId="0" borderId="41" xfId="0" applyFont="1" applyBorder="1" applyAlignment="1">
      <alignment horizontal="left" vertical="center" wrapText="1"/>
    </xf>
    <xf numFmtId="165" fontId="56" fillId="0" borderId="12" xfId="0" quotePrefix="1" applyNumberFormat="1" applyFont="1" applyBorder="1" applyAlignment="1">
      <alignment horizontal="center" vertical="center" wrapText="1"/>
    </xf>
    <xf numFmtId="0" fontId="56" fillId="0" borderId="12" xfId="0" applyFont="1" applyBorder="1" applyAlignment="1">
      <alignment horizontal="left" vertical="center"/>
    </xf>
    <xf numFmtId="165" fontId="6" fillId="0" borderId="12" xfId="0" applyNumberFormat="1" applyFont="1" applyBorder="1" applyAlignment="1">
      <alignment horizontal="left" vertical="center" wrapText="1"/>
    </xf>
    <xf numFmtId="0" fontId="6" fillId="0" borderId="42" xfId="0" applyFont="1" applyBorder="1" applyAlignment="1">
      <alignment horizontal="left" vertical="center" wrapText="1"/>
    </xf>
    <xf numFmtId="49" fontId="6" fillId="0" borderId="12" xfId="0" applyNumberFormat="1" applyFont="1" applyBorder="1" applyAlignment="1">
      <alignment horizontal="center" vertical="center" wrapText="1"/>
    </xf>
    <xf numFmtId="49" fontId="6" fillId="0" borderId="42" xfId="0" applyNumberFormat="1" applyFont="1" applyBorder="1" applyAlignment="1">
      <alignment horizontal="center" vertical="center" wrapText="1"/>
    </xf>
    <xf numFmtId="0" fontId="58" fillId="0" borderId="0" xfId="0" applyFont="1"/>
    <xf numFmtId="0" fontId="6" fillId="0" borderId="13" xfId="0" applyFont="1" applyBorder="1" applyAlignment="1">
      <alignment horizontal="right" vertical="center" wrapText="1"/>
    </xf>
    <xf numFmtId="49" fontId="6" fillId="0" borderId="12" xfId="0" quotePrefix="1" applyNumberFormat="1" applyFont="1" applyBorder="1" applyAlignment="1">
      <alignment horizontal="center" vertical="center" wrapText="1"/>
    </xf>
    <xf numFmtId="0" fontId="6" fillId="0" borderId="13" xfId="0" quotePrefix="1" applyFont="1" applyBorder="1" applyAlignment="1">
      <alignment horizontal="center" vertical="center" wrapText="1"/>
    </xf>
    <xf numFmtId="49" fontId="6" fillId="0" borderId="13" xfId="0" quotePrefix="1" applyNumberFormat="1" applyFont="1" applyBorder="1" applyAlignment="1">
      <alignment horizontal="center" vertical="center"/>
    </xf>
    <xf numFmtId="0" fontId="56" fillId="0" borderId="0" xfId="0" applyFont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1" fontId="6" fillId="0" borderId="12" xfId="0" applyNumberFormat="1" applyFont="1" applyBorder="1" applyAlignment="1">
      <alignment horizontal="left" vertical="center" wrapText="1"/>
    </xf>
    <xf numFmtId="0" fontId="56" fillId="0" borderId="37" xfId="0" applyFont="1" applyBorder="1" applyAlignment="1">
      <alignment horizontal="left" vertical="center" wrapText="1"/>
    </xf>
    <xf numFmtId="165" fontId="56" fillId="0" borderId="37" xfId="0" applyNumberFormat="1" applyFont="1" applyBorder="1" applyAlignment="1">
      <alignment horizontal="center" vertical="center" wrapText="1"/>
    </xf>
    <xf numFmtId="49" fontId="56" fillId="0" borderId="38" xfId="0" applyNumberFormat="1" applyFont="1" applyBorder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52" fillId="0" borderId="0" xfId="0" applyFont="1" applyAlignment="1">
      <alignment vertical="center"/>
    </xf>
    <xf numFmtId="0" fontId="52" fillId="0" borderId="0" xfId="0" applyFont="1" applyAlignment="1">
      <alignment horizontal="left" vertical="center"/>
    </xf>
    <xf numFmtId="0" fontId="52" fillId="0" borderId="0" xfId="0" applyFont="1" applyAlignment="1">
      <alignment horizontal="center"/>
    </xf>
    <xf numFmtId="0" fontId="51" fillId="0" borderId="0" xfId="0" applyFont="1" applyAlignment="1">
      <alignment horizontal="center"/>
    </xf>
    <xf numFmtId="0" fontId="52" fillId="0" borderId="9" xfId="0" applyFont="1" applyBorder="1" applyAlignment="1">
      <alignment horizontal="center" vertical="center"/>
    </xf>
    <xf numFmtId="0" fontId="60" fillId="2" borderId="16" xfId="0" applyFont="1" applyFill="1" applyBorder="1" applyAlignment="1">
      <alignment horizontal="left" vertical="center"/>
    </xf>
    <xf numFmtId="0" fontId="60" fillId="0" borderId="16" xfId="0" applyFont="1" applyBorder="1" applyAlignment="1">
      <alignment horizontal="right" vertical="center"/>
    </xf>
    <xf numFmtId="0" fontId="60" fillId="0" borderId="16" xfId="0" applyFont="1" applyBorder="1" applyAlignment="1">
      <alignment horizontal="left" vertical="center"/>
    </xf>
    <xf numFmtId="0" fontId="0" fillId="0" borderId="0" xfId="0" applyFont="1" applyAlignment="1"/>
    <xf numFmtId="0" fontId="61" fillId="3" borderId="16" xfId="0" applyFont="1" applyFill="1" applyBorder="1" applyAlignment="1">
      <alignment horizontal="center" vertical="center"/>
    </xf>
    <xf numFmtId="0" fontId="62" fillId="0" borderId="0" xfId="0" applyFont="1" applyAlignment="1"/>
    <xf numFmtId="0" fontId="20" fillId="3" borderId="17" xfId="0" applyFont="1" applyFill="1" applyBorder="1"/>
    <xf numFmtId="0" fontId="63" fillId="2" borderId="16" xfId="0" applyFont="1" applyFill="1" applyBorder="1" applyAlignment="1">
      <alignment horizontal="left" vertical="center"/>
    </xf>
    <xf numFmtId="0" fontId="63" fillId="0" borderId="16" xfId="0" applyFont="1" applyBorder="1" applyAlignment="1">
      <alignment horizontal="center" vertical="center"/>
    </xf>
    <xf numFmtId="3" fontId="63" fillId="0" borderId="16" xfId="0" applyNumberFormat="1" applyFont="1" applyBorder="1" applyAlignment="1">
      <alignment horizontal="right" vertical="center"/>
    </xf>
    <xf numFmtId="0" fontId="63" fillId="0" borderId="21" xfId="0" applyFont="1" applyBorder="1" applyAlignment="1">
      <alignment horizontal="center" vertical="center"/>
    </xf>
    <xf numFmtId="0" fontId="63" fillId="0" borderId="22" xfId="0" applyFont="1" applyBorder="1" applyAlignment="1">
      <alignment horizontal="center" vertical="center"/>
    </xf>
    <xf numFmtId="0" fontId="0" fillId="0" borderId="0" xfId="0" applyFont="1" applyAlignment="1"/>
    <xf numFmtId="0" fontId="53" fillId="2" borderId="16" xfId="0" applyFont="1" applyFill="1" applyBorder="1" applyAlignment="1">
      <alignment horizontal="left" vertical="center"/>
    </xf>
    <xf numFmtId="0" fontId="53" fillId="0" borderId="16" xfId="0" applyFont="1" applyBorder="1" applyAlignment="1">
      <alignment horizontal="center" vertical="center"/>
    </xf>
    <xf numFmtId="0" fontId="53" fillId="0" borderId="21" xfId="0" applyFont="1" applyBorder="1" applyAlignment="1">
      <alignment horizontal="center" vertical="center"/>
    </xf>
    <xf numFmtId="3" fontId="53" fillId="0" borderId="16" xfId="0" applyNumberFormat="1" applyFont="1" applyBorder="1" applyAlignment="1">
      <alignment horizontal="right" vertical="center"/>
    </xf>
    <xf numFmtId="0" fontId="7" fillId="0" borderId="0" xfId="0" applyFont="1" applyAlignment="1">
      <alignment horizontal="right" vertical="top"/>
    </xf>
    <xf numFmtId="0" fontId="0" fillId="0" borderId="0" xfId="0" applyFont="1" applyAlignment="1">
      <alignment horizontal="right"/>
    </xf>
    <xf numFmtId="0" fontId="64" fillId="3" borderId="16" xfId="0" applyFont="1" applyFill="1" applyBorder="1" applyAlignment="1">
      <alignment horizontal="center" vertical="center"/>
    </xf>
    <xf numFmtId="0" fontId="4" fillId="0" borderId="0" xfId="0" applyFont="1"/>
    <xf numFmtId="0" fontId="65" fillId="0" borderId="0" xfId="0" applyFont="1" applyAlignment="1"/>
    <xf numFmtId="0" fontId="25" fillId="3" borderId="16" xfId="0" applyFont="1" applyFill="1" applyBorder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0" fillId="0" borderId="0" xfId="0" applyFont="1" applyAlignment="1"/>
    <xf numFmtId="0" fontId="15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/>
    <xf numFmtId="0" fontId="4" fillId="0" borderId="4" xfId="0" applyFont="1" applyBorder="1"/>
    <xf numFmtId="14" fontId="3" fillId="0" borderId="6" xfId="0" applyNumberFormat="1" applyFont="1" applyBorder="1" applyAlignment="1">
      <alignment horizontal="left" vertical="center" wrapText="1"/>
    </xf>
    <xf numFmtId="0" fontId="4" fillId="0" borderId="7" xfId="0" applyFont="1" applyBorder="1"/>
    <xf numFmtId="0" fontId="4" fillId="0" borderId="8" xfId="0" applyFont="1" applyBorder="1"/>
    <xf numFmtId="0" fontId="3" fillId="0" borderId="6" xfId="0" applyFont="1" applyBorder="1" applyAlignment="1">
      <alignment horizontal="left" vertical="center" wrapText="1"/>
    </xf>
    <xf numFmtId="0" fontId="21" fillId="0" borderId="15" xfId="0" applyFont="1" applyBorder="1"/>
    <xf numFmtId="0" fontId="4" fillId="0" borderId="15" xfId="0" applyFont="1" applyBorder="1"/>
    <xf numFmtId="0" fontId="21" fillId="0" borderId="0" xfId="0" applyFont="1"/>
    <xf numFmtId="0" fontId="31" fillId="0" borderId="0" xfId="0" applyFont="1" applyAlignment="1">
      <alignment horizontal="center" vertical="center" wrapText="1"/>
    </xf>
    <xf numFmtId="0" fontId="15" fillId="9" borderId="25" xfId="0" applyFont="1" applyFill="1" applyBorder="1" applyAlignment="1">
      <alignment horizontal="center" vertical="center" wrapText="1"/>
    </xf>
    <xf numFmtId="0" fontId="4" fillId="0" borderId="26" xfId="0" applyFont="1" applyBorder="1"/>
    <xf numFmtId="0" fontId="4" fillId="0" borderId="27" xfId="0" applyFont="1" applyBorder="1"/>
    <xf numFmtId="0" fontId="2" fillId="9" borderId="25" xfId="0" applyFont="1" applyFill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0" fontId="48" fillId="9" borderId="25" xfId="0" applyFont="1" applyFill="1" applyBorder="1" applyAlignment="1">
      <alignment horizontal="center" vertical="center" wrapText="1"/>
    </xf>
    <xf numFmtId="0" fontId="49" fillId="9" borderId="25" xfId="0" applyFont="1" applyFill="1" applyBorder="1" applyAlignment="1">
      <alignment horizontal="center" vertical="center" wrapText="1"/>
    </xf>
    <xf numFmtId="0" fontId="51" fillId="0" borderId="32" xfId="0" applyFont="1" applyBorder="1" applyAlignment="1">
      <alignment horizontal="center" vertical="center"/>
    </xf>
    <xf numFmtId="0" fontId="4" fillId="0" borderId="32" xfId="0" applyFont="1" applyBorder="1"/>
    <xf numFmtId="0" fontId="6" fillId="0" borderId="43" xfId="0" applyFont="1" applyBorder="1" applyAlignment="1">
      <alignment horizontal="left" vertical="center" wrapText="1"/>
    </xf>
    <xf numFmtId="0" fontId="4" fillId="0" borderId="43" xfId="0" applyFont="1" applyBorder="1"/>
    <xf numFmtId="0" fontId="42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7" borderId="9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2">
    <cellStyle name="Normal" xfId="0" builtinId="0"/>
    <cellStyle name="Normal 3" xfId="1"/>
  </cellStyles>
  <dxfs count="4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3</xdr:row>
      <xdr:rowOff>0</xdr:rowOff>
    </xdr:from>
    <xdr:ext cx="314325" cy="161925"/>
    <xdr:grpSp>
      <xdr:nvGrpSpPr>
        <xdr:cNvPr id="2" name="Shape 2"/>
        <xdr:cNvGrpSpPr/>
      </xdr:nvGrpSpPr>
      <xdr:grpSpPr>
        <a:xfrm>
          <a:off x="485775" y="619125"/>
          <a:ext cx="314325" cy="161925"/>
          <a:chOff x="5193600" y="3699038"/>
          <a:chExt cx="304800" cy="161925"/>
        </a:xfrm>
      </xdr:grpSpPr>
      <xdr:cxnSp macro="">
        <xdr:nvCxnSpPr>
          <xdr:cNvPr id="3" name="Shape 3"/>
          <xdr:cNvCxnSpPr/>
        </xdr:nvCxnSpPr>
        <xdr:spPr>
          <a:xfrm>
            <a:off x="5193600" y="3699038"/>
            <a:ext cx="304800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3</xdr:row>
      <xdr:rowOff>0</xdr:rowOff>
    </xdr:from>
    <xdr:ext cx="1076325" cy="161925"/>
    <xdr:grpSp>
      <xdr:nvGrpSpPr>
        <xdr:cNvPr id="4" name="Shape 2"/>
        <xdr:cNvGrpSpPr/>
      </xdr:nvGrpSpPr>
      <xdr:grpSpPr>
        <a:xfrm>
          <a:off x="476250" y="619125"/>
          <a:ext cx="1076325" cy="161925"/>
          <a:chOff x="4807838" y="3699038"/>
          <a:chExt cx="1076325" cy="161925"/>
        </a:xfrm>
      </xdr:grpSpPr>
      <xdr:cxnSp macro="">
        <xdr:nvCxnSpPr>
          <xdr:cNvPr id="5" name="Shape 4"/>
          <xdr:cNvCxnSpPr/>
        </xdr:nvCxnSpPr>
        <xdr:spPr>
          <a:xfrm>
            <a:off x="4807838" y="3699038"/>
            <a:ext cx="1076325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3</xdr:row>
      <xdr:rowOff>0</xdr:rowOff>
    </xdr:from>
    <xdr:ext cx="314325" cy="161925"/>
    <xdr:grpSp>
      <xdr:nvGrpSpPr>
        <xdr:cNvPr id="6" name="Shape 2"/>
        <xdr:cNvGrpSpPr/>
      </xdr:nvGrpSpPr>
      <xdr:grpSpPr>
        <a:xfrm>
          <a:off x="485775" y="619125"/>
          <a:ext cx="314325" cy="161925"/>
          <a:chOff x="5193600" y="3699038"/>
          <a:chExt cx="304800" cy="161925"/>
        </a:xfrm>
      </xdr:grpSpPr>
      <xdr:cxnSp macro="">
        <xdr:nvCxnSpPr>
          <xdr:cNvPr id="7" name="Shape 3"/>
          <xdr:cNvCxnSpPr/>
        </xdr:nvCxnSpPr>
        <xdr:spPr>
          <a:xfrm>
            <a:off x="5193600" y="3699038"/>
            <a:ext cx="304800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19</xdr:row>
      <xdr:rowOff>0</xdr:rowOff>
    </xdr:from>
    <xdr:ext cx="314325" cy="161925"/>
    <xdr:grpSp>
      <xdr:nvGrpSpPr>
        <xdr:cNvPr id="8" name="Shape 2"/>
        <xdr:cNvGrpSpPr/>
      </xdr:nvGrpSpPr>
      <xdr:grpSpPr>
        <a:xfrm>
          <a:off x="485775" y="5676900"/>
          <a:ext cx="314325" cy="161925"/>
          <a:chOff x="5193600" y="3699038"/>
          <a:chExt cx="304800" cy="161925"/>
        </a:xfrm>
      </xdr:grpSpPr>
      <xdr:cxnSp macro="">
        <xdr:nvCxnSpPr>
          <xdr:cNvPr id="9" name="Shape 3"/>
          <xdr:cNvCxnSpPr/>
        </xdr:nvCxnSpPr>
        <xdr:spPr>
          <a:xfrm>
            <a:off x="5193600" y="3699038"/>
            <a:ext cx="304800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19</xdr:row>
      <xdr:rowOff>0</xdr:rowOff>
    </xdr:from>
    <xdr:ext cx="1076325" cy="161925"/>
    <xdr:grpSp>
      <xdr:nvGrpSpPr>
        <xdr:cNvPr id="10" name="Shape 2"/>
        <xdr:cNvGrpSpPr/>
      </xdr:nvGrpSpPr>
      <xdr:grpSpPr>
        <a:xfrm>
          <a:off x="476250" y="5676900"/>
          <a:ext cx="1076325" cy="161925"/>
          <a:chOff x="4807838" y="3699038"/>
          <a:chExt cx="1076325" cy="161925"/>
        </a:xfrm>
      </xdr:grpSpPr>
      <xdr:cxnSp macro="">
        <xdr:nvCxnSpPr>
          <xdr:cNvPr id="11" name="Shape 4"/>
          <xdr:cNvCxnSpPr/>
        </xdr:nvCxnSpPr>
        <xdr:spPr>
          <a:xfrm>
            <a:off x="4807838" y="3699038"/>
            <a:ext cx="1076325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19</xdr:row>
      <xdr:rowOff>0</xdr:rowOff>
    </xdr:from>
    <xdr:ext cx="314325" cy="161925"/>
    <xdr:grpSp>
      <xdr:nvGrpSpPr>
        <xdr:cNvPr id="12" name="Shape 2"/>
        <xdr:cNvGrpSpPr/>
      </xdr:nvGrpSpPr>
      <xdr:grpSpPr>
        <a:xfrm>
          <a:off x="485775" y="5676900"/>
          <a:ext cx="314325" cy="161925"/>
          <a:chOff x="5193600" y="3699038"/>
          <a:chExt cx="304800" cy="161925"/>
        </a:xfrm>
      </xdr:grpSpPr>
      <xdr:cxnSp macro="">
        <xdr:nvCxnSpPr>
          <xdr:cNvPr id="13" name="Shape 3"/>
          <xdr:cNvCxnSpPr/>
        </xdr:nvCxnSpPr>
        <xdr:spPr>
          <a:xfrm>
            <a:off x="5193600" y="3699038"/>
            <a:ext cx="304800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19</xdr:row>
      <xdr:rowOff>0</xdr:rowOff>
    </xdr:from>
    <xdr:ext cx="1076325" cy="161925"/>
    <xdr:grpSp>
      <xdr:nvGrpSpPr>
        <xdr:cNvPr id="14" name="Shape 2"/>
        <xdr:cNvGrpSpPr/>
      </xdr:nvGrpSpPr>
      <xdr:grpSpPr>
        <a:xfrm>
          <a:off x="476250" y="5676900"/>
          <a:ext cx="1076325" cy="161925"/>
          <a:chOff x="4807838" y="3699038"/>
          <a:chExt cx="1076325" cy="161925"/>
        </a:xfrm>
      </xdr:grpSpPr>
      <xdr:cxnSp macro="">
        <xdr:nvCxnSpPr>
          <xdr:cNvPr id="15" name="Shape 4"/>
          <xdr:cNvCxnSpPr/>
        </xdr:nvCxnSpPr>
        <xdr:spPr>
          <a:xfrm>
            <a:off x="4807838" y="3699038"/>
            <a:ext cx="1076325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19</xdr:row>
      <xdr:rowOff>0</xdr:rowOff>
    </xdr:from>
    <xdr:ext cx="314325" cy="161925"/>
    <xdr:grpSp>
      <xdr:nvGrpSpPr>
        <xdr:cNvPr id="16" name="Shape 2"/>
        <xdr:cNvGrpSpPr/>
      </xdr:nvGrpSpPr>
      <xdr:grpSpPr>
        <a:xfrm>
          <a:off x="485775" y="5676900"/>
          <a:ext cx="314325" cy="161925"/>
          <a:chOff x="5193600" y="3699038"/>
          <a:chExt cx="304800" cy="161925"/>
        </a:xfrm>
      </xdr:grpSpPr>
      <xdr:cxnSp macro="">
        <xdr:nvCxnSpPr>
          <xdr:cNvPr id="17" name="Shape 3"/>
          <xdr:cNvCxnSpPr/>
        </xdr:nvCxnSpPr>
        <xdr:spPr>
          <a:xfrm>
            <a:off x="5193600" y="3699038"/>
            <a:ext cx="304800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19</xdr:row>
      <xdr:rowOff>0</xdr:rowOff>
    </xdr:from>
    <xdr:ext cx="1076325" cy="161925"/>
    <xdr:grpSp>
      <xdr:nvGrpSpPr>
        <xdr:cNvPr id="18" name="Shape 2"/>
        <xdr:cNvGrpSpPr/>
      </xdr:nvGrpSpPr>
      <xdr:grpSpPr>
        <a:xfrm>
          <a:off x="476250" y="5676900"/>
          <a:ext cx="1076325" cy="161925"/>
          <a:chOff x="4807838" y="3699038"/>
          <a:chExt cx="1076325" cy="161925"/>
        </a:xfrm>
      </xdr:grpSpPr>
      <xdr:cxnSp macro="">
        <xdr:nvCxnSpPr>
          <xdr:cNvPr id="19" name="Shape 4"/>
          <xdr:cNvCxnSpPr/>
        </xdr:nvCxnSpPr>
        <xdr:spPr>
          <a:xfrm>
            <a:off x="4807838" y="3699038"/>
            <a:ext cx="1076325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19</xdr:row>
      <xdr:rowOff>0</xdr:rowOff>
    </xdr:from>
    <xdr:ext cx="314325" cy="161925"/>
    <xdr:grpSp>
      <xdr:nvGrpSpPr>
        <xdr:cNvPr id="20" name="Shape 2"/>
        <xdr:cNvGrpSpPr/>
      </xdr:nvGrpSpPr>
      <xdr:grpSpPr>
        <a:xfrm>
          <a:off x="485775" y="5676900"/>
          <a:ext cx="314325" cy="161925"/>
          <a:chOff x="5193600" y="3699038"/>
          <a:chExt cx="304800" cy="161925"/>
        </a:xfrm>
      </xdr:grpSpPr>
      <xdr:cxnSp macro="">
        <xdr:nvCxnSpPr>
          <xdr:cNvPr id="21" name="Shape 3"/>
          <xdr:cNvCxnSpPr/>
        </xdr:nvCxnSpPr>
        <xdr:spPr>
          <a:xfrm>
            <a:off x="5193600" y="3699038"/>
            <a:ext cx="304800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19</xdr:row>
      <xdr:rowOff>0</xdr:rowOff>
    </xdr:from>
    <xdr:ext cx="1076325" cy="161925"/>
    <xdr:grpSp>
      <xdr:nvGrpSpPr>
        <xdr:cNvPr id="22" name="Shape 2"/>
        <xdr:cNvGrpSpPr/>
      </xdr:nvGrpSpPr>
      <xdr:grpSpPr>
        <a:xfrm>
          <a:off x="476250" y="5676900"/>
          <a:ext cx="1076325" cy="161925"/>
          <a:chOff x="4807838" y="3699038"/>
          <a:chExt cx="1076325" cy="161925"/>
        </a:xfrm>
      </xdr:grpSpPr>
      <xdr:cxnSp macro="">
        <xdr:nvCxnSpPr>
          <xdr:cNvPr id="23" name="Shape 4"/>
          <xdr:cNvCxnSpPr/>
        </xdr:nvCxnSpPr>
        <xdr:spPr>
          <a:xfrm>
            <a:off x="4807838" y="3699038"/>
            <a:ext cx="1076325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3</xdr:row>
      <xdr:rowOff>0</xdr:rowOff>
    </xdr:from>
    <xdr:ext cx="314325" cy="161925"/>
    <xdr:grpSp>
      <xdr:nvGrpSpPr>
        <xdr:cNvPr id="24" name="Shape 2"/>
        <xdr:cNvGrpSpPr/>
      </xdr:nvGrpSpPr>
      <xdr:grpSpPr>
        <a:xfrm>
          <a:off x="485775" y="619125"/>
          <a:ext cx="314325" cy="161925"/>
          <a:chOff x="5193600" y="3699038"/>
          <a:chExt cx="304800" cy="161925"/>
        </a:xfrm>
      </xdr:grpSpPr>
      <xdr:cxnSp macro="">
        <xdr:nvCxnSpPr>
          <xdr:cNvPr id="25" name="Shape 3"/>
          <xdr:cNvCxnSpPr/>
        </xdr:nvCxnSpPr>
        <xdr:spPr>
          <a:xfrm>
            <a:off x="5193600" y="3699038"/>
            <a:ext cx="304800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3</xdr:row>
      <xdr:rowOff>0</xdr:rowOff>
    </xdr:from>
    <xdr:ext cx="1076325" cy="161925"/>
    <xdr:grpSp>
      <xdr:nvGrpSpPr>
        <xdr:cNvPr id="26" name="Shape 2"/>
        <xdr:cNvGrpSpPr/>
      </xdr:nvGrpSpPr>
      <xdr:grpSpPr>
        <a:xfrm>
          <a:off x="476250" y="619125"/>
          <a:ext cx="1076325" cy="161925"/>
          <a:chOff x="4807838" y="3699038"/>
          <a:chExt cx="1076325" cy="161925"/>
        </a:xfrm>
      </xdr:grpSpPr>
      <xdr:cxnSp macro="">
        <xdr:nvCxnSpPr>
          <xdr:cNvPr id="27" name="Shape 4"/>
          <xdr:cNvCxnSpPr/>
        </xdr:nvCxnSpPr>
        <xdr:spPr>
          <a:xfrm>
            <a:off x="4807838" y="3699038"/>
            <a:ext cx="1076325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3</xdr:row>
      <xdr:rowOff>0</xdr:rowOff>
    </xdr:from>
    <xdr:ext cx="314325" cy="161925"/>
    <xdr:grpSp>
      <xdr:nvGrpSpPr>
        <xdr:cNvPr id="28" name="Shape 2"/>
        <xdr:cNvGrpSpPr/>
      </xdr:nvGrpSpPr>
      <xdr:grpSpPr>
        <a:xfrm>
          <a:off x="485775" y="619125"/>
          <a:ext cx="314325" cy="161925"/>
          <a:chOff x="5193600" y="3699038"/>
          <a:chExt cx="304800" cy="161925"/>
        </a:xfrm>
      </xdr:grpSpPr>
      <xdr:cxnSp macro="">
        <xdr:nvCxnSpPr>
          <xdr:cNvPr id="29" name="Shape 3"/>
          <xdr:cNvCxnSpPr/>
        </xdr:nvCxnSpPr>
        <xdr:spPr>
          <a:xfrm>
            <a:off x="5193600" y="3699038"/>
            <a:ext cx="304800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3</xdr:row>
      <xdr:rowOff>0</xdr:rowOff>
    </xdr:from>
    <xdr:ext cx="314325" cy="161925"/>
    <xdr:grpSp>
      <xdr:nvGrpSpPr>
        <xdr:cNvPr id="30" name="Shape 2"/>
        <xdr:cNvGrpSpPr/>
      </xdr:nvGrpSpPr>
      <xdr:grpSpPr>
        <a:xfrm>
          <a:off x="485775" y="619125"/>
          <a:ext cx="314325" cy="161925"/>
          <a:chOff x="5193600" y="3699038"/>
          <a:chExt cx="304800" cy="161925"/>
        </a:xfrm>
      </xdr:grpSpPr>
      <xdr:cxnSp macro="">
        <xdr:nvCxnSpPr>
          <xdr:cNvPr id="31" name="Shape 3"/>
          <xdr:cNvCxnSpPr/>
        </xdr:nvCxnSpPr>
        <xdr:spPr>
          <a:xfrm>
            <a:off x="5193600" y="3699038"/>
            <a:ext cx="304800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3</xdr:row>
      <xdr:rowOff>0</xdr:rowOff>
    </xdr:from>
    <xdr:ext cx="1076325" cy="161925"/>
    <xdr:grpSp>
      <xdr:nvGrpSpPr>
        <xdr:cNvPr id="32" name="Shape 2"/>
        <xdr:cNvGrpSpPr/>
      </xdr:nvGrpSpPr>
      <xdr:grpSpPr>
        <a:xfrm>
          <a:off x="476250" y="619125"/>
          <a:ext cx="1076325" cy="161925"/>
          <a:chOff x="4807838" y="3699038"/>
          <a:chExt cx="1076325" cy="161925"/>
        </a:xfrm>
      </xdr:grpSpPr>
      <xdr:cxnSp macro="">
        <xdr:nvCxnSpPr>
          <xdr:cNvPr id="33" name="Shape 4"/>
          <xdr:cNvCxnSpPr/>
        </xdr:nvCxnSpPr>
        <xdr:spPr>
          <a:xfrm>
            <a:off x="4807838" y="3699038"/>
            <a:ext cx="1076325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3</xdr:row>
      <xdr:rowOff>0</xdr:rowOff>
    </xdr:from>
    <xdr:ext cx="314325" cy="161925"/>
    <xdr:grpSp>
      <xdr:nvGrpSpPr>
        <xdr:cNvPr id="34" name="Shape 2"/>
        <xdr:cNvGrpSpPr/>
      </xdr:nvGrpSpPr>
      <xdr:grpSpPr>
        <a:xfrm>
          <a:off x="485775" y="619125"/>
          <a:ext cx="314325" cy="161925"/>
          <a:chOff x="5193600" y="3699038"/>
          <a:chExt cx="304800" cy="161925"/>
        </a:xfrm>
      </xdr:grpSpPr>
      <xdr:cxnSp macro="">
        <xdr:nvCxnSpPr>
          <xdr:cNvPr id="35" name="Shape 3"/>
          <xdr:cNvCxnSpPr/>
        </xdr:nvCxnSpPr>
        <xdr:spPr>
          <a:xfrm>
            <a:off x="5193600" y="3699038"/>
            <a:ext cx="304800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11</xdr:row>
      <xdr:rowOff>0</xdr:rowOff>
    </xdr:from>
    <xdr:ext cx="1076325" cy="161925"/>
    <xdr:grpSp>
      <xdr:nvGrpSpPr>
        <xdr:cNvPr id="36" name="Shape 2"/>
        <xdr:cNvGrpSpPr/>
      </xdr:nvGrpSpPr>
      <xdr:grpSpPr>
        <a:xfrm>
          <a:off x="476250" y="3228975"/>
          <a:ext cx="1076325" cy="161925"/>
          <a:chOff x="4807838" y="3699038"/>
          <a:chExt cx="1076325" cy="161925"/>
        </a:xfrm>
      </xdr:grpSpPr>
      <xdr:cxnSp macro="">
        <xdr:nvCxnSpPr>
          <xdr:cNvPr id="37" name="Shape 4"/>
          <xdr:cNvCxnSpPr/>
        </xdr:nvCxnSpPr>
        <xdr:spPr>
          <a:xfrm>
            <a:off x="4807838" y="3699038"/>
            <a:ext cx="1076325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19</xdr:row>
      <xdr:rowOff>0</xdr:rowOff>
    </xdr:from>
    <xdr:ext cx="314325" cy="161925"/>
    <xdr:grpSp>
      <xdr:nvGrpSpPr>
        <xdr:cNvPr id="38" name="Shape 2"/>
        <xdr:cNvGrpSpPr/>
      </xdr:nvGrpSpPr>
      <xdr:grpSpPr>
        <a:xfrm>
          <a:off x="485775" y="5676900"/>
          <a:ext cx="314325" cy="161925"/>
          <a:chOff x="5193600" y="3699038"/>
          <a:chExt cx="304800" cy="161925"/>
        </a:xfrm>
      </xdr:grpSpPr>
      <xdr:cxnSp macro="">
        <xdr:nvCxnSpPr>
          <xdr:cNvPr id="39" name="Shape 3"/>
          <xdr:cNvCxnSpPr/>
        </xdr:nvCxnSpPr>
        <xdr:spPr>
          <a:xfrm>
            <a:off x="5193600" y="3699038"/>
            <a:ext cx="304800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19</xdr:row>
      <xdr:rowOff>0</xdr:rowOff>
    </xdr:from>
    <xdr:ext cx="1076325" cy="161925"/>
    <xdr:grpSp>
      <xdr:nvGrpSpPr>
        <xdr:cNvPr id="40" name="Shape 2"/>
        <xdr:cNvGrpSpPr/>
      </xdr:nvGrpSpPr>
      <xdr:grpSpPr>
        <a:xfrm>
          <a:off x="476250" y="5676900"/>
          <a:ext cx="1076325" cy="161925"/>
          <a:chOff x="4807838" y="3699038"/>
          <a:chExt cx="1076325" cy="161925"/>
        </a:xfrm>
      </xdr:grpSpPr>
      <xdr:cxnSp macro="">
        <xdr:nvCxnSpPr>
          <xdr:cNvPr id="41" name="Shape 4"/>
          <xdr:cNvCxnSpPr/>
        </xdr:nvCxnSpPr>
        <xdr:spPr>
          <a:xfrm>
            <a:off x="4807838" y="3699038"/>
            <a:ext cx="1076325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19</xdr:row>
      <xdr:rowOff>0</xdr:rowOff>
    </xdr:from>
    <xdr:ext cx="314325" cy="161925"/>
    <xdr:grpSp>
      <xdr:nvGrpSpPr>
        <xdr:cNvPr id="42" name="Shape 2"/>
        <xdr:cNvGrpSpPr/>
      </xdr:nvGrpSpPr>
      <xdr:grpSpPr>
        <a:xfrm>
          <a:off x="485775" y="5676900"/>
          <a:ext cx="314325" cy="161925"/>
          <a:chOff x="5193600" y="3699038"/>
          <a:chExt cx="304800" cy="161925"/>
        </a:xfrm>
      </xdr:grpSpPr>
      <xdr:cxnSp macro="">
        <xdr:nvCxnSpPr>
          <xdr:cNvPr id="43" name="Shape 3"/>
          <xdr:cNvCxnSpPr/>
        </xdr:nvCxnSpPr>
        <xdr:spPr>
          <a:xfrm>
            <a:off x="5193600" y="3699038"/>
            <a:ext cx="304800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19</xdr:row>
      <xdr:rowOff>0</xdr:rowOff>
    </xdr:from>
    <xdr:ext cx="1076325" cy="161925"/>
    <xdr:grpSp>
      <xdr:nvGrpSpPr>
        <xdr:cNvPr id="44" name="Shape 2"/>
        <xdr:cNvGrpSpPr/>
      </xdr:nvGrpSpPr>
      <xdr:grpSpPr>
        <a:xfrm>
          <a:off x="476250" y="5676900"/>
          <a:ext cx="1076325" cy="161925"/>
          <a:chOff x="4807838" y="3699038"/>
          <a:chExt cx="1076325" cy="161925"/>
        </a:xfrm>
      </xdr:grpSpPr>
      <xdr:cxnSp macro="">
        <xdr:nvCxnSpPr>
          <xdr:cNvPr id="45" name="Shape 4"/>
          <xdr:cNvCxnSpPr/>
        </xdr:nvCxnSpPr>
        <xdr:spPr>
          <a:xfrm>
            <a:off x="4807838" y="3699038"/>
            <a:ext cx="1076325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19</xdr:row>
      <xdr:rowOff>0</xdr:rowOff>
    </xdr:from>
    <xdr:ext cx="314325" cy="161925"/>
    <xdr:grpSp>
      <xdr:nvGrpSpPr>
        <xdr:cNvPr id="46" name="Shape 2"/>
        <xdr:cNvGrpSpPr/>
      </xdr:nvGrpSpPr>
      <xdr:grpSpPr>
        <a:xfrm>
          <a:off x="485775" y="5676900"/>
          <a:ext cx="314325" cy="161925"/>
          <a:chOff x="5193600" y="3699038"/>
          <a:chExt cx="304800" cy="161925"/>
        </a:xfrm>
      </xdr:grpSpPr>
      <xdr:cxnSp macro="">
        <xdr:nvCxnSpPr>
          <xdr:cNvPr id="47" name="Shape 3"/>
          <xdr:cNvCxnSpPr/>
        </xdr:nvCxnSpPr>
        <xdr:spPr>
          <a:xfrm>
            <a:off x="5193600" y="3699038"/>
            <a:ext cx="304800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19</xdr:row>
      <xdr:rowOff>0</xdr:rowOff>
    </xdr:from>
    <xdr:ext cx="1076325" cy="161925"/>
    <xdr:grpSp>
      <xdr:nvGrpSpPr>
        <xdr:cNvPr id="48" name="Shape 2"/>
        <xdr:cNvGrpSpPr/>
      </xdr:nvGrpSpPr>
      <xdr:grpSpPr>
        <a:xfrm>
          <a:off x="476250" y="5676900"/>
          <a:ext cx="1076325" cy="161925"/>
          <a:chOff x="4807838" y="3699038"/>
          <a:chExt cx="1076325" cy="161925"/>
        </a:xfrm>
      </xdr:grpSpPr>
      <xdr:cxnSp macro="">
        <xdr:nvCxnSpPr>
          <xdr:cNvPr id="49" name="Shape 4"/>
          <xdr:cNvCxnSpPr/>
        </xdr:nvCxnSpPr>
        <xdr:spPr>
          <a:xfrm>
            <a:off x="4807838" y="3699038"/>
            <a:ext cx="1076325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19</xdr:row>
      <xdr:rowOff>0</xdr:rowOff>
    </xdr:from>
    <xdr:ext cx="314325" cy="161925"/>
    <xdr:grpSp>
      <xdr:nvGrpSpPr>
        <xdr:cNvPr id="50" name="Shape 2"/>
        <xdr:cNvGrpSpPr/>
      </xdr:nvGrpSpPr>
      <xdr:grpSpPr>
        <a:xfrm>
          <a:off x="485775" y="5676900"/>
          <a:ext cx="314325" cy="161925"/>
          <a:chOff x="5193600" y="3699038"/>
          <a:chExt cx="304800" cy="161925"/>
        </a:xfrm>
      </xdr:grpSpPr>
      <xdr:cxnSp macro="">
        <xdr:nvCxnSpPr>
          <xdr:cNvPr id="51" name="Shape 3"/>
          <xdr:cNvCxnSpPr/>
        </xdr:nvCxnSpPr>
        <xdr:spPr>
          <a:xfrm>
            <a:off x="5193600" y="3699038"/>
            <a:ext cx="304800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19</xdr:row>
      <xdr:rowOff>0</xdr:rowOff>
    </xdr:from>
    <xdr:ext cx="1076325" cy="161925"/>
    <xdr:grpSp>
      <xdr:nvGrpSpPr>
        <xdr:cNvPr id="52" name="Shape 2"/>
        <xdr:cNvGrpSpPr/>
      </xdr:nvGrpSpPr>
      <xdr:grpSpPr>
        <a:xfrm>
          <a:off x="476250" y="5676900"/>
          <a:ext cx="1076325" cy="161925"/>
          <a:chOff x="4807838" y="3699038"/>
          <a:chExt cx="1076325" cy="161925"/>
        </a:xfrm>
      </xdr:grpSpPr>
      <xdr:cxnSp macro="">
        <xdr:nvCxnSpPr>
          <xdr:cNvPr id="53" name="Shape 4"/>
          <xdr:cNvCxnSpPr/>
        </xdr:nvCxnSpPr>
        <xdr:spPr>
          <a:xfrm>
            <a:off x="4807838" y="3699038"/>
            <a:ext cx="1076325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19</xdr:row>
      <xdr:rowOff>0</xdr:rowOff>
    </xdr:from>
    <xdr:ext cx="1076325" cy="161925"/>
    <xdr:grpSp>
      <xdr:nvGrpSpPr>
        <xdr:cNvPr id="54" name="Shape 2"/>
        <xdr:cNvGrpSpPr/>
      </xdr:nvGrpSpPr>
      <xdr:grpSpPr>
        <a:xfrm>
          <a:off x="476250" y="5676900"/>
          <a:ext cx="1076325" cy="161925"/>
          <a:chOff x="4807838" y="3699038"/>
          <a:chExt cx="1076325" cy="161925"/>
        </a:xfrm>
      </xdr:grpSpPr>
      <xdr:cxnSp macro="">
        <xdr:nvCxnSpPr>
          <xdr:cNvPr id="55" name="Shape 4"/>
          <xdr:cNvCxnSpPr/>
        </xdr:nvCxnSpPr>
        <xdr:spPr>
          <a:xfrm>
            <a:off x="4807838" y="3699038"/>
            <a:ext cx="1076325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19</xdr:row>
      <xdr:rowOff>0</xdr:rowOff>
    </xdr:from>
    <xdr:ext cx="314325" cy="161925"/>
    <xdr:grpSp>
      <xdr:nvGrpSpPr>
        <xdr:cNvPr id="56" name="Shape 2"/>
        <xdr:cNvGrpSpPr/>
      </xdr:nvGrpSpPr>
      <xdr:grpSpPr>
        <a:xfrm>
          <a:off x="485775" y="5676900"/>
          <a:ext cx="314325" cy="161925"/>
          <a:chOff x="5193600" y="3699038"/>
          <a:chExt cx="304800" cy="161925"/>
        </a:xfrm>
      </xdr:grpSpPr>
      <xdr:cxnSp macro="">
        <xdr:nvCxnSpPr>
          <xdr:cNvPr id="57" name="Shape 3"/>
          <xdr:cNvCxnSpPr/>
        </xdr:nvCxnSpPr>
        <xdr:spPr>
          <a:xfrm>
            <a:off x="5193600" y="3699038"/>
            <a:ext cx="304800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19</xdr:row>
      <xdr:rowOff>0</xdr:rowOff>
    </xdr:from>
    <xdr:ext cx="1076325" cy="161925"/>
    <xdr:grpSp>
      <xdr:nvGrpSpPr>
        <xdr:cNvPr id="58" name="Shape 2"/>
        <xdr:cNvGrpSpPr/>
      </xdr:nvGrpSpPr>
      <xdr:grpSpPr>
        <a:xfrm>
          <a:off x="476250" y="5676900"/>
          <a:ext cx="1076325" cy="161925"/>
          <a:chOff x="4807838" y="3699038"/>
          <a:chExt cx="1076325" cy="161925"/>
        </a:xfrm>
      </xdr:grpSpPr>
      <xdr:cxnSp macro="">
        <xdr:nvCxnSpPr>
          <xdr:cNvPr id="59" name="Shape 4"/>
          <xdr:cNvCxnSpPr/>
        </xdr:nvCxnSpPr>
        <xdr:spPr>
          <a:xfrm>
            <a:off x="4807838" y="3699038"/>
            <a:ext cx="1076325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19</xdr:row>
      <xdr:rowOff>0</xdr:rowOff>
    </xdr:from>
    <xdr:ext cx="314325" cy="161925"/>
    <xdr:grpSp>
      <xdr:nvGrpSpPr>
        <xdr:cNvPr id="60" name="Shape 2"/>
        <xdr:cNvGrpSpPr/>
      </xdr:nvGrpSpPr>
      <xdr:grpSpPr>
        <a:xfrm>
          <a:off x="485775" y="5676900"/>
          <a:ext cx="314325" cy="161925"/>
          <a:chOff x="5193600" y="3699038"/>
          <a:chExt cx="304800" cy="161925"/>
        </a:xfrm>
      </xdr:grpSpPr>
      <xdr:cxnSp macro="">
        <xdr:nvCxnSpPr>
          <xdr:cNvPr id="61" name="Shape 3"/>
          <xdr:cNvCxnSpPr/>
        </xdr:nvCxnSpPr>
        <xdr:spPr>
          <a:xfrm>
            <a:off x="5193600" y="3699038"/>
            <a:ext cx="304800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19</xdr:row>
      <xdr:rowOff>0</xdr:rowOff>
    </xdr:from>
    <xdr:ext cx="1076325" cy="161925"/>
    <xdr:grpSp>
      <xdr:nvGrpSpPr>
        <xdr:cNvPr id="62" name="Shape 2"/>
        <xdr:cNvGrpSpPr/>
      </xdr:nvGrpSpPr>
      <xdr:grpSpPr>
        <a:xfrm>
          <a:off x="476250" y="5676900"/>
          <a:ext cx="1076325" cy="161925"/>
          <a:chOff x="4807838" y="3699038"/>
          <a:chExt cx="1076325" cy="161925"/>
        </a:xfrm>
      </xdr:grpSpPr>
      <xdr:cxnSp macro="">
        <xdr:nvCxnSpPr>
          <xdr:cNvPr id="63" name="Shape 4"/>
          <xdr:cNvCxnSpPr/>
        </xdr:nvCxnSpPr>
        <xdr:spPr>
          <a:xfrm>
            <a:off x="4807838" y="3699038"/>
            <a:ext cx="1076325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19</xdr:row>
      <xdr:rowOff>0</xdr:rowOff>
    </xdr:from>
    <xdr:ext cx="314325" cy="161925"/>
    <xdr:grpSp>
      <xdr:nvGrpSpPr>
        <xdr:cNvPr id="64" name="Shape 2"/>
        <xdr:cNvGrpSpPr/>
      </xdr:nvGrpSpPr>
      <xdr:grpSpPr>
        <a:xfrm>
          <a:off x="485775" y="5676900"/>
          <a:ext cx="314325" cy="161925"/>
          <a:chOff x="5193600" y="3699038"/>
          <a:chExt cx="304800" cy="161925"/>
        </a:xfrm>
      </xdr:grpSpPr>
      <xdr:cxnSp macro="">
        <xdr:nvCxnSpPr>
          <xdr:cNvPr id="65" name="Shape 3"/>
          <xdr:cNvCxnSpPr/>
        </xdr:nvCxnSpPr>
        <xdr:spPr>
          <a:xfrm>
            <a:off x="5193600" y="3699038"/>
            <a:ext cx="304800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19</xdr:row>
      <xdr:rowOff>0</xdr:rowOff>
    </xdr:from>
    <xdr:ext cx="1076325" cy="161925"/>
    <xdr:grpSp>
      <xdr:nvGrpSpPr>
        <xdr:cNvPr id="66" name="Shape 2"/>
        <xdr:cNvGrpSpPr/>
      </xdr:nvGrpSpPr>
      <xdr:grpSpPr>
        <a:xfrm>
          <a:off x="476250" y="5676900"/>
          <a:ext cx="1076325" cy="161925"/>
          <a:chOff x="4807838" y="3699038"/>
          <a:chExt cx="1076325" cy="161925"/>
        </a:xfrm>
      </xdr:grpSpPr>
      <xdr:cxnSp macro="">
        <xdr:nvCxnSpPr>
          <xdr:cNvPr id="67" name="Shape 4"/>
          <xdr:cNvCxnSpPr/>
        </xdr:nvCxnSpPr>
        <xdr:spPr>
          <a:xfrm>
            <a:off x="4807838" y="3699038"/>
            <a:ext cx="1076325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19</xdr:row>
      <xdr:rowOff>0</xdr:rowOff>
    </xdr:from>
    <xdr:ext cx="314325" cy="161925"/>
    <xdr:grpSp>
      <xdr:nvGrpSpPr>
        <xdr:cNvPr id="68" name="Shape 2"/>
        <xdr:cNvGrpSpPr/>
      </xdr:nvGrpSpPr>
      <xdr:grpSpPr>
        <a:xfrm>
          <a:off x="485775" y="5676900"/>
          <a:ext cx="314325" cy="161925"/>
          <a:chOff x="5193600" y="3699038"/>
          <a:chExt cx="304800" cy="161925"/>
        </a:xfrm>
      </xdr:grpSpPr>
      <xdr:cxnSp macro="">
        <xdr:nvCxnSpPr>
          <xdr:cNvPr id="69" name="Shape 3"/>
          <xdr:cNvCxnSpPr/>
        </xdr:nvCxnSpPr>
        <xdr:spPr>
          <a:xfrm>
            <a:off x="5193600" y="3699038"/>
            <a:ext cx="304800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19</xdr:row>
      <xdr:rowOff>0</xdr:rowOff>
    </xdr:from>
    <xdr:ext cx="1076325" cy="161925"/>
    <xdr:grpSp>
      <xdr:nvGrpSpPr>
        <xdr:cNvPr id="70" name="Shape 2"/>
        <xdr:cNvGrpSpPr/>
      </xdr:nvGrpSpPr>
      <xdr:grpSpPr>
        <a:xfrm>
          <a:off x="476250" y="5676900"/>
          <a:ext cx="1076325" cy="161925"/>
          <a:chOff x="4807838" y="3699038"/>
          <a:chExt cx="1076325" cy="161925"/>
        </a:xfrm>
      </xdr:grpSpPr>
      <xdr:cxnSp macro="">
        <xdr:nvCxnSpPr>
          <xdr:cNvPr id="71" name="Shape 4"/>
          <xdr:cNvCxnSpPr/>
        </xdr:nvCxnSpPr>
        <xdr:spPr>
          <a:xfrm>
            <a:off x="4807838" y="3699038"/>
            <a:ext cx="1076325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000"/>
  <sheetViews>
    <sheetView showGridLines="0" tabSelected="1" zoomScale="120" zoomScaleNormal="120" workbookViewId="0">
      <selection activeCell="C14" sqref="C14"/>
    </sheetView>
  </sheetViews>
  <sheetFormatPr defaultColWidth="14.42578125" defaultRowHeight="15" customHeight="1"/>
  <cols>
    <col min="1" max="1" width="7.5703125" customWidth="1"/>
    <col min="2" max="2" width="36.140625" customWidth="1"/>
    <col min="3" max="4" width="19.5703125" customWidth="1"/>
    <col min="5" max="5" width="21.42578125" customWidth="1"/>
    <col min="6" max="6" width="21.140625" customWidth="1"/>
    <col min="7" max="7" width="21.7109375" customWidth="1"/>
    <col min="8" max="8" width="13.7109375" customWidth="1"/>
    <col min="9" max="9" width="11.42578125" customWidth="1"/>
    <col min="10" max="13" width="11.42578125" hidden="1" customWidth="1"/>
    <col min="14" max="14" width="16.42578125" hidden="1" customWidth="1"/>
    <col min="15" max="15" width="7.85546875" hidden="1" customWidth="1"/>
    <col min="16" max="16" width="97.5703125" hidden="1" customWidth="1"/>
    <col min="17" max="17" width="19.5703125" hidden="1" customWidth="1"/>
    <col min="18" max="20" width="11.42578125" hidden="1" customWidth="1"/>
    <col min="21" max="21" width="12.85546875" hidden="1" customWidth="1"/>
    <col min="22" max="28" width="11.42578125" hidden="1" customWidth="1"/>
  </cols>
  <sheetData>
    <row r="1" spans="1:28" ht="36.75" customHeight="1">
      <c r="A1" s="1"/>
      <c r="B1" s="2" t="s">
        <v>0</v>
      </c>
      <c r="C1" s="311" t="s">
        <v>4832</v>
      </c>
      <c r="D1" s="312"/>
      <c r="E1" s="312"/>
      <c r="F1" s="312"/>
      <c r="G1" s="31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2.75" customHeight="1">
      <c r="A2" s="1"/>
      <c r="B2" s="3" t="s">
        <v>2</v>
      </c>
      <c r="C2" s="314">
        <v>45271</v>
      </c>
      <c r="D2" s="315"/>
      <c r="E2" s="315"/>
      <c r="F2" s="315"/>
      <c r="G2" s="316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2.75" customHeight="1">
      <c r="A3" s="4"/>
      <c r="B3" s="3" t="s">
        <v>3</v>
      </c>
      <c r="C3" s="317" t="s">
        <v>4833</v>
      </c>
      <c r="D3" s="315"/>
      <c r="E3" s="315"/>
      <c r="F3" s="315"/>
      <c r="G3" s="316"/>
      <c r="H3" s="1"/>
      <c r="I3" s="1"/>
      <c r="J3" s="1"/>
      <c r="K3" s="1"/>
      <c r="L3" s="1"/>
      <c r="M3" s="5" t="s">
        <v>4</v>
      </c>
      <c r="N3" s="5" t="s">
        <v>5</v>
      </c>
      <c r="O3" s="5" t="s">
        <v>6</v>
      </c>
      <c r="P3" s="5" t="s">
        <v>7</v>
      </c>
      <c r="Q3" s="5" t="s">
        <v>8</v>
      </c>
      <c r="R3" s="5" t="s">
        <v>9</v>
      </c>
      <c r="S3" s="5" t="s">
        <v>10</v>
      </c>
      <c r="T3" s="5" t="s">
        <v>11</v>
      </c>
      <c r="U3" s="5" t="s">
        <v>12</v>
      </c>
      <c r="V3" s="5" t="s">
        <v>13</v>
      </c>
      <c r="W3" s="6" t="s">
        <v>14</v>
      </c>
      <c r="X3" s="1"/>
      <c r="Y3" s="1"/>
      <c r="Z3" s="1"/>
      <c r="AA3" s="1"/>
      <c r="AB3" s="1"/>
    </row>
    <row r="4" spans="1:28" ht="12.75" customHeight="1">
      <c r="A4" s="7"/>
      <c r="B4" s="3" t="s">
        <v>15</v>
      </c>
      <c r="C4" s="317" t="s">
        <v>4834</v>
      </c>
      <c r="D4" s="315"/>
      <c r="E4" s="315"/>
      <c r="F4" s="315"/>
      <c r="G4" s="316"/>
      <c r="H4" s="1"/>
      <c r="I4" s="1"/>
      <c r="J4" s="1"/>
      <c r="K4" s="1"/>
      <c r="L4" s="1"/>
      <c r="M4" s="8">
        <v>0</v>
      </c>
      <c r="N4" s="8" t="s">
        <v>1</v>
      </c>
      <c r="O4" s="8"/>
      <c r="P4" s="8"/>
      <c r="Q4" s="8"/>
      <c r="R4" s="8"/>
      <c r="S4" s="8"/>
      <c r="T4" s="8"/>
      <c r="U4" s="8"/>
      <c r="V4" s="8" t="s">
        <v>16</v>
      </c>
      <c r="W4" s="8" t="s">
        <v>16</v>
      </c>
      <c r="X4" s="1"/>
      <c r="Y4" s="1"/>
      <c r="Z4" s="1"/>
      <c r="AA4" s="1"/>
      <c r="AB4" s="1"/>
    </row>
    <row r="5" spans="1:28" ht="12.75" customHeight="1">
      <c r="A5" s="7"/>
      <c r="B5" s="3" t="s">
        <v>17</v>
      </c>
      <c r="C5" s="317" t="s">
        <v>4835</v>
      </c>
      <c r="D5" s="315"/>
      <c r="E5" s="315"/>
      <c r="F5" s="315"/>
      <c r="G5" s="316"/>
      <c r="H5" s="1"/>
      <c r="I5" s="1"/>
      <c r="J5" s="1"/>
      <c r="K5" s="1"/>
      <c r="L5" s="1"/>
      <c r="M5" s="9">
        <f t="shared" ref="M5:M137" si="0">+M4+1</f>
        <v>1</v>
      </c>
      <c r="N5" s="10" t="str">
        <f t="shared" ref="N5:N137" si="1">O5&amp;" "&amp;P5</f>
        <v xml:space="preserve">1222 MINISTARSTVO ZNANOSTI I OBRAZOVANJA </v>
      </c>
      <c r="O5" s="10">
        <v>1222</v>
      </c>
      <c r="P5" s="11" t="s">
        <v>18</v>
      </c>
      <c r="Q5" s="12"/>
      <c r="R5" s="13" t="s">
        <v>19</v>
      </c>
      <c r="S5" s="11" t="s">
        <v>20</v>
      </c>
      <c r="T5" s="14">
        <v>3271030</v>
      </c>
      <c r="U5" s="15" t="s">
        <v>21</v>
      </c>
      <c r="V5" s="16" t="s">
        <v>22</v>
      </c>
      <c r="W5" s="17" t="s">
        <v>23</v>
      </c>
      <c r="X5" s="1"/>
      <c r="Y5" s="1"/>
      <c r="Z5" s="1"/>
      <c r="AA5" s="1"/>
      <c r="AB5" s="1"/>
    </row>
    <row r="6" spans="1:28" ht="12.75" customHeight="1">
      <c r="A6" s="7"/>
      <c r="B6" s="7"/>
      <c r="C6" s="7"/>
      <c r="D6" s="7"/>
      <c r="E6" s="1"/>
      <c r="F6" s="1"/>
      <c r="G6" s="1"/>
      <c r="H6" s="1"/>
      <c r="I6" s="1"/>
      <c r="J6" s="1"/>
      <c r="K6" s="1"/>
      <c r="L6" s="1"/>
      <c r="M6" s="9">
        <f t="shared" si="0"/>
        <v>2</v>
      </c>
      <c r="N6" s="10" t="str">
        <f t="shared" si="1"/>
        <v>2063 FAKULTET ORGANIZACIJE I INFORMATIKE U VARAŽDINU</v>
      </c>
      <c r="O6" s="10">
        <v>2063</v>
      </c>
      <c r="P6" s="11" t="s">
        <v>24</v>
      </c>
      <c r="Q6" s="12" t="s">
        <v>25</v>
      </c>
      <c r="R6" s="11" t="s">
        <v>26</v>
      </c>
      <c r="S6" s="11" t="s">
        <v>27</v>
      </c>
      <c r="T6" s="14">
        <v>3006107</v>
      </c>
      <c r="U6" s="15" t="s">
        <v>28</v>
      </c>
      <c r="V6" s="16" t="s">
        <v>29</v>
      </c>
      <c r="W6" s="17" t="s">
        <v>30</v>
      </c>
      <c r="X6" s="1"/>
      <c r="Y6" s="1"/>
      <c r="Z6" s="1"/>
      <c r="AA6" s="1"/>
      <c r="AB6" s="1"/>
    </row>
    <row r="7" spans="1:28" ht="28.5" customHeight="1">
      <c r="A7" s="18"/>
      <c r="B7" s="308" t="s">
        <v>31</v>
      </c>
      <c r="C7" s="309"/>
      <c r="D7" s="309"/>
      <c r="E7" s="309"/>
      <c r="F7" s="309"/>
      <c r="G7" s="309"/>
      <c r="H7" s="20"/>
      <c r="I7" s="20"/>
      <c r="J7" s="20"/>
      <c r="K7" s="20"/>
      <c r="L7" s="20"/>
      <c r="M7" s="21">
        <f t="shared" si="0"/>
        <v>3</v>
      </c>
      <c r="N7" s="22" t="str">
        <f t="shared" si="1"/>
        <v>43749 MEĐIMURSKO VELEUČILIŠTE U ČAKOVCU</v>
      </c>
      <c r="O7" s="22">
        <v>43749</v>
      </c>
      <c r="P7" s="23" t="s">
        <v>32</v>
      </c>
      <c r="Q7" s="24" t="s">
        <v>33</v>
      </c>
      <c r="R7" s="23" t="s">
        <v>34</v>
      </c>
      <c r="S7" s="23" t="s">
        <v>35</v>
      </c>
      <c r="T7" s="25">
        <v>2382512</v>
      </c>
      <c r="U7" s="26" t="s">
        <v>36</v>
      </c>
      <c r="V7" s="27" t="s">
        <v>29</v>
      </c>
      <c r="W7" s="28" t="s">
        <v>30</v>
      </c>
      <c r="X7" s="20"/>
      <c r="Y7" s="20"/>
      <c r="Z7" s="20"/>
      <c r="AA7" s="20"/>
      <c r="AB7" s="20"/>
    </row>
    <row r="8" spans="1:28" ht="12" customHeight="1">
      <c r="A8" s="18"/>
      <c r="B8" s="19"/>
      <c r="C8" s="19"/>
      <c r="D8" s="19"/>
      <c r="E8" s="18"/>
      <c r="F8" s="18"/>
      <c r="G8" s="18"/>
      <c r="H8" s="20"/>
      <c r="I8" s="20"/>
      <c r="J8" s="20"/>
      <c r="K8" s="20"/>
      <c r="L8" s="20"/>
      <c r="M8" s="21">
        <f t="shared" si="0"/>
        <v>4</v>
      </c>
      <c r="N8" s="22" t="str">
        <f t="shared" si="1"/>
        <v>2452 SVEUČILIŠTE J. J. STROSSMAYERA U OSIJEKU</v>
      </c>
      <c r="O8" s="22">
        <v>2452</v>
      </c>
      <c r="P8" s="23" t="s">
        <v>37</v>
      </c>
      <c r="Q8" s="29" t="s">
        <v>38</v>
      </c>
      <c r="R8" s="23" t="s">
        <v>39</v>
      </c>
      <c r="S8" s="23" t="s">
        <v>40</v>
      </c>
      <c r="T8" s="25">
        <v>3049779</v>
      </c>
      <c r="U8" s="26" t="s">
        <v>41</v>
      </c>
      <c r="V8" s="27" t="s">
        <v>29</v>
      </c>
      <c r="W8" s="28" t="s">
        <v>30</v>
      </c>
      <c r="X8" s="20"/>
      <c r="Y8" s="20"/>
      <c r="Z8" s="20"/>
      <c r="AA8" s="20"/>
      <c r="AB8" s="20"/>
    </row>
    <row r="9" spans="1:28" ht="12" customHeight="1">
      <c r="A9" s="18"/>
      <c r="B9" s="308" t="s">
        <v>42</v>
      </c>
      <c r="C9" s="309"/>
      <c r="D9" s="309"/>
      <c r="E9" s="309"/>
      <c r="F9" s="309"/>
      <c r="G9" s="309"/>
      <c r="H9" s="20"/>
      <c r="I9" s="20"/>
      <c r="J9" s="20"/>
      <c r="K9" s="20"/>
      <c r="L9" s="20"/>
      <c r="M9" s="21">
        <f t="shared" si="0"/>
        <v>5</v>
      </c>
      <c r="N9" s="22" t="str">
        <f t="shared" si="1"/>
        <v>50215 SVEUČILIŠTE J. J. STROSSMAYERA U OSIJEKU - AKADEMIJA ZA UMJETNOST I KULTURU U OSIJEKU</v>
      </c>
      <c r="O9" s="22">
        <v>50215</v>
      </c>
      <c r="P9" s="23" t="s">
        <v>43</v>
      </c>
      <c r="Q9" s="29" t="s">
        <v>38</v>
      </c>
      <c r="R9" s="23" t="s">
        <v>44</v>
      </c>
      <c r="S9" s="23" t="s">
        <v>40</v>
      </c>
      <c r="T9" s="25">
        <v>4907361</v>
      </c>
      <c r="U9" s="26" t="s">
        <v>45</v>
      </c>
      <c r="V9" s="27" t="s">
        <v>29</v>
      </c>
      <c r="W9" s="28" t="s">
        <v>30</v>
      </c>
      <c r="X9" s="20"/>
      <c r="Y9" s="20"/>
      <c r="Z9" s="20"/>
      <c r="AA9" s="20"/>
      <c r="AB9" s="20"/>
    </row>
    <row r="10" spans="1:28" ht="12" customHeight="1">
      <c r="A10" s="18"/>
      <c r="B10" s="19"/>
      <c r="C10" s="19"/>
      <c r="D10" s="19"/>
      <c r="E10" s="18"/>
      <c r="F10" s="18"/>
      <c r="G10" s="18"/>
      <c r="H10" s="20"/>
      <c r="I10" s="20"/>
      <c r="J10" s="20"/>
      <c r="K10" s="20"/>
      <c r="L10" s="20"/>
      <c r="M10" s="21">
        <f t="shared" si="0"/>
        <v>6</v>
      </c>
      <c r="N10" s="22" t="str">
        <f t="shared" si="1"/>
        <v>2284 SVEUČILIŠTE J. J. STROSSMAYERA U OSIJEKU - EKONOMSKI FAKULTET</v>
      </c>
      <c r="O10" s="22">
        <v>2284</v>
      </c>
      <c r="P10" s="23" t="s">
        <v>46</v>
      </c>
      <c r="Q10" s="29" t="s">
        <v>38</v>
      </c>
      <c r="R10" s="23" t="s">
        <v>47</v>
      </c>
      <c r="S10" s="23" t="s">
        <v>40</v>
      </c>
      <c r="T10" s="25">
        <v>3021645</v>
      </c>
      <c r="U10" s="26" t="s">
        <v>48</v>
      </c>
      <c r="V10" s="27" t="s">
        <v>29</v>
      </c>
      <c r="W10" s="28" t="s">
        <v>30</v>
      </c>
      <c r="X10" s="20"/>
      <c r="Y10" s="20"/>
      <c r="Z10" s="20"/>
      <c r="AA10" s="20"/>
      <c r="AB10" s="20"/>
    </row>
    <row r="11" spans="1:28" ht="17.25" customHeight="1">
      <c r="A11" s="18"/>
      <c r="B11" s="308" t="s">
        <v>49</v>
      </c>
      <c r="C11" s="309"/>
      <c r="D11" s="309"/>
      <c r="E11" s="309"/>
      <c r="F11" s="309"/>
      <c r="G11" s="309"/>
      <c r="H11" s="19"/>
      <c r="I11" s="20"/>
      <c r="J11" s="20"/>
      <c r="K11" s="20"/>
      <c r="L11" s="20"/>
      <c r="M11" s="21">
        <f t="shared" si="0"/>
        <v>7</v>
      </c>
      <c r="N11" s="22" t="str">
        <f t="shared" si="1"/>
        <v>2268 SVEUČILIŠTE J. J. STROSSMAYERA U OSIJEKU - FAKULTET AGROBIOTEHNIČKIH ZNANOSTI OSIJEK</v>
      </c>
      <c r="O11" s="22">
        <v>2268</v>
      </c>
      <c r="P11" s="23" t="s">
        <v>50</v>
      </c>
      <c r="Q11" s="29" t="s">
        <v>38</v>
      </c>
      <c r="R11" s="23" t="s">
        <v>51</v>
      </c>
      <c r="S11" s="23" t="s">
        <v>40</v>
      </c>
      <c r="T11" s="25">
        <v>3058212</v>
      </c>
      <c r="U11" s="26" t="s">
        <v>52</v>
      </c>
      <c r="V11" s="27" t="s">
        <v>29</v>
      </c>
      <c r="W11" s="28" t="s">
        <v>30</v>
      </c>
      <c r="X11" s="20"/>
      <c r="Y11" s="20"/>
      <c r="Z11" s="20"/>
      <c r="AA11" s="20"/>
      <c r="AB11" s="20"/>
    </row>
    <row r="12" spans="1:28" ht="16.5" customHeight="1">
      <c r="A12" s="30"/>
      <c r="B12" s="30"/>
      <c r="C12" s="30"/>
      <c r="D12" s="30"/>
      <c r="E12" s="1"/>
      <c r="F12" s="1"/>
      <c r="G12" s="31" t="s">
        <v>53</v>
      </c>
      <c r="H12" s="32"/>
      <c r="I12" s="1"/>
      <c r="J12" s="1"/>
      <c r="K12" s="1"/>
      <c r="L12" s="1"/>
      <c r="M12" s="9">
        <f t="shared" si="0"/>
        <v>8</v>
      </c>
      <c r="N12" s="10" t="str">
        <f t="shared" si="1"/>
        <v>2313 SVEUČILIŠTE J. J. STROSSMAYERA U OSIJEKU - FAKULTET ELEKTROTEHNIKE, RAČUNARSTVA I INFORMACIJSKIH TEHNOLOGIJA OSIJEK</v>
      </c>
      <c r="O12" s="10">
        <v>2313</v>
      </c>
      <c r="P12" s="11" t="s">
        <v>54</v>
      </c>
      <c r="Q12" s="33" t="s">
        <v>38</v>
      </c>
      <c r="R12" s="11" t="s">
        <v>55</v>
      </c>
      <c r="S12" s="11" t="s">
        <v>40</v>
      </c>
      <c r="T12" s="14">
        <v>3392589</v>
      </c>
      <c r="U12" s="15" t="s">
        <v>56</v>
      </c>
      <c r="V12" s="16" t="s">
        <v>29</v>
      </c>
      <c r="W12" s="17" t="s">
        <v>30</v>
      </c>
      <c r="X12" s="1"/>
      <c r="Y12" s="1"/>
      <c r="Z12" s="1"/>
      <c r="AA12" s="1"/>
      <c r="AB12" s="1"/>
    </row>
    <row r="13" spans="1:28" ht="38.25" customHeight="1">
      <c r="A13" s="34"/>
      <c r="B13" s="34"/>
      <c r="C13" s="34" t="s">
        <v>57</v>
      </c>
      <c r="D13" s="34" t="s">
        <v>58</v>
      </c>
      <c r="E13" s="34" t="s">
        <v>59</v>
      </c>
      <c r="F13" s="34" t="s">
        <v>60</v>
      </c>
      <c r="G13" s="34" t="s">
        <v>61</v>
      </c>
      <c r="H13" s="1"/>
      <c r="I13" s="1"/>
      <c r="J13" s="1"/>
      <c r="K13" s="1"/>
      <c r="L13" s="1"/>
      <c r="M13" s="9">
        <f t="shared" si="0"/>
        <v>9</v>
      </c>
      <c r="N13" s="10" t="str">
        <f t="shared" si="1"/>
        <v>49796 SVEUČILIŠTE J. J. STROSSMAYERA U OSIJEKU - FAKULTET ZA DENTALNU MEDICINU I ZDRAVSTVO</v>
      </c>
      <c r="O13" s="10">
        <v>49796</v>
      </c>
      <c r="P13" s="11" t="s">
        <v>62</v>
      </c>
      <c r="Q13" s="33" t="s">
        <v>38</v>
      </c>
      <c r="R13" s="11" t="s">
        <v>63</v>
      </c>
      <c r="S13" s="11" t="s">
        <v>40</v>
      </c>
      <c r="T13" s="14">
        <v>4748875</v>
      </c>
      <c r="U13" s="15" t="s">
        <v>64</v>
      </c>
      <c r="V13" s="16" t="s">
        <v>29</v>
      </c>
      <c r="W13" s="17" t="s">
        <v>30</v>
      </c>
      <c r="X13" s="1"/>
      <c r="Y13" s="1"/>
      <c r="Z13" s="1"/>
      <c r="AA13" s="1"/>
      <c r="AB13" s="1"/>
    </row>
    <row r="14" spans="1:28" ht="19.5" customHeight="1">
      <c r="A14" s="35"/>
      <c r="B14" s="35" t="s">
        <v>65</v>
      </c>
      <c r="C14" s="36">
        <f>SUM(C15:C16)</f>
        <v>41762681.481186546</v>
      </c>
      <c r="D14" s="36">
        <f>SUM(D15:D16)</f>
        <v>70275906.939513892</v>
      </c>
      <c r="E14" s="36">
        <f>SUM(E15:E16)</f>
        <v>74749069.280996442</v>
      </c>
      <c r="F14" s="36">
        <f>+F15+F16</f>
        <v>58500293.016196869</v>
      </c>
      <c r="G14" s="36">
        <f>+G15+G16</f>
        <v>52099929.941727705</v>
      </c>
      <c r="H14" s="1"/>
      <c r="I14" s="37"/>
      <c r="J14" s="1"/>
      <c r="K14" s="1"/>
      <c r="L14" s="1"/>
      <c r="M14" s="9">
        <f t="shared" si="0"/>
        <v>10</v>
      </c>
      <c r="N14" s="10" t="str">
        <f t="shared" si="1"/>
        <v>22486 SVEUČILIŠTE J. J. STROSSMAYERA U OSIJEKU - FAKULTET ZA ODGOJNE I OBRAZOVNE ZNANOSTI</v>
      </c>
      <c r="O14" s="10">
        <v>22486</v>
      </c>
      <c r="P14" s="11" t="s">
        <v>66</v>
      </c>
      <c r="Q14" s="33" t="s">
        <v>38</v>
      </c>
      <c r="R14" s="11" t="s">
        <v>67</v>
      </c>
      <c r="S14" s="11" t="s">
        <v>40</v>
      </c>
      <c r="T14" s="14">
        <v>1404881</v>
      </c>
      <c r="U14" s="15" t="s">
        <v>68</v>
      </c>
      <c r="V14" s="16" t="s">
        <v>29</v>
      </c>
      <c r="W14" s="17" t="s">
        <v>30</v>
      </c>
      <c r="X14" s="1"/>
      <c r="Y14" s="1"/>
      <c r="Z14" s="1"/>
      <c r="AA14" s="1"/>
      <c r="AB14" s="1"/>
    </row>
    <row r="15" spans="1:28" ht="19.5" customHeight="1">
      <c r="A15" s="38">
        <v>6</v>
      </c>
      <c r="B15" s="35" t="s">
        <v>69</v>
      </c>
      <c r="C15" s="39">
        <v>41757116.725728318</v>
      </c>
      <c r="D15" s="39">
        <v>70275906.939513892</v>
      </c>
      <c r="E15" s="39">
        <f>'A.1 PRIHODI I RASHODI EK'!F11</f>
        <v>74749069.280996442</v>
      </c>
      <c r="F15" s="39">
        <f>'A.1 PRIHODI I RASHODI EK'!G11</f>
        <v>58500293.016196869</v>
      </c>
      <c r="G15" s="39">
        <f>'A.1 PRIHODI I RASHODI EK'!H11</f>
        <v>52099929.941727705</v>
      </c>
      <c r="H15" s="1"/>
      <c r="I15" s="1"/>
      <c r="J15" s="1"/>
      <c r="K15" s="1"/>
      <c r="L15" s="1"/>
      <c r="M15" s="9">
        <f t="shared" si="0"/>
        <v>11</v>
      </c>
      <c r="N15" s="10" t="str">
        <f t="shared" si="1"/>
        <v>2321 SVEUČILIŠTE J. J. STROSSMAYERA U OSIJEKU - FILOZOFSKI FAKULTET</v>
      </c>
      <c r="O15" s="10">
        <v>2321</v>
      </c>
      <c r="P15" s="11" t="s">
        <v>70</v>
      </c>
      <c r="Q15" s="33" t="s">
        <v>38</v>
      </c>
      <c r="R15" s="11" t="s">
        <v>71</v>
      </c>
      <c r="S15" s="11" t="s">
        <v>40</v>
      </c>
      <c r="T15" s="14">
        <v>3014185</v>
      </c>
      <c r="U15" s="15" t="s">
        <v>72</v>
      </c>
      <c r="V15" s="16" t="s">
        <v>29</v>
      </c>
      <c r="W15" s="17" t="s">
        <v>30</v>
      </c>
      <c r="X15" s="1"/>
      <c r="Y15" s="1"/>
      <c r="Z15" s="1"/>
      <c r="AA15" s="1"/>
      <c r="AB15" s="1"/>
    </row>
    <row r="16" spans="1:28" ht="19.5" customHeight="1">
      <c r="A16" s="38">
        <v>7</v>
      </c>
      <c r="B16" s="40" t="s">
        <v>73</v>
      </c>
      <c r="C16" s="39">
        <v>5564.7554582254961</v>
      </c>
      <c r="D16" s="39">
        <v>0</v>
      </c>
      <c r="E16" s="39">
        <f>'A.1 PRIHODI I RASHODI EK'!F19</f>
        <v>0</v>
      </c>
      <c r="F16" s="39">
        <f>'A.1 PRIHODI I RASHODI EK'!G19</f>
        <v>0</v>
      </c>
      <c r="G16" s="39">
        <f>'A.1 PRIHODI I RASHODI EK'!H19</f>
        <v>0</v>
      </c>
      <c r="H16" s="1"/>
      <c r="I16" s="1"/>
      <c r="J16" s="1"/>
      <c r="K16" s="1"/>
      <c r="L16" s="1"/>
      <c r="M16" s="9">
        <f t="shared" si="0"/>
        <v>12</v>
      </c>
      <c r="N16" s="10" t="str">
        <f t="shared" si="1"/>
        <v>2508 SVEUČILIŠTE J. J. STROSSMAYERA U OSIJEKU - GRADSKA I SVEUČILIŠNA KNJIŽNICA</v>
      </c>
      <c r="O16" s="10">
        <v>2508</v>
      </c>
      <c r="P16" s="11" t="s">
        <v>74</v>
      </c>
      <c r="Q16" s="33" t="s">
        <v>38</v>
      </c>
      <c r="R16" s="11" t="s">
        <v>75</v>
      </c>
      <c r="S16" s="11" t="s">
        <v>40</v>
      </c>
      <c r="T16" s="14">
        <v>3014347</v>
      </c>
      <c r="U16" s="15" t="s">
        <v>76</v>
      </c>
      <c r="V16" s="16" t="s">
        <v>29</v>
      </c>
      <c r="W16" s="17" t="s">
        <v>30</v>
      </c>
      <c r="X16" s="1"/>
      <c r="Y16" s="1"/>
      <c r="Z16" s="1"/>
      <c r="AA16" s="1"/>
      <c r="AB16" s="1"/>
    </row>
    <row r="17" spans="1:28" ht="19.5" customHeight="1">
      <c r="A17" s="41"/>
      <c r="B17" s="40" t="s">
        <v>77</v>
      </c>
      <c r="C17" s="42">
        <f>SUM(C18:C19)</f>
        <v>46177827.820027865</v>
      </c>
      <c r="D17" s="42">
        <f>SUM(D18:D19)</f>
        <v>70275906.968587935</v>
      </c>
      <c r="E17" s="42">
        <f>SUM(E18:E19)</f>
        <v>74749068.994287878</v>
      </c>
      <c r="F17" s="42">
        <f>+F18+F19</f>
        <v>58500293.02269645</v>
      </c>
      <c r="G17" s="42">
        <f>+G18+G19</f>
        <v>52099929.651227593</v>
      </c>
      <c r="H17" s="1"/>
      <c r="I17" s="1"/>
      <c r="J17" s="1"/>
      <c r="K17" s="1"/>
      <c r="L17" s="1"/>
      <c r="M17" s="9">
        <f t="shared" si="0"/>
        <v>13</v>
      </c>
      <c r="N17" s="10" t="str">
        <f t="shared" si="1"/>
        <v>2250 SVEUČILIŠTE J. J. STROSSMAYERA U OSIJEKU - GRAĐEVINSKI I ARHITEKTONSKI FAKULTET OSIJEK</v>
      </c>
      <c r="O17" s="10">
        <v>2250</v>
      </c>
      <c r="P17" s="11" t="s">
        <v>78</v>
      </c>
      <c r="Q17" s="33" t="s">
        <v>38</v>
      </c>
      <c r="R17" s="11" t="s">
        <v>79</v>
      </c>
      <c r="S17" s="11" t="s">
        <v>40</v>
      </c>
      <c r="T17" s="14">
        <v>3397335</v>
      </c>
      <c r="U17" s="15" t="s">
        <v>80</v>
      </c>
      <c r="V17" s="16" t="s">
        <v>29</v>
      </c>
      <c r="W17" s="17" t="s">
        <v>30</v>
      </c>
      <c r="X17" s="1"/>
      <c r="Y17" s="1"/>
      <c r="Z17" s="1"/>
      <c r="AA17" s="1"/>
      <c r="AB17" s="1"/>
    </row>
    <row r="18" spans="1:28" ht="19.5" customHeight="1">
      <c r="A18" s="41">
        <v>3</v>
      </c>
      <c r="B18" s="35" t="s">
        <v>81</v>
      </c>
      <c r="C18" s="43">
        <v>37072596.892959051</v>
      </c>
      <c r="D18" s="43">
        <v>35393753.012482464</v>
      </c>
      <c r="E18" s="43">
        <f>'A.1 PRIHODI I RASHODI EK'!F27</f>
        <v>36039292.863282658</v>
      </c>
      <c r="F18" s="43">
        <f>'A.1 PRIHODI I RASHODI EK'!G27</f>
        <v>34081191.639062151</v>
      </c>
      <c r="G18" s="43">
        <f>'A.1 PRIHODI I RASHODI EK'!H27</f>
        <v>32407215.064983096</v>
      </c>
      <c r="H18" s="1"/>
      <c r="I18" s="1"/>
      <c r="J18" s="1"/>
      <c r="K18" s="1"/>
      <c r="L18" s="1"/>
      <c r="M18" s="9">
        <f t="shared" si="0"/>
        <v>14</v>
      </c>
      <c r="N18" s="10" t="str">
        <f t="shared" si="1"/>
        <v>38479 SVEUČILIŠTE J. J. STROSSMAYERA U OSIJEKU - KATOLIČKI BOGOSLOVNI FAKULTET U ĐAKOVU</v>
      </c>
      <c r="O18" s="10">
        <v>38479</v>
      </c>
      <c r="P18" s="11" t="s">
        <v>82</v>
      </c>
      <c r="Q18" s="33" t="s">
        <v>38</v>
      </c>
      <c r="R18" s="11" t="s">
        <v>83</v>
      </c>
      <c r="S18" s="11" t="s">
        <v>84</v>
      </c>
      <c r="T18" s="14">
        <v>1986490</v>
      </c>
      <c r="U18" s="15" t="s">
        <v>85</v>
      </c>
      <c r="V18" s="16" t="s">
        <v>29</v>
      </c>
      <c r="W18" s="17" t="s">
        <v>30</v>
      </c>
      <c r="X18" s="1"/>
      <c r="Y18" s="1"/>
      <c r="Z18" s="1"/>
      <c r="AA18" s="1"/>
      <c r="AB18" s="1"/>
    </row>
    <row r="19" spans="1:28" ht="19.5" customHeight="1">
      <c r="A19" s="38">
        <v>4</v>
      </c>
      <c r="B19" s="40" t="s">
        <v>86</v>
      </c>
      <c r="C19" s="43">
        <v>9105230.9270688165</v>
      </c>
      <c r="D19" s="43">
        <v>34882153.956105478</v>
      </c>
      <c r="E19" s="43">
        <f>'A.1 PRIHODI I RASHODI EK'!F35</f>
        <v>38709776.131005213</v>
      </c>
      <c r="F19" s="43">
        <f>'A.1 PRIHODI I RASHODI EK'!G35</f>
        <v>24419101.383634303</v>
      </c>
      <c r="G19" s="43">
        <f>'A.1 PRIHODI I RASHODI EK'!H35</f>
        <v>19692714.586244494</v>
      </c>
      <c r="H19" s="1"/>
      <c r="I19" s="1"/>
      <c r="J19" s="1"/>
      <c r="K19" s="1"/>
      <c r="L19" s="1"/>
      <c r="M19" s="9">
        <f t="shared" si="0"/>
        <v>15</v>
      </c>
      <c r="N19" s="10" t="str">
        <f t="shared" si="1"/>
        <v>51450 SVEUČILIŠTE J. J. STROSSMAYERA U OSIJEKU - KINEZIOLOŠKI FAKULTET OSIJEK</v>
      </c>
      <c r="O19" s="10">
        <v>51450</v>
      </c>
      <c r="P19" s="11" t="s">
        <v>87</v>
      </c>
      <c r="Q19" s="33" t="s">
        <v>38</v>
      </c>
      <c r="R19" s="11" t="s">
        <v>88</v>
      </c>
      <c r="S19" s="11" t="s">
        <v>40</v>
      </c>
      <c r="T19" s="14">
        <v>5302099</v>
      </c>
      <c r="U19" s="15" t="s">
        <v>89</v>
      </c>
      <c r="V19" s="16" t="s">
        <v>29</v>
      </c>
      <c r="W19" s="17" t="s">
        <v>30</v>
      </c>
      <c r="X19" s="1"/>
      <c r="Y19" s="1"/>
      <c r="Z19" s="1"/>
      <c r="AA19" s="1"/>
      <c r="AB19" s="1"/>
    </row>
    <row r="20" spans="1:28" ht="12.75" customHeight="1">
      <c r="A20" s="35"/>
      <c r="B20" s="35" t="s">
        <v>90</v>
      </c>
      <c r="C20" s="36">
        <f>+C14-C17</f>
        <v>-4415146.3388413191</v>
      </c>
      <c r="D20" s="36">
        <f>+D14-D17</f>
        <v>-2.9074043035507202E-2</v>
      </c>
      <c r="E20" s="36">
        <f>+E14-E17</f>
        <v>0.28670856356620789</v>
      </c>
      <c r="F20" s="36">
        <f>+F14-F17</f>
        <v>-6.4995810389518738E-3</v>
      </c>
      <c r="G20" s="36">
        <f>+G14-G17</f>
        <v>0.29050011187791824</v>
      </c>
      <c r="H20" s="1"/>
      <c r="I20" s="1"/>
      <c r="J20" s="37"/>
      <c r="K20" s="1"/>
      <c r="L20" s="1"/>
      <c r="M20" s="9">
        <f t="shared" si="0"/>
        <v>16</v>
      </c>
      <c r="N20" s="10" t="str">
        <f t="shared" si="1"/>
        <v>22849 SVEUČILIŠTE J. J. STROSSMAYERA U OSIJEKU - MEDICINSKI FAKULTET</v>
      </c>
      <c r="O20" s="10">
        <v>22849</v>
      </c>
      <c r="P20" s="11" t="s">
        <v>91</v>
      </c>
      <c r="Q20" s="33" t="s">
        <v>38</v>
      </c>
      <c r="R20" s="11" t="s">
        <v>92</v>
      </c>
      <c r="S20" s="11" t="s">
        <v>40</v>
      </c>
      <c r="T20" s="14">
        <v>1388142</v>
      </c>
      <c r="U20" s="15" t="s">
        <v>93</v>
      </c>
      <c r="V20" s="16" t="s">
        <v>29</v>
      </c>
      <c r="W20" s="17" t="s">
        <v>30</v>
      </c>
      <c r="X20" s="1"/>
      <c r="Y20" s="1"/>
      <c r="Z20" s="1"/>
      <c r="AA20" s="1"/>
      <c r="AB20" s="1"/>
    </row>
    <row r="21" spans="1:28" ht="11.25" customHeight="1">
      <c r="A21" s="8"/>
      <c r="B21" s="310"/>
      <c r="C21" s="309"/>
      <c r="D21" s="309"/>
      <c r="E21" s="309"/>
      <c r="F21" s="309"/>
      <c r="G21" s="309"/>
      <c r="H21" s="1"/>
      <c r="I21" s="1"/>
      <c r="J21" s="44"/>
      <c r="K21" s="1"/>
      <c r="L21" s="1"/>
      <c r="M21" s="9">
        <f t="shared" si="0"/>
        <v>17</v>
      </c>
      <c r="N21" s="10" t="str">
        <f t="shared" si="1"/>
        <v>2292 SVEUČILIŠTE J. J. STROSSMAYERA U OSIJEKU - PRAVNI FAKULTET</v>
      </c>
      <c r="O21" s="10">
        <v>2292</v>
      </c>
      <c r="P21" s="11" t="s">
        <v>94</v>
      </c>
      <c r="Q21" s="33" t="s">
        <v>38</v>
      </c>
      <c r="R21" s="11" t="s">
        <v>95</v>
      </c>
      <c r="S21" s="11" t="s">
        <v>40</v>
      </c>
      <c r="T21" s="14">
        <v>3014193</v>
      </c>
      <c r="U21" s="15" t="s">
        <v>96</v>
      </c>
      <c r="V21" s="16" t="s">
        <v>29</v>
      </c>
      <c r="W21" s="17" t="s">
        <v>30</v>
      </c>
      <c r="X21" s="1"/>
      <c r="Y21" s="1"/>
      <c r="Z21" s="1"/>
      <c r="AA21" s="1"/>
      <c r="AB21" s="1"/>
    </row>
    <row r="22" spans="1:28" ht="12.75" customHeight="1">
      <c r="A22" s="18"/>
      <c r="B22" s="308" t="s">
        <v>97</v>
      </c>
      <c r="C22" s="309"/>
      <c r="D22" s="309"/>
      <c r="E22" s="309"/>
      <c r="F22" s="309"/>
      <c r="G22" s="309"/>
      <c r="H22" s="20"/>
      <c r="I22" s="20"/>
      <c r="J22" s="45"/>
      <c r="K22" s="20"/>
      <c r="L22" s="20"/>
      <c r="M22" s="21">
        <f t="shared" si="0"/>
        <v>18</v>
      </c>
      <c r="N22" s="22" t="str">
        <f t="shared" si="1"/>
        <v>2276 SVEUČILIŠTE J. J. STROSSMAYERA U OSIJEKU - PREHRAMBENO TEHNOLOŠKI FAKULTET</v>
      </c>
      <c r="O22" s="22">
        <v>2276</v>
      </c>
      <c r="P22" s="23" t="s">
        <v>98</v>
      </c>
      <c r="Q22" s="29" t="s">
        <v>38</v>
      </c>
      <c r="R22" s="23" t="s">
        <v>99</v>
      </c>
      <c r="S22" s="23" t="s">
        <v>40</v>
      </c>
      <c r="T22" s="25">
        <v>3058204</v>
      </c>
      <c r="U22" s="26" t="s">
        <v>100</v>
      </c>
      <c r="V22" s="27" t="s">
        <v>29</v>
      </c>
      <c r="W22" s="28" t="s">
        <v>30</v>
      </c>
      <c r="X22" s="20"/>
      <c r="Y22" s="20"/>
      <c r="Z22" s="20"/>
      <c r="AA22" s="20"/>
      <c r="AB22" s="20"/>
    </row>
    <row r="23" spans="1:28" ht="12.75" customHeight="1">
      <c r="A23" s="30"/>
      <c r="B23" s="30"/>
      <c r="C23" s="30"/>
      <c r="D23" s="30"/>
      <c r="E23" s="1"/>
      <c r="F23" s="1"/>
      <c r="G23" s="31" t="s">
        <v>53</v>
      </c>
      <c r="H23" s="1"/>
      <c r="I23" s="1"/>
      <c r="J23" s="1"/>
      <c r="K23" s="1"/>
      <c r="L23" s="1"/>
      <c r="M23" s="9">
        <f t="shared" si="0"/>
        <v>19</v>
      </c>
      <c r="N23" s="10" t="str">
        <f t="shared" si="1"/>
        <v>52565 SVEUČILIŠTE J. J. STROSSMAYERA U OSIJEKU - FAKULTET TURIZMA I RURALNOG RAZVOJA U POŽEGI</v>
      </c>
      <c r="O23" s="46">
        <v>52565</v>
      </c>
      <c r="P23" s="47" t="s">
        <v>101</v>
      </c>
      <c r="Q23" s="48" t="s">
        <v>38</v>
      </c>
      <c r="R23" s="47" t="s">
        <v>102</v>
      </c>
      <c r="S23" s="11" t="s">
        <v>40</v>
      </c>
      <c r="T23" s="49">
        <v>5619696</v>
      </c>
      <c r="U23" s="50" t="s">
        <v>103</v>
      </c>
      <c r="V23" s="16" t="s">
        <v>29</v>
      </c>
      <c r="W23" s="17" t="s">
        <v>30</v>
      </c>
      <c r="X23" s="1"/>
      <c r="Y23" s="1"/>
      <c r="Z23" s="1"/>
      <c r="AA23" s="1"/>
      <c r="AB23" s="1"/>
    </row>
    <row r="24" spans="1:28" ht="30.75" customHeight="1">
      <c r="A24" s="34"/>
      <c r="B24" s="34"/>
      <c r="C24" s="34" t="s">
        <v>57</v>
      </c>
      <c r="D24" s="34" t="s">
        <v>58</v>
      </c>
      <c r="E24" s="34" t="s">
        <v>59</v>
      </c>
      <c r="F24" s="34" t="s">
        <v>60</v>
      </c>
      <c r="G24" s="34" t="s">
        <v>61</v>
      </c>
      <c r="H24" s="1"/>
      <c r="I24" s="1"/>
      <c r="J24" s="51"/>
      <c r="K24" s="1"/>
      <c r="L24" s="1"/>
      <c r="M24" s="9">
        <f t="shared" si="0"/>
        <v>20</v>
      </c>
      <c r="N24" s="10" t="str">
        <f t="shared" si="1"/>
        <v>53919 SVEUČILIŠTE J. J. STROSSMAYERA U OSIJEKU - FAKULTET PRIMIJENJENE MATEMATIKE I INFORMATIKE</v>
      </c>
      <c r="O24" s="46">
        <v>53919</v>
      </c>
      <c r="P24" s="47" t="s">
        <v>104</v>
      </c>
      <c r="Q24" s="48" t="s">
        <v>38</v>
      </c>
      <c r="R24" s="47"/>
      <c r="S24" s="11"/>
      <c r="T24" s="49"/>
      <c r="U24" s="50"/>
      <c r="V24" s="16" t="s">
        <v>29</v>
      </c>
      <c r="W24" s="17" t="s">
        <v>30</v>
      </c>
      <c r="X24" s="1"/>
      <c r="Y24" s="1"/>
      <c r="Z24" s="1"/>
      <c r="AA24" s="1"/>
      <c r="AB24" s="1"/>
    </row>
    <row r="25" spans="1:28" ht="12.75" customHeight="1">
      <c r="A25" s="38">
        <v>8</v>
      </c>
      <c r="B25" s="35" t="s">
        <v>105</v>
      </c>
      <c r="C25" s="39"/>
      <c r="D25" s="39"/>
      <c r="E25" s="39">
        <f>'B.1 RAČUN FINANC EK'!F10</f>
        <v>0</v>
      </c>
      <c r="F25" s="39">
        <f>'B.1 RAČUN FINANC EK'!G10</f>
        <v>0</v>
      </c>
      <c r="G25" s="39">
        <f>'B.1 RAČUN FINANC EK'!H10</f>
        <v>0</v>
      </c>
      <c r="H25" s="1"/>
      <c r="I25" s="1"/>
      <c r="J25" s="1"/>
      <c r="K25" s="1"/>
      <c r="L25" s="1"/>
      <c r="M25" s="9">
        <f t="shared" si="0"/>
        <v>21</v>
      </c>
      <c r="N25" s="10" t="str">
        <f t="shared" si="1"/>
        <v>42024 SVEUČILIŠTE JURJA DOBRILE U PULI</v>
      </c>
      <c r="O25" s="10">
        <v>42024</v>
      </c>
      <c r="P25" s="11" t="s">
        <v>106</v>
      </c>
      <c r="Q25" s="12" t="s">
        <v>107</v>
      </c>
      <c r="R25" s="11" t="s">
        <v>108</v>
      </c>
      <c r="S25" s="11" t="s">
        <v>109</v>
      </c>
      <c r="T25" s="14">
        <v>2161753</v>
      </c>
      <c r="U25" s="15" t="s">
        <v>110</v>
      </c>
      <c r="V25" s="16" t="s">
        <v>29</v>
      </c>
      <c r="W25" s="17" t="s">
        <v>30</v>
      </c>
      <c r="X25" s="1"/>
      <c r="Y25" s="1"/>
      <c r="Z25" s="1"/>
      <c r="AA25" s="1"/>
      <c r="AB25" s="1"/>
    </row>
    <row r="26" spans="1:28" ht="12.75" customHeight="1">
      <c r="A26" s="38">
        <v>5</v>
      </c>
      <c r="B26" s="35" t="s">
        <v>111</v>
      </c>
      <c r="C26" s="39"/>
      <c r="D26" s="39"/>
      <c r="E26" s="39">
        <f>'B.1 RAČUN FINANC EK'!F15</f>
        <v>0</v>
      </c>
      <c r="F26" s="39">
        <f>'B.1 RAČUN FINANC EK'!G15</f>
        <v>0</v>
      </c>
      <c r="G26" s="39">
        <f>'B.1 RAČUN FINANC EK'!H15</f>
        <v>0</v>
      </c>
      <c r="H26" s="52"/>
      <c r="I26" s="1"/>
      <c r="J26" s="1"/>
      <c r="K26" s="1"/>
      <c r="L26" s="1"/>
      <c r="M26" s="9">
        <f t="shared" si="0"/>
        <v>22</v>
      </c>
      <c r="N26" s="10" t="str">
        <f t="shared" si="1"/>
        <v>48267 SVEUČILIŠTE SJEVER</v>
      </c>
      <c r="O26" s="10">
        <v>48267</v>
      </c>
      <c r="P26" s="11" t="s">
        <v>112</v>
      </c>
      <c r="Q26" s="12" t="s">
        <v>112</v>
      </c>
      <c r="R26" s="11" t="s">
        <v>113</v>
      </c>
      <c r="S26" s="11" t="s">
        <v>114</v>
      </c>
      <c r="T26" s="14">
        <v>2752298</v>
      </c>
      <c r="U26" s="15" t="s">
        <v>115</v>
      </c>
      <c r="V26" s="16" t="s">
        <v>29</v>
      </c>
      <c r="W26" s="17" t="s">
        <v>30</v>
      </c>
      <c r="X26" s="1"/>
      <c r="Y26" s="1"/>
      <c r="Z26" s="1"/>
      <c r="AA26" s="1"/>
      <c r="AB26" s="1"/>
    </row>
    <row r="27" spans="1:28" ht="18.75" customHeight="1">
      <c r="A27" s="35"/>
      <c r="B27" s="35" t="s">
        <v>116</v>
      </c>
      <c r="C27" s="42">
        <f>+C25-C26</f>
        <v>0</v>
      </c>
      <c r="D27" s="42">
        <f>+D25-D26</f>
        <v>0</v>
      </c>
      <c r="E27" s="42">
        <f>+E25-E26</f>
        <v>0</v>
      </c>
      <c r="F27" s="42">
        <f>+F25-F26</f>
        <v>0</v>
      </c>
      <c r="G27" s="42">
        <f>+G25-G26</f>
        <v>0</v>
      </c>
      <c r="H27" s="1"/>
      <c r="I27" s="1"/>
      <c r="J27" s="1"/>
      <c r="K27" s="1"/>
      <c r="L27" s="1"/>
      <c r="M27" s="9">
        <f t="shared" si="0"/>
        <v>23</v>
      </c>
      <c r="N27" s="10" t="str">
        <f t="shared" si="1"/>
        <v>24141 SVEUČILIŠTE U DUBROVNIKU</v>
      </c>
      <c r="O27" s="10">
        <v>24141</v>
      </c>
      <c r="P27" s="11" t="s">
        <v>117</v>
      </c>
      <c r="Q27" s="53" t="s">
        <v>117</v>
      </c>
      <c r="R27" s="11" t="s">
        <v>118</v>
      </c>
      <c r="S27" s="11" t="s">
        <v>119</v>
      </c>
      <c r="T27" s="14">
        <v>1787578</v>
      </c>
      <c r="U27" s="15" t="s">
        <v>120</v>
      </c>
      <c r="V27" s="16" t="s">
        <v>29</v>
      </c>
      <c r="W27" s="17" t="s">
        <v>30</v>
      </c>
      <c r="X27" s="1"/>
      <c r="Y27" s="1"/>
      <c r="Z27" s="1"/>
      <c r="AA27" s="1"/>
      <c r="AB27" s="1"/>
    </row>
    <row r="28" spans="1:28" ht="12.75" customHeight="1">
      <c r="A28" s="54" t="s">
        <v>121</v>
      </c>
      <c r="B28" s="55" t="s">
        <v>122</v>
      </c>
      <c r="C28" s="43"/>
      <c r="D28" s="43"/>
      <c r="E28" s="43">
        <f>+'Unos prijenosa'!D5</f>
        <v>0</v>
      </c>
      <c r="F28" s="43">
        <f>+'Unos prijenosa'!D13</f>
        <v>0</v>
      </c>
      <c r="G28" s="43">
        <f>+'Unos prijenosa'!D21</f>
        <v>0</v>
      </c>
      <c r="H28" s="1"/>
      <c r="I28" s="1"/>
      <c r="J28" s="1"/>
      <c r="K28" s="1"/>
      <c r="L28" s="1"/>
      <c r="M28" s="9">
        <f t="shared" si="0"/>
        <v>24</v>
      </c>
      <c r="N28" s="10" t="str">
        <f t="shared" si="1"/>
        <v>2444 SVEUČILIŠTE U RIJECI</v>
      </c>
      <c r="O28" s="10">
        <v>2444</v>
      </c>
      <c r="P28" s="11" t="s">
        <v>123</v>
      </c>
      <c r="Q28" s="53" t="s">
        <v>123</v>
      </c>
      <c r="R28" s="11" t="s">
        <v>124</v>
      </c>
      <c r="S28" s="11" t="s">
        <v>125</v>
      </c>
      <c r="T28" s="14">
        <v>3337413</v>
      </c>
      <c r="U28" s="15" t="s">
        <v>126</v>
      </c>
      <c r="V28" s="16" t="s">
        <v>29</v>
      </c>
      <c r="W28" s="17" t="s">
        <v>30</v>
      </c>
      <c r="X28" s="1"/>
      <c r="Y28" s="1"/>
      <c r="Z28" s="1"/>
      <c r="AA28" s="1"/>
      <c r="AB28" s="1"/>
    </row>
    <row r="29" spans="1:28" ht="12.75" customHeight="1">
      <c r="A29" s="54" t="s">
        <v>127</v>
      </c>
      <c r="B29" s="55" t="s">
        <v>128</v>
      </c>
      <c r="C29" s="56"/>
      <c r="D29" s="56"/>
      <c r="E29" s="56">
        <f>+'Unos prijenosa'!D7</f>
        <v>0</v>
      </c>
      <c r="F29" s="56">
        <f>+'Unos prijenosa'!D15</f>
        <v>0</v>
      </c>
      <c r="G29" s="57">
        <f>+'Unos prijenosa'!D23</f>
        <v>0</v>
      </c>
      <c r="H29" s="1"/>
      <c r="I29" s="58"/>
      <c r="J29" s="1"/>
      <c r="K29" s="1"/>
      <c r="L29" s="1"/>
      <c r="M29" s="9">
        <f t="shared" si="0"/>
        <v>25</v>
      </c>
      <c r="N29" s="10" t="str">
        <f t="shared" si="1"/>
        <v>38454 SVEUČILIŠTE U RIJECI - AKADEMIJA PRIMJENJENIH UMJETNOSTI</v>
      </c>
      <c r="O29" s="10">
        <v>38454</v>
      </c>
      <c r="P29" s="11" t="s">
        <v>129</v>
      </c>
      <c r="Q29" s="53" t="s">
        <v>123</v>
      </c>
      <c r="R29" s="11" t="s">
        <v>130</v>
      </c>
      <c r="S29" s="11" t="s">
        <v>125</v>
      </c>
      <c r="T29" s="14">
        <v>1954253</v>
      </c>
      <c r="U29" s="15" t="s">
        <v>131</v>
      </c>
      <c r="V29" s="16" t="s">
        <v>29</v>
      </c>
      <c r="W29" s="17" t="s">
        <v>30</v>
      </c>
      <c r="X29" s="1"/>
      <c r="Y29" s="1"/>
      <c r="Z29" s="1"/>
      <c r="AA29" s="1"/>
      <c r="AB29" s="1"/>
    </row>
    <row r="30" spans="1:28" ht="18.75" customHeight="1">
      <c r="A30" s="35"/>
      <c r="B30" s="35" t="s">
        <v>132</v>
      </c>
      <c r="C30" s="42">
        <f>+C27+C28+C29</f>
        <v>0</v>
      </c>
      <c r="D30" s="42">
        <f>+D27+D28+D29</f>
        <v>0</v>
      </c>
      <c r="E30" s="42">
        <f>+E27+E28+E29</f>
        <v>0</v>
      </c>
      <c r="F30" s="42">
        <f>+F27+F28+F29</f>
        <v>0</v>
      </c>
      <c r="G30" s="42">
        <f>+G27+G28+G29</f>
        <v>0</v>
      </c>
      <c r="H30" s="1"/>
      <c r="I30" s="1"/>
      <c r="J30" s="1"/>
      <c r="K30" s="1"/>
      <c r="L30" s="1"/>
      <c r="M30" s="9">
        <f t="shared" si="0"/>
        <v>26</v>
      </c>
      <c r="N30" s="10" t="str">
        <f t="shared" si="1"/>
        <v>2186 SVEUČILIŠTE U RIJECI - EKONOMSKI FAKULTET</v>
      </c>
      <c r="O30" s="10">
        <v>2186</v>
      </c>
      <c r="P30" s="11" t="s">
        <v>133</v>
      </c>
      <c r="Q30" s="53" t="s">
        <v>123</v>
      </c>
      <c r="R30" s="11" t="s">
        <v>134</v>
      </c>
      <c r="S30" s="11" t="s">
        <v>125</v>
      </c>
      <c r="T30" s="14">
        <v>3328627</v>
      </c>
      <c r="U30" s="15" t="s">
        <v>135</v>
      </c>
      <c r="V30" s="16" t="s">
        <v>29</v>
      </c>
      <c r="W30" s="17" t="s">
        <v>30</v>
      </c>
      <c r="X30" s="1"/>
      <c r="Y30" s="1"/>
      <c r="Z30" s="1"/>
      <c r="AA30" s="1"/>
      <c r="AB30" s="1"/>
    </row>
    <row r="31" spans="1:28" ht="12.75" customHeight="1">
      <c r="A31" s="8"/>
      <c r="B31" s="310"/>
      <c r="C31" s="309"/>
      <c r="D31" s="309"/>
      <c r="E31" s="309"/>
      <c r="F31" s="309"/>
      <c r="G31" s="309"/>
      <c r="H31" s="59"/>
      <c r="I31" s="60"/>
      <c r="J31" s="60"/>
      <c r="K31" s="60"/>
      <c r="L31" s="60"/>
      <c r="M31" s="9">
        <f t="shared" si="0"/>
        <v>27</v>
      </c>
      <c r="N31" s="10" t="str">
        <f t="shared" si="1"/>
        <v>2194 SVEUČILIŠTE U RIJECI - FAKULTET ZA MENADŽMENT U TURIZMU I UGOSTITELJSTVU</v>
      </c>
      <c r="O31" s="10">
        <v>2194</v>
      </c>
      <c r="P31" s="11" t="s">
        <v>136</v>
      </c>
      <c r="Q31" s="53" t="s">
        <v>123</v>
      </c>
      <c r="R31" s="11" t="s">
        <v>137</v>
      </c>
      <c r="S31" s="11" t="s">
        <v>138</v>
      </c>
      <c r="T31" s="14">
        <v>3091732</v>
      </c>
      <c r="U31" s="15" t="s">
        <v>139</v>
      </c>
      <c r="V31" s="16" t="s">
        <v>29</v>
      </c>
      <c r="W31" s="17" t="s">
        <v>30</v>
      </c>
      <c r="X31" s="60"/>
      <c r="Y31" s="60"/>
      <c r="Z31" s="60"/>
      <c r="AA31" s="60"/>
      <c r="AB31" s="60"/>
    </row>
    <row r="32" spans="1:28" ht="12.75" customHeight="1">
      <c r="A32" s="61"/>
      <c r="B32" s="61" t="s">
        <v>140</v>
      </c>
      <c r="C32" s="62">
        <f>+C20+C30</f>
        <v>-4415146.3388413191</v>
      </c>
      <c r="D32" s="62">
        <f>+D20+D30</f>
        <v>-2.9074043035507202E-2</v>
      </c>
      <c r="E32" s="62">
        <f>+E20+E30</f>
        <v>0.28670856356620789</v>
      </c>
      <c r="F32" s="62">
        <f>+F20+F30</f>
        <v>-6.4995810389518738E-3</v>
      </c>
      <c r="G32" s="62">
        <f>+G20+G30</f>
        <v>0.29050011187791824</v>
      </c>
      <c r="H32" s="1"/>
      <c r="I32" s="1"/>
      <c r="J32" s="1"/>
      <c r="K32" s="1"/>
      <c r="L32" s="1"/>
      <c r="M32" s="9">
        <f t="shared" si="0"/>
        <v>28</v>
      </c>
      <c r="N32" s="10" t="str">
        <f t="shared" si="1"/>
        <v>48023 SVEUČILIŠTE U RIJECI - FAKULTET ZDRAVSTVENIH STUDIJA U RIJECI</v>
      </c>
      <c r="O32" s="10">
        <v>48023</v>
      </c>
      <c r="P32" s="11" t="s">
        <v>141</v>
      </c>
      <c r="Q32" s="53" t="s">
        <v>123</v>
      </c>
      <c r="R32" s="11" t="s">
        <v>142</v>
      </c>
      <c r="S32" s="11" t="s">
        <v>125</v>
      </c>
      <c r="T32" s="14" t="s">
        <v>143</v>
      </c>
      <c r="U32" s="15" t="s">
        <v>144</v>
      </c>
      <c r="V32" s="16" t="s">
        <v>29</v>
      </c>
      <c r="W32" s="17" t="s">
        <v>30</v>
      </c>
      <c r="X32" s="1"/>
      <c r="Y32" s="1"/>
      <c r="Z32" s="1"/>
      <c r="AA32" s="1"/>
      <c r="AB32" s="1"/>
    </row>
    <row r="33" spans="1:28" ht="12.75" customHeight="1">
      <c r="A33" s="30"/>
      <c r="B33" s="30"/>
      <c r="C33" s="30"/>
      <c r="D33" s="30"/>
      <c r="E33" s="1"/>
      <c r="F33" s="1"/>
      <c r="G33" s="1"/>
      <c r="H33" s="1"/>
      <c r="I33" s="1"/>
      <c r="J33" s="1"/>
      <c r="K33" s="1"/>
      <c r="L33" s="1"/>
      <c r="M33" s="9">
        <f t="shared" si="0"/>
        <v>29</v>
      </c>
      <c r="N33" s="10" t="str">
        <f t="shared" si="1"/>
        <v>22857 SVEUČILIŠTE U RIJECI - FILOZOFSKI FAKULTET</v>
      </c>
      <c r="O33" s="10">
        <v>22857</v>
      </c>
      <c r="P33" s="11" t="s">
        <v>145</v>
      </c>
      <c r="Q33" s="53" t="s">
        <v>123</v>
      </c>
      <c r="R33" s="11" t="s">
        <v>146</v>
      </c>
      <c r="S33" s="11" t="s">
        <v>125</v>
      </c>
      <c r="T33" s="14">
        <v>3368491</v>
      </c>
      <c r="U33" s="15" t="s">
        <v>147</v>
      </c>
      <c r="V33" s="16" t="s">
        <v>29</v>
      </c>
      <c r="W33" s="17" t="s">
        <v>30</v>
      </c>
      <c r="X33" s="1"/>
      <c r="Y33" s="1"/>
      <c r="Z33" s="1"/>
      <c r="AA33" s="1"/>
      <c r="AB33" s="1"/>
    </row>
    <row r="34" spans="1:28" ht="12.75" customHeight="1">
      <c r="A34" s="1" t="s">
        <v>148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9">
        <f t="shared" si="0"/>
        <v>30</v>
      </c>
      <c r="N34" s="10" t="str">
        <f t="shared" si="1"/>
        <v>2160 SVEUČILIŠTE U RIJECI - GRAĐEVINSKI FAKULTET</v>
      </c>
      <c r="O34" s="10">
        <v>2160</v>
      </c>
      <c r="P34" s="11" t="s">
        <v>149</v>
      </c>
      <c r="Q34" s="53" t="s">
        <v>123</v>
      </c>
      <c r="R34" s="11" t="s">
        <v>150</v>
      </c>
      <c r="S34" s="11" t="s">
        <v>125</v>
      </c>
      <c r="T34" s="14">
        <v>3395855</v>
      </c>
      <c r="U34" s="15" t="s">
        <v>151</v>
      </c>
      <c r="V34" s="16" t="s">
        <v>29</v>
      </c>
      <c r="W34" s="17" t="s">
        <v>30</v>
      </c>
      <c r="X34" s="1"/>
      <c r="Y34" s="1"/>
      <c r="Z34" s="1"/>
      <c r="AA34" s="1"/>
      <c r="AB34" s="1"/>
    </row>
    <row r="35" spans="1:28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9">
        <f t="shared" si="0"/>
        <v>31</v>
      </c>
      <c r="N35" s="10" t="str">
        <f t="shared" si="1"/>
        <v>2225 SVEUČILIŠTE U RIJECI - MEDICINSKI FAKULTET</v>
      </c>
      <c r="O35" s="10">
        <v>2225</v>
      </c>
      <c r="P35" s="11" t="s">
        <v>152</v>
      </c>
      <c r="Q35" s="53" t="s">
        <v>123</v>
      </c>
      <c r="R35" s="11" t="s">
        <v>153</v>
      </c>
      <c r="S35" s="11" t="s">
        <v>125</v>
      </c>
      <c r="T35" s="14">
        <v>3328554</v>
      </c>
      <c r="U35" s="15" t="s">
        <v>154</v>
      </c>
      <c r="V35" s="16" t="s">
        <v>29</v>
      </c>
      <c r="W35" s="17" t="s">
        <v>30</v>
      </c>
      <c r="X35" s="1"/>
      <c r="Y35" s="1"/>
      <c r="Z35" s="1"/>
      <c r="AA35" s="1"/>
      <c r="AB35" s="1"/>
    </row>
    <row r="36" spans="1:28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9">
        <f t="shared" si="0"/>
        <v>32</v>
      </c>
      <c r="N36" s="10" t="str">
        <f t="shared" si="1"/>
        <v>22568 SVEUČILIŠTE U RIJECI - POMORSKI FAKULTET</v>
      </c>
      <c r="O36" s="10">
        <v>22568</v>
      </c>
      <c r="P36" s="11" t="s">
        <v>155</v>
      </c>
      <c r="Q36" s="53" t="s">
        <v>123</v>
      </c>
      <c r="R36" s="11" t="s">
        <v>156</v>
      </c>
      <c r="S36" s="11" t="s">
        <v>125</v>
      </c>
      <c r="T36" s="14">
        <v>1580485</v>
      </c>
      <c r="U36" s="15" t="s">
        <v>157</v>
      </c>
      <c r="V36" s="16" t="s">
        <v>29</v>
      </c>
      <c r="W36" s="17" t="s">
        <v>30</v>
      </c>
      <c r="X36" s="1"/>
      <c r="Y36" s="1"/>
      <c r="Z36" s="1"/>
      <c r="AA36" s="1"/>
      <c r="AB36" s="1"/>
    </row>
    <row r="37" spans="1:28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9">
        <f t="shared" si="0"/>
        <v>33</v>
      </c>
      <c r="N37" s="10" t="str">
        <f t="shared" si="1"/>
        <v>2217 SVEUČILIŠTE U RIJECI - PRAVNI FAKULTET</v>
      </c>
      <c r="O37" s="10">
        <v>2217</v>
      </c>
      <c r="P37" s="11" t="s">
        <v>158</v>
      </c>
      <c r="Q37" s="53" t="s">
        <v>123</v>
      </c>
      <c r="R37" s="11" t="s">
        <v>159</v>
      </c>
      <c r="S37" s="11" t="s">
        <v>125</v>
      </c>
      <c r="T37" s="14">
        <v>3328562</v>
      </c>
      <c r="U37" s="15" t="s">
        <v>160</v>
      </c>
      <c r="V37" s="16" t="s">
        <v>29</v>
      </c>
      <c r="W37" s="17" t="s">
        <v>30</v>
      </c>
      <c r="X37" s="1"/>
      <c r="Y37" s="1"/>
      <c r="Z37" s="1"/>
      <c r="AA37" s="1"/>
      <c r="AB37" s="1"/>
    </row>
    <row r="38" spans="1:2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9">
        <f t="shared" si="0"/>
        <v>34</v>
      </c>
      <c r="N38" s="10" t="str">
        <f t="shared" si="1"/>
        <v>2493 SVEUČILIŠTE U RIJECI - SVEUČILIŠNA KNJIŽNICA</v>
      </c>
      <c r="O38" s="10">
        <v>2493</v>
      </c>
      <c r="P38" s="11" t="s">
        <v>161</v>
      </c>
      <c r="Q38" s="53" t="s">
        <v>123</v>
      </c>
      <c r="R38" s="11" t="s">
        <v>162</v>
      </c>
      <c r="S38" s="11" t="s">
        <v>125</v>
      </c>
      <c r="T38" s="14">
        <v>3328686</v>
      </c>
      <c r="U38" s="15" t="s">
        <v>163</v>
      </c>
      <c r="V38" s="16" t="s">
        <v>29</v>
      </c>
      <c r="W38" s="17" t="s">
        <v>30</v>
      </c>
      <c r="X38" s="1"/>
      <c r="Y38" s="1"/>
      <c r="Z38" s="1"/>
      <c r="AA38" s="1"/>
      <c r="AB38" s="1"/>
    </row>
    <row r="39" spans="1:28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9">
        <f t="shared" si="0"/>
        <v>35</v>
      </c>
      <c r="N39" s="10" t="str">
        <f t="shared" si="1"/>
        <v>2151 SVEUČILIŠTE U RIJECI - TEHNIČKI FAKULTET</v>
      </c>
      <c r="O39" s="10">
        <v>2151</v>
      </c>
      <c r="P39" s="11" t="s">
        <v>164</v>
      </c>
      <c r="Q39" s="53" t="s">
        <v>123</v>
      </c>
      <c r="R39" s="11" t="s">
        <v>165</v>
      </c>
      <c r="S39" s="11" t="s">
        <v>125</v>
      </c>
      <c r="T39" s="14">
        <v>3334317</v>
      </c>
      <c r="U39" s="15" t="s">
        <v>166</v>
      </c>
      <c r="V39" s="16" t="s">
        <v>29</v>
      </c>
      <c r="W39" s="17" t="s">
        <v>30</v>
      </c>
      <c r="X39" s="1"/>
      <c r="Y39" s="1"/>
      <c r="Z39" s="1"/>
      <c r="AA39" s="1"/>
      <c r="AB39" s="1"/>
    </row>
    <row r="40" spans="1:28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9">
        <f t="shared" si="0"/>
        <v>36</v>
      </c>
      <c r="N40" s="10" t="str">
        <f t="shared" si="1"/>
        <v>40947 SVEUČILIŠTE U RIJECI - UČITELJSKI FAKULTET</v>
      </c>
      <c r="O40" s="10">
        <v>40947</v>
      </c>
      <c r="P40" s="11" t="s">
        <v>167</v>
      </c>
      <c r="Q40" s="53" t="s">
        <v>123</v>
      </c>
      <c r="R40" s="11" t="s">
        <v>168</v>
      </c>
      <c r="S40" s="11" t="s">
        <v>125</v>
      </c>
      <c r="T40" s="14">
        <v>2116073</v>
      </c>
      <c r="U40" s="15" t="s">
        <v>169</v>
      </c>
      <c r="V40" s="16" t="s">
        <v>29</v>
      </c>
      <c r="W40" s="17" t="s">
        <v>30</v>
      </c>
      <c r="X40" s="1"/>
      <c r="Y40" s="1"/>
      <c r="Z40" s="1"/>
      <c r="AA40" s="1"/>
      <c r="AB40" s="1"/>
    </row>
    <row r="41" spans="1:28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9">
        <f t="shared" si="0"/>
        <v>37</v>
      </c>
      <c r="N41" s="10" t="str">
        <f t="shared" si="1"/>
        <v>51360 SVEUČILIŠTE U SLAVONSKOM BRODU</v>
      </c>
      <c r="O41" s="10">
        <v>51360</v>
      </c>
      <c r="P41" s="11" t="s">
        <v>170</v>
      </c>
      <c r="Q41" s="33" t="s">
        <v>170</v>
      </c>
      <c r="R41" s="11" t="s">
        <v>171</v>
      </c>
      <c r="S41" s="11" t="s">
        <v>172</v>
      </c>
      <c r="T41" s="14">
        <v>5290538</v>
      </c>
      <c r="U41" s="15" t="s">
        <v>173</v>
      </c>
      <c r="V41" s="16" t="s">
        <v>29</v>
      </c>
      <c r="W41" s="17" t="s">
        <v>30</v>
      </c>
      <c r="X41" s="1"/>
      <c r="Y41" s="1"/>
      <c r="Z41" s="1"/>
      <c r="AA41" s="1"/>
      <c r="AB41" s="1"/>
    </row>
    <row r="42" spans="1:28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9">
        <f t="shared" si="0"/>
        <v>38</v>
      </c>
      <c r="N42" s="10" t="str">
        <f t="shared" si="1"/>
        <v>2469 SVEUČILIŠTE U SPLITU</v>
      </c>
      <c r="O42" s="10">
        <v>2469</v>
      </c>
      <c r="P42" s="11" t="s">
        <v>174</v>
      </c>
      <c r="Q42" s="12" t="s">
        <v>174</v>
      </c>
      <c r="R42" s="11" t="s">
        <v>175</v>
      </c>
      <c r="S42" s="11" t="s">
        <v>176</v>
      </c>
      <c r="T42" s="14">
        <v>3129306</v>
      </c>
      <c r="U42" s="15" t="s">
        <v>177</v>
      </c>
      <c r="V42" s="16" t="s">
        <v>29</v>
      </c>
      <c r="W42" s="17" t="s">
        <v>30</v>
      </c>
      <c r="X42" s="1"/>
      <c r="Y42" s="1"/>
      <c r="Z42" s="1"/>
      <c r="AA42" s="1"/>
      <c r="AB42" s="1"/>
    </row>
    <row r="43" spans="1:28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9">
        <f t="shared" si="0"/>
        <v>39</v>
      </c>
      <c r="N43" s="10" t="str">
        <f t="shared" si="1"/>
        <v>2372 SVEUČILIŠTE U SPLITU - EKONOMSKI FAKULTET</v>
      </c>
      <c r="O43" s="10">
        <v>2372</v>
      </c>
      <c r="P43" s="11" t="s">
        <v>178</v>
      </c>
      <c r="Q43" s="12" t="s">
        <v>174</v>
      </c>
      <c r="R43" s="11" t="s">
        <v>179</v>
      </c>
      <c r="S43" s="11" t="s">
        <v>176</v>
      </c>
      <c r="T43" s="14">
        <v>3119076</v>
      </c>
      <c r="U43" s="15" t="s">
        <v>180</v>
      </c>
      <c r="V43" s="16" t="s">
        <v>29</v>
      </c>
      <c r="W43" s="17" t="s">
        <v>30</v>
      </c>
      <c r="X43" s="1"/>
      <c r="Y43" s="1"/>
      <c r="Z43" s="1"/>
      <c r="AA43" s="1"/>
      <c r="AB43" s="1"/>
    </row>
    <row r="44" spans="1:28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9">
        <f t="shared" si="0"/>
        <v>40</v>
      </c>
      <c r="N44" s="10" t="str">
        <f t="shared" si="1"/>
        <v>2330 SVEUČILIŠTE U SPLITU - FAKULTET ELEKTROTEHNIKE, STROJARSTVA I BRODOGRADNJE</v>
      </c>
      <c r="O44" s="10">
        <v>2330</v>
      </c>
      <c r="P44" s="11" t="s">
        <v>181</v>
      </c>
      <c r="Q44" s="12" t="s">
        <v>174</v>
      </c>
      <c r="R44" s="11" t="s">
        <v>182</v>
      </c>
      <c r="S44" s="11" t="s">
        <v>176</v>
      </c>
      <c r="T44" s="14">
        <v>3118339</v>
      </c>
      <c r="U44" s="15" t="s">
        <v>183</v>
      </c>
      <c r="V44" s="16" t="s">
        <v>29</v>
      </c>
      <c r="W44" s="17" t="s">
        <v>30</v>
      </c>
      <c r="X44" s="1"/>
      <c r="Y44" s="1"/>
      <c r="Z44" s="1"/>
      <c r="AA44" s="1"/>
      <c r="AB44" s="1"/>
    </row>
    <row r="45" spans="1:28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9">
        <f t="shared" si="0"/>
        <v>41</v>
      </c>
      <c r="N45" s="10" t="str">
        <f t="shared" si="1"/>
        <v>2348 SVEUČILIŠTE U SPLITU - FAKULTET GRAĐEVINARSTVA, ARHITEKTURE I GEODEZIJE</v>
      </c>
      <c r="O45" s="10">
        <v>2348</v>
      </c>
      <c r="P45" s="11" t="s">
        <v>184</v>
      </c>
      <c r="Q45" s="12" t="s">
        <v>174</v>
      </c>
      <c r="R45" s="11" t="s">
        <v>185</v>
      </c>
      <c r="S45" s="11" t="s">
        <v>176</v>
      </c>
      <c r="T45" s="14">
        <v>3149463</v>
      </c>
      <c r="U45" s="15" t="s">
        <v>186</v>
      </c>
      <c r="V45" s="16" t="s">
        <v>29</v>
      </c>
      <c r="W45" s="17" t="s">
        <v>30</v>
      </c>
      <c r="X45" s="1"/>
      <c r="Y45" s="1"/>
      <c r="Z45" s="1"/>
      <c r="AA45" s="1"/>
      <c r="AB45" s="1"/>
    </row>
    <row r="46" spans="1:28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9">
        <f t="shared" si="0"/>
        <v>42</v>
      </c>
      <c r="N46" s="10" t="str">
        <f t="shared" si="1"/>
        <v>22435 SVEUČILIŠTE U SPLITU - FILOZOFSKI FAKULTET</v>
      </c>
      <c r="O46" s="10">
        <v>22435</v>
      </c>
      <c r="P46" s="11" t="s">
        <v>187</v>
      </c>
      <c r="Q46" s="12" t="s">
        <v>174</v>
      </c>
      <c r="R46" s="11" t="s">
        <v>175</v>
      </c>
      <c r="S46" s="11" t="s">
        <v>176</v>
      </c>
      <c r="T46" s="14">
        <v>1413236</v>
      </c>
      <c r="U46" s="15" t="s">
        <v>188</v>
      </c>
      <c r="V46" s="16" t="s">
        <v>29</v>
      </c>
      <c r="W46" s="17" t="s">
        <v>30</v>
      </c>
      <c r="X46" s="1"/>
      <c r="Y46" s="1"/>
      <c r="Z46" s="1"/>
      <c r="AA46" s="1"/>
      <c r="AB46" s="1"/>
    </row>
    <row r="47" spans="1:28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9">
        <f t="shared" si="0"/>
        <v>43</v>
      </c>
      <c r="N47" s="10" t="str">
        <f t="shared" si="1"/>
        <v>23368 SVEUČILIŠTE U SPLITU - KATOLIČKI BOGOSLOVNI FAKULTET</v>
      </c>
      <c r="O47" s="10">
        <v>23368</v>
      </c>
      <c r="P47" s="11" t="s">
        <v>189</v>
      </c>
      <c r="Q47" s="12" t="s">
        <v>174</v>
      </c>
      <c r="R47" s="11" t="s">
        <v>190</v>
      </c>
      <c r="S47" s="11" t="s">
        <v>176</v>
      </c>
      <c r="T47" s="14">
        <v>1465643</v>
      </c>
      <c r="U47" s="15">
        <v>36149548625</v>
      </c>
      <c r="V47" s="16" t="s">
        <v>29</v>
      </c>
      <c r="W47" s="17" t="s">
        <v>30</v>
      </c>
      <c r="X47" s="1"/>
      <c r="Y47" s="1"/>
      <c r="Z47" s="1"/>
      <c r="AA47" s="1"/>
      <c r="AB47" s="1"/>
    </row>
    <row r="48" spans="1:2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9">
        <f t="shared" si="0"/>
        <v>44</v>
      </c>
      <c r="N48" s="10" t="str">
        <f t="shared" si="1"/>
        <v>2356 SVEUČILIŠTE U SPLITU - KEMIJSKO-TEHNOLOŠKI FAKULTET</v>
      </c>
      <c r="O48" s="10">
        <v>2356</v>
      </c>
      <c r="P48" s="11" t="s">
        <v>191</v>
      </c>
      <c r="Q48" s="12" t="s">
        <v>174</v>
      </c>
      <c r="R48" s="11" t="s">
        <v>192</v>
      </c>
      <c r="S48" s="11" t="s">
        <v>176</v>
      </c>
      <c r="T48" s="14">
        <v>3119068</v>
      </c>
      <c r="U48" s="15" t="s">
        <v>193</v>
      </c>
      <c r="V48" s="16" t="s">
        <v>29</v>
      </c>
      <c r="W48" s="17" t="s">
        <v>30</v>
      </c>
      <c r="X48" s="1"/>
      <c r="Y48" s="1"/>
      <c r="Z48" s="1"/>
      <c r="AA48" s="1"/>
      <c r="AB48" s="1"/>
    </row>
    <row r="49" spans="1:28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9">
        <f t="shared" si="0"/>
        <v>45</v>
      </c>
      <c r="N49" s="10" t="str">
        <f t="shared" si="1"/>
        <v>43773 SVEUČILIŠTE U SPLITU - KINEZIOLOŠKI FAKULTET</v>
      </c>
      <c r="O49" s="10">
        <v>43773</v>
      </c>
      <c r="P49" s="11" t="s">
        <v>194</v>
      </c>
      <c r="Q49" s="12" t="s">
        <v>174</v>
      </c>
      <c r="R49" s="11" t="s">
        <v>195</v>
      </c>
      <c r="S49" s="11" t="s">
        <v>176</v>
      </c>
      <c r="T49" s="14">
        <v>2393255</v>
      </c>
      <c r="U49" s="15" t="s">
        <v>196</v>
      </c>
      <c r="V49" s="16" t="s">
        <v>29</v>
      </c>
      <c r="W49" s="17" t="s">
        <v>30</v>
      </c>
      <c r="X49" s="1"/>
      <c r="Y49" s="1"/>
      <c r="Z49" s="1"/>
      <c r="AA49" s="1"/>
      <c r="AB49" s="1"/>
    </row>
    <row r="50" spans="1:28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9">
        <f t="shared" si="0"/>
        <v>46</v>
      </c>
      <c r="N50" s="10" t="str">
        <f t="shared" si="1"/>
        <v>22451 SVEUČILIŠTE U SPLITU - MEDICINSKI FAKULTET</v>
      </c>
      <c r="O50" s="10">
        <v>22451</v>
      </c>
      <c r="P50" s="11" t="s">
        <v>197</v>
      </c>
      <c r="Q50" s="12" t="s">
        <v>174</v>
      </c>
      <c r="R50" s="11" t="s">
        <v>198</v>
      </c>
      <c r="S50" s="11" t="s">
        <v>176</v>
      </c>
      <c r="T50" s="14">
        <v>1315366</v>
      </c>
      <c r="U50" s="15" t="s">
        <v>199</v>
      </c>
      <c r="V50" s="16" t="s">
        <v>29</v>
      </c>
      <c r="W50" s="17" t="s">
        <v>30</v>
      </c>
      <c r="X50" s="1"/>
      <c r="Y50" s="1"/>
      <c r="Z50" s="1"/>
      <c r="AA50" s="1"/>
      <c r="AB50" s="1"/>
    </row>
    <row r="51" spans="1:28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9">
        <f t="shared" si="0"/>
        <v>47</v>
      </c>
      <c r="N51" s="10" t="str">
        <f t="shared" si="1"/>
        <v>22460 SVEUČILIŠTE U SPLITU - POMORSKI FAKULTET</v>
      </c>
      <c r="O51" s="10">
        <v>22460</v>
      </c>
      <c r="P51" s="11" t="s">
        <v>200</v>
      </c>
      <c r="Q51" s="12" t="s">
        <v>174</v>
      </c>
      <c r="R51" s="11" t="s">
        <v>201</v>
      </c>
      <c r="S51" s="11" t="s">
        <v>176</v>
      </c>
      <c r="T51" s="14">
        <v>1406043</v>
      </c>
      <c r="U51" s="15" t="s">
        <v>202</v>
      </c>
      <c r="V51" s="16" t="s">
        <v>29</v>
      </c>
      <c r="W51" s="17" t="s">
        <v>30</v>
      </c>
      <c r="X51" s="1"/>
      <c r="Y51" s="1"/>
      <c r="Z51" s="1"/>
      <c r="AA51" s="1"/>
      <c r="AB51" s="1"/>
    </row>
    <row r="52" spans="1:28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9">
        <f t="shared" si="0"/>
        <v>48</v>
      </c>
      <c r="N52" s="10" t="str">
        <f t="shared" si="1"/>
        <v>2397 SVEUČILIŠTE U SPLITU - PRAVNI FAKULTET</v>
      </c>
      <c r="O52" s="10">
        <v>2397</v>
      </c>
      <c r="P52" s="11" t="s">
        <v>203</v>
      </c>
      <c r="Q52" s="12" t="s">
        <v>174</v>
      </c>
      <c r="R52" s="11" t="s">
        <v>204</v>
      </c>
      <c r="S52" s="11" t="s">
        <v>176</v>
      </c>
      <c r="T52" s="14">
        <v>3118347</v>
      </c>
      <c r="U52" s="15" t="s">
        <v>205</v>
      </c>
      <c r="V52" s="16" t="s">
        <v>29</v>
      </c>
      <c r="W52" s="17" t="s">
        <v>30</v>
      </c>
      <c r="X52" s="1"/>
      <c r="Y52" s="1"/>
      <c r="Z52" s="1"/>
      <c r="AA52" s="1"/>
      <c r="AB52" s="1"/>
    </row>
    <row r="53" spans="1:28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9">
        <f t="shared" si="0"/>
        <v>49</v>
      </c>
      <c r="N53" s="10" t="str">
        <f t="shared" si="1"/>
        <v>2410 SVEUČILIŠTE U SPLITU - PRIRODOSLOVNO - MATEMATIČKI FAKULTET</v>
      </c>
      <c r="O53" s="10">
        <v>2410</v>
      </c>
      <c r="P53" s="11" t="s">
        <v>206</v>
      </c>
      <c r="Q53" s="12" t="s">
        <v>174</v>
      </c>
      <c r="R53" s="11" t="s">
        <v>207</v>
      </c>
      <c r="S53" s="11" t="s">
        <v>176</v>
      </c>
      <c r="T53" s="14">
        <v>3199622</v>
      </c>
      <c r="U53" s="15" t="s">
        <v>208</v>
      </c>
      <c r="V53" s="16" t="s">
        <v>29</v>
      </c>
      <c r="W53" s="17" t="s">
        <v>30</v>
      </c>
      <c r="X53" s="1"/>
      <c r="Y53" s="1"/>
      <c r="Z53" s="1"/>
      <c r="AA53" s="1"/>
      <c r="AB53" s="1"/>
    </row>
    <row r="54" spans="1:28" ht="1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9">
        <f t="shared" si="0"/>
        <v>50</v>
      </c>
      <c r="N54" s="10" t="str">
        <f t="shared" si="1"/>
        <v>2524 SVEUČILIŠTE U SPLITU - SVEUČILIŠNA KNJIŽNICA</v>
      </c>
      <c r="O54" s="10">
        <v>2524</v>
      </c>
      <c r="P54" s="11" t="s">
        <v>209</v>
      </c>
      <c r="Q54" s="12" t="s">
        <v>174</v>
      </c>
      <c r="R54" s="11" t="s">
        <v>210</v>
      </c>
      <c r="S54" s="11" t="s">
        <v>176</v>
      </c>
      <c r="T54" s="14">
        <v>3118436</v>
      </c>
      <c r="U54" s="15" t="s">
        <v>211</v>
      </c>
      <c r="V54" s="16" t="s">
        <v>29</v>
      </c>
      <c r="W54" s="17" t="s">
        <v>30</v>
      </c>
      <c r="X54" s="1"/>
      <c r="Y54" s="1"/>
      <c r="Z54" s="1"/>
      <c r="AA54" s="1"/>
      <c r="AB54" s="1"/>
    </row>
    <row r="55" spans="1:28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9">
        <f t="shared" si="0"/>
        <v>51</v>
      </c>
      <c r="N55" s="10" t="str">
        <f t="shared" si="1"/>
        <v>22478 SVEUČILIŠTE U SPLITU - UMJETNIČKA AKADEMIJA</v>
      </c>
      <c r="O55" s="10">
        <v>22478</v>
      </c>
      <c r="P55" s="11" t="s">
        <v>212</v>
      </c>
      <c r="Q55" s="12" t="s">
        <v>174</v>
      </c>
      <c r="R55" s="11" t="s">
        <v>213</v>
      </c>
      <c r="S55" s="11" t="s">
        <v>176</v>
      </c>
      <c r="T55" s="14">
        <v>1321358</v>
      </c>
      <c r="U55" s="15" t="s">
        <v>214</v>
      </c>
      <c r="V55" s="16" t="s">
        <v>29</v>
      </c>
      <c r="W55" s="17" t="s">
        <v>30</v>
      </c>
      <c r="X55" s="1"/>
      <c r="Y55" s="1"/>
      <c r="Z55" s="1"/>
      <c r="AA55" s="1"/>
      <c r="AB55" s="1"/>
    </row>
    <row r="56" spans="1:28" ht="1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9">
        <f t="shared" si="0"/>
        <v>52</v>
      </c>
      <c r="N56" s="10" t="str">
        <f t="shared" si="1"/>
        <v>23815 SVEUČILIŠTE U ZADRU</v>
      </c>
      <c r="O56" s="10">
        <v>23815</v>
      </c>
      <c r="P56" s="11" t="s">
        <v>215</v>
      </c>
      <c r="Q56" s="12" t="s">
        <v>215</v>
      </c>
      <c r="R56" s="11" t="s">
        <v>216</v>
      </c>
      <c r="S56" s="11" t="s">
        <v>217</v>
      </c>
      <c r="T56" s="14">
        <v>1695525</v>
      </c>
      <c r="U56" s="15" t="s">
        <v>218</v>
      </c>
      <c r="V56" s="16" t="s">
        <v>29</v>
      </c>
      <c r="W56" s="17" t="s">
        <v>30</v>
      </c>
      <c r="X56" s="1"/>
      <c r="Y56" s="1"/>
      <c r="Z56" s="1"/>
      <c r="AA56" s="1"/>
      <c r="AB56" s="1"/>
    </row>
    <row r="57" spans="1:28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9">
        <f t="shared" si="0"/>
        <v>53</v>
      </c>
      <c r="N57" s="10" t="str">
        <f t="shared" si="1"/>
        <v>2436 SVEUČILIŠTE U ZAGREBU</v>
      </c>
      <c r="O57" s="10">
        <v>2436</v>
      </c>
      <c r="P57" s="11" t="s">
        <v>25</v>
      </c>
      <c r="Q57" s="12" t="s">
        <v>25</v>
      </c>
      <c r="R57" s="11" t="s">
        <v>219</v>
      </c>
      <c r="S57" s="11" t="s">
        <v>20</v>
      </c>
      <c r="T57" s="14">
        <v>3211592</v>
      </c>
      <c r="U57" s="15" t="s">
        <v>220</v>
      </c>
      <c r="V57" s="16" t="s">
        <v>29</v>
      </c>
      <c r="W57" s="17" t="s">
        <v>30</v>
      </c>
      <c r="X57" s="1"/>
      <c r="Y57" s="1"/>
      <c r="Z57" s="1"/>
      <c r="AA57" s="1"/>
      <c r="AB57" s="1"/>
    </row>
    <row r="58" spans="1:28" ht="1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9">
        <f t="shared" si="0"/>
        <v>54</v>
      </c>
      <c r="N58" s="10" t="str">
        <f t="shared" si="1"/>
        <v>1923 SVEUČILIŠTE U ZAGREBU - AGRONOMSKI FAKULTET</v>
      </c>
      <c r="O58" s="10">
        <v>1923</v>
      </c>
      <c r="P58" s="11" t="s">
        <v>221</v>
      </c>
      <c r="Q58" s="12" t="s">
        <v>25</v>
      </c>
      <c r="R58" s="11" t="s">
        <v>222</v>
      </c>
      <c r="S58" s="11" t="s">
        <v>20</v>
      </c>
      <c r="T58" s="14">
        <v>3283097</v>
      </c>
      <c r="U58" s="15" t="s">
        <v>223</v>
      </c>
      <c r="V58" s="16" t="s">
        <v>29</v>
      </c>
      <c r="W58" s="17" t="s">
        <v>30</v>
      </c>
      <c r="X58" s="1"/>
      <c r="Y58" s="1"/>
      <c r="Z58" s="1"/>
      <c r="AA58" s="1"/>
      <c r="AB58" s="1"/>
    </row>
    <row r="59" spans="1:28" ht="1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9">
        <f t="shared" si="0"/>
        <v>55</v>
      </c>
      <c r="N59" s="10" t="str">
        <f t="shared" si="1"/>
        <v>1974 SVEUČILIŠTE U ZAGREBU - AKADEMIJA DRAMSKE UMJETNOSTI</v>
      </c>
      <c r="O59" s="10">
        <v>1974</v>
      </c>
      <c r="P59" s="11" t="s">
        <v>224</v>
      </c>
      <c r="Q59" s="12" t="s">
        <v>25</v>
      </c>
      <c r="R59" s="11" t="s">
        <v>225</v>
      </c>
      <c r="S59" s="11" t="s">
        <v>20</v>
      </c>
      <c r="T59" s="14">
        <v>3205029</v>
      </c>
      <c r="U59" s="15" t="s">
        <v>226</v>
      </c>
      <c r="V59" s="16" t="s">
        <v>29</v>
      </c>
      <c r="W59" s="17" t="s">
        <v>30</v>
      </c>
      <c r="X59" s="1"/>
      <c r="Y59" s="1"/>
      <c r="Z59" s="1"/>
      <c r="AA59" s="1"/>
      <c r="AB59" s="1"/>
    </row>
    <row r="60" spans="1:28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9">
        <f t="shared" si="0"/>
        <v>56</v>
      </c>
      <c r="N60" s="10" t="str">
        <f t="shared" si="1"/>
        <v>1982 SVEUČILIŠTE U ZAGREBU - AKADEMIJA LIKOVNIH UMJETNOSTI</v>
      </c>
      <c r="O60" s="10">
        <v>1982</v>
      </c>
      <c r="P60" s="11" t="s">
        <v>227</v>
      </c>
      <c r="Q60" s="12" t="s">
        <v>25</v>
      </c>
      <c r="R60" s="11" t="s">
        <v>228</v>
      </c>
      <c r="S60" s="11" t="s">
        <v>20</v>
      </c>
      <c r="T60" s="14">
        <v>3207919</v>
      </c>
      <c r="U60" s="15" t="s">
        <v>229</v>
      </c>
      <c r="V60" s="16" t="s">
        <v>29</v>
      </c>
      <c r="W60" s="17" t="s">
        <v>30</v>
      </c>
      <c r="X60" s="1"/>
      <c r="Y60" s="1"/>
      <c r="Z60" s="1"/>
      <c r="AA60" s="1"/>
      <c r="AB60" s="1"/>
    </row>
    <row r="61" spans="1:28" ht="1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9">
        <f t="shared" si="0"/>
        <v>57</v>
      </c>
      <c r="N61" s="10" t="str">
        <f t="shared" si="1"/>
        <v xml:space="preserve">1861 SVEUČILIŠTE U ZAGREBU - ARHITEKTONSKI FAKULTET </v>
      </c>
      <c r="O61" s="10">
        <v>1861</v>
      </c>
      <c r="P61" s="11" t="s">
        <v>230</v>
      </c>
      <c r="Q61" s="12" t="s">
        <v>25</v>
      </c>
      <c r="R61" s="11" t="s">
        <v>231</v>
      </c>
      <c r="S61" s="11" t="s">
        <v>20</v>
      </c>
      <c r="T61" s="14">
        <v>3204952</v>
      </c>
      <c r="U61" s="15" t="s">
        <v>232</v>
      </c>
      <c r="V61" s="16" t="s">
        <v>29</v>
      </c>
      <c r="W61" s="17" t="s">
        <v>30</v>
      </c>
      <c r="X61" s="1"/>
      <c r="Y61" s="1"/>
      <c r="Z61" s="1"/>
      <c r="AA61" s="1"/>
      <c r="AB61" s="1"/>
    </row>
    <row r="62" spans="1:28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9">
        <f t="shared" si="0"/>
        <v>58</v>
      </c>
      <c r="N62" s="10" t="str">
        <f t="shared" si="1"/>
        <v xml:space="preserve">1966 SVEUČILIŠTE U ZAGREBU - EDUKACIJSKO-REHABILITACIJSKI FAKULTET </v>
      </c>
      <c r="O62" s="10">
        <v>1966</v>
      </c>
      <c r="P62" s="11" t="s">
        <v>233</v>
      </c>
      <c r="Q62" s="12" t="s">
        <v>25</v>
      </c>
      <c r="R62" s="11" t="s">
        <v>234</v>
      </c>
      <c r="S62" s="11" t="s">
        <v>20</v>
      </c>
      <c r="T62" s="14">
        <v>3219780</v>
      </c>
      <c r="U62" s="15" t="s">
        <v>235</v>
      </c>
      <c r="V62" s="16" t="s">
        <v>29</v>
      </c>
      <c r="W62" s="17" t="s">
        <v>30</v>
      </c>
      <c r="X62" s="1"/>
      <c r="Y62" s="1"/>
      <c r="Z62" s="1"/>
      <c r="AA62" s="1"/>
      <c r="AB62" s="1"/>
    </row>
    <row r="63" spans="1:28" ht="1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9">
        <f t="shared" si="0"/>
        <v>59</v>
      </c>
      <c r="N63" s="10" t="str">
        <f t="shared" si="1"/>
        <v>1931 SVEUČILIŠTE U ZAGREBU - EKONOMSKI FAKULTET</v>
      </c>
      <c r="O63" s="10">
        <v>1931</v>
      </c>
      <c r="P63" s="11" t="s">
        <v>236</v>
      </c>
      <c r="Q63" s="12" t="s">
        <v>25</v>
      </c>
      <c r="R63" s="11" t="s">
        <v>237</v>
      </c>
      <c r="S63" s="11" t="s">
        <v>20</v>
      </c>
      <c r="T63" s="14">
        <v>3272079</v>
      </c>
      <c r="U63" s="15" t="s">
        <v>238</v>
      </c>
      <c r="V63" s="16" t="s">
        <v>29</v>
      </c>
      <c r="W63" s="17" t="s">
        <v>30</v>
      </c>
      <c r="X63" s="1"/>
      <c r="Y63" s="1"/>
      <c r="Z63" s="1"/>
      <c r="AA63" s="1"/>
      <c r="AB63" s="1"/>
    </row>
    <row r="64" spans="1:28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9">
        <f t="shared" si="0"/>
        <v>60</v>
      </c>
      <c r="N64" s="10" t="str">
        <f t="shared" si="1"/>
        <v>1757 SVEUČILIŠTE U ZAGREBU - FAKULTET ELEKTROTEHNIKE I RAČUNARSTVA</v>
      </c>
      <c r="O64" s="10">
        <v>1757</v>
      </c>
      <c r="P64" s="11" t="s">
        <v>239</v>
      </c>
      <c r="Q64" s="12" t="s">
        <v>25</v>
      </c>
      <c r="R64" s="11" t="s">
        <v>240</v>
      </c>
      <c r="S64" s="11" t="s">
        <v>20</v>
      </c>
      <c r="T64" s="14">
        <v>3276643</v>
      </c>
      <c r="U64" s="15" t="s">
        <v>241</v>
      </c>
      <c r="V64" s="16" t="s">
        <v>29</v>
      </c>
      <c r="W64" s="17" t="s">
        <v>30</v>
      </c>
      <c r="X64" s="1"/>
      <c r="Y64" s="1"/>
      <c r="Z64" s="1"/>
      <c r="AA64" s="1"/>
      <c r="AB64" s="1"/>
    </row>
    <row r="65" spans="1:28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9">
        <f t="shared" si="0"/>
        <v>61</v>
      </c>
      <c r="N65" s="10" t="str">
        <f t="shared" si="1"/>
        <v>6154 SVEUČILIŠTE U ZAGREBU - FAKULTET FILOZOFIJE I RELIGIJSKIH ZNANOSTI</v>
      </c>
      <c r="O65" s="10">
        <v>6154</v>
      </c>
      <c r="P65" s="11" t="s">
        <v>242</v>
      </c>
      <c r="Q65" s="12" t="s">
        <v>25</v>
      </c>
      <c r="R65" s="11" t="s">
        <v>243</v>
      </c>
      <c r="S65" s="11" t="s">
        <v>20</v>
      </c>
      <c r="T65" s="14">
        <v>1235664</v>
      </c>
      <c r="U65" s="15" t="s">
        <v>244</v>
      </c>
      <c r="V65" s="16" t="s">
        <v>29</v>
      </c>
      <c r="W65" s="17" t="s">
        <v>30</v>
      </c>
      <c r="X65" s="1"/>
      <c r="Y65" s="1"/>
      <c r="Z65" s="1"/>
      <c r="AA65" s="1"/>
      <c r="AB65" s="1"/>
    </row>
    <row r="66" spans="1:28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9">
        <f t="shared" si="0"/>
        <v>62</v>
      </c>
      <c r="N66" s="10" t="str">
        <f t="shared" si="1"/>
        <v>51191 SVEUČILIŠTE U ZAGREBU - FAKULTET HRVATSKIH STUDIJA</v>
      </c>
      <c r="O66" s="10">
        <v>51191</v>
      </c>
      <c r="P66" s="11" t="s">
        <v>245</v>
      </c>
      <c r="Q66" s="12" t="s">
        <v>25</v>
      </c>
      <c r="R66" s="11" t="s">
        <v>246</v>
      </c>
      <c r="S66" s="11" t="s">
        <v>20</v>
      </c>
      <c r="T66" s="14">
        <v>5214068</v>
      </c>
      <c r="U66" s="15" t="s">
        <v>247</v>
      </c>
      <c r="V66" s="16" t="s">
        <v>29</v>
      </c>
      <c r="W66" s="17" t="s">
        <v>30</v>
      </c>
      <c r="X66" s="1"/>
      <c r="Y66" s="1"/>
      <c r="Z66" s="1"/>
      <c r="AA66" s="1"/>
      <c r="AB66" s="1"/>
    </row>
    <row r="67" spans="1:28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9">
        <f t="shared" si="0"/>
        <v>63</v>
      </c>
      <c r="N67" s="10" t="str">
        <f t="shared" si="1"/>
        <v>1790 SVEUČILIŠTE U ZAGREBU - FAKULTET KEMIJSKOG INŽENJERSTVA I TEHNOLOGIJE</v>
      </c>
      <c r="O67" s="10">
        <v>1790</v>
      </c>
      <c r="P67" s="11" t="s">
        <v>248</v>
      </c>
      <c r="Q67" s="12" t="s">
        <v>25</v>
      </c>
      <c r="R67" s="11" t="s">
        <v>249</v>
      </c>
      <c r="S67" s="11" t="s">
        <v>20</v>
      </c>
      <c r="T67" s="14">
        <v>3250270</v>
      </c>
      <c r="U67" s="15" t="s">
        <v>250</v>
      </c>
      <c r="V67" s="16" t="s">
        <v>29</v>
      </c>
      <c r="W67" s="17" t="s">
        <v>30</v>
      </c>
      <c r="X67" s="1"/>
      <c r="Y67" s="1"/>
      <c r="Z67" s="1"/>
      <c r="AA67" s="1"/>
      <c r="AB67" s="1"/>
    </row>
    <row r="68" spans="1:2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9">
        <f t="shared" si="0"/>
        <v>64</v>
      </c>
      <c r="N68" s="10" t="str">
        <f t="shared" si="1"/>
        <v>1907 SVEUČILIŠTE U ZAGREBU - FAKULTET POLITIČKIH ZNANOSTI</v>
      </c>
      <c r="O68" s="10">
        <v>1907</v>
      </c>
      <c r="P68" s="11" t="s">
        <v>251</v>
      </c>
      <c r="Q68" s="12" t="s">
        <v>25</v>
      </c>
      <c r="R68" s="11" t="s">
        <v>252</v>
      </c>
      <c r="S68" s="11" t="s">
        <v>20</v>
      </c>
      <c r="T68" s="14">
        <v>3270262</v>
      </c>
      <c r="U68" s="15" t="s">
        <v>253</v>
      </c>
      <c r="V68" s="16" t="s">
        <v>29</v>
      </c>
      <c r="W68" s="17" t="s">
        <v>30</v>
      </c>
      <c r="X68" s="1"/>
      <c r="Y68" s="1"/>
      <c r="Z68" s="1"/>
      <c r="AA68" s="1"/>
      <c r="AB68" s="1"/>
    </row>
    <row r="69" spans="1:28" ht="1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9">
        <f t="shared" si="0"/>
        <v>65</v>
      </c>
      <c r="N69" s="10" t="str">
        <f t="shared" si="1"/>
        <v>1812 SVEUČILIŠTE U ZAGREBU - FAKULTET PROMETNIH ZNANOSTI</v>
      </c>
      <c r="O69" s="10">
        <v>1812</v>
      </c>
      <c r="P69" s="11" t="s">
        <v>254</v>
      </c>
      <c r="Q69" s="12" t="s">
        <v>25</v>
      </c>
      <c r="R69" s="11" t="s">
        <v>255</v>
      </c>
      <c r="S69" s="11" t="s">
        <v>20</v>
      </c>
      <c r="T69" s="14">
        <v>3260771</v>
      </c>
      <c r="U69" s="15" t="s">
        <v>256</v>
      </c>
      <c r="V69" s="16" t="s">
        <v>29</v>
      </c>
      <c r="W69" s="17" t="s">
        <v>30</v>
      </c>
      <c r="X69" s="1"/>
      <c r="Y69" s="1"/>
      <c r="Z69" s="1"/>
      <c r="AA69" s="1"/>
      <c r="AB69" s="1"/>
    </row>
    <row r="70" spans="1:28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9">
        <f t="shared" si="0"/>
        <v>66</v>
      </c>
      <c r="N70" s="10" t="str">
        <f t="shared" si="1"/>
        <v>1829 SVEUČILIŠTE U ZAGREBU - FAKULTET STROJARSTVA I BRODOGRADNJE</v>
      </c>
      <c r="O70" s="10">
        <v>1829</v>
      </c>
      <c r="P70" s="11" t="s">
        <v>257</v>
      </c>
      <c r="Q70" s="12" t="s">
        <v>25</v>
      </c>
      <c r="R70" s="11" t="s">
        <v>258</v>
      </c>
      <c r="S70" s="11" t="s">
        <v>20</v>
      </c>
      <c r="T70" s="14">
        <v>3276546</v>
      </c>
      <c r="U70" s="15" t="s">
        <v>259</v>
      </c>
      <c r="V70" s="16" t="s">
        <v>29</v>
      </c>
      <c r="W70" s="17" t="s">
        <v>30</v>
      </c>
      <c r="X70" s="1"/>
      <c r="Y70" s="1"/>
      <c r="Z70" s="1"/>
      <c r="AA70" s="1"/>
      <c r="AB70" s="1"/>
    </row>
    <row r="71" spans="1:28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9">
        <f t="shared" si="0"/>
        <v>67</v>
      </c>
      <c r="N71" s="10" t="str">
        <f t="shared" si="1"/>
        <v xml:space="preserve">2014 SVEUČILIŠTE U ZAGREBU - FARMACEUTSKO-BIOKEMIJSKI FAKULTET </v>
      </c>
      <c r="O71" s="10">
        <v>2014</v>
      </c>
      <c r="P71" s="11" t="s">
        <v>260</v>
      </c>
      <c r="Q71" s="12" t="s">
        <v>25</v>
      </c>
      <c r="R71" s="11" t="s">
        <v>261</v>
      </c>
      <c r="S71" s="11" t="s">
        <v>20</v>
      </c>
      <c r="T71" s="14">
        <v>3205037</v>
      </c>
      <c r="U71" s="15" t="s">
        <v>262</v>
      </c>
      <c r="V71" s="16" t="s">
        <v>29</v>
      </c>
      <c r="W71" s="17" t="s">
        <v>30</v>
      </c>
      <c r="X71" s="1"/>
      <c r="Y71" s="1"/>
      <c r="Z71" s="1"/>
      <c r="AA71" s="1"/>
      <c r="AB71" s="1"/>
    </row>
    <row r="72" spans="1:28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9">
        <f t="shared" si="0"/>
        <v>68</v>
      </c>
      <c r="N72" s="10" t="str">
        <f t="shared" si="1"/>
        <v>1958 SVEUČILIŠTE U ZAGREBU - FILOZOFSKI FAKULTET</v>
      </c>
      <c r="O72" s="10">
        <v>1958</v>
      </c>
      <c r="P72" s="11" t="s">
        <v>263</v>
      </c>
      <c r="Q72" s="12" t="s">
        <v>25</v>
      </c>
      <c r="R72" s="11" t="s">
        <v>264</v>
      </c>
      <c r="S72" s="11" t="s">
        <v>20</v>
      </c>
      <c r="T72" s="14">
        <v>3254852</v>
      </c>
      <c r="U72" s="15" t="s">
        <v>265</v>
      </c>
      <c r="V72" s="16" t="s">
        <v>29</v>
      </c>
      <c r="W72" s="17" t="s">
        <v>30</v>
      </c>
      <c r="X72" s="1"/>
      <c r="Y72" s="1"/>
      <c r="Z72" s="1"/>
      <c r="AA72" s="1"/>
      <c r="AB72" s="1"/>
    </row>
    <row r="73" spans="1:28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9">
        <f t="shared" si="0"/>
        <v>69</v>
      </c>
      <c r="N73" s="10" t="str">
        <f t="shared" si="1"/>
        <v>1853 SVEUČILIŠTE U ZAGREBU - GEODETSKI FAKULTET</v>
      </c>
      <c r="O73" s="10">
        <v>1853</v>
      </c>
      <c r="P73" s="11" t="s">
        <v>266</v>
      </c>
      <c r="Q73" s="12" t="s">
        <v>25</v>
      </c>
      <c r="R73" s="11" t="s">
        <v>267</v>
      </c>
      <c r="S73" s="11" t="s">
        <v>20</v>
      </c>
      <c r="T73" s="14">
        <v>3204987</v>
      </c>
      <c r="U73" s="15" t="s">
        <v>268</v>
      </c>
      <c r="V73" s="16" t="s">
        <v>29</v>
      </c>
      <c r="W73" s="17" t="s">
        <v>30</v>
      </c>
      <c r="X73" s="1"/>
      <c r="Y73" s="1"/>
      <c r="Z73" s="1"/>
      <c r="AA73" s="1"/>
      <c r="AB73" s="1"/>
    </row>
    <row r="74" spans="1:28" ht="1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9">
        <f t="shared" si="0"/>
        <v>70</v>
      </c>
      <c r="N74" s="10" t="str">
        <f t="shared" si="1"/>
        <v>2102 SVEUČILIŠTE U ZAGREBU - GEOTEHNIČKI FAKULTET</v>
      </c>
      <c r="O74" s="10">
        <v>2102</v>
      </c>
      <c r="P74" s="11" t="s">
        <v>269</v>
      </c>
      <c r="Q74" s="12" t="s">
        <v>25</v>
      </c>
      <c r="R74" s="11" t="s">
        <v>270</v>
      </c>
      <c r="S74" s="11" t="s">
        <v>27</v>
      </c>
      <c r="T74" s="14">
        <v>3042316</v>
      </c>
      <c r="U74" s="15" t="s">
        <v>271</v>
      </c>
      <c r="V74" s="16" t="s">
        <v>29</v>
      </c>
      <c r="W74" s="17" t="s">
        <v>30</v>
      </c>
      <c r="X74" s="1"/>
      <c r="Y74" s="1"/>
      <c r="Z74" s="1"/>
      <c r="AA74" s="1"/>
      <c r="AB74" s="1"/>
    </row>
    <row r="75" spans="1:28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9">
        <f t="shared" si="0"/>
        <v>71</v>
      </c>
      <c r="N75" s="10" t="str">
        <f t="shared" si="1"/>
        <v>1837 SVEUČILIŠTE U ZAGREBU - GRAĐEVINSKI FAKULTET</v>
      </c>
      <c r="O75" s="10">
        <v>1837</v>
      </c>
      <c r="P75" s="11" t="s">
        <v>272</v>
      </c>
      <c r="Q75" s="12" t="s">
        <v>25</v>
      </c>
      <c r="R75" s="11" t="s">
        <v>273</v>
      </c>
      <c r="S75" s="11" t="s">
        <v>20</v>
      </c>
      <c r="T75" s="14">
        <v>3227120</v>
      </c>
      <c r="U75" s="15" t="s">
        <v>274</v>
      </c>
      <c r="V75" s="16" t="s">
        <v>29</v>
      </c>
      <c r="W75" s="17" t="s">
        <v>30</v>
      </c>
      <c r="X75" s="1"/>
      <c r="Y75" s="1"/>
      <c r="Z75" s="1"/>
      <c r="AA75" s="1"/>
      <c r="AB75" s="1"/>
    </row>
    <row r="76" spans="1:28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9">
        <f t="shared" si="0"/>
        <v>72</v>
      </c>
      <c r="N76" s="10" t="str">
        <f t="shared" si="1"/>
        <v>2080 SVEUČILIŠTE U ZAGREBU - GRAFIČKI FAKULTET</v>
      </c>
      <c r="O76" s="10">
        <v>2080</v>
      </c>
      <c r="P76" s="11" t="s">
        <v>275</v>
      </c>
      <c r="Q76" s="12" t="s">
        <v>25</v>
      </c>
      <c r="R76" s="11" t="s">
        <v>276</v>
      </c>
      <c r="S76" s="11" t="s">
        <v>20</v>
      </c>
      <c r="T76" s="14">
        <v>3219763</v>
      </c>
      <c r="U76" s="15" t="s">
        <v>277</v>
      </c>
      <c r="V76" s="16" t="s">
        <v>29</v>
      </c>
      <c r="W76" s="17" t="s">
        <v>30</v>
      </c>
      <c r="X76" s="1"/>
      <c r="Y76" s="1"/>
      <c r="Z76" s="1"/>
      <c r="AA76" s="1"/>
      <c r="AB76" s="1"/>
    </row>
    <row r="77" spans="1:28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9">
        <f t="shared" si="0"/>
        <v>73</v>
      </c>
      <c r="N77" s="10" t="str">
        <f t="shared" si="1"/>
        <v xml:space="preserve">2135 SVEUČILIŠTE U ZAGREBU - KATOLIČKI BOGOSLOVNI FAKULTET </v>
      </c>
      <c r="O77" s="10">
        <v>2135</v>
      </c>
      <c r="P77" s="11" t="s">
        <v>278</v>
      </c>
      <c r="Q77" s="12" t="s">
        <v>25</v>
      </c>
      <c r="R77" s="11" t="s">
        <v>279</v>
      </c>
      <c r="S77" s="11" t="s">
        <v>20</v>
      </c>
      <c r="T77" s="14">
        <v>3703088</v>
      </c>
      <c r="U77" s="15">
        <v>48987767944</v>
      </c>
      <c r="V77" s="16" t="s">
        <v>29</v>
      </c>
      <c r="W77" s="17" t="s">
        <v>30</v>
      </c>
      <c r="X77" s="1"/>
      <c r="Y77" s="1"/>
      <c r="Z77" s="1"/>
      <c r="AA77" s="1"/>
      <c r="AB77" s="1"/>
    </row>
    <row r="78" spans="1:2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9">
        <f t="shared" si="0"/>
        <v>74</v>
      </c>
      <c r="N78" s="10" t="str">
        <f t="shared" si="1"/>
        <v>2006 SVEUČILIŠTE U ZAGREBU - KINEZIOLOŠKI FAKULTET</v>
      </c>
      <c r="O78" s="10">
        <v>2006</v>
      </c>
      <c r="P78" s="11" t="s">
        <v>280</v>
      </c>
      <c r="Q78" s="12" t="s">
        <v>25</v>
      </c>
      <c r="R78" s="11" t="s">
        <v>281</v>
      </c>
      <c r="S78" s="11" t="s">
        <v>20</v>
      </c>
      <c r="T78" s="14">
        <v>3274080</v>
      </c>
      <c r="U78" s="15" t="s">
        <v>282</v>
      </c>
      <c r="V78" s="16" t="s">
        <v>29</v>
      </c>
      <c r="W78" s="17" t="s">
        <v>30</v>
      </c>
      <c r="X78" s="1"/>
      <c r="Y78" s="1"/>
      <c r="Z78" s="1"/>
      <c r="AA78" s="1"/>
      <c r="AB78" s="1"/>
    </row>
    <row r="79" spans="1:28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9">
        <f t="shared" si="0"/>
        <v>75</v>
      </c>
      <c r="N79" s="10" t="str">
        <f t="shared" si="1"/>
        <v>1888 SVEUČILIŠTE U ZAGREBU - MEDICINSKI FAKULTET</v>
      </c>
      <c r="O79" s="10">
        <v>1888</v>
      </c>
      <c r="P79" s="11" t="s">
        <v>283</v>
      </c>
      <c r="Q79" s="12" t="s">
        <v>25</v>
      </c>
      <c r="R79" s="11" t="s">
        <v>284</v>
      </c>
      <c r="S79" s="11" t="s">
        <v>20</v>
      </c>
      <c r="T79" s="14">
        <v>3270211</v>
      </c>
      <c r="U79" s="15" t="s">
        <v>285</v>
      </c>
      <c r="V79" s="16" t="s">
        <v>29</v>
      </c>
      <c r="W79" s="17" t="s">
        <v>30</v>
      </c>
      <c r="X79" s="1"/>
      <c r="Y79" s="1"/>
      <c r="Z79" s="1"/>
      <c r="AA79" s="1"/>
      <c r="AB79" s="1"/>
    </row>
    <row r="80" spans="1:28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9">
        <f t="shared" si="0"/>
        <v>76</v>
      </c>
      <c r="N80" s="10" t="str">
        <f t="shared" si="1"/>
        <v>2071 SVEUČILIŠTE U ZAGREBU - METALURŠKI FAKULTET SISAK</v>
      </c>
      <c r="O80" s="10">
        <v>2071</v>
      </c>
      <c r="P80" s="11" t="s">
        <v>286</v>
      </c>
      <c r="Q80" s="12" t="s">
        <v>25</v>
      </c>
      <c r="R80" s="11" t="s">
        <v>287</v>
      </c>
      <c r="S80" s="11" t="s">
        <v>288</v>
      </c>
      <c r="T80" s="14">
        <v>3313786</v>
      </c>
      <c r="U80" s="15" t="s">
        <v>289</v>
      </c>
      <c r="V80" s="16" t="s">
        <v>29</v>
      </c>
      <c r="W80" s="17" t="s">
        <v>30</v>
      </c>
      <c r="X80" s="1"/>
      <c r="Y80" s="1"/>
      <c r="Z80" s="1"/>
      <c r="AA80" s="1"/>
      <c r="AB80" s="1"/>
    </row>
    <row r="81" spans="1:28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9">
        <f t="shared" si="0"/>
        <v>77</v>
      </c>
      <c r="N81" s="10" t="str">
        <f t="shared" si="1"/>
        <v>1999 SVEUČILIŠTE U ZAGREBU - MUZIČKA AKADEMIJA</v>
      </c>
      <c r="O81" s="10">
        <v>1999</v>
      </c>
      <c r="P81" s="11" t="s">
        <v>290</v>
      </c>
      <c r="Q81" s="12" t="s">
        <v>25</v>
      </c>
      <c r="R81" s="11" t="s">
        <v>291</v>
      </c>
      <c r="S81" s="11" t="s">
        <v>20</v>
      </c>
      <c r="T81" s="14">
        <v>3205002</v>
      </c>
      <c r="U81" s="15" t="s">
        <v>292</v>
      </c>
      <c r="V81" s="16" t="s">
        <v>29</v>
      </c>
      <c r="W81" s="17" t="s">
        <v>30</v>
      </c>
      <c r="X81" s="1"/>
      <c r="Y81" s="1"/>
      <c r="Z81" s="1"/>
      <c r="AA81" s="1"/>
      <c r="AB81" s="1"/>
    </row>
    <row r="82" spans="1:28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9">
        <f t="shared" si="0"/>
        <v>78</v>
      </c>
      <c r="N82" s="10" t="str">
        <f t="shared" si="1"/>
        <v>1915 SVEUČILIŠTE U ZAGREBU - PRAVNI FAKULTET</v>
      </c>
      <c r="O82" s="63">
        <v>1915</v>
      </c>
      <c r="P82" s="11" t="s">
        <v>293</v>
      </c>
      <c r="Q82" s="12" t="s">
        <v>25</v>
      </c>
      <c r="R82" s="11" t="s">
        <v>219</v>
      </c>
      <c r="S82" s="11" t="s">
        <v>20</v>
      </c>
      <c r="T82" s="14">
        <v>3225909</v>
      </c>
      <c r="U82" s="15" t="s">
        <v>294</v>
      </c>
      <c r="V82" s="16" t="s">
        <v>29</v>
      </c>
      <c r="W82" s="17" t="s">
        <v>30</v>
      </c>
      <c r="X82" s="1"/>
      <c r="Y82" s="1"/>
      <c r="Z82" s="1"/>
      <c r="AA82" s="1"/>
      <c r="AB82" s="1"/>
    </row>
    <row r="83" spans="1:28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9">
        <f t="shared" si="0"/>
        <v>79</v>
      </c>
      <c r="N83" s="10" t="str">
        <f t="shared" si="1"/>
        <v>1845 SVEUČILIŠTE U ZAGREBU - PREHRAMBENO BIOTEHNOLOŠKI FAKULTET</v>
      </c>
      <c r="O83" s="10">
        <v>1845</v>
      </c>
      <c r="P83" s="11" t="s">
        <v>295</v>
      </c>
      <c r="Q83" s="12" t="s">
        <v>25</v>
      </c>
      <c r="R83" s="11" t="s">
        <v>296</v>
      </c>
      <c r="S83" s="11" t="s">
        <v>20</v>
      </c>
      <c r="T83" s="14">
        <v>3207102</v>
      </c>
      <c r="U83" s="15" t="s">
        <v>297</v>
      </c>
      <c r="V83" s="16" t="s">
        <v>29</v>
      </c>
      <c r="W83" s="17" t="s">
        <v>30</v>
      </c>
      <c r="X83" s="1"/>
      <c r="Y83" s="1"/>
      <c r="Z83" s="1"/>
      <c r="AA83" s="1"/>
      <c r="AB83" s="1"/>
    </row>
    <row r="84" spans="1:28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9">
        <f t="shared" si="0"/>
        <v>80</v>
      </c>
      <c r="N84" s="10" t="str">
        <f t="shared" si="1"/>
        <v>1781 SVEUČILIŠTE U ZAGREBU - PRIRODOSLOVNO-MATEMATIČKI FAKULTET</v>
      </c>
      <c r="O84" s="10">
        <v>1781</v>
      </c>
      <c r="P84" s="11" t="s">
        <v>298</v>
      </c>
      <c r="Q84" s="12" t="s">
        <v>25</v>
      </c>
      <c r="R84" s="11" t="s">
        <v>299</v>
      </c>
      <c r="S84" s="11" t="s">
        <v>20</v>
      </c>
      <c r="T84" s="14">
        <v>3270149</v>
      </c>
      <c r="U84" s="15" t="s">
        <v>300</v>
      </c>
      <c r="V84" s="16" t="s">
        <v>29</v>
      </c>
      <c r="W84" s="17" t="s">
        <v>30</v>
      </c>
      <c r="X84" s="1"/>
      <c r="Y84" s="1"/>
      <c r="Z84" s="1"/>
      <c r="AA84" s="1"/>
      <c r="AB84" s="1"/>
    </row>
    <row r="85" spans="1:28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9">
        <f t="shared" si="0"/>
        <v>81</v>
      </c>
      <c r="N85" s="10" t="str">
        <f t="shared" si="1"/>
        <v>2047 SVEUČILIŠTE U ZAGREBU - RUDARSKO-GEOLOŠKO-NAFTNI FAKULTET</v>
      </c>
      <c r="O85" s="10">
        <v>2047</v>
      </c>
      <c r="P85" s="11" t="s">
        <v>301</v>
      </c>
      <c r="Q85" s="12" t="s">
        <v>25</v>
      </c>
      <c r="R85" s="13" t="s">
        <v>296</v>
      </c>
      <c r="S85" s="13" t="s">
        <v>20</v>
      </c>
      <c r="T85" s="14">
        <v>3207005</v>
      </c>
      <c r="U85" s="15" t="s">
        <v>302</v>
      </c>
      <c r="V85" s="16" t="s">
        <v>29</v>
      </c>
      <c r="W85" s="17" t="s">
        <v>30</v>
      </c>
      <c r="X85" s="1"/>
      <c r="Y85" s="1"/>
      <c r="Z85" s="1"/>
      <c r="AA85" s="1"/>
      <c r="AB85" s="1"/>
    </row>
    <row r="86" spans="1:28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9">
        <f t="shared" si="0"/>
        <v>82</v>
      </c>
      <c r="N86" s="10" t="str">
        <f t="shared" si="1"/>
        <v>1870 SVEUČILIŠTE U ZAGREBU - STOMATOLOŠKI FAKULTET</v>
      </c>
      <c r="O86" s="10">
        <v>1870</v>
      </c>
      <c r="P86" s="11" t="s">
        <v>303</v>
      </c>
      <c r="Q86" s="12" t="s">
        <v>25</v>
      </c>
      <c r="R86" s="11" t="s">
        <v>304</v>
      </c>
      <c r="S86" s="11" t="s">
        <v>20</v>
      </c>
      <c r="T86" s="14">
        <v>3204995</v>
      </c>
      <c r="U86" s="15" t="s">
        <v>305</v>
      </c>
      <c r="V86" s="16" t="s">
        <v>29</v>
      </c>
      <c r="W86" s="17" t="s">
        <v>30</v>
      </c>
      <c r="X86" s="1"/>
      <c r="Y86" s="1"/>
      <c r="Z86" s="1"/>
      <c r="AA86" s="1"/>
      <c r="AB86" s="1"/>
    </row>
    <row r="87" spans="1:28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9">
        <f t="shared" si="0"/>
        <v>83</v>
      </c>
      <c r="N87" s="10" t="str">
        <f t="shared" si="1"/>
        <v>1896 SVEUČILIŠTE U ZAGREBU - FAKULTET ŠUMARSTVA I DRVNE TEHNOLOGIJE</v>
      </c>
      <c r="O87" s="10">
        <v>1896</v>
      </c>
      <c r="P87" s="11" t="s">
        <v>306</v>
      </c>
      <c r="Q87" s="12" t="s">
        <v>25</v>
      </c>
      <c r="R87" s="11" t="s">
        <v>222</v>
      </c>
      <c r="S87" s="11" t="s">
        <v>20</v>
      </c>
      <c r="T87" s="14">
        <v>3281485</v>
      </c>
      <c r="U87" s="15" t="s">
        <v>307</v>
      </c>
      <c r="V87" s="16" t="s">
        <v>29</v>
      </c>
      <c r="W87" s="17" t="s">
        <v>30</v>
      </c>
      <c r="X87" s="1"/>
      <c r="Y87" s="1"/>
      <c r="Z87" s="1"/>
      <c r="AA87" s="1"/>
      <c r="AB87" s="1"/>
    </row>
    <row r="88" spans="1:2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9">
        <f t="shared" si="0"/>
        <v>84</v>
      </c>
      <c r="N88" s="10" t="str">
        <f t="shared" si="1"/>
        <v>1804 SVEUČILIŠTE U ZAGREBU - TEKSTILNO TEHNOLOŠKI FAKULTET</v>
      </c>
      <c r="O88" s="10">
        <v>1804</v>
      </c>
      <c r="P88" s="11" t="s">
        <v>308</v>
      </c>
      <c r="Q88" s="12" t="s">
        <v>25</v>
      </c>
      <c r="R88" s="11" t="s">
        <v>309</v>
      </c>
      <c r="S88" s="11" t="s">
        <v>20</v>
      </c>
      <c r="T88" s="14">
        <v>3207064</v>
      </c>
      <c r="U88" s="15" t="s">
        <v>310</v>
      </c>
      <c r="V88" s="16" t="s">
        <v>29</v>
      </c>
      <c r="W88" s="17" t="s">
        <v>30</v>
      </c>
      <c r="X88" s="1"/>
      <c r="Y88" s="1"/>
      <c r="Z88" s="1"/>
      <c r="AA88" s="1"/>
      <c r="AB88" s="1"/>
    </row>
    <row r="89" spans="1:28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9">
        <f t="shared" si="0"/>
        <v>85</v>
      </c>
      <c r="N89" s="10" t="str">
        <f t="shared" si="1"/>
        <v>1940 SVEUČILIŠTE U ZAGREBU - UČITELJSKI FAKULTET</v>
      </c>
      <c r="O89" s="10">
        <v>1940</v>
      </c>
      <c r="P89" s="11" t="s">
        <v>311</v>
      </c>
      <c r="Q89" s="12" t="s">
        <v>25</v>
      </c>
      <c r="R89" s="11" t="s">
        <v>312</v>
      </c>
      <c r="S89" s="11" t="s">
        <v>20</v>
      </c>
      <c r="T89" s="14">
        <v>1422545</v>
      </c>
      <c r="U89" s="15" t="s">
        <v>313</v>
      </c>
      <c r="V89" s="16" t="s">
        <v>29</v>
      </c>
      <c r="W89" s="17" t="s">
        <v>30</v>
      </c>
      <c r="X89" s="1"/>
      <c r="Y89" s="1"/>
      <c r="Z89" s="1"/>
      <c r="AA89" s="1"/>
      <c r="AB89" s="1"/>
    </row>
    <row r="90" spans="1:28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9">
        <f t="shared" si="0"/>
        <v>86</v>
      </c>
      <c r="N90" s="10" t="str">
        <f t="shared" si="1"/>
        <v>2022 SVEUČILIŠTE U ZAGREBU - VETERINARSKI FAKULTET</v>
      </c>
      <c r="O90" s="10">
        <v>2022</v>
      </c>
      <c r="P90" s="11" t="s">
        <v>314</v>
      </c>
      <c r="Q90" s="12" t="s">
        <v>25</v>
      </c>
      <c r="R90" s="11" t="s">
        <v>315</v>
      </c>
      <c r="S90" s="11" t="s">
        <v>20</v>
      </c>
      <c r="T90" s="14">
        <v>3225755</v>
      </c>
      <c r="U90" s="15" t="s">
        <v>316</v>
      </c>
      <c r="V90" s="16" t="s">
        <v>29</v>
      </c>
      <c r="W90" s="17" t="s">
        <v>30</v>
      </c>
      <c r="X90" s="1"/>
      <c r="Y90" s="1"/>
      <c r="Z90" s="1"/>
      <c r="AA90" s="1"/>
      <c r="AB90" s="1"/>
    </row>
    <row r="91" spans="1:28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9">
        <f t="shared" si="0"/>
        <v>87</v>
      </c>
      <c r="N91" s="10" t="str">
        <f t="shared" si="1"/>
        <v>22427 TEHNIČKO VELEUČILIŠTE U ZAGREBU</v>
      </c>
      <c r="O91" s="10">
        <v>22427</v>
      </c>
      <c r="P91" s="11" t="s">
        <v>317</v>
      </c>
      <c r="Q91" s="12" t="s">
        <v>33</v>
      </c>
      <c r="R91" s="11" t="s">
        <v>318</v>
      </c>
      <c r="S91" s="11" t="s">
        <v>20</v>
      </c>
      <c r="T91" s="14">
        <v>1398270</v>
      </c>
      <c r="U91" s="15" t="s">
        <v>319</v>
      </c>
      <c r="V91" s="16" t="s">
        <v>29</v>
      </c>
      <c r="W91" s="17" t="s">
        <v>30</v>
      </c>
      <c r="X91" s="1"/>
      <c r="Y91" s="1"/>
      <c r="Z91" s="1"/>
      <c r="AA91" s="1"/>
      <c r="AB91" s="1"/>
    </row>
    <row r="92" spans="1:28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9">
        <f t="shared" si="0"/>
        <v>88</v>
      </c>
      <c r="N92" s="10" t="str">
        <f t="shared" si="1"/>
        <v>50848 VELEUČILIŠTE HRVATSKO ZAGORJE KRAPINA</v>
      </c>
      <c r="O92" s="10">
        <v>50848</v>
      </c>
      <c r="P92" s="11" t="s">
        <v>320</v>
      </c>
      <c r="Q92" s="12" t="s">
        <v>33</v>
      </c>
      <c r="R92" s="11" t="s">
        <v>321</v>
      </c>
      <c r="S92" s="11" t="s">
        <v>322</v>
      </c>
      <c r="T92" s="14">
        <v>2271354</v>
      </c>
      <c r="U92" s="15" t="s">
        <v>323</v>
      </c>
      <c r="V92" s="16" t="s">
        <v>29</v>
      </c>
      <c r="W92" s="17" t="s">
        <v>30</v>
      </c>
      <c r="X92" s="1"/>
      <c r="Y92" s="1"/>
      <c r="Z92" s="1"/>
      <c r="AA92" s="1"/>
      <c r="AB92" s="1"/>
    </row>
    <row r="93" spans="1:28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9">
        <f t="shared" si="0"/>
        <v>89</v>
      </c>
      <c r="N93" s="10" t="str">
        <f t="shared" si="1"/>
        <v>38446 VELEUČILIŠTE LAVOSLAV RUŽIČKA U VUKOVARU</v>
      </c>
      <c r="O93" s="10">
        <v>38446</v>
      </c>
      <c r="P93" s="11" t="s">
        <v>324</v>
      </c>
      <c r="Q93" s="12" t="s">
        <v>33</v>
      </c>
      <c r="R93" s="11" t="s">
        <v>325</v>
      </c>
      <c r="S93" s="11" t="s">
        <v>326</v>
      </c>
      <c r="T93" s="14">
        <v>1970828</v>
      </c>
      <c r="U93" s="15" t="s">
        <v>327</v>
      </c>
      <c r="V93" s="16" t="s">
        <v>29</v>
      </c>
      <c r="W93" s="17" t="s">
        <v>30</v>
      </c>
      <c r="X93" s="1"/>
      <c r="Y93" s="1"/>
      <c r="Z93" s="1"/>
      <c r="AA93" s="1"/>
      <c r="AB93" s="1"/>
    </row>
    <row r="94" spans="1:28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9">
        <f t="shared" si="0"/>
        <v>90</v>
      </c>
      <c r="N94" s="10" t="str">
        <f t="shared" si="1"/>
        <v>38438 VELEUČILIŠTE MARKO MARULIĆ U KNINU</v>
      </c>
      <c r="O94" s="10">
        <v>38438</v>
      </c>
      <c r="P94" s="11" t="s">
        <v>328</v>
      </c>
      <c r="Q94" s="12" t="s">
        <v>33</v>
      </c>
      <c r="R94" s="11" t="s">
        <v>329</v>
      </c>
      <c r="S94" s="11" t="s">
        <v>330</v>
      </c>
      <c r="T94" s="14">
        <v>1963813</v>
      </c>
      <c r="U94" s="15" t="s">
        <v>331</v>
      </c>
      <c r="V94" s="16" t="s">
        <v>29</v>
      </c>
      <c r="W94" s="17" t="s">
        <v>30</v>
      </c>
      <c r="X94" s="1"/>
      <c r="Y94" s="1"/>
      <c r="Z94" s="1"/>
      <c r="AA94" s="1"/>
      <c r="AB94" s="1"/>
    </row>
    <row r="95" spans="1:28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9">
        <f t="shared" si="0"/>
        <v>91</v>
      </c>
      <c r="N95" s="10" t="str">
        <f t="shared" si="1"/>
        <v>41185 VELEUČILIŠTE NIKOLA TESLA U GOSPIĆU</v>
      </c>
      <c r="O95" s="10">
        <v>41185</v>
      </c>
      <c r="P95" s="11" t="s">
        <v>332</v>
      </c>
      <c r="Q95" s="12" t="s">
        <v>33</v>
      </c>
      <c r="R95" s="11" t="s">
        <v>333</v>
      </c>
      <c r="S95" s="11" t="s">
        <v>334</v>
      </c>
      <c r="T95" s="14">
        <v>2103133</v>
      </c>
      <c r="U95" s="15" t="s">
        <v>335</v>
      </c>
      <c r="V95" s="16" t="s">
        <v>29</v>
      </c>
      <c r="W95" s="17" t="s">
        <v>30</v>
      </c>
      <c r="X95" s="1"/>
      <c r="Y95" s="1"/>
      <c r="Z95" s="1"/>
      <c r="AA95" s="1"/>
      <c r="AB95" s="1"/>
    </row>
    <row r="96" spans="1:28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9">
        <f t="shared" si="0"/>
        <v>92</v>
      </c>
      <c r="N96" s="10" t="str">
        <f t="shared" si="1"/>
        <v>21053 VELEUČILIŠTE U KARLOVCU</v>
      </c>
      <c r="O96" s="10">
        <v>21053</v>
      </c>
      <c r="P96" s="11" t="s">
        <v>336</v>
      </c>
      <c r="Q96" s="12" t="s">
        <v>33</v>
      </c>
      <c r="R96" s="11" t="s">
        <v>337</v>
      </c>
      <c r="S96" s="11" t="s">
        <v>338</v>
      </c>
      <c r="T96" s="14">
        <v>1286030</v>
      </c>
      <c r="U96" s="15" t="s">
        <v>339</v>
      </c>
      <c r="V96" s="16" t="s">
        <v>29</v>
      </c>
      <c r="W96" s="17" t="s">
        <v>30</v>
      </c>
      <c r="X96" s="1"/>
      <c r="Y96" s="1"/>
      <c r="Z96" s="1"/>
      <c r="AA96" s="1"/>
      <c r="AB96" s="1"/>
    </row>
    <row r="97" spans="1:28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9">
        <f t="shared" si="0"/>
        <v>93</v>
      </c>
      <c r="N97" s="10" t="str">
        <f t="shared" si="1"/>
        <v>22494 VELEUČILIŠTE U RIJECI</v>
      </c>
      <c r="O97" s="10">
        <v>22494</v>
      </c>
      <c r="P97" s="11" t="s">
        <v>340</v>
      </c>
      <c r="Q97" s="12" t="s">
        <v>33</v>
      </c>
      <c r="R97" s="11" t="s">
        <v>341</v>
      </c>
      <c r="S97" s="11" t="s">
        <v>125</v>
      </c>
      <c r="T97" s="14">
        <v>1387332</v>
      </c>
      <c r="U97" s="15" t="s">
        <v>342</v>
      </c>
      <c r="V97" s="16" t="s">
        <v>29</v>
      </c>
      <c r="W97" s="17" t="s">
        <v>30</v>
      </c>
      <c r="X97" s="1"/>
      <c r="Y97" s="1"/>
      <c r="Z97" s="1"/>
      <c r="AA97" s="1"/>
      <c r="AB97" s="1"/>
    </row>
    <row r="98" spans="1:2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9">
        <f t="shared" si="0"/>
        <v>94</v>
      </c>
      <c r="N98" s="10" t="str">
        <f t="shared" si="1"/>
        <v>22824 VELEUČILIŠTE U ŠIBENIKU</v>
      </c>
      <c r="O98" s="10">
        <v>22824</v>
      </c>
      <c r="P98" s="11" t="s">
        <v>343</v>
      </c>
      <c r="Q98" s="12" t="s">
        <v>33</v>
      </c>
      <c r="R98" s="11" t="s">
        <v>344</v>
      </c>
      <c r="S98" s="11" t="s">
        <v>345</v>
      </c>
      <c r="T98" s="14">
        <v>2100673</v>
      </c>
      <c r="U98" s="15" t="s">
        <v>346</v>
      </c>
      <c r="V98" s="16" t="s">
        <v>29</v>
      </c>
      <c r="W98" s="17" t="s">
        <v>30</v>
      </c>
      <c r="X98" s="1"/>
      <c r="Y98" s="1"/>
      <c r="Z98" s="1"/>
      <c r="AA98" s="1"/>
      <c r="AB98" s="1"/>
    </row>
    <row r="99" spans="1:28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9">
        <f t="shared" si="0"/>
        <v>95</v>
      </c>
      <c r="N99" s="10" t="str">
        <f t="shared" si="1"/>
        <v>42993 VELEUČILIŠTE U VIROVITICI</v>
      </c>
      <c r="O99" s="10">
        <v>42993</v>
      </c>
      <c r="P99" s="11" t="s">
        <v>347</v>
      </c>
      <c r="Q99" s="12" t="s">
        <v>33</v>
      </c>
      <c r="R99" s="11" t="s">
        <v>348</v>
      </c>
      <c r="S99" s="11" t="s">
        <v>349</v>
      </c>
      <c r="T99" s="14">
        <v>2282208</v>
      </c>
      <c r="U99" s="15" t="s">
        <v>350</v>
      </c>
      <c r="V99" s="16" t="s">
        <v>29</v>
      </c>
      <c r="W99" s="17" t="s">
        <v>30</v>
      </c>
      <c r="X99" s="1"/>
      <c r="Y99" s="1"/>
      <c r="Z99" s="1"/>
      <c r="AA99" s="1"/>
      <c r="AB99" s="1"/>
    </row>
    <row r="100" spans="1:28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9">
        <f t="shared" si="0"/>
        <v>96</v>
      </c>
      <c r="N100" s="10" t="str">
        <f t="shared" si="1"/>
        <v>22371 VISOKO GOSPODARSKO UČILIŠTE U KRIŽEVCIMA</v>
      </c>
      <c r="O100" s="10">
        <v>22371</v>
      </c>
      <c r="P100" s="11" t="s">
        <v>351</v>
      </c>
      <c r="Q100" s="12" t="s">
        <v>33</v>
      </c>
      <c r="R100" s="11" t="s">
        <v>352</v>
      </c>
      <c r="S100" s="11" t="s">
        <v>353</v>
      </c>
      <c r="T100" s="14">
        <v>1411942</v>
      </c>
      <c r="U100" s="15" t="s">
        <v>354</v>
      </c>
      <c r="V100" s="16" t="s">
        <v>29</v>
      </c>
      <c r="W100" s="17" t="s">
        <v>30</v>
      </c>
      <c r="X100" s="1"/>
      <c r="Y100" s="1"/>
      <c r="Z100" s="1"/>
      <c r="AA100" s="1"/>
      <c r="AB100" s="1"/>
    </row>
    <row r="101" spans="1:28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9">
        <f t="shared" si="0"/>
        <v>97</v>
      </c>
      <c r="N101" s="10" t="str">
        <f t="shared" si="1"/>
        <v>22832 ZDRAVSTVENO VELEUČILIŠTE</v>
      </c>
      <c r="O101" s="10">
        <v>22832</v>
      </c>
      <c r="P101" s="11" t="s">
        <v>355</v>
      </c>
      <c r="Q101" s="12" t="s">
        <v>33</v>
      </c>
      <c r="R101" s="11" t="s">
        <v>356</v>
      </c>
      <c r="S101" s="11" t="s">
        <v>20</v>
      </c>
      <c r="T101" s="14">
        <v>1274597</v>
      </c>
      <c r="U101" s="15" t="s">
        <v>357</v>
      </c>
      <c r="V101" s="16" t="s">
        <v>29</v>
      </c>
      <c r="W101" s="17" t="s">
        <v>30</v>
      </c>
      <c r="X101" s="1"/>
      <c r="Y101" s="1"/>
      <c r="Z101" s="1"/>
      <c r="AA101" s="1"/>
      <c r="AB101" s="1"/>
    </row>
    <row r="102" spans="1:28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9">
        <f t="shared" si="0"/>
        <v>98</v>
      </c>
      <c r="N102" s="10" t="str">
        <f t="shared" si="1"/>
        <v>2918 EKONOMSKI INSTITUT ZAGREB</v>
      </c>
      <c r="O102" s="10">
        <v>2918</v>
      </c>
      <c r="P102" s="11" t="s">
        <v>358</v>
      </c>
      <c r="Q102" s="12" t="s">
        <v>33</v>
      </c>
      <c r="R102" s="11" t="s">
        <v>359</v>
      </c>
      <c r="S102" s="11" t="s">
        <v>20</v>
      </c>
      <c r="T102" s="14">
        <v>3219925</v>
      </c>
      <c r="U102" s="15" t="s">
        <v>360</v>
      </c>
      <c r="V102" s="16" t="s">
        <v>361</v>
      </c>
      <c r="W102" s="17" t="s">
        <v>362</v>
      </c>
      <c r="X102" s="1"/>
      <c r="Y102" s="1"/>
      <c r="Z102" s="1"/>
      <c r="AA102" s="1"/>
      <c r="AB102" s="1"/>
    </row>
    <row r="103" spans="1:28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9">
        <f t="shared" si="0"/>
        <v>99</v>
      </c>
      <c r="N103" s="10" t="str">
        <f t="shared" si="1"/>
        <v xml:space="preserve">22525 HRVATSKI GEOLOŠKI INSTITUT </v>
      </c>
      <c r="O103" s="10">
        <v>22525</v>
      </c>
      <c r="P103" s="11" t="s">
        <v>363</v>
      </c>
      <c r="Q103" s="12" t="s">
        <v>33</v>
      </c>
      <c r="R103" s="11" t="s">
        <v>364</v>
      </c>
      <c r="S103" s="11" t="s">
        <v>20</v>
      </c>
      <c r="T103" s="14">
        <v>3219518</v>
      </c>
      <c r="U103" s="15" t="s">
        <v>365</v>
      </c>
      <c r="V103" s="16" t="s">
        <v>361</v>
      </c>
      <c r="W103" s="17" t="s">
        <v>362</v>
      </c>
      <c r="X103" s="1"/>
      <c r="Y103" s="1"/>
      <c r="Z103" s="1"/>
      <c r="AA103" s="1"/>
      <c r="AB103" s="1"/>
    </row>
    <row r="104" spans="1:28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9">
        <f t="shared" si="0"/>
        <v>100</v>
      </c>
      <c r="N104" s="10" t="str">
        <f t="shared" si="1"/>
        <v>2934 HRVATSKI INSTITUT ZA POVIJEST</v>
      </c>
      <c r="O104" s="10">
        <v>2934</v>
      </c>
      <c r="P104" s="11" t="s">
        <v>366</v>
      </c>
      <c r="Q104" s="12" t="s">
        <v>33</v>
      </c>
      <c r="R104" s="11" t="s">
        <v>367</v>
      </c>
      <c r="S104" s="11" t="s">
        <v>20</v>
      </c>
      <c r="T104" s="14">
        <v>3207153</v>
      </c>
      <c r="U104" s="15" t="s">
        <v>368</v>
      </c>
      <c r="V104" s="16" t="s">
        <v>361</v>
      </c>
      <c r="W104" s="17" t="s">
        <v>362</v>
      </c>
      <c r="X104" s="1"/>
      <c r="Y104" s="1"/>
      <c r="Z104" s="1"/>
      <c r="AA104" s="1"/>
      <c r="AB104" s="1"/>
    </row>
    <row r="105" spans="1:28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9">
        <f t="shared" si="0"/>
        <v>101</v>
      </c>
      <c r="N105" s="10" t="str">
        <f t="shared" si="1"/>
        <v>2967 HRVATSKI ŠUMARSKI INSTITUT</v>
      </c>
      <c r="O105" s="10">
        <v>2967</v>
      </c>
      <c r="P105" s="11" t="s">
        <v>369</v>
      </c>
      <c r="Q105" s="12" t="s">
        <v>33</v>
      </c>
      <c r="R105" s="11" t="s">
        <v>370</v>
      </c>
      <c r="S105" s="11" t="s">
        <v>371</v>
      </c>
      <c r="T105" s="14">
        <v>3115879</v>
      </c>
      <c r="U105" s="15" t="s">
        <v>372</v>
      </c>
      <c r="V105" s="16" t="s">
        <v>361</v>
      </c>
      <c r="W105" s="17" t="s">
        <v>362</v>
      </c>
      <c r="X105" s="1"/>
      <c r="Y105" s="1"/>
      <c r="Z105" s="1"/>
      <c r="AA105" s="1"/>
      <c r="AB105" s="1"/>
    </row>
    <row r="106" spans="1:28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9">
        <f t="shared" si="0"/>
        <v>102</v>
      </c>
      <c r="N106" s="10" t="str">
        <f t="shared" si="1"/>
        <v>2983 HRVATSKI VETERINARSKI INSTITUT</v>
      </c>
      <c r="O106" s="10">
        <v>2983</v>
      </c>
      <c r="P106" s="11" t="s">
        <v>373</v>
      </c>
      <c r="Q106" s="12" t="s">
        <v>33</v>
      </c>
      <c r="R106" s="11" t="s">
        <v>374</v>
      </c>
      <c r="S106" s="11" t="s">
        <v>20</v>
      </c>
      <c r="T106" s="14">
        <v>3274098</v>
      </c>
      <c r="U106" s="15" t="s">
        <v>375</v>
      </c>
      <c r="V106" s="16" t="s">
        <v>361</v>
      </c>
      <c r="W106" s="17" t="s">
        <v>362</v>
      </c>
      <c r="X106" s="1"/>
      <c r="Y106" s="1"/>
      <c r="Z106" s="1"/>
      <c r="AA106" s="1"/>
      <c r="AB106" s="1"/>
    </row>
    <row r="107" spans="1:28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9">
        <f t="shared" si="0"/>
        <v>103</v>
      </c>
      <c r="N107" s="10" t="str">
        <f t="shared" si="1"/>
        <v>3105 INSTITUT DRUŠTVENIH ZNANOSTI IVO PILAR</v>
      </c>
      <c r="O107" s="10">
        <v>3105</v>
      </c>
      <c r="P107" s="11" t="s">
        <v>376</v>
      </c>
      <c r="Q107" s="12" t="s">
        <v>33</v>
      </c>
      <c r="R107" s="11" t="s">
        <v>377</v>
      </c>
      <c r="S107" s="11" t="s">
        <v>20</v>
      </c>
      <c r="T107" s="14">
        <v>3793028</v>
      </c>
      <c r="U107" s="15" t="s">
        <v>378</v>
      </c>
      <c r="V107" s="16" t="s">
        <v>361</v>
      </c>
      <c r="W107" s="17" t="s">
        <v>362</v>
      </c>
      <c r="X107" s="1"/>
      <c r="Y107" s="1"/>
      <c r="Z107" s="1"/>
      <c r="AA107" s="1"/>
      <c r="AB107" s="1"/>
    </row>
    <row r="108" spans="1:2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9">
        <f t="shared" si="0"/>
        <v>104</v>
      </c>
      <c r="N108" s="10" t="str">
        <f t="shared" si="1"/>
        <v>3041 INSTITUT RUĐER BOŠKOVIĆ</v>
      </c>
      <c r="O108" s="10">
        <v>3041</v>
      </c>
      <c r="P108" s="11" t="s">
        <v>379</v>
      </c>
      <c r="Q108" s="12" t="s">
        <v>33</v>
      </c>
      <c r="R108" s="11" t="s">
        <v>380</v>
      </c>
      <c r="S108" s="11" t="s">
        <v>20</v>
      </c>
      <c r="T108" s="14">
        <v>3270289</v>
      </c>
      <c r="U108" s="15" t="s">
        <v>381</v>
      </c>
      <c r="V108" s="16" t="s">
        <v>361</v>
      </c>
      <c r="W108" s="17" t="s">
        <v>362</v>
      </c>
      <c r="X108" s="1"/>
      <c r="Y108" s="1"/>
      <c r="Z108" s="1"/>
      <c r="AA108" s="1"/>
      <c r="AB108" s="1"/>
    </row>
    <row r="109" spans="1:28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9">
        <f t="shared" si="0"/>
        <v>105</v>
      </c>
      <c r="N109" s="10" t="str">
        <f t="shared" si="1"/>
        <v>3113 INSTITUT ZA ANTROPOLOGIJU</v>
      </c>
      <c r="O109" s="10">
        <v>3113</v>
      </c>
      <c r="P109" s="11" t="s">
        <v>382</v>
      </c>
      <c r="Q109" s="12" t="s">
        <v>33</v>
      </c>
      <c r="R109" s="11" t="s">
        <v>383</v>
      </c>
      <c r="S109" s="11" t="s">
        <v>20</v>
      </c>
      <c r="T109" s="14">
        <v>3817121</v>
      </c>
      <c r="U109" s="15" t="s">
        <v>384</v>
      </c>
      <c r="V109" s="16" t="s">
        <v>361</v>
      </c>
      <c r="W109" s="17" t="s">
        <v>362</v>
      </c>
      <c r="X109" s="1"/>
      <c r="Y109" s="1"/>
      <c r="Z109" s="1"/>
      <c r="AA109" s="1"/>
      <c r="AB109" s="1"/>
    </row>
    <row r="110" spans="1:28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9">
        <f t="shared" si="0"/>
        <v>106</v>
      </c>
      <c r="N110" s="10" t="str">
        <f t="shared" si="1"/>
        <v>3121 INSTITUT ZA ARHEOLOGIJU</v>
      </c>
      <c r="O110" s="10">
        <v>3121</v>
      </c>
      <c r="P110" s="11" t="s">
        <v>385</v>
      </c>
      <c r="Q110" s="12" t="s">
        <v>33</v>
      </c>
      <c r="R110" s="11" t="s">
        <v>383</v>
      </c>
      <c r="S110" s="11" t="s">
        <v>20</v>
      </c>
      <c r="T110" s="14">
        <v>3937658</v>
      </c>
      <c r="U110" s="15" t="s">
        <v>386</v>
      </c>
      <c r="V110" s="16" t="s">
        <v>361</v>
      </c>
      <c r="W110" s="17" t="s">
        <v>362</v>
      </c>
      <c r="X110" s="1"/>
      <c r="Y110" s="1"/>
      <c r="Z110" s="1"/>
      <c r="AA110" s="1"/>
      <c r="AB110" s="1"/>
    </row>
    <row r="111" spans="1:28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9">
        <f t="shared" si="0"/>
        <v>107</v>
      </c>
      <c r="N111" s="10" t="str">
        <f t="shared" si="1"/>
        <v>3050 INSTITUT ZA DRUŠTVENA ISTRAŽIVANJA</v>
      </c>
      <c r="O111" s="10">
        <v>3050</v>
      </c>
      <c r="P111" s="11" t="s">
        <v>387</v>
      </c>
      <c r="Q111" s="12" t="s">
        <v>33</v>
      </c>
      <c r="R111" s="11" t="s">
        <v>388</v>
      </c>
      <c r="S111" s="11" t="s">
        <v>20</v>
      </c>
      <c r="T111" s="14">
        <v>3205118</v>
      </c>
      <c r="U111" s="15" t="s">
        <v>389</v>
      </c>
      <c r="V111" s="16" t="s">
        <v>361</v>
      </c>
      <c r="W111" s="17" t="s">
        <v>362</v>
      </c>
      <c r="X111" s="1"/>
      <c r="Y111" s="1"/>
      <c r="Z111" s="1"/>
      <c r="AA111" s="1"/>
      <c r="AB111" s="1"/>
    </row>
    <row r="112" spans="1:28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9">
        <f t="shared" si="0"/>
        <v>108</v>
      </c>
      <c r="N112" s="10" t="str">
        <f t="shared" si="1"/>
        <v>3084 INSTITUT ZA ETNOLOGIJU I FOLKLORISTIKU</v>
      </c>
      <c r="O112" s="10">
        <v>3084</v>
      </c>
      <c r="P112" s="11" t="s">
        <v>390</v>
      </c>
      <c r="Q112" s="12" t="s">
        <v>33</v>
      </c>
      <c r="R112" s="11" t="s">
        <v>391</v>
      </c>
      <c r="S112" s="11" t="s">
        <v>20</v>
      </c>
      <c r="T112" s="14">
        <v>3724042</v>
      </c>
      <c r="U112" s="15" t="s">
        <v>392</v>
      </c>
      <c r="V112" s="16" t="s">
        <v>361</v>
      </c>
      <c r="W112" s="17" t="s">
        <v>362</v>
      </c>
      <c r="X112" s="1"/>
      <c r="Y112" s="1"/>
      <c r="Z112" s="1"/>
      <c r="AA112" s="1"/>
      <c r="AB112" s="1"/>
    </row>
    <row r="113" spans="1:28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9">
        <f t="shared" si="0"/>
        <v>109</v>
      </c>
      <c r="N113" s="10" t="str">
        <f t="shared" si="1"/>
        <v>3092 INSTITUT ZA FILOZOFIJU</v>
      </c>
      <c r="O113" s="10">
        <v>3092</v>
      </c>
      <c r="P113" s="11" t="s">
        <v>393</v>
      </c>
      <c r="Q113" s="12" t="s">
        <v>33</v>
      </c>
      <c r="R113" s="11" t="s">
        <v>394</v>
      </c>
      <c r="S113" s="11" t="s">
        <v>20</v>
      </c>
      <c r="T113" s="14">
        <v>3772047</v>
      </c>
      <c r="U113" s="15" t="s">
        <v>395</v>
      </c>
      <c r="V113" s="16" t="s">
        <v>361</v>
      </c>
      <c r="W113" s="17" t="s">
        <v>362</v>
      </c>
      <c r="X113" s="1"/>
      <c r="Y113" s="1"/>
      <c r="Z113" s="1"/>
      <c r="AA113" s="1"/>
      <c r="AB113" s="1"/>
    </row>
    <row r="114" spans="1:28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9">
        <f t="shared" si="0"/>
        <v>110</v>
      </c>
      <c r="N114" s="10" t="str">
        <f t="shared" si="1"/>
        <v>2975 INSTITUT ZA FIZIKU</v>
      </c>
      <c r="O114" s="10">
        <v>2975</v>
      </c>
      <c r="P114" s="11" t="s">
        <v>396</v>
      </c>
      <c r="Q114" s="12" t="s">
        <v>33</v>
      </c>
      <c r="R114" s="11" t="s">
        <v>380</v>
      </c>
      <c r="S114" s="11" t="s">
        <v>20</v>
      </c>
      <c r="T114" s="14">
        <v>3270424</v>
      </c>
      <c r="U114" s="15" t="s">
        <v>397</v>
      </c>
      <c r="V114" s="16" t="s">
        <v>361</v>
      </c>
      <c r="W114" s="17" t="s">
        <v>362</v>
      </c>
      <c r="X114" s="1"/>
      <c r="Y114" s="1"/>
      <c r="Z114" s="1"/>
      <c r="AA114" s="1"/>
      <c r="AB114" s="1"/>
    </row>
    <row r="115" spans="1:28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9">
        <f t="shared" si="0"/>
        <v>111</v>
      </c>
      <c r="N115" s="10" t="str">
        <f t="shared" si="1"/>
        <v>21061 INSTITUT ZA HRVATSKI JEZIK I JEZIKOSLOVLJE</v>
      </c>
      <c r="O115" s="10">
        <v>21061</v>
      </c>
      <c r="P115" s="11" t="s">
        <v>398</v>
      </c>
      <c r="Q115" s="12" t="s">
        <v>33</v>
      </c>
      <c r="R115" s="11" t="s">
        <v>399</v>
      </c>
      <c r="S115" s="11" t="s">
        <v>20</v>
      </c>
      <c r="T115" s="14">
        <v>1259571</v>
      </c>
      <c r="U115" s="15" t="s">
        <v>400</v>
      </c>
      <c r="V115" s="16" t="s">
        <v>361</v>
      </c>
      <c r="W115" s="17" t="s">
        <v>362</v>
      </c>
      <c r="X115" s="1"/>
      <c r="Y115" s="1"/>
      <c r="Z115" s="1"/>
      <c r="AA115" s="1"/>
      <c r="AB115" s="1"/>
    </row>
    <row r="116" spans="1:28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9">
        <f t="shared" si="0"/>
        <v>112</v>
      </c>
      <c r="N116" s="10" t="str">
        <f t="shared" si="1"/>
        <v>3025 INSTITUT ZA JADRANSKE KULTURE I MELIORACIJU KRŠA</v>
      </c>
      <c r="O116" s="10">
        <v>3025</v>
      </c>
      <c r="P116" s="11" t="s">
        <v>401</v>
      </c>
      <c r="Q116" s="12" t="s">
        <v>33</v>
      </c>
      <c r="R116" s="11" t="s">
        <v>402</v>
      </c>
      <c r="S116" s="11" t="s">
        <v>176</v>
      </c>
      <c r="T116" s="14">
        <v>3140792</v>
      </c>
      <c r="U116" s="15" t="s">
        <v>403</v>
      </c>
      <c r="V116" s="16" t="s">
        <v>361</v>
      </c>
      <c r="W116" s="17" t="s">
        <v>362</v>
      </c>
      <c r="X116" s="1"/>
      <c r="Y116" s="1"/>
      <c r="Z116" s="1"/>
      <c r="AA116" s="1"/>
      <c r="AB116" s="1"/>
    </row>
    <row r="117" spans="1:28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9">
        <f t="shared" si="0"/>
        <v>113</v>
      </c>
      <c r="N117" s="10" t="str">
        <f t="shared" si="1"/>
        <v>23286 INSTITUT ZA JAVNE FINANCIJE</v>
      </c>
      <c r="O117" s="10">
        <v>23286</v>
      </c>
      <c r="P117" s="11" t="s">
        <v>404</v>
      </c>
      <c r="Q117" s="12" t="s">
        <v>33</v>
      </c>
      <c r="R117" s="11" t="s">
        <v>405</v>
      </c>
      <c r="S117" s="11" t="s">
        <v>20</v>
      </c>
      <c r="T117" s="14">
        <v>3226344</v>
      </c>
      <c r="U117" s="15" t="s">
        <v>406</v>
      </c>
      <c r="V117" s="16" t="s">
        <v>361</v>
      </c>
      <c r="W117" s="17" t="s">
        <v>362</v>
      </c>
      <c r="X117" s="1"/>
      <c r="Y117" s="1"/>
      <c r="Z117" s="1"/>
      <c r="AA117" s="1"/>
      <c r="AB117" s="1"/>
    </row>
    <row r="118" spans="1:2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9">
        <f t="shared" si="0"/>
        <v>114</v>
      </c>
      <c r="N118" s="10" t="str">
        <f t="shared" si="1"/>
        <v>2959 INSTITUT ZA MEDICINSKA ISTRAŽIVANJA I MEDICINU RADA</v>
      </c>
      <c r="O118" s="10">
        <v>2959</v>
      </c>
      <c r="P118" s="11" t="s">
        <v>407</v>
      </c>
      <c r="Q118" s="12" t="s">
        <v>33</v>
      </c>
      <c r="R118" s="11" t="s">
        <v>408</v>
      </c>
      <c r="S118" s="11" t="s">
        <v>20</v>
      </c>
      <c r="T118" s="14">
        <v>3270475</v>
      </c>
      <c r="U118" s="15" t="s">
        <v>409</v>
      </c>
      <c r="V118" s="16" t="s">
        <v>361</v>
      </c>
      <c r="W118" s="17" t="s">
        <v>362</v>
      </c>
      <c r="X118" s="1"/>
      <c r="Y118" s="1"/>
      <c r="Z118" s="1"/>
      <c r="AA118" s="1"/>
      <c r="AB118" s="1"/>
    </row>
    <row r="119" spans="1:28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9">
        <f t="shared" si="0"/>
        <v>115</v>
      </c>
      <c r="N119" s="10" t="str">
        <f t="shared" si="1"/>
        <v>3009 INSTITUT ZA MIGRACIJE I NARODNOSTI</v>
      </c>
      <c r="O119" s="10">
        <v>3009</v>
      </c>
      <c r="P119" s="11" t="s">
        <v>410</v>
      </c>
      <c r="Q119" s="12" t="s">
        <v>33</v>
      </c>
      <c r="R119" s="11" t="s">
        <v>411</v>
      </c>
      <c r="S119" s="11" t="s">
        <v>20</v>
      </c>
      <c r="T119" s="14">
        <v>3287572</v>
      </c>
      <c r="U119" s="15" t="s">
        <v>412</v>
      </c>
      <c r="V119" s="16" t="s">
        <v>361</v>
      </c>
      <c r="W119" s="17" t="s">
        <v>362</v>
      </c>
      <c r="X119" s="1"/>
      <c r="Y119" s="1"/>
      <c r="Z119" s="1"/>
      <c r="AA119" s="1"/>
      <c r="AB119" s="1"/>
    </row>
    <row r="120" spans="1:28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9">
        <f t="shared" si="0"/>
        <v>116</v>
      </c>
      <c r="N120" s="10" t="str">
        <f t="shared" si="1"/>
        <v>2900 INSTITUT ZA OCEANOGRAFIJU I RIBARSTVO</v>
      </c>
      <c r="O120" s="10">
        <v>2900</v>
      </c>
      <c r="P120" s="11" t="s">
        <v>413</v>
      </c>
      <c r="Q120" s="12" t="s">
        <v>33</v>
      </c>
      <c r="R120" s="11" t="s">
        <v>414</v>
      </c>
      <c r="S120" s="11" t="s">
        <v>176</v>
      </c>
      <c r="T120" s="14">
        <v>3118355</v>
      </c>
      <c r="U120" s="15" t="s">
        <v>415</v>
      </c>
      <c r="V120" s="16" t="s">
        <v>361</v>
      </c>
      <c r="W120" s="17" t="s">
        <v>362</v>
      </c>
      <c r="X120" s="1"/>
      <c r="Y120" s="1"/>
      <c r="Z120" s="1"/>
      <c r="AA120" s="1"/>
      <c r="AB120" s="1"/>
    </row>
    <row r="121" spans="1:28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9">
        <f t="shared" si="0"/>
        <v>117</v>
      </c>
      <c r="N121" s="10" t="str">
        <f t="shared" si="1"/>
        <v>3076 INSTITUT ZA POLJOPRIVREDU I TURIZAM</v>
      </c>
      <c r="O121" s="10">
        <v>3076</v>
      </c>
      <c r="P121" s="11" t="s">
        <v>416</v>
      </c>
      <c r="Q121" s="12" t="s">
        <v>33</v>
      </c>
      <c r="R121" s="11" t="s">
        <v>417</v>
      </c>
      <c r="S121" s="11" t="s">
        <v>418</v>
      </c>
      <c r="T121" s="14">
        <v>3421031</v>
      </c>
      <c r="U121" s="15" t="s">
        <v>419</v>
      </c>
      <c r="V121" s="16" t="s">
        <v>361</v>
      </c>
      <c r="W121" s="17" t="s">
        <v>362</v>
      </c>
      <c r="X121" s="1"/>
      <c r="Y121" s="1"/>
      <c r="Z121" s="1"/>
      <c r="AA121" s="1"/>
      <c r="AB121" s="1"/>
    </row>
    <row r="122" spans="1:28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9">
        <f t="shared" si="0"/>
        <v>118</v>
      </c>
      <c r="N122" s="10" t="str">
        <f t="shared" si="1"/>
        <v>2942 INSTITUT ZA POVIJEST UMJETNOSTI</v>
      </c>
      <c r="O122" s="10">
        <v>2942</v>
      </c>
      <c r="P122" s="11" t="s">
        <v>420</v>
      </c>
      <c r="Q122" s="12" t="s">
        <v>33</v>
      </c>
      <c r="R122" s="11" t="s">
        <v>421</v>
      </c>
      <c r="S122" s="11" t="s">
        <v>20</v>
      </c>
      <c r="T122" s="14">
        <v>1339958</v>
      </c>
      <c r="U122" s="15" t="s">
        <v>422</v>
      </c>
      <c r="V122" s="16" t="s">
        <v>361</v>
      </c>
      <c r="W122" s="17" t="s">
        <v>362</v>
      </c>
      <c r="X122" s="1"/>
      <c r="Y122" s="1"/>
      <c r="Z122" s="1"/>
      <c r="AA122" s="1"/>
      <c r="AB122" s="1"/>
    </row>
    <row r="123" spans="1:28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9">
        <f t="shared" si="0"/>
        <v>119</v>
      </c>
      <c r="N123" s="10" t="str">
        <f t="shared" si="1"/>
        <v>22621 INSTITUT ZA RAZVOJ I MEĐUNARODNE ODNOSE</v>
      </c>
      <c r="O123" s="10">
        <v>22621</v>
      </c>
      <c r="P123" s="11" t="s">
        <v>423</v>
      </c>
      <c r="Q123" s="12" t="s">
        <v>33</v>
      </c>
      <c r="R123" s="11" t="s">
        <v>424</v>
      </c>
      <c r="S123" s="11" t="s">
        <v>20</v>
      </c>
      <c r="T123" s="14">
        <v>3205177</v>
      </c>
      <c r="U123" s="15" t="s">
        <v>425</v>
      </c>
      <c r="V123" s="16" t="s">
        <v>361</v>
      </c>
      <c r="W123" s="17" t="s">
        <v>362</v>
      </c>
      <c r="X123" s="1"/>
      <c r="Y123" s="1"/>
      <c r="Z123" s="1"/>
      <c r="AA123" s="1"/>
      <c r="AB123" s="1"/>
    </row>
    <row r="124" spans="1:28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9">
        <f t="shared" si="0"/>
        <v>120</v>
      </c>
      <c r="N124" s="10" t="str">
        <f t="shared" si="1"/>
        <v>3068 INSTITUT ZA TURIZAM</v>
      </c>
      <c r="O124" s="10">
        <v>3068</v>
      </c>
      <c r="P124" s="11" t="s">
        <v>426</v>
      </c>
      <c r="Q124" s="12" t="s">
        <v>33</v>
      </c>
      <c r="R124" s="11" t="s">
        <v>427</v>
      </c>
      <c r="S124" s="11" t="s">
        <v>20</v>
      </c>
      <c r="T124" s="14">
        <v>3208001</v>
      </c>
      <c r="U124" s="15" t="s">
        <v>428</v>
      </c>
      <c r="V124" s="16" t="s">
        <v>361</v>
      </c>
      <c r="W124" s="17" t="s">
        <v>362</v>
      </c>
      <c r="X124" s="1"/>
      <c r="Y124" s="1"/>
      <c r="Z124" s="1"/>
      <c r="AA124" s="1"/>
      <c r="AB124" s="1"/>
    </row>
    <row r="125" spans="1:28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9">
        <f t="shared" si="0"/>
        <v>121</v>
      </c>
      <c r="N125" s="10" t="str">
        <f t="shared" si="1"/>
        <v>2991 POLJOPRIVREDNI INSTITUT OSIJEK</v>
      </c>
      <c r="O125" s="10">
        <v>2991</v>
      </c>
      <c r="P125" s="11" t="s">
        <v>429</v>
      </c>
      <c r="Q125" s="12" t="s">
        <v>33</v>
      </c>
      <c r="R125" s="11" t="s">
        <v>430</v>
      </c>
      <c r="S125" s="11" t="s">
        <v>40</v>
      </c>
      <c r="T125" s="14">
        <v>3058239</v>
      </c>
      <c r="U125" s="15" t="s">
        <v>431</v>
      </c>
      <c r="V125" s="16" t="s">
        <v>361</v>
      </c>
      <c r="W125" s="17" t="s">
        <v>362</v>
      </c>
      <c r="X125" s="1"/>
      <c r="Y125" s="1"/>
      <c r="Z125" s="1"/>
      <c r="AA125" s="1"/>
      <c r="AB125" s="1"/>
    </row>
    <row r="126" spans="1:28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9">
        <f t="shared" si="0"/>
        <v>122</v>
      </c>
      <c r="N126" s="10" t="str">
        <f t="shared" si="1"/>
        <v>21070 STAROSLAVENSKI INSTITUT</v>
      </c>
      <c r="O126" s="10">
        <v>21070</v>
      </c>
      <c r="P126" s="11" t="s">
        <v>432</v>
      </c>
      <c r="Q126" s="12" t="s">
        <v>33</v>
      </c>
      <c r="R126" s="11" t="s">
        <v>433</v>
      </c>
      <c r="S126" s="11" t="s">
        <v>20</v>
      </c>
      <c r="T126" s="14">
        <v>1259563</v>
      </c>
      <c r="U126" s="15" t="s">
        <v>434</v>
      </c>
      <c r="V126" s="16" t="s">
        <v>361</v>
      </c>
      <c r="W126" s="17" t="s">
        <v>362</v>
      </c>
      <c r="X126" s="1"/>
      <c r="Y126" s="1"/>
      <c r="Z126" s="1"/>
      <c r="AA126" s="1"/>
      <c r="AB126" s="1"/>
    </row>
    <row r="127" spans="1:28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9">
        <f t="shared" si="0"/>
        <v>123</v>
      </c>
      <c r="N127" s="10" t="str">
        <f t="shared" si="1"/>
        <v>6179 DRŽAVNI ZAVOD ZA INTELEKTUALNO VLASNIŠTVO</v>
      </c>
      <c r="O127" s="10">
        <v>6179</v>
      </c>
      <c r="P127" s="11" t="s">
        <v>435</v>
      </c>
      <c r="Q127" s="12" t="s">
        <v>33</v>
      </c>
      <c r="R127" s="13" t="s">
        <v>436</v>
      </c>
      <c r="S127" s="11" t="s">
        <v>20</v>
      </c>
      <c r="T127" s="14">
        <v>3899772</v>
      </c>
      <c r="U127" s="15" t="s">
        <v>437</v>
      </c>
      <c r="V127" s="16" t="s">
        <v>438</v>
      </c>
      <c r="W127" s="17" t="s">
        <v>439</v>
      </c>
      <c r="X127" s="1"/>
      <c r="Y127" s="1"/>
      <c r="Z127" s="1"/>
      <c r="AA127" s="1"/>
      <c r="AB127" s="1"/>
    </row>
    <row r="128" spans="1: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9">
        <f t="shared" si="0"/>
        <v>124</v>
      </c>
      <c r="N128" s="10" t="str">
        <f t="shared" si="1"/>
        <v>43335 AGENCIJA ZA MOBILNOST I PROGRAME EUROPSKE UNIJE</v>
      </c>
      <c r="O128" s="10">
        <v>43335</v>
      </c>
      <c r="P128" s="11" t="s">
        <v>440</v>
      </c>
      <c r="Q128" s="12" t="s">
        <v>33</v>
      </c>
      <c r="R128" s="13" t="s">
        <v>441</v>
      </c>
      <c r="S128" s="11" t="s">
        <v>20</v>
      </c>
      <c r="T128" s="14">
        <v>2298007</v>
      </c>
      <c r="U128" s="15" t="s">
        <v>442</v>
      </c>
      <c r="V128" s="16" t="s">
        <v>443</v>
      </c>
      <c r="W128" s="17" t="s">
        <v>444</v>
      </c>
      <c r="X128" s="1"/>
      <c r="Y128" s="1"/>
      <c r="Z128" s="1"/>
      <c r="AA128" s="1"/>
      <c r="AB128" s="1"/>
    </row>
    <row r="129" spans="1:28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9">
        <f t="shared" si="0"/>
        <v>125</v>
      </c>
      <c r="N129" s="10" t="str">
        <f t="shared" si="1"/>
        <v>23962 AGENCIJA ZA ODGOJ I OBRAZOVANJE</v>
      </c>
      <c r="O129" s="10">
        <v>23962</v>
      </c>
      <c r="P129" s="11" t="s">
        <v>445</v>
      </c>
      <c r="Q129" s="12" t="s">
        <v>33</v>
      </c>
      <c r="R129" s="13" t="s">
        <v>19</v>
      </c>
      <c r="S129" s="11" t="s">
        <v>20</v>
      </c>
      <c r="T129" s="14">
        <v>1778129</v>
      </c>
      <c r="U129" s="15" t="s">
        <v>446</v>
      </c>
      <c r="V129" s="16" t="s">
        <v>443</v>
      </c>
      <c r="W129" s="17" t="s">
        <v>444</v>
      </c>
      <c r="X129" s="1"/>
      <c r="Y129" s="1"/>
      <c r="Z129" s="1"/>
      <c r="AA129" s="1"/>
      <c r="AB129" s="1"/>
    </row>
    <row r="130" spans="1:28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9">
        <f t="shared" si="0"/>
        <v>126</v>
      </c>
      <c r="N130" s="10" t="str">
        <f t="shared" si="1"/>
        <v>46173 AGENCIJA ZA STRUKOVNO OBRAZOVANJE I OBRAZOVANJE ODRASLIH</v>
      </c>
      <c r="O130" s="10">
        <v>46173</v>
      </c>
      <c r="P130" s="11" t="s">
        <v>447</v>
      </c>
      <c r="Q130" s="12" t="s">
        <v>33</v>
      </c>
      <c r="R130" s="13" t="s">
        <v>448</v>
      </c>
      <c r="S130" s="11" t="s">
        <v>20</v>
      </c>
      <c r="T130" s="14">
        <v>2650029</v>
      </c>
      <c r="U130" s="15" t="s">
        <v>449</v>
      </c>
      <c r="V130" s="16" t="s">
        <v>443</v>
      </c>
      <c r="W130" s="17" t="s">
        <v>444</v>
      </c>
      <c r="X130" s="1"/>
      <c r="Y130" s="1"/>
      <c r="Z130" s="1"/>
      <c r="AA130" s="1"/>
      <c r="AB130" s="1"/>
    </row>
    <row r="131" spans="1:28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9">
        <f t="shared" si="0"/>
        <v>127</v>
      </c>
      <c r="N131" s="10" t="str">
        <f t="shared" si="1"/>
        <v>38487 AGENCIJA ZA ZNANOST I VISOKO OBRAZOVANJE</v>
      </c>
      <c r="O131" s="10">
        <v>38487</v>
      </c>
      <c r="P131" s="11" t="s">
        <v>450</v>
      </c>
      <c r="Q131" s="12" t="s">
        <v>33</v>
      </c>
      <c r="R131" s="11" t="s">
        <v>451</v>
      </c>
      <c r="S131" s="11" t="s">
        <v>20</v>
      </c>
      <c r="T131" s="14">
        <v>1922548</v>
      </c>
      <c r="U131" s="15" t="s">
        <v>452</v>
      </c>
      <c r="V131" s="16" t="s">
        <v>443</v>
      </c>
      <c r="W131" s="17" t="s">
        <v>444</v>
      </c>
      <c r="X131" s="1"/>
      <c r="Y131" s="1"/>
      <c r="Z131" s="1"/>
      <c r="AA131" s="1"/>
      <c r="AB131" s="1"/>
    </row>
    <row r="132" spans="1:28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9">
        <f t="shared" si="0"/>
        <v>128</v>
      </c>
      <c r="N132" s="10" t="str">
        <f t="shared" si="1"/>
        <v>21852 HRVATSKA AKADEMSKA I ISTRAŽIVAČKA MREŽA - CARNET</v>
      </c>
      <c r="O132" s="10">
        <v>21852</v>
      </c>
      <c r="P132" s="11" t="s">
        <v>453</v>
      </c>
      <c r="Q132" s="12" t="s">
        <v>33</v>
      </c>
      <c r="R132" s="13" t="s">
        <v>454</v>
      </c>
      <c r="S132" s="11" t="s">
        <v>20</v>
      </c>
      <c r="T132" s="14">
        <v>1147820</v>
      </c>
      <c r="U132" s="15" t="s">
        <v>455</v>
      </c>
      <c r="V132" s="16" t="s">
        <v>443</v>
      </c>
      <c r="W132" s="17" t="s">
        <v>444</v>
      </c>
      <c r="X132" s="1"/>
      <c r="Y132" s="1"/>
      <c r="Z132" s="1"/>
      <c r="AA132" s="1"/>
      <c r="AB132" s="1"/>
    </row>
    <row r="133" spans="1:28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9">
        <f t="shared" si="0"/>
        <v>129</v>
      </c>
      <c r="N133" s="10" t="str">
        <f t="shared" si="1"/>
        <v>52209 HRVATSKA ZAKLADA ZA ZNANOST</v>
      </c>
      <c r="O133" s="10">
        <v>52209</v>
      </c>
      <c r="P133" s="11" t="s">
        <v>456</v>
      </c>
      <c r="Q133" s="12" t="s">
        <v>33</v>
      </c>
      <c r="R133" s="13" t="s">
        <v>457</v>
      </c>
      <c r="S133" s="11" t="s">
        <v>20</v>
      </c>
      <c r="T133" s="14">
        <v>1626841</v>
      </c>
      <c r="U133" s="15">
        <v>88776522763</v>
      </c>
      <c r="V133" s="16" t="s">
        <v>443</v>
      </c>
      <c r="W133" s="17" t="s">
        <v>458</v>
      </c>
      <c r="X133" s="1"/>
      <c r="Y133" s="1"/>
      <c r="Z133" s="1"/>
      <c r="AA133" s="1"/>
      <c r="AB133" s="1"/>
    </row>
    <row r="134" spans="1:28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9">
        <f t="shared" si="0"/>
        <v>130</v>
      </c>
      <c r="N134" s="10" t="str">
        <f t="shared" si="1"/>
        <v>21869 LEKSIKOGRAFSKI ZAVOD MIROSLAV KRLEŽA</v>
      </c>
      <c r="O134" s="10">
        <v>21869</v>
      </c>
      <c r="P134" s="11" t="s">
        <v>459</v>
      </c>
      <c r="Q134" s="12" t="s">
        <v>33</v>
      </c>
      <c r="R134" s="13" t="s">
        <v>441</v>
      </c>
      <c r="S134" s="11" t="s">
        <v>20</v>
      </c>
      <c r="T134" s="14">
        <v>3211622</v>
      </c>
      <c r="U134" s="15" t="s">
        <v>460</v>
      </c>
      <c r="V134" s="16" t="s">
        <v>443</v>
      </c>
      <c r="W134" s="17" t="s">
        <v>444</v>
      </c>
      <c r="X134" s="1"/>
      <c r="Y134" s="1"/>
      <c r="Z134" s="1"/>
      <c r="AA134" s="1"/>
      <c r="AB134" s="1"/>
    </row>
    <row r="135" spans="1:28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9">
        <f t="shared" si="0"/>
        <v>131</v>
      </c>
      <c r="N135" s="10" t="str">
        <f t="shared" si="1"/>
        <v>21836 NACIONALNA I SVEUČILIŠNA KNJIŽNICA U ZAGREBU</v>
      </c>
      <c r="O135" s="10">
        <v>21836</v>
      </c>
      <c r="P135" s="11" t="s">
        <v>461</v>
      </c>
      <c r="Q135" s="12" t="s">
        <v>33</v>
      </c>
      <c r="R135" s="13" t="s">
        <v>462</v>
      </c>
      <c r="S135" s="11" t="s">
        <v>20</v>
      </c>
      <c r="T135" s="14">
        <v>3205363</v>
      </c>
      <c r="U135" s="15" t="s">
        <v>463</v>
      </c>
      <c r="V135" s="16" t="s">
        <v>443</v>
      </c>
      <c r="W135" s="17" t="s">
        <v>444</v>
      </c>
      <c r="X135" s="1"/>
      <c r="Y135" s="1"/>
      <c r="Z135" s="1"/>
      <c r="AA135" s="1"/>
      <c r="AB135" s="1"/>
    </row>
    <row r="136" spans="1:28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9">
        <f t="shared" si="0"/>
        <v>132</v>
      </c>
      <c r="N136" s="10" t="str">
        <f t="shared" si="1"/>
        <v>40883 NACIONALNI CENTAR ZA VANJSKO VREDNOVANJE OBRAZOVANJA</v>
      </c>
      <c r="O136" s="10">
        <v>40883</v>
      </c>
      <c r="P136" s="11" t="s">
        <v>464</v>
      </c>
      <c r="Q136" s="12" t="s">
        <v>33</v>
      </c>
      <c r="R136" s="13" t="s">
        <v>465</v>
      </c>
      <c r="S136" s="11" t="s">
        <v>466</v>
      </c>
      <c r="T136" s="14">
        <v>1943430</v>
      </c>
      <c r="U136" s="15" t="s">
        <v>467</v>
      </c>
      <c r="V136" s="16" t="s">
        <v>443</v>
      </c>
      <c r="W136" s="17" t="s">
        <v>444</v>
      </c>
      <c r="X136" s="1"/>
      <c r="Y136" s="1"/>
      <c r="Z136" s="1"/>
      <c r="AA136" s="1"/>
      <c r="AB136" s="1"/>
    </row>
    <row r="137" spans="1:28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9">
        <f t="shared" si="0"/>
        <v>133</v>
      </c>
      <c r="N137" s="10" t="str">
        <f t="shared" si="1"/>
        <v>23665 SVEUČILIŠTE U ZAGREBU - SVEUČILIŠNI RAČUNSKI CENTAR - SRCE</v>
      </c>
      <c r="O137" s="10">
        <v>23665</v>
      </c>
      <c r="P137" s="11" t="s">
        <v>468</v>
      </c>
      <c r="Q137" s="12" t="s">
        <v>33</v>
      </c>
      <c r="R137" s="13" t="s">
        <v>454</v>
      </c>
      <c r="S137" s="11" t="s">
        <v>20</v>
      </c>
      <c r="T137" s="14">
        <v>3283020</v>
      </c>
      <c r="U137" s="15" t="s">
        <v>469</v>
      </c>
      <c r="V137" s="16" t="s">
        <v>443</v>
      </c>
      <c r="W137" s="17" t="s">
        <v>444</v>
      </c>
      <c r="X137" s="1"/>
      <c r="Y137" s="1"/>
      <c r="Z137" s="1"/>
      <c r="AA137" s="1"/>
      <c r="AB137" s="1"/>
    </row>
    <row r="138" spans="1:2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2.7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</row>
    <row r="339" spans="1:28" ht="12.7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</row>
    <row r="340" spans="1:28" ht="12.7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</row>
    <row r="341" spans="1:28" ht="12.7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</row>
    <row r="342" spans="1:28" ht="12.7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</row>
    <row r="343" spans="1:28" ht="12.7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</row>
    <row r="344" spans="1:28" ht="12.7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</row>
    <row r="345" spans="1:28" ht="12.7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</row>
    <row r="346" spans="1:28" ht="12.7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</row>
    <row r="347" spans="1:28" ht="12.7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</row>
    <row r="348" spans="1:28" ht="12.7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</row>
    <row r="349" spans="1:28" ht="12.7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</row>
    <row r="350" spans="1:28" ht="12.7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</row>
    <row r="351" spans="1:28" ht="12.7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</row>
    <row r="352" spans="1:28" ht="12.7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</row>
    <row r="353" spans="1:28" ht="12.7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</row>
    <row r="354" spans="1:28" ht="12.7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</row>
    <row r="355" spans="1:28" ht="12.7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</row>
    <row r="356" spans="1:28" ht="12.7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</row>
    <row r="357" spans="1:28" ht="12.7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</row>
    <row r="358" spans="1:28" ht="12.7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</row>
    <row r="359" spans="1:28" ht="12.7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</row>
    <row r="360" spans="1:28" ht="12.7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</row>
    <row r="361" spans="1:28" ht="12.7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</row>
    <row r="362" spans="1:28" ht="12.7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</row>
    <row r="363" spans="1:28" ht="12.7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</row>
    <row r="364" spans="1:28" ht="12.7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</row>
    <row r="365" spans="1:28" ht="12.7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</row>
    <row r="366" spans="1:28" ht="12.7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</row>
    <row r="367" spans="1:28" ht="12.7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</row>
    <row r="368" spans="1:28" ht="12.7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</row>
    <row r="369" spans="1:28" ht="12.7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</row>
    <row r="370" spans="1:28" ht="12.7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</row>
    <row r="371" spans="1:28" ht="12.7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</row>
    <row r="372" spans="1:28" ht="12.7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</row>
    <row r="373" spans="1:28" ht="12.7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</row>
    <row r="374" spans="1:28" ht="12.7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</row>
    <row r="375" spans="1:28" ht="12.7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</row>
    <row r="376" spans="1:28" ht="12.7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</row>
    <row r="377" spans="1:28" ht="12.7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</row>
    <row r="378" spans="1:28" ht="12.7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</row>
    <row r="379" spans="1:28" ht="12.7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</row>
    <row r="380" spans="1:28" ht="12.7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</row>
    <row r="381" spans="1:28" ht="12.7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</row>
    <row r="382" spans="1:28" ht="12.7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</row>
    <row r="383" spans="1:28" ht="12.7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</row>
    <row r="384" spans="1:28" ht="12.7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</row>
    <row r="385" spans="1:28" ht="12.7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</row>
    <row r="386" spans="1:28" ht="12.7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</row>
    <row r="387" spans="1:28" ht="12.7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</row>
    <row r="388" spans="1:28" ht="12.7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</row>
    <row r="389" spans="1:28" ht="12.7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</row>
    <row r="390" spans="1:28" ht="12.7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</row>
    <row r="391" spans="1:28" ht="12.7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</row>
    <row r="392" spans="1:28" ht="12.7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</row>
    <row r="393" spans="1:28" ht="12.7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</row>
    <row r="394" spans="1:28" ht="12.7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</row>
    <row r="395" spans="1:28" ht="12.7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</row>
    <row r="396" spans="1:28" ht="12.7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</row>
    <row r="397" spans="1:28" ht="12.7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</row>
    <row r="398" spans="1:28" ht="12.7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</row>
    <row r="399" spans="1:28" ht="12.7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</row>
    <row r="400" spans="1:28" ht="12.7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</row>
    <row r="401" spans="1:28" ht="12.7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</row>
    <row r="402" spans="1:28" ht="12.7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</row>
    <row r="403" spans="1:28" ht="12.7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</row>
    <row r="404" spans="1:28" ht="12.7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</row>
    <row r="405" spans="1:28" ht="12.7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</row>
    <row r="406" spans="1:28" ht="12.7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</row>
    <row r="407" spans="1:28" ht="12.7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</row>
    <row r="408" spans="1:28" ht="12.7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</row>
    <row r="409" spans="1:28" ht="12.7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</row>
    <row r="410" spans="1:28" ht="12.7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</row>
    <row r="411" spans="1:28" ht="12.7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</row>
    <row r="412" spans="1:28" ht="12.7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</row>
    <row r="413" spans="1:28" ht="12.7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</row>
    <row r="414" spans="1:28" ht="12.7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</row>
    <row r="415" spans="1:28" ht="12.7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</row>
    <row r="416" spans="1:28" ht="12.7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</row>
    <row r="417" spans="1:28" ht="12.7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</row>
    <row r="418" spans="1:28" ht="12.7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</row>
    <row r="419" spans="1:28" ht="12.7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</row>
    <row r="420" spans="1:28" ht="12.7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</row>
    <row r="421" spans="1:28" ht="12.7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</row>
    <row r="422" spans="1:28" ht="12.7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</row>
    <row r="423" spans="1:28" ht="12.7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</row>
    <row r="424" spans="1:28" ht="12.7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</row>
    <row r="425" spans="1:28" ht="12.7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</row>
    <row r="426" spans="1:28" ht="12.7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</row>
    <row r="427" spans="1:28" ht="12.7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</row>
    <row r="428" spans="1:28" ht="12.7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</row>
    <row r="429" spans="1:28" ht="12.7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</row>
    <row r="430" spans="1:28" ht="12.7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</row>
    <row r="431" spans="1:28" ht="12.7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</row>
    <row r="432" spans="1:28" ht="12.7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</row>
    <row r="433" spans="1:28" ht="12.7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</row>
    <row r="434" spans="1:28" ht="12.7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</row>
    <row r="435" spans="1:28" ht="12.7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</row>
    <row r="436" spans="1:28" ht="12.7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</row>
    <row r="437" spans="1:28" ht="12.7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</row>
    <row r="438" spans="1:28" ht="12.7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</row>
    <row r="439" spans="1:28" ht="12.7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</row>
    <row r="440" spans="1:28" ht="12.7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</row>
    <row r="441" spans="1:28" ht="12.7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</row>
    <row r="442" spans="1:28" ht="12.7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</row>
    <row r="443" spans="1:28" ht="12.7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</row>
    <row r="444" spans="1:28" ht="12.7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</row>
    <row r="445" spans="1:28" ht="12.7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</row>
    <row r="446" spans="1:28" ht="12.7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</row>
    <row r="447" spans="1:28" ht="12.7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</row>
    <row r="448" spans="1:28" ht="12.7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</row>
    <row r="449" spans="1:28" ht="12.7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</row>
    <row r="450" spans="1:28" ht="12.7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</row>
    <row r="451" spans="1:28" ht="12.7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</row>
    <row r="452" spans="1:28" ht="12.7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</row>
    <row r="453" spans="1:28" ht="12.7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</row>
    <row r="454" spans="1:28" ht="12.7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</row>
    <row r="455" spans="1:28" ht="12.7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</row>
    <row r="456" spans="1:28" ht="12.7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</row>
    <row r="457" spans="1:28" ht="12.7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</row>
    <row r="458" spans="1:28" ht="12.7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</row>
    <row r="459" spans="1:28" ht="12.7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</row>
    <row r="460" spans="1:28" ht="12.7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</row>
    <row r="461" spans="1:28" ht="12.7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</row>
    <row r="462" spans="1:28" ht="12.7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</row>
    <row r="463" spans="1:28" ht="12.7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</row>
    <row r="464" spans="1:28" ht="12.7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</row>
    <row r="465" spans="1:28" ht="12.7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</row>
    <row r="466" spans="1:28" ht="12.7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</row>
    <row r="467" spans="1:28" ht="12.7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</row>
    <row r="468" spans="1:28" ht="12.7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</row>
    <row r="469" spans="1:28" ht="12.7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</row>
    <row r="470" spans="1:28" ht="12.7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</row>
    <row r="471" spans="1:28" ht="12.7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</row>
    <row r="472" spans="1:28" ht="12.7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</row>
    <row r="473" spans="1:28" ht="12.7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</row>
    <row r="474" spans="1:28" ht="12.7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</row>
    <row r="475" spans="1:28" ht="12.7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</row>
    <row r="476" spans="1:28" ht="12.7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</row>
    <row r="477" spans="1:28" ht="12.7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</row>
    <row r="478" spans="1:28" ht="12.7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</row>
    <row r="479" spans="1:28" ht="12.7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</row>
    <row r="480" spans="1:28" ht="12.7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</row>
    <row r="481" spans="1:28" ht="12.7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</row>
    <row r="482" spans="1:28" ht="12.7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</row>
    <row r="483" spans="1:28" ht="12.7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</row>
    <row r="484" spans="1:28" ht="12.7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</row>
    <row r="485" spans="1:28" ht="12.7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</row>
    <row r="486" spans="1:28" ht="12.7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</row>
    <row r="487" spans="1:28" ht="12.7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</row>
    <row r="488" spans="1:28" ht="12.7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</row>
    <row r="489" spans="1:28" ht="12.7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</row>
    <row r="490" spans="1:28" ht="12.7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</row>
    <row r="491" spans="1:28" ht="12.7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</row>
    <row r="492" spans="1:28" ht="12.7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</row>
    <row r="493" spans="1:28" ht="12.7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</row>
    <row r="494" spans="1:28" ht="12.7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</row>
    <row r="495" spans="1:28" ht="12.7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</row>
    <row r="496" spans="1:28" ht="12.7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</row>
    <row r="497" spans="1:28" ht="12.7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</row>
    <row r="498" spans="1:28" ht="12.7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</row>
    <row r="499" spans="1:28" ht="12.7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</row>
    <row r="500" spans="1:28" ht="12.7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</row>
    <row r="501" spans="1:28" ht="12.7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</row>
    <row r="502" spans="1:28" ht="12.7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</row>
    <row r="503" spans="1:28" ht="12.7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</row>
    <row r="504" spans="1:28" ht="12.7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</row>
    <row r="505" spans="1:28" ht="12.7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</row>
    <row r="506" spans="1:28" ht="12.7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</row>
    <row r="507" spans="1:28" ht="12.7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</row>
    <row r="508" spans="1:28" ht="12.7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</row>
    <row r="509" spans="1:28" ht="12.7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</row>
    <row r="510" spans="1:28" ht="12.7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</row>
    <row r="511" spans="1:28" ht="12.7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</row>
    <row r="512" spans="1:28" ht="12.7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</row>
    <row r="513" spans="1:28" ht="12.7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</row>
    <row r="514" spans="1:28" ht="12.7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</row>
    <row r="515" spans="1:28" ht="12.7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</row>
    <row r="516" spans="1:28" ht="12.7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</row>
    <row r="517" spans="1:28" ht="12.7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</row>
    <row r="518" spans="1:28" ht="12.7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</row>
    <row r="519" spans="1:28" ht="12.7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</row>
    <row r="520" spans="1:28" ht="12.7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</row>
    <row r="521" spans="1:28" ht="12.7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</row>
    <row r="522" spans="1:28" ht="12.7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</row>
    <row r="523" spans="1:28" ht="12.7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</row>
    <row r="524" spans="1:28" ht="12.7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</row>
    <row r="525" spans="1:28" ht="12.7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</row>
    <row r="526" spans="1:28" ht="12.7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</row>
    <row r="527" spans="1:28" ht="12.7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</row>
    <row r="528" spans="1:28" ht="12.7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</row>
    <row r="529" spans="1:28" ht="12.7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</row>
    <row r="530" spans="1:28" ht="12.7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</row>
    <row r="531" spans="1:28" ht="12.7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</row>
    <row r="532" spans="1:28" ht="12.7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</row>
    <row r="533" spans="1:28" ht="12.7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</row>
    <row r="534" spans="1:28" ht="12.7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</row>
    <row r="535" spans="1:28" ht="12.7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</row>
    <row r="536" spans="1:28" ht="12.7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</row>
    <row r="537" spans="1:28" ht="12.7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</row>
    <row r="538" spans="1:28" ht="12.7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</row>
    <row r="539" spans="1:28" ht="12.7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</row>
    <row r="540" spans="1:28" ht="12.7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</row>
    <row r="541" spans="1:28" ht="12.7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</row>
    <row r="542" spans="1:28" ht="12.7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</row>
    <row r="543" spans="1:28" ht="12.7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</row>
    <row r="544" spans="1:28" ht="12.7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</row>
    <row r="545" spans="1:28" ht="12.7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</row>
    <row r="546" spans="1:28" ht="12.7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</row>
    <row r="547" spans="1:28" ht="12.7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</row>
    <row r="548" spans="1:28" ht="12.7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</row>
    <row r="549" spans="1:28" ht="12.7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</row>
    <row r="550" spans="1:28" ht="12.7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</row>
    <row r="551" spans="1:28" ht="12.7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</row>
    <row r="552" spans="1:28" ht="12.7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</row>
    <row r="553" spans="1:28" ht="12.7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</row>
    <row r="554" spans="1:28" ht="12.7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</row>
    <row r="555" spans="1:28" ht="12.7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</row>
    <row r="556" spans="1:28" ht="12.7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</row>
    <row r="557" spans="1:28" ht="12.7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</row>
    <row r="558" spans="1:28" ht="12.7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</row>
    <row r="559" spans="1:28" ht="12.7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</row>
    <row r="560" spans="1:28" ht="12.7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</row>
    <row r="561" spans="1:28" ht="12.7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</row>
    <row r="562" spans="1:28" ht="12.7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</row>
    <row r="563" spans="1:28" ht="12.7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</row>
    <row r="564" spans="1:28" ht="12.7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</row>
    <row r="565" spans="1:28" ht="12.7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</row>
    <row r="566" spans="1:28" ht="12.7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</row>
    <row r="567" spans="1:28" ht="12.7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</row>
    <row r="568" spans="1:28" ht="12.7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</row>
    <row r="569" spans="1:28" ht="12.7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</row>
    <row r="570" spans="1:28" ht="12.7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</row>
    <row r="571" spans="1:28" ht="12.7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</row>
    <row r="572" spans="1:28" ht="12.7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</row>
    <row r="573" spans="1:28" ht="12.7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</row>
    <row r="574" spans="1:28" ht="12.7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</row>
    <row r="575" spans="1:28" ht="12.7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</row>
    <row r="576" spans="1:28" ht="12.7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</row>
    <row r="577" spans="1:28" ht="12.7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</row>
    <row r="578" spans="1:28" ht="12.7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</row>
    <row r="579" spans="1:28" ht="12.7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</row>
    <row r="580" spans="1:28" ht="12.7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</row>
    <row r="581" spans="1:28" ht="12.7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</row>
    <row r="582" spans="1:28" ht="12.7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</row>
    <row r="583" spans="1:28" ht="12.7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</row>
    <row r="584" spans="1:28" ht="12.7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</row>
    <row r="585" spans="1:28" ht="12.7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</row>
    <row r="586" spans="1:28" ht="12.7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</row>
    <row r="587" spans="1:28" ht="12.7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</row>
    <row r="588" spans="1:28" ht="12.7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</row>
    <row r="589" spans="1:28" ht="12.7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</row>
    <row r="590" spans="1:28" ht="12.7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</row>
    <row r="591" spans="1:28" ht="12.7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</row>
    <row r="592" spans="1:28" ht="12.7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</row>
    <row r="593" spans="1:28" ht="12.7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</row>
    <row r="594" spans="1:28" ht="12.7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</row>
    <row r="595" spans="1:28" ht="12.7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</row>
    <row r="596" spans="1:28" ht="12.7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</row>
    <row r="597" spans="1:28" ht="12.7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</row>
    <row r="598" spans="1:28" ht="12.7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</row>
    <row r="599" spans="1:28" ht="12.7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</row>
    <row r="600" spans="1:28" ht="12.7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</row>
    <row r="601" spans="1:28" ht="12.7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</row>
    <row r="602" spans="1:28" ht="12.7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</row>
    <row r="603" spans="1:28" ht="12.7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</row>
    <row r="604" spans="1:28" ht="12.7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</row>
    <row r="605" spans="1:28" ht="12.7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</row>
    <row r="606" spans="1:28" ht="12.7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</row>
    <row r="607" spans="1:28" ht="12.7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</row>
    <row r="608" spans="1:28" ht="12.7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</row>
    <row r="609" spans="1:28" ht="12.7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</row>
    <row r="610" spans="1:28" ht="12.7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</row>
    <row r="611" spans="1:28" ht="12.7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</row>
    <row r="612" spans="1:28" ht="12.7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</row>
    <row r="613" spans="1:28" ht="12.7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</row>
    <row r="614" spans="1:28" ht="12.7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</row>
    <row r="615" spans="1:28" ht="12.7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</row>
    <row r="616" spans="1:28" ht="12.7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</row>
    <row r="617" spans="1:28" ht="12.7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</row>
    <row r="618" spans="1:28" ht="12.7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</row>
    <row r="619" spans="1:28" ht="12.7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</row>
    <row r="620" spans="1:28" ht="12.7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</row>
    <row r="621" spans="1:28" ht="12.7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</row>
    <row r="622" spans="1:28" ht="12.7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</row>
    <row r="623" spans="1:28" ht="12.7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</row>
    <row r="624" spans="1:28" ht="12.7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</row>
    <row r="625" spans="1:28" ht="12.7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</row>
    <row r="626" spans="1:28" ht="12.7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</row>
    <row r="627" spans="1:28" ht="12.7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</row>
    <row r="628" spans="1:28" ht="12.7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</row>
    <row r="629" spans="1:28" ht="12.7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</row>
    <row r="630" spans="1:28" ht="12.7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</row>
    <row r="631" spans="1:28" ht="12.7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</row>
    <row r="632" spans="1:28" ht="12.7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</row>
    <row r="633" spans="1:28" ht="12.7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</row>
    <row r="634" spans="1:28" ht="12.7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</row>
    <row r="635" spans="1:28" ht="12.7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</row>
    <row r="636" spans="1:28" ht="12.7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</row>
    <row r="637" spans="1:28" ht="12.7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</row>
    <row r="638" spans="1:28" ht="12.7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</row>
    <row r="639" spans="1:28" ht="12.7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</row>
    <row r="640" spans="1:28" ht="12.7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</row>
    <row r="641" spans="1:28" ht="12.7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</row>
    <row r="642" spans="1:28" ht="12.7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</row>
    <row r="643" spans="1:28" ht="12.7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</row>
    <row r="644" spans="1:28" ht="12.7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</row>
    <row r="645" spans="1:28" ht="12.7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</row>
    <row r="646" spans="1:28" ht="12.7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</row>
    <row r="647" spans="1:28" ht="12.7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</row>
    <row r="648" spans="1:28" ht="12.7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</row>
    <row r="649" spans="1:28" ht="12.7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</row>
    <row r="650" spans="1:28" ht="12.7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</row>
    <row r="651" spans="1:28" ht="12.7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</row>
    <row r="652" spans="1:28" ht="12.7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</row>
    <row r="653" spans="1:28" ht="12.7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</row>
    <row r="654" spans="1:28" ht="12.7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</row>
    <row r="655" spans="1:28" ht="12.7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</row>
    <row r="656" spans="1:28" ht="12.7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</row>
    <row r="657" spans="1:28" ht="12.7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</row>
    <row r="658" spans="1:28" ht="12.7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</row>
    <row r="659" spans="1:28" ht="12.7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</row>
    <row r="660" spans="1:28" ht="12.7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</row>
    <row r="661" spans="1:28" ht="12.7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</row>
    <row r="662" spans="1:28" ht="12.7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</row>
    <row r="663" spans="1:28" ht="12.7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</row>
    <row r="664" spans="1:28" ht="12.7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</row>
    <row r="665" spans="1:28" ht="12.7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</row>
    <row r="666" spans="1:28" ht="12.7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</row>
    <row r="667" spans="1:28" ht="12.7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</row>
    <row r="668" spans="1:28" ht="12.7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</row>
    <row r="669" spans="1:28" ht="12.7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</row>
    <row r="670" spans="1:28" ht="12.7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</row>
    <row r="671" spans="1:28" ht="12.7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</row>
    <row r="672" spans="1:28" ht="12.7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</row>
    <row r="673" spans="1:28" ht="12.7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</row>
    <row r="674" spans="1:28" ht="12.7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</row>
    <row r="675" spans="1:28" ht="12.7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</row>
    <row r="676" spans="1:28" ht="12.7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</row>
    <row r="677" spans="1:28" ht="12.7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</row>
    <row r="678" spans="1:28" ht="12.7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</row>
    <row r="679" spans="1:28" ht="12.7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</row>
    <row r="680" spans="1:28" ht="12.7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</row>
    <row r="681" spans="1:28" ht="12.7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</row>
    <row r="682" spans="1:28" ht="12.7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</row>
    <row r="683" spans="1:28" ht="12.7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</row>
    <row r="684" spans="1:28" ht="12.7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</row>
    <row r="685" spans="1:28" ht="12.7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</row>
    <row r="686" spans="1:28" ht="12.7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</row>
    <row r="687" spans="1:28" ht="12.7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</row>
    <row r="688" spans="1:28" ht="12.7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</row>
    <row r="689" spans="1:28" ht="12.7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</row>
    <row r="690" spans="1:28" ht="12.7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</row>
    <row r="691" spans="1:28" ht="12.7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</row>
    <row r="692" spans="1:28" ht="12.7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</row>
    <row r="693" spans="1:28" ht="12.7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</row>
    <row r="694" spans="1:28" ht="12.7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</row>
    <row r="695" spans="1:28" ht="12.7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</row>
    <row r="696" spans="1:28" ht="12.7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</row>
    <row r="697" spans="1:28" ht="12.7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</row>
    <row r="698" spans="1:28" ht="12.7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</row>
    <row r="699" spans="1:28" ht="12.7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</row>
    <row r="700" spans="1:28" ht="12.7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</row>
    <row r="701" spans="1:28" ht="12.7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</row>
    <row r="702" spans="1:28" ht="12.7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</row>
    <row r="703" spans="1:28" ht="12.7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</row>
    <row r="704" spans="1:28" ht="12.7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</row>
    <row r="705" spans="1:28" ht="12.7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</row>
    <row r="706" spans="1:28" ht="12.7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</row>
    <row r="707" spans="1:28" ht="12.7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</row>
    <row r="708" spans="1:28" ht="12.7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</row>
    <row r="709" spans="1:28" ht="12.7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</row>
    <row r="710" spans="1:28" ht="12.7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</row>
    <row r="711" spans="1:28" ht="12.7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</row>
    <row r="712" spans="1:28" ht="12.7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</row>
    <row r="713" spans="1:28" ht="12.7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</row>
    <row r="714" spans="1:28" ht="12.7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</row>
    <row r="715" spans="1:28" ht="12.7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</row>
    <row r="716" spans="1:28" ht="12.7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</row>
    <row r="717" spans="1:28" ht="12.7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</row>
    <row r="718" spans="1:28" ht="12.7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</row>
    <row r="719" spans="1:28" ht="12.7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</row>
    <row r="720" spans="1:28" ht="12.7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</row>
    <row r="721" spans="1:28" ht="12.7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</row>
    <row r="722" spans="1:28" ht="12.7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</row>
    <row r="723" spans="1:28" ht="12.7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</row>
    <row r="724" spans="1:28" ht="12.7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</row>
    <row r="725" spans="1:28" ht="12.7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</row>
    <row r="726" spans="1:28" ht="12.7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</row>
    <row r="727" spans="1:28" ht="12.7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</row>
    <row r="728" spans="1:28" ht="12.7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</row>
    <row r="729" spans="1:28" ht="12.7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</row>
    <row r="730" spans="1:28" ht="12.7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</row>
    <row r="731" spans="1:28" ht="12.7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</row>
    <row r="732" spans="1:28" ht="12.7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</row>
    <row r="733" spans="1:28" ht="12.7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</row>
    <row r="734" spans="1:28" ht="12.7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</row>
    <row r="735" spans="1:28" ht="12.7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</row>
    <row r="736" spans="1:28" ht="12.7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</row>
    <row r="737" spans="1:28" ht="12.7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</row>
    <row r="738" spans="1:28" ht="12.7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</row>
    <row r="739" spans="1:28" ht="12.7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</row>
    <row r="740" spans="1:28" ht="12.7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</row>
    <row r="741" spans="1:28" ht="12.7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</row>
    <row r="742" spans="1:28" ht="12.7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</row>
    <row r="743" spans="1:28" ht="12.7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</row>
    <row r="744" spans="1:28" ht="12.7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</row>
    <row r="745" spans="1:28" ht="12.7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</row>
    <row r="746" spans="1:28" ht="12.7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</row>
    <row r="747" spans="1:28" ht="12.7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</row>
    <row r="748" spans="1:28" ht="12.7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</row>
    <row r="749" spans="1:28" ht="12.7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</row>
    <row r="750" spans="1:28" ht="12.7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</row>
    <row r="751" spans="1:28" ht="12.7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</row>
    <row r="752" spans="1:28" ht="12.7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</row>
    <row r="753" spans="1:28" ht="12.7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</row>
    <row r="754" spans="1:28" ht="12.7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</row>
    <row r="755" spans="1:28" ht="12.7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</row>
    <row r="756" spans="1:28" ht="12.7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</row>
    <row r="757" spans="1:28" ht="12.7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</row>
    <row r="758" spans="1:28" ht="12.7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</row>
    <row r="759" spans="1:28" ht="12.7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</row>
    <row r="760" spans="1:28" ht="12.7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</row>
    <row r="761" spans="1:28" ht="12.7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</row>
    <row r="762" spans="1:28" ht="12.7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</row>
    <row r="763" spans="1:28" ht="12.7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</row>
    <row r="764" spans="1:28" ht="12.7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</row>
    <row r="765" spans="1:28" ht="12.7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</row>
    <row r="766" spans="1:28" ht="12.7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</row>
    <row r="767" spans="1:28" ht="12.7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</row>
    <row r="768" spans="1:28" ht="12.7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</row>
    <row r="769" spans="1:28" ht="12.7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</row>
    <row r="770" spans="1:28" ht="12.7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</row>
    <row r="771" spans="1:28" ht="12.7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</row>
    <row r="772" spans="1:28" ht="12.7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</row>
    <row r="773" spans="1:28" ht="12.7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</row>
    <row r="774" spans="1:28" ht="12.7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</row>
    <row r="775" spans="1:28" ht="12.7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</row>
    <row r="776" spans="1:28" ht="12.7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</row>
    <row r="777" spans="1:28" ht="12.7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</row>
    <row r="778" spans="1:28" ht="12.7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</row>
    <row r="779" spans="1:28" ht="12.7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</row>
    <row r="780" spans="1:28" ht="12.7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</row>
    <row r="781" spans="1:28" ht="12.7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</row>
    <row r="782" spans="1:28" ht="12.7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</row>
    <row r="783" spans="1:28" ht="12.7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</row>
    <row r="784" spans="1:28" ht="12.7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</row>
    <row r="785" spans="1:28" ht="12.7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</row>
    <row r="786" spans="1:28" ht="12.7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</row>
    <row r="787" spans="1:28" ht="12.7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</row>
    <row r="788" spans="1:28" ht="12.7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</row>
    <row r="789" spans="1:28" ht="12.7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</row>
    <row r="790" spans="1:28" ht="12.7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</row>
    <row r="791" spans="1:28" ht="12.7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</row>
    <row r="792" spans="1:28" ht="12.7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</row>
    <row r="793" spans="1:28" ht="12.7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</row>
    <row r="794" spans="1:28" ht="12.7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</row>
    <row r="795" spans="1:28" ht="12.7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</row>
    <row r="796" spans="1:28" ht="12.7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</row>
    <row r="797" spans="1:28" ht="12.7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</row>
    <row r="798" spans="1:28" ht="12.7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</row>
    <row r="799" spans="1:28" ht="12.7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</row>
    <row r="800" spans="1:28" ht="12.7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</row>
    <row r="801" spans="1:28" ht="12.7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</row>
    <row r="802" spans="1:28" ht="12.7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</row>
    <row r="803" spans="1:28" ht="12.7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</row>
    <row r="804" spans="1:28" ht="12.7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</row>
    <row r="805" spans="1:28" ht="12.7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</row>
    <row r="806" spans="1:28" ht="12.7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</row>
    <row r="807" spans="1:28" ht="12.7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</row>
    <row r="808" spans="1:28" ht="12.7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</row>
    <row r="809" spans="1:28" ht="12.7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</row>
    <row r="810" spans="1:28" ht="12.7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</row>
    <row r="811" spans="1:28" ht="12.7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</row>
    <row r="812" spans="1:28" ht="12.7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</row>
    <row r="813" spans="1:28" ht="12.7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</row>
    <row r="814" spans="1:28" ht="12.7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</row>
    <row r="815" spans="1:28" ht="12.7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</row>
    <row r="816" spans="1:28" ht="12.7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</row>
    <row r="817" spans="1:28" ht="12.7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</row>
    <row r="818" spans="1:28" ht="12.7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</row>
    <row r="819" spans="1:28" ht="12.7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</row>
    <row r="820" spans="1:28" ht="12.7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</row>
    <row r="821" spans="1:28" ht="12.7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</row>
    <row r="822" spans="1:28" ht="12.7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</row>
    <row r="823" spans="1:28" ht="12.7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</row>
    <row r="824" spans="1:28" ht="12.7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</row>
    <row r="825" spans="1:28" ht="12.7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</row>
    <row r="826" spans="1:28" ht="12.7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</row>
    <row r="827" spans="1:28" ht="12.7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</row>
    <row r="828" spans="1:28" ht="12.7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</row>
    <row r="829" spans="1:28" ht="12.7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</row>
    <row r="830" spans="1:28" ht="12.7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</row>
    <row r="831" spans="1:28" ht="12.7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</row>
    <row r="832" spans="1:28" ht="12.7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</row>
    <row r="833" spans="1:28" ht="12.7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</row>
    <row r="834" spans="1:28" ht="12.7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</row>
    <row r="835" spans="1:28" ht="12.7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</row>
    <row r="836" spans="1:28" ht="12.7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</row>
    <row r="837" spans="1:28" ht="12.7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</row>
    <row r="838" spans="1:28" ht="12.7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</row>
    <row r="839" spans="1:28" ht="12.7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</row>
    <row r="840" spans="1:28" ht="12.7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</row>
    <row r="841" spans="1:28" ht="12.7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</row>
    <row r="842" spans="1:28" ht="12.7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</row>
    <row r="843" spans="1:28" ht="12.7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</row>
    <row r="844" spans="1:28" ht="12.7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</row>
    <row r="845" spans="1:28" ht="12.7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</row>
    <row r="846" spans="1:28" ht="12.7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</row>
    <row r="847" spans="1:28" ht="12.7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</row>
    <row r="848" spans="1:28" ht="12.7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</row>
    <row r="849" spans="1:28" ht="12.7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</row>
    <row r="850" spans="1:28" ht="12.7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</row>
    <row r="851" spans="1:28" ht="12.7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</row>
    <row r="852" spans="1:28" ht="12.7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</row>
    <row r="853" spans="1:28" ht="12.7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</row>
    <row r="854" spans="1:28" ht="12.7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</row>
    <row r="855" spans="1:28" ht="12.7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</row>
    <row r="856" spans="1:28" ht="12.7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</row>
    <row r="857" spans="1:28" ht="12.7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</row>
    <row r="858" spans="1:28" ht="12.7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</row>
    <row r="859" spans="1:28" ht="12.7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</row>
    <row r="860" spans="1:28" ht="12.7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</row>
    <row r="861" spans="1:28" ht="12.7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</row>
    <row r="862" spans="1:28" ht="12.7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</row>
    <row r="863" spans="1:28" ht="12.7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</row>
    <row r="864" spans="1:28" ht="12.7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</row>
    <row r="865" spans="1:28" ht="12.7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</row>
    <row r="866" spans="1:28" ht="12.7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</row>
    <row r="867" spans="1:28" ht="12.7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</row>
    <row r="868" spans="1:28" ht="12.7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</row>
    <row r="869" spans="1:28" ht="12.7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</row>
    <row r="870" spans="1:28" ht="12.7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</row>
    <row r="871" spans="1:28" ht="12.7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</row>
    <row r="872" spans="1:28" ht="12.7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</row>
    <row r="873" spans="1:28" ht="12.7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</row>
    <row r="874" spans="1:28" ht="12.7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</row>
    <row r="875" spans="1:28" ht="12.7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</row>
    <row r="876" spans="1:28" ht="12.7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</row>
    <row r="877" spans="1:28" ht="12.7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</row>
    <row r="878" spans="1:28" ht="12.7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</row>
    <row r="879" spans="1:28" ht="12.7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</row>
    <row r="880" spans="1:28" ht="12.7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</row>
    <row r="881" spans="1:28" ht="12.7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</row>
    <row r="882" spans="1:28" ht="12.7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</row>
    <row r="883" spans="1:28" ht="12.7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</row>
    <row r="884" spans="1:28" ht="12.7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</row>
    <row r="885" spans="1:28" ht="12.7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</row>
    <row r="886" spans="1:28" ht="12.7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</row>
    <row r="887" spans="1:28" ht="12.7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</row>
    <row r="888" spans="1:28" ht="12.7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</row>
    <row r="889" spans="1:28" ht="12.7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</row>
    <row r="890" spans="1:28" ht="12.7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</row>
    <row r="891" spans="1:28" ht="12.7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</row>
    <row r="892" spans="1:28" ht="12.7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</row>
    <row r="893" spans="1:28" ht="12.7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</row>
    <row r="894" spans="1:28" ht="12.7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</row>
    <row r="895" spans="1:28" ht="12.7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</row>
    <row r="896" spans="1:28" ht="12.7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</row>
    <row r="897" spans="1:28" ht="12.7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</row>
    <row r="898" spans="1:28" ht="12.7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</row>
    <row r="899" spans="1:28" ht="12.7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</row>
    <row r="900" spans="1:28" ht="12.7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</row>
    <row r="901" spans="1:28" ht="12.7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</row>
    <row r="902" spans="1:28" ht="12.7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</row>
    <row r="903" spans="1:28" ht="12.7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</row>
    <row r="904" spans="1:28" ht="12.7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</row>
    <row r="905" spans="1:28" ht="12.7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</row>
    <row r="906" spans="1:28" ht="12.7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</row>
    <row r="907" spans="1:28" ht="12.7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</row>
    <row r="908" spans="1:28" ht="12.7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</row>
    <row r="909" spans="1:28" ht="12.7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</row>
    <row r="910" spans="1:28" ht="12.7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</row>
    <row r="911" spans="1:28" ht="12.7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</row>
    <row r="912" spans="1:28" ht="12.7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</row>
    <row r="913" spans="1:28" ht="12.7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</row>
    <row r="914" spans="1:28" ht="12.7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</row>
    <row r="915" spans="1:28" ht="12.7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</row>
    <row r="916" spans="1:28" ht="12.7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</row>
    <row r="917" spans="1:28" ht="12.7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</row>
    <row r="918" spans="1:28" ht="12.7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</row>
    <row r="919" spans="1:28" ht="12.7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</row>
    <row r="920" spans="1:28" ht="12.7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</row>
    <row r="921" spans="1:28" ht="12.7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</row>
    <row r="922" spans="1:28" ht="12.7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</row>
    <row r="923" spans="1:28" ht="12.7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</row>
    <row r="924" spans="1:28" ht="12.7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</row>
    <row r="925" spans="1:28" ht="12.7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</row>
    <row r="926" spans="1:28" ht="12.7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</row>
    <row r="927" spans="1:28" ht="12.7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</row>
    <row r="928" spans="1:28" ht="12.7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</row>
    <row r="929" spans="1:28" ht="12.7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</row>
    <row r="930" spans="1:28" ht="12.7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</row>
    <row r="931" spans="1:28" ht="12.7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</row>
    <row r="932" spans="1:28" ht="12.7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</row>
    <row r="933" spans="1:28" ht="12.7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</row>
    <row r="934" spans="1:28" ht="12.7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</row>
    <row r="935" spans="1:28" ht="12.7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</row>
    <row r="936" spans="1:28" ht="12.7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</row>
    <row r="937" spans="1:28" ht="12.7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</row>
    <row r="938" spans="1:28" ht="12.7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</row>
    <row r="939" spans="1:28" ht="12.7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</row>
    <row r="940" spans="1:28" ht="12.7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</row>
    <row r="941" spans="1:28" ht="12.7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</row>
    <row r="942" spans="1:28" ht="12.7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</row>
    <row r="943" spans="1:28" ht="12.7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</row>
    <row r="944" spans="1:28" ht="12.7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</row>
    <row r="945" spans="1:28" ht="12.7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</row>
    <row r="946" spans="1:28" ht="12.7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</row>
    <row r="947" spans="1:28" ht="12.7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</row>
    <row r="948" spans="1:28" ht="12.7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</row>
    <row r="949" spans="1:28" ht="12.7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</row>
    <row r="950" spans="1:28" ht="12.7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</row>
    <row r="951" spans="1:28" ht="12.7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</row>
    <row r="952" spans="1:28" ht="12.7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</row>
    <row r="953" spans="1:28" ht="12.7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</row>
    <row r="954" spans="1:28" ht="12.7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</row>
    <row r="955" spans="1:28" ht="12.7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</row>
    <row r="956" spans="1:28" ht="12.7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</row>
    <row r="957" spans="1:28" ht="12.7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</row>
    <row r="958" spans="1:28" ht="12.7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</row>
    <row r="959" spans="1:28" ht="12.7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</row>
    <row r="960" spans="1:28" ht="12.7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</row>
    <row r="961" spans="1:28" ht="12.7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</row>
    <row r="962" spans="1:28" ht="12.7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</row>
    <row r="963" spans="1:28" ht="12.7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</row>
    <row r="964" spans="1:28" ht="12.7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</row>
    <row r="965" spans="1:28" ht="12.7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</row>
    <row r="966" spans="1:28" ht="12.7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</row>
    <row r="967" spans="1:28" ht="12.7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</row>
    <row r="968" spans="1:28" ht="12.7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</row>
    <row r="969" spans="1:28" ht="12.7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</row>
    <row r="970" spans="1:28" ht="12.7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</row>
    <row r="971" spans="1:28" ht="12.7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</row>
    <row r="972" spans="1:28" ht="12.7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</row>
    <row r="973" spans="1:28" ht="12.7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</row>
    <row r="974" spans="1:28" ht="12.7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</row>
    <row r="975" spans="1:28" ht="12.7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</row>
    <row r="976" spans="1:28" ht="12.7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</row>
    <row r="977" spans="1:28" ht="12.7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</row>
    <row r="978" spans="1:28" ht="12.7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</row>
    <row r="979" spans="1:28" ht="12.7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</row>
    <row r="980" spans="1:28" ht="12.7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</row>
    <row r="981" spans="1:28" ht="12.7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</row>
    <row r="982" spans="1:28" ht="12.7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</row>
    <row r="983" spans="1:28" ht="12.7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</row>
    <row r="984" spans="1:28" ht="12.7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</row>
    <row r="985" spans="1:28" ht="12.7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</row>
    <row r="986" spans="1:28" ht="12.7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</row>
    <row r="987" spans="1:28" ht="12.7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</row>
    <row r="988" spans="1:28" ht="12.7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</row>
    <row r="989" spans="1:28" ht="12.7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</row>
    <row r="990" spans="1:28" ht="12.7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</row>
    <row r="991" spans="1:28" ht="12.7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</row>
    <row r="992" spans="1:28" ht="12.75" customHeight="1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</row>
    <row r="993" spans="1:28" ht="12.75" customHeight="1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8"/>
    </row>
    <row r="994" spans="1:28" ht="12.75" customHeight="1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8"/>
    </row>
    <row r="995" spans="1:28" ht="12.75" customHeight="1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  <c r="AB995" s="8"/>
    </row>
    <row r="996" spans="1:28" ht="12.75" customHeight="1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  <c r="AB996" s="8"/>
    </row>
    <row r="997" spans="1:28" ht="12.75" customHeight="1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  <c r="AB997" s="8"/>
    </row>
    <row r="998" spans="1:28" ht="12.75" customHeight="1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  <c r="AB998" s="8"/>
    </row>
    <row r="999" spans="1:28" ht="12.75" customHeight="1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  <c r="AB999" s="8"/>
    </row>
    <row r="1000" spans="1:28" ht="12.75" customHeight="1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  <c r="AB1000" s="8"/>
    </row>
  </sheetData>
  <mergeCells count="11">
    <mergeCell ref="B11:G11"/>
    <mergeCell ref="B21:G21"/>
    <mergeCell ref="B22:G22"/>
    <mergeCell ref="B31:G31"/>
    <mergeCell ref="C1:G1"/>
    <mergeCell ref="C2:G2"/>
    <mergeCell ref="C3:G3"/>
    <mergeCell ref="C4:G4"/>
    <mergeCell ref="C5:G5"/>
    <mergeCell ref="B7:G7"/>
    <mergeCell ref="B9:G9"/>
  </mergeCells>
  <dataValidations count="1">
    <dataValidation type="list" allowBlank="1" showInputMessage="1" showErrorMessage="1" prompt="Molimo odabrati proračunskog korisnika iz padajućeg izbornika!" sqref="C1">
      <formula1>$N$4:$N$137</formula1>
    </dataValidation>
  </dataValidations>
  <pageMargins left="0.70866141732283472" right="0.70866141732283472" top="0.15748031496062992" bottom="0.15748031496062992" header="0" footer="0"/>
  <pageSetup paperSize="9" scale="8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showGridLines="0" workbookViewId="0"/>
  </sheetViews>
  <sheetFormatPr defaultColWidth="14.42578125" defaultRowHeight="15" customHeight="1"/>
  <cols>
    <col min="1" max="1" width="5.5703125" customWidth="1"/>
    <col min="2" max="2" width="35.85546875" customWidth="1"/>
    <col min="3" max="7" width="17.5703125" customWidth="1"/>
    <col min="8" max="9" width="25.28515625" hidden="1" customWidth="1"/>
    <col min="10" max="26" width="8.7109375" customWidth="1"/>
  </cols>
  <sheetData>
    <row r="1" spans="1:26" ht="18">
      <c r="A1" s="59"/>
      <c r="B1" s="196"/>
      <c r="C1" s="196"/>
      <c r="D1" s="196"/>
      <c r="E1" s="196"/>
      <c r="F1" s="196"/>
      <c r="G1" s="196"/>
      <c r="H1" s="196"/>
      <c r="I1" s="196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</row>
    <row r="2" spans="1:26" ht="15.75">
      <c r="A2" s="59"/>
      <c r="B2" s="327" t="s">
        <v>3238</v>
      </c>
      <c r="C2" s="309"/>
      <c r="D2" s="309"/>
      <c r="E2" s="309"/>
      <c r="F2" s="309"/>
      <c r="G2" s="309"/>
      <c r="H2" s="151"/>
      <c r="I2" s="151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</row>
    <row r="3" spans="1:26" ht="18">
      <c r="A3" s="59"/>
      <c r="B3" s="196"/>
      <c r="C3" s="196"/>
      <c r="D3" s="196"/>
      <c r="E3" s="196"/>
      <c r="F3" s="196"/>
      <c r="G3" s="196"/>
      <c r="H3" s="198"/>
      <c r="I3" s="198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</row>
    <row r="4" spans="1:26" ht="25.5">
      <c r="A4" s="59"/>
      <c r="B4" s="210" t="s">
        <v>3093</v>
      </c>
      <c r="C4" s="199" t="s">
        <v>57</v>
      </c>
      <c r="D4" s="199" t="s">
        <v>58</v>
      </c>
      <c r="E4" s="200" t="s">
        <v>59</v>
      </c>
      <c r="F4" s="200" t="s">
        <v>60</v>
      </c>
      <c r="G4" s="200" t="s">
        <v>61</v>
      </c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</row>
    <row r="5" spans="1:26">
      <c r="A5" s="202"/>
      <c r="B5" s="211">
        <v>1</v>
      </c>
      <c r="C5" s="201">
        <v>2</v>
      </c>
      <c r="D5" s="201">
        <v>3</v>
      </c>
      <c r="E5" s="201">
        <v>4</v>
      </c>
      <c r="F5" s="201">
        <v>5</v>
      </c>
      <c r="G5" s="201">
        <v>6</v>
      </c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</row>
    <row r="6" spans="1:26">
      <c r="A6" s="59"/>
      <c r="B6" s="212" t="s">
        <v>3239</v>
      </c>
      <c r="C6" s="213">
        <f>C8+C11+C14</f>
        <v>0</v>
      </c>
      <c r="D6" s="213">
        <f>D8+D11+D14</f>
        <v>0</v>
      </c>
      <c r="E6" s="213">
        <f>+E7+E10</f>
        <v>0</v>
      </c>
      <c r="F6" s="213">
        <f>+F7+F10</f>
        <v>0</v>
      </c>
      <c r="G6" s="213">
        <f>+G7+G10</f>
        <v>0</v>
      </c>
      <c r="H6" s="158" t="str">
        <f>'OPĆI DIO'!$C$1</f>
        <v>3041 INSTITUT RUĐER BOŠKOVIĆ</v>
      </c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</row>
    <row r="7" spans="1:26">
      <c r="A7" s="158">
        <v>43</v>
      </c>
      <c r="B7" s="35" t="s">
        <v>3240</v>
      </c>
      <c r="C7" s="214">
        <f>C8</f>
        <v>0</v>
      </c>
      <c r="D7" s="214">
        <f>D8</f>
        <v>0</v>
      </c>
      <c r="E7" s="214">
        <f>E8+E9</f>
        <v>0</v>
      </c>
      <c r="F7" s="214">
        <f>F8+F9</f>
        <v>0</v>
      </c>
      <c r="G7" s="214">
        <f>G8+G9</f>
        <v>0</v>
      </c>
      <c r="H7" s="158" t="str">
        <f>'OPĆI DIO'!$C$1</f>
        <v>3041 INSTITUT RUĐER BOŠKOVIĆ</v>
      </c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</row>
    <row r="8" spans="1:26">
      <c r="A8" s="59">
        <v>81</v>
      </c>
      <c r="B8" s="161" t="s">
        <v>3138</v>
      </c>
      <c r="C8" s="163"/>
      <c r="D8" s="163"/>
      <c r="E8" s="163">
        <f>SUMIF('Unos prihoda i primitaka'!$L$3:$L$501,$A8,'Unos prihoda i primitaka'!G$3:G$501)</f>
        <v>0</v>
      </c>
      <c r="F8" s="163">
        <f>SUMIF('Unos prihoda i primitaka'!$L$3:$L$501,$A8,'Unos prihoda i primitaka'!H$3:H$501)</f>
        <v>0</v>
      </c>
      <c r="G8" s="163">
        <f>SUMIF('Unos prihoda i primitaka'!$L$3:$L$501,$A8,'Unos prihoda i primitaka'!I$3:I$501)</f>
        <v>0</v>
      </c>
      <c r="H8" s="158" t="str">
        <f>'OPĆI DIO'!$C$1</f>
        <v>3041 INSTITUT RUĐER BOŠKOVIĆ</v>
      </c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</row>
    <row r="9" spans="1:26">
      <c r="A9" s="59">
        <v>83</v>
      </c>
      <c r="B9" s="161" t="s">
        <v>3138</v>
      </c>
      <c r="C9" s="163"/>
      <c r="D9" s="163"/>
      <c r="E9" s="163">
        <f>SUMIF('Unos prihoda i primitaka'!$L$3:$L$501,$A9,'Unos prihoda i primitaka'!G$3:G$501)</f>
        <v>0</v>
      </c>
      <c r="F9" s="163">
        <f>SUMIF('Unos prihoda i primitaka'!$L$3:$L$501,$A9,'Unos prihoda i primitaka'!H$3:H$501)</f>
        <v>0</v>
      </c>
      <c r="G9" s="163">
        <f>SUMIF('Unos prihoda i primitaka'!$L$3:$L$501,$A9,'Unos prihoda i primitaka'!I$3:I$501)</f>
        <v>0</v>
      </c>
      <c r="H9" s="158" t="str">
        <f>'OPĆI DIO'!$C$1</f>
        <v>3041 INSTITUT RUĐER BOŠKOVIĆ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</row>
    <row r="10" spans="1:26">
      <c r="A10" s="158">
        <v>81</v>
      </c>
      <c r="B10" s="159" t="s">
        <v>3241</v>
      </c>
      <c r="C10" s="214">
        <f>C11</f>
        <v>0</v>
      </c>
      <c r="D10" s="214">
        <f>D11</f>
        <v>0</v>
      </c>
      <c r="E10" s="214">
        <f>E11</f>
        <v>0</v>
      </c>
      <c r="F10" s="214">
        <f>F11</f>
        <v>0</v>
      </c>
      <c r="G10" s="214">
        <f>G11</f>
        <v>0</v>
      </c>
      <c r="H10" s="158" t="str">
        <f>'OPĆI DIO'!$C$1</f>
        <v>3041 INSTITUT RUĐER BOŠKOVIĆ</v>
      </c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58"/>
      <c r="Z10" s="158"/>
    </row>
    <row r="11" spans="1:26">
      <c r="A11" s="59">
        <v>84</v>
      </c>
      <c r="B11" s="161" t="s">
        <v>3241</v>
      </c>
      <c r="C11" s="163"/>
      <c r="D11" s="163"/>
      <c r="E11" s="163">
        <f>SUMIF('Unos prihoda i primitaka'!$L$3:$L$501,$A11,'Unos prihoda i primitaka'!G$3:G$501)</f>
        <v>0</v>
      </c>
      <c r="F11" s="163">
        <f>SUMIF('Unos prihoda i primitaka'!$L$3:$L$501,$A11,'Unos prihoda i primitaka'!H$3:H$501)</f>
        <v>0</v>
      </c>
      <c r="G11" s="163">
        <f>SUMIF('Unos prihoda i primitaka'!$L$3:$L$501,$A11,'Unos prihoda i primitaka'!I$3:I$501)</f>
        <v>0</v>
      </c>
      <c r="H11" s="158" t="str">
        <f>'OPĆI DIO'!$C$1</f>
        <v>3041 INSTITUT RUĐER BOŠKOVIĆ</v>
      </c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</row>
    <row r="12" spans="1:26">
      <c r="A12" s="59"/>
      <c r="B12" s="212" t="s">
        <v>3242</v>
      </c>
      <c r="C12" s="215">
        <f t="shared" ref="C12:G13" si="0">C13</f>
        <v>0</v>
      </c>
      <c r="D12" s="215">
        <f t="shared" si="0"/>
        <v>0</v>
      </c>
      <c r="E12" s="215">
        <f t="shared" si="0"/>
        <v>0</v>
      </c>
      <c r="F12" s="215">
        <f t="shared" si="0"/>
        <v>0</v>
      </c>
      <c r="G12" s="215">
        <f t="shared" si="0"/>
        <v>0</v>
      </c>
      <c r="H12" s="158" t="str">
        <f>'OPĆI DIO'!$C$1</f>
        <v>3041 INSTITUT RUĐER BOŠKOVIĆ</v>
      </c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</row>
    <row r="13" spans="1:26">
      <c r="A13" s="158"/>
      <c r="B13" s="35" t="s">
        <v>3135</v>
      </c>
      <c r="C13" s="214">
        <f t="shared" si="0"/>
        <v>0</v>
      </c>
      <c r="D13" s="214">
        <f t="shared" si="0"/>
        <v>0</v>
      </c>
      <c r="E13" s="214">
        <f t="shared" si="0"/>
        <v>0</v>
      </c>
      <c r="F13" s="214">
        <f t="shared" si="0"/>
        <v>0</v>
      </c>
      <c r="G13" s="214">
        <f t="shared" si="0"/>
        <v>0</v>
      </c>
      <c r="H13" s="158" t="str">
        <f>'OPĆI DIO'!$C$1</f>
        <v>3041 INSTITUT RUĐER BOŠKOVIĆ</v>
      </c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8"/>
    </row>
    <row r="14" spans="1:26">
      <c r="A14" s="59">
        <v>5</v>
      </c>
      <c r="B14" s="161" t="s">
        <v>3135</v>
      </c>
      <c r="C14" s="163"/>
      <c r="D14" s="163"/>
      <c r="E14" s="163">
        <f>SUMIF('Unos rashoda i izdataka'!$S$3:$S$501,$A14,'Unos rashoda i izdataka'!J$3:J$501)+SUMIF('Unos rashoda P4'!$U$3:$U$501,$A14,'Unos rashoda P4'!H$3:H$501)</f>
        <v>0</v>
      </c>
      <c r="F14" s="163">
        <f>SUMIF('Unos rashoda i izdataka'!$S$3:$S$501,$A14,'Unos rashoda i izdataka'!K$3:K$501)+SUMIF('Unos rashoda P4'!$U$3:$U$501,$A14,'Unos rashoda P4'!I$3:I$501)</f>
        <v>0</v>
      </c>
      <c r="G14" s="163">
        <f>SUMIF('Unos rashoda i izdataka'!$S$3:$S$501,$A14,'Unos rashoda i izdataka'!L$3:L$501)+SUMIF('Unos rashoda P4'!$U$3:$U$501,$A14,'Unos rashoda P4'!J$3:J$501)</f>
        <v>0</v>
      </c>
      <c r="H14" s="158" t="str">
        <f>'OPĆI DIO'!$C$1</f>
        <v>3041 INSTITUT RUĐER BOŠKOVIĆ</v>
      </c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</row>
    <row r="15" spans="1:26">
      <c r="A15" s="59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</row>
    <row r="16" spans="1:26">
      <c r="A16" s="59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</row>
    <row r="17" spans="1:26">
      <c r="A17" s="59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</row>
    <row r="18" spans="1:26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</row>
    <row r="19" spans="1:26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</row>
    <row r="20" spans="1:26">
      <c r="A20" s="59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</row>
    <row r="21" spans="1:26" ht="15.75" customHeight="1">
      <c r="A21" s="59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</row>
    <row r="22" spans="1:26" ht="15.75" customHeight="1">
      <c r="A22" s="59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</row>
    <row r="23" spans="1:26" ht="15.75" customHeight="1">
      <c r="A23" s="59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</row>
    <row r="24" spans="1:26" ht="15.75" customHeight="1">
      <c r="A24" s="59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</row>
    <row r="25" spans="1:26" ht="15.75" customHeight="1">
      <c r="A25" s="59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</row>
    <row r="26" spans="1:26" ht="15.75" customHeight="1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</row>
    <row r="27" spans="1:26" ht="15.75" customHeight="1">
      <c r="A27" s="59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</row>
    <row r="28" spans="1:26" ht="15.75" customHeight="1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</row>
    <row r="29" spans="1:26" ht="15.75" customHeight="1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</row>
    <row r="30" spans="1:26" ht="15.75" customHeight="1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</row>
    <row r="31" spans="1:26" ht="15.75" customHeight="1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</row>
    <row r="32" spans="1:26" ht="15.75" customHeight="1">
      <c r="A32" s="59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</row>
    <row r="33" spans="1:26" ht="15.75" customHeight="1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</row>
    <row r="34" spans="1:26" ht="15.75" customHeight="1">
      <c r="A34" s="59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</row>
    <row r="35" spans="1:26" ht="15.75" customHeight="1">
      <c r="A35" s="59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</row>
    <row r="36" spans="1:26" ht="15.75" customHeight="1">
      <c r="A36" s="59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</row>
    <row r="37" spans="1:26" ht="15.75" customHeight="1">
      <c r="A37" s="59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</row>
    <row r="38" spans="1:26" ht="15.75" customHeight="1">
      <c r="A38" s="59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</row>
    <row r="39" spans="1:26" ht="15.75" customHeight="1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</row>
    <row r="40" spans="1:26" ht="15.75" customHeight="1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</row>
    <row r="41" spans="1:26" ht="15.75" customHeight="1">
      <c r="A41" s="59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</row>
    <row r="42" spans="1:26" ht="15.75" customHeight="1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</row>
    <row r="43" spans="1:26" ht="15.75" customHeight="1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</row>
    <row r="44" spans="1:26" ht="15.75" customHeight="1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</row>
    <row r="45" spans="1:26" ht="15.75" customHeight="1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</row>
    <row r="46" spans="1:26" ht="15.75" customHeight="1">
      <c r="A46" s="59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</row>
    <row r="47" spans="1:26" ht="15.75" customHeight="1">
      <c r="A47" s="59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</row>
    <row r="48" spans="1:26" ht="15.75" customHeight="1">
      <c r="A48" s="59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</row>
    <row r="49" spans="1:26" ht="15.75" customHeight="1">
      <c r="A49" s="59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</row>
    <row r="50" spans="1:26" ht="15.75" customHeight="1">
      <c r="A50" s="5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</row>
    <row r="51" spans="1:26" ht="15.75" customHeight="1">
      <c r="A51" s="59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</row>
    <row r="52" spans="1:26" ht="15.75" customHeight="1">
      <c r="A52" s="59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</row>
    <row r="53" spans="1:26" ht="15.75" customHeight="1">
      <c r="A53" s="59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</row>
    <row r="54" spans="1:26" ht="15.75" customHeight="1">
      <c r="A54" s="59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</row>
    <row r="55" spans="1:26" ht="15.75" customHeight="1">
      <c r="A55" s="59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</row>
    <row r="56" spans="1:26" ht="15.75" customHeight="1">
      <c r="A56" s="59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</row>
    <row r="57" spans="1:26" ht="15.75" customHeight="1">
      <c r="A57" s="59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</row>
    <row r="58" spans="1:26" ht="15.75" customHeight="1">
      <c r="A58" s="59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</row>
    <row r="59" spans="1:26" ht="15.75" customHeight="1">
      <c r="A59" s="59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</row>
    <row r="60" spans="1:26" ht="15.75" customHeight="1">
      <c r="A60" s="59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</row>
    <row r="61" spans="1:26" ht="15.75" customHeight="1">
      <c r="A61" s="59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</row>
    <row r="62" spans="1:26" ht="15.75" customHeight="1">
      <c r="A62" s="59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</row>
    <row r="63" spans="1:26" ht="15.75" customHeight="1">
      <c r="A63" s="59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</row>
    <row r="64" spans="1:26" ht="15.75" customHeight="1">
      <c r="A64" s="59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</row>
    <row r="65" spans="1:26" ht="15.75" customHeight="1">
      <c r="A65" s="59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</row>
    <row r="66" spans="1:26" ht="15.75" customHeight="1">
      <c r="A66" s="59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</row>
    <row r="67" spans="1:26" ht="15.75" customHeight="1">
      <c r="A67" s="59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</row>
    <row r="68" spans="1:26" ht="15.75" customHeight="1">
      <c r="A68" s="59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</row>
    <row r="69" spans="1:26" ht="15.75" customHeight="1">
      <c r="A69" s="59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</row>
    <row r="70" spans="1:26" ht="15.75" customHeight="1">
      <c r="A70" s="59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</row>
    <row r="71" spans="1:26" ht="15.75" customHeight="1">
      <c r="A71" s="59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</row>
    <row r="72" spans="1:26" ht="15.75" customHeight="1">
      <c r="A72" s="59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</row>
    <row r="73" spans="1:26" ht="15.75" customHeight="1">
      <c r="A73" s="59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</row>
    <row r="74" spans="1:26" ht="15.75" customHeight="1">
      <c r="A74" s="59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</row>
    <row r="75" spans="1:26" ht="15.75" customHeight="1">
      <c r="A75" s="59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</row>
    <row r="76" spans="1:26" ht="15.75" customHeight="1">
      <c r="A76" s="59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</row>
    <row r="77" spans="1:26" ht="15.75" customHeight="1">
      <c r="A77" s="59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</row>
    <row r="78" spans="1:26" ht="15.75" customHeight="1">
      <c r="A78" s="59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</row>
    <row r="79" spans="1:26" ht="15.75" customHeight="1">
      <c r="A79" s="59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</row>
    <row r="80" spans="1:26" ht="15.75" customHeight="1">
      <c r="A80" s="59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</row>
    <row r="81" spans="1:26" ht="15.75" customHeight="1">
      <c r="A81" s="59"/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</row>
    <row r="82" spans="1:26" ht="15.75" customHeight="1">
      <c r="A82" s="59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</row>
    <row r="83" spans="1:26" ht="15.75" customHeight="1">
      <c r="A83" s="59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  <c r="Z83" s="59"/>
    </row>
    <row r="84" spans="1:26" ht="15.75" customHeight="1">
      <c r="A84" s="59"/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</row>
    <row r="85" spans="1:26" ht="15.75" customHeight="1">
      <c r="A85" s="59"/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</row>
    <row r="86" spans="1:26" ht="15.75" customHeight="1">
      <c r="A86" s="59"/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</row>
    <row r="87" spans="1:26" ht="15.75" customHeight="1">
      <c r="A87" s="59"/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</row>
    <row r="88" spans="1:26" ht="15.75" customHeight="1">
      <c r="A88" s="59"/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</row>
    <row r="89" spans="1:26" ht="15.75" customHeight="1">
      <c r="A89" s="59"/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</row>
    <row r="90" spans="1:26" ht="15.75" customHeight="1">
      <c r="A90" s="59"/>
      <c r="B90" s="59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  <c r="Z90" s="59"/>
    </row>
    <row r="91" spans="1:26" ht="15.75" customHeight="1">
      <c r="A91" s="59"/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</row>
    <row r="92" spans="1:26" ht="15.75" customHeight="1">
      <c r="A92" s="59"/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59"/>
      <c r="Z92" s="59"/>
    </row>
    <row r="93" spans="1:26" ht="15.75" customHeight="1">
      <c r="A93" s="59"/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  <c r="Z93" s="59"/>
    </row>
    <row r="94" spans="1:26" ht="15.75" customHeight="1">
      <c r="A94" s="59"/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</row>
    <row r="95" spans="1:26" ht="15.75" customHeight="1">
      <c r="A95" s="59"/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</row>
    <row r="96" spans="1:26" ht="15.75" customHeight="1">
      <c r="A96" s="59"/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</row>
    <row r="97" spans="1:26" ht="15.75" customHeight="1">
      <c r="A97" s="59"/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Z97" s="59"/>
    </row>
    <row r="98" spans="1:26" ht="15.75" customHeight="1">
      <c r="A98" s="59"/>
      <c r="B98" s="59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  <c r="Z98" s="59"/>
    </row>
    <row r="99" spans="1:26" ht="15.75" customHeight="1">
      <c r="A99" s="59"/>
      <c r="B99" s="5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Z99" s="59"/>
    </row>
    <row r="100" spans="1:26" ht="15.75" customHeight="1">
      <c r="A100" s="59"/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</row>
    <row r="101" spans="1:26" ht="15.75" customHeight="1">
      <c r="A101" s="59"/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Z101" s="59"/>
    </row>
    <row r="102" spans="1:26" ht="15.75" customHeight="1">
      <c r="A102" s="59"/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</row>
    <row r="103" spans="1:26" ht="15.75" customHeight="1">
      <c r="A103" s="59"/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  <c r="W103" s="59"/>
      <c r="X103" s="59"/>
      <c r="Y103" s="59"/>
      <c r="Z103" s="59"/>
    </row>
    <row r="104" spans="1:26" ht="15.75" customHeight="1">
      <c r="A104" s="59"/>
      <c r="B104" s="5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</row>
    <row r="105" spans="1:26" ht="15.75" customHeight="1">
      <c r="A105" s="59"/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</row>
    <row r="106" spans="1:26" ht="15.75" customHeight="1">
      <c r="A106" s="59"/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</row>
    <row r="107" spans="1:26" ht="15.75" customHeight="1">
      <c r="A107" s="59"/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</row>
    <row r="108" spans="1:26" ht="15.75" customHeight="1">
      <c r="A108" s="59"/>
      <c r="B108" s="59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</row>
    <row r="109" spans="1:26" ht="15.75" customHeight="1">
      <c r="A109" s="59"/>
      <c r="B109" s="5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</row>
    <row r="110" spans="1:26" ht="15.75" customHeight="1">
      <c r="A110" s="59"/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  <c r="Z110" s="59"/>
    </row>
    <row r="111" spans="1:26" ht="15.75" customHeight="1">
      <c r="A111" s="59"/>
      <c r="B111" s="59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  <c r="P111" s="59"/>
      <c r="Q111" s="59"/>
      <c r="R111" s="59"/>
      <c r="S111" s="59"/>
      <c r="T111" s="59"/>
      <c r="U111" s="59"/>
      <c r="V111" s="59"/>
      <c r="W111" s="59"/>
      <c r="X111" s="59"/>
      <c r="Y111" s="59"/>
      <c r="Z111" s="59"/>
    </row>
    <row r="112" spans="1:26" ht="15.75" customHeight="1">
      <c r="A112" s="59"/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</row>
    <row r="113" spans="1:26" ht="15.75" customHeight="1">
      <c r="A113" s="59"/>
      <c r="B113" s="59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  <c r="Z113" s="59"/>
    </row>
    <row r="114" spans="1:26" ht="15.75" customHeight="1">
      <c r="A114" s="59"/>
      <c r="B114" s="59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  <c r="Z114" s="59"/>
    </row>
    <row r="115" spans="1:26" ht="15.75" customHeight="1">
      <c r="A115" s="59"/>
      <c r="B115" s="59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  <c r="Z115" s="59"/>
    </row>
    <row r="116" spans="1:26" ht="15.75" customHeight="1">
      <c r="A116" s="59"/>
      <c r="B116" s="59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  <c r="P116" s="59"/>
      <c r="Q116" s="59"/>
      <c r="R116" s="59"/>
      <c r="S116" s="59"/>
      <c r="T116" s="59"/>
      <c r="U116" s="59"/>
      <c r="V116" s="59"/>
      <c r="W116" s="59"/>
      <c r="X116" s="59"/>
      <c r="Y116" s="59"/>
      <c r="Z116" s="59"/>
    </row>
    <row r="117" spans="1:26" ht="15.75" customHeight="1">
      <c r="A117" s="59"/>
      <c r="B117" s="59"/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59"/>
      <c r="W117" s="59"/>
      <c r="X117" s="59"/>
      <c r="Y117" s="59"/>
      <c r="Z117" s="59"/>
    </row>
    <row r="118" spans="1:26" ht="15.75" customHeight="1">
      <c r="A118" s="59"/>
      <c r="B118" s="59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</row>
    <row r="119" spans="1:26" ht="15.75" customHeight="1">
      <c r="A119" s="59"/>
      <c r="B119" s="5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</row>
    <row r="120" spans="1:26" ht="15.75" customHeight="1">
      <c r="A120" s="59"/>
      <c r="B120" s="59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59"/>
      <c r="Z120" s="59"/>
    </row>
    <row r="121" spans="1:26" ht="15.75" customHeight="1">
      <c r="A121" s="59"/>
      <c r="B121" s="59"/>
      <c r="C121" s="59"/>
      <c r="D121" s="59"/>
      <c r="E121" s="59"/>
      <c r="F121" s="59"/>
      <c r="G121" s="59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</row>
    <row r="122" spans="1:26" ht="15.75" customHeight="1">
      <c r="A122" s="59"/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</row>
    <row r="123" spans="1:26" ht="15.75" customHeight="1">
      <c r="A123" s="59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</row>
    <row r="124" spans="1:26" ht="15.75" customHeight="1">
      <c r="A124" s="59"/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</row>
    <row r="125" spans="1:26" ht="15.75" customHeight="1">
      <c r="A125" s="59"/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Z125" s="59"/>
    </row>
    <row r="126" spans="1:26" ht="15.75" customHeight="1">
      <c r="A126" s="59"/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</row>
    <row r="127" spans="1:26" ht="15.75" customHeight="1">
      <c r="A127" s="59"/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  <c r="Z127" s="59"/>
    </row>
    <row r="128" spans="1:26" ht="15.75" customHeight="1">
      <c r="A128" s="59"/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  <c r="Z128" s="59"/>
    </row>
    <row r="129" spans="1:26" ht="15.75" customHeight="1">
      <c r="A129" s="59"/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  <c r="Z129" s="59"/>
    </row>
    <row r="130" spans="1:26" ht="15.75" customHeight="1">
      <c r="A130" s="59"/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  <c r="Z130" s="59"/>
    </row>
    <row r="131" spans="1:26" ht="15.75" customHeight="1">
      <c r="A131" s="59"/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  <c r="Z131" s="59"/>
    </row>
    <row r="132" spans="1:26" ht="15.75" customHeight="1">
      <c r="A132" s="59"/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</row>
    <row r="133" spans="1:26" ht="15.75" customHeight="1">
      <c r="A133" s="59"/>
      <c r="B133" s="59"/>
      <c r="C133" s="59"/>
      <c r="D133" s="59"/>
      <c r="E133" s="59"/>
      <c r="F133" s="59"/>
      <c r="G133" s="59"/>
      <c r="H133" s="59"/>
      <c r="I133" s="59"/>
      <c r="J133" s="59"/>
      <c r="K133" s="59"/>
      <c r="L133" s="59"/>
      <c r="M133" s="59"/>
      <c r="N133" s="59"/>
      <c r="O133" s="59"/>
      <c r="P133" s="59"/>
      <c r="Q133" s="59"/>
      <c r="R133" s="59"/>
      <c r="S133" s="59"/>
      <c r="T133" s="59"/>
      <c r="U133" s="59"/>
      <c r="V133" s="59"/>
      <c r="W133" s="59"/>
      <c r="X133" s="59"/>
      <c r="Y133" s="59"/>
      <c r="Z133" s="59"/>
    </row>
    <row r="134" spans="1:26" ht="15.75" customHeight="1">
      <c r="A134" s="59"/>
      <c r="B134" s="59"/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59"/>
    </row>
    <row r="135" spans="1:26" ht="15.75" customHeight="1">
      <c r="A135" s="59"/>
      <c r="B135" s="59"/>
      <c r="C135" s="59"/>
      <c r="D135" s="59"/>
      <c r="E135" s="59"/>
      <c r="F135" s="59"/>
      <c r="G135" s="59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</row>
    <row r="136" spans="1:26" ht="15.75" customHeight="1">
      <c r="A136" s="59"/>
      <c r="B136" s="59"/>
      <c r="C136" s="59"/>
      <c r="D136" s="59"/>
      <c r="E136" s="59"/>
      <c r="F136" s="59"/>
      <c r="G136" s="59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</row>
    <row r="137" spans="1:26" ht="15.75" customHeight="1">
      <c r="A137" s="59"/>
      <c r="B137" s="59"/>
      <c r="C137" s="59"/>
      <c r="D137" s="59"/>
      <c r="E137" s="59"/>
      <c r="F137" s="59"/>
      <c r="G137" s="59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  <c r="Z137" s="59"/>
    </row>
    <row r="138" spans="1:26" ht="15.75" customHeight="1">
      <c r="A138" s="59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59"/>
      <c r="T138" s="59"/>
      <c r="U138" s="59"/>
      <c r="V138" s="59"/>
      <c r="W138" s="59"/>
      <c r="X138" s="59"/>
      <c r="Y138" s="59"/>
      <c r="Z138" s="59"/>
    </row>
    <row r="139" spans="1:26" ht="15.75" customHeight="1">
      <c r="A139" s="59"/>
      <c r="B139" s="59"/>
      <c r="C139" s="59"/>
      <c r="D139" s="59"/>
      <c r="E139" s="59"/>
      <c r="F139" s="59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</row>
    <row r="140" spans="1:26" ht="15.75" customHeight="1">
      <c r="A140" s="59"/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</row>
    <row r="141" spans="1:26" ht="15.75" customHeight="1">
      <c r="A141" s="59"/>
      <c r="B141" s="59"/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  <c r="Z141" s="59"/>
    </row>
    <row r="142" spans="1:26" ht="15.75" customHeight="1">
      <c r="A142" s="59"/>
      <c r="B142" s="59"/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</row>
    <row r="143" spans="1:26" ht="15.75" customHeight="1">
      <c r="A143" s="59"/>
      <c r="B143" s="59"/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59"/>
    </row>
    <row r="144" spans="1:26" ht="15.75" customHeight="1">
      <c r="A144" s="59"/>
      <c r="B144" s="59"/>
      <c r="C144" s="59"/>
      <c r="D144" s="59"/>
      <c r="E144" s="59"/>
      <c r="F144" s="59"/>
      <c r="G144" s="59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59"/>
    </row>
    <row r="145" spans="1:26" ht="15.75" customHeight="1">
      <c r="A145" s="59"/>
      <c r="B145" s="59"/>
      <c r="C145" s="59"/>
      <c r="D145" s="59"/>
      <c r="E145" s="59"/>
      <c r="F145" s="59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  <c r="Z145" s="59"/>
    </row>
    <row r="146" spans="1:26" ht="15.75" customHeight="1">
      <c r="A146" s="59"/>
      <c r="B146" s="59"/>
      <c r="C146" s="59"/>
      <c r="D146" s="59"/>
      <c r="E146" s="59"/>
      <c r="F146" s="59"/>
      <c r="G146" s="59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</row>
    <row r="147" spans="1:26" ht="15.75" customHeight="1">
      <c r="A147" s="59"/>
      <c r="B147" s="59"/>
      <c r="C147" s="59"/>
      <c r="D147" s="59"/>
      <c r="E147" s="59"/>
      <c r="F147" s="59"/>
      <c r="G147" s="59"/>
      <c r="H147" s="59"/>
      <c r="I147" s="59"/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  <c r="Z147" s="59"/>
    </row>
    <row r="148" spans="1:26" ht="15.75" customHeight="1">
      <c r="A148" s="59"/>
      <c r="B148" s="59"/>
      <c r="C148" s="59"/>
      <c r="D148" s="59"/>
      <c r="E148" s="59"/>
      <c r="F148" s="59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</row>
    <row r="149" spans="1:26" ht="15.75" customHeight="1">
      <c r="A149" s="59"/>
      <c r="B149" s="59"/>
      <c r="C149" s="59"/>
      <c r="D149" s="59"/>
      <c r="E149" s="59"/>
      <c r="F149" s="59"/>
      <c r="G149" s="59"/>
      <c r="H149" s="59"/>
      <c r="I149" s="59"/>
      <c r="J149" s="59"/>
      <c r="K149" s="59"/>
      <c r="L149" s="59"/>
      <c r="M149" s="59"/>
      <c r="N149" s="59"/>
      <c r="O149" s="59"/>
      <c r="P149" s="59"/>
      <c r="Q149" s="59"/>
      <c r="R149" s="59"/>
      <c r="S149" s="59"/>
      <c r="T149" s="59"/>
      <c r="U149" s="59"/>
      <c r="V149" s="59"/>
      <c r="W149" s="59"/>
      <c r="X149" s="59"/>
      <c r="Y149" s="59"/>
      <c r="Z149" s="59"/>
    </row>
    <row r="150" spans="1:26" ht="15.75" customHeight="1">
      <c r="A150" s="59"/>
      <c r="B150" s="59"/>
      <c r="C150" s="59"/>
      <c r="D150" s="59"/>
      <c r="E150" s="59"/>
      <c r="F150" s="59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  <c r="Z150" s="59"/>
    </row>
    <row r="151" spans="1:26" ht="15.75" customHeight="1">
      <c r="A151" s="59"/>
      <c r="B151" s="59"/>
      <c r="C151" s="59"/>
      <c r="D151" s="59"/>
      <c r="E151" s="59"/>
      <c r="F151" s="59"/>
      <c r="G151" s="59"/>
      <c r="H151" s="59"/>
      <c r="I151" s="59"/>
      <c r="J151" s="59"/>
      <c r="K151" s="59"/>
      <c r="L151" s="59"/>
      <c r="M151" s="59"/>
      <c r="N151" s="59"/>
      <c r="O151" s="59"/>
      <c r="P151" s="59"/>
      <c r="Q151" s="59"/>
      <c r="R151" s="59"/>
      <c r="S151" s="59"/>
      <c r="T151" s="59"/>
      <c r="U151" s="59"/>
      <c r="V151" s="59"/>
      <c r="W151" s="59"/>
      <c r="X151" s="59"/>
      <c r="Y151" s="59"/>
      <c r="Z151" s="59"/>
    </row>
    <row r="152" spans="1:26" ht="15.75" customHeight="1">
      <c r="A152" s="59"/>
      <c r="B152" s="59"/>
      <c r="C152" s="59"/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9"/>
      <c r="W152" s="59"/>
      <c r="X152" s="59"/>
      <c r="Y152" s="59"/>
      <c r="Z152" s="59"/>
    </row>
    <row r="153" spans="1:26" ht="15.75" customHeight="1">
      <c r="A153" s="59"/>
      <c r="B153" s="59"/>
      <c r="C153" s="59"/>
      <c r="D153" s="59"/>
      <c r="E153" s="59"/>
      <c r="F153" s="59"/>
      <c r="G153" s="59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59"/>
    </row>
    <row r="154" spans="1:26" ht="15.75" customHeight="1">
      <c r="A154" s="59"/>
      <c r="B154" s="59"/>
      <c r="C154" s="59"/>
      <c r="D154" s="59"/>
      <c r="E154" s="59"/>
      <c r="F154" s="59"/>
      <c r="G154" s="59"/>
      <c r="H154" s="59"/>
      <c r="I154" s="59"/>
      <c r="J154" s="59"/>
      <c r="K154" s="59"/>
      <c r="L154" s="59"/>
      <c r="M154" s="59"/>
      <c r="N154" s="59"/>
      <c r="O154" s="59"/>
      <c r="P154" s="59"/>
      <c r="Q154" s="59"/>
      <c r="R154" s="59"/>
      <c r="S154" s="59"/>
      <c r="T154" s="59"/>
      <c r="U154" s="59"/>
      <c r="V154" s="59"/>
      <c r="W154" s="59"/>
      <c r="X154" s="59"/>
      <c r="Y154" s="59"/>
      <c r="Z154" s="59"/>
    </row>
    <row r="155" spans="1:26" ht="15.75" customHeight="1">
      <c r="A155" s="59"/>
      <c r="B155" s="59"/>
      <c r="C155" s="59"/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59"/>
      <c r="W155" s="59"/>
      <c r="X155" s="59"/>
      <c r="Y155" s="59"/>
      <c r="Z155" s="59"/>
    </row>
    <row r="156" spans="1:26" ht="15.75" customHeight="1">
      <c r="A156" s="59"/>
      <c r="B156" s="59"/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</row>
    <row r="157" spans="1:26" ht="15.75" customHeight="1">
      <c r="A157" s="59"/>
      <c r="B157" s="59"/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59"/>
      <c r="Z157" s="59"/>
    </row>
    <row r="158" spans="1:26" ht="15.75" customHeight="1">
      <c r="A158" s="59"/>
      <c r="B158" s="59"/>
      <c r="C158" s="59"/>
      <c r="D158" s="59"/>
      <c r="E158" s="59"/>
      <c r="F158" s="59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</row>
    <row r="159" spans="1:26" ht="15.75" customHeight="1">
      <c r="A159" s="59"/>
      <c r="B159" s="59"/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</row>
    <row r="160" spans="1:26" ht="15.75" customHeight="1">
      <c r="A160" s="59"/>
      <c r="B160" s="59"/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</row>
    <row r="161" spans="1:26" ht="15.75" customHeight="1">
      <c r="A161" s="59"/>
      <c r="B161" s="59"/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59"/>
      <c r="U161" s="59"/>
      <c r="V161" s="59"/>
      <c r="W161" s="59"/>
      <c r="X161" s="59"/>
      <c r="Y161" s="59"/>
      <c r="Z161" s="59"/>
    </row>
    <row r="162" spans="1:26" ht="15.75" customHeight="1">
      <c r="A162" s="59"/>
      <c r="B162" s="59"/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59"/>
      <c r="Z162" s="59"/>
    </row>
    <row r="163" spans="1:26" ht="15.75" customHeight="1">
      <c r="A163" s="59"/>
      <c r="B163" s="59"/>
      <c r="C163" s="59"/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  <c r="Z163" s="59"/>
    </row>
    <row r="164" spans="1:26" ht="15.75" customHeight="1">
      <c r="A164" s="59"/>
      <c r="B164" s="59"/>
      <c r="C164" s="59"/>
      <c r="D164" s="59"/>
      <c r="E164" s="59"/>
      <c r="F164" s="59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  <c r="Z164" s="59"/>
    </row>
    <row r="165" spans="1:26" ht="15.75" customHeight="1">
      <c r="A165" s="59"/>
      <c r="B165" s="59"/>
      <c r="C165" s="59"/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59"/>
      <c r="Z165" s="59"/>
    </row>
    <row r="166" spans="1:26" ht="15.75" customHeight="1">
      <c r="A166" s="59"/>
      <c r="B166" s="59"/>
      <c r="C166" s="59"/>
      <c r="D166" s="59"/>
      <c r="E166" s="59"/>
      <c r="F166" s="59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  <c r="Z166" s="59"/>
    </row>
    <row r="167" spans="1:26" ht="15.75" customHeight="1">
      <c r="A167" s="59"/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L167" s="59"/>
      <c r="M167" s="59"/>
      <c r="N167" s="59"/>
      <c r="O167" s="59"/>
      <c r="P167" s="59"/>
      <c r="Q167" s="59"/>
      <c r="R167" s="59"/>
      <c r="S167" s="59"/>
      <c r="T167" s="59"/>
      <c r="U167" s="59"/>
      <c r="V167" s="59"/>
      <c r="W167" s="59"/>
      <c r="X167" s="59"/>
      <c r="Y167" s="59"/>
      <c r="Z167" s="59"/>
    </row>
    <row r="168" spans="1:26" ht="15.75" customHeight="1">
      <c r="A168" s="59"/>
      <c r="B168" s="59"/>
      <c r="C168" s="59"/>
      <c r="D168" s="59"/>
      <c r="E168" s="59"/>
      <c r="F168" s="59"/>
      <c r="G168" s="59"/>
      <c r="H168" s="59"/>
      <c r="I168" s="59"/>
      <c r="J168" s="59"/>
      <c r="K168" s="59"/>
      <c r="L168" s="59"/>
      <c r="M168" s="59"/>
      <c r="N168" s="59"/>
      <c r="O168" s="59"/>
      <c r="P168" s="59"/>
      <c r="Q168" s="59"/>
      <c r="R168" s="59"/>
      <c r="S168" s="59"/>
      <c r="T168" s="59"/>
      <c r="U168" s="59"/>
      <c r="V168" s="59"/>
      <c r="W168" s="59"/>
      <c r="X168" s="59"/>
      <c r="Y168" s="59"/>
      <c r="Z168" s="59"/>
    </row>
    <row r="169" spans="1:26" ht="15.75" customHeight="1">
      <c r="A169" s="59"/>
      <c r="B169" s="59"/>
      <c r="C169" s="59"/>
      <c r="D169" s="59"/>
      <c r="E169" s="59"/>
      <c r="F169" s="59"/>
      <c r="G169" s="59"/>
      <c r="H169" s="59"/>
      <c r="I169" s="59"/>
      <c r="J169" s="59"/>
      <c r="K169" s="59"/>
      <c r="L169" s="59"/>
      <c r="M169" s="59"/>
      <c r="N169" s="59"/>
      <c r="O169" s="59"/>
      <c r="P169" s="59"/>
      <c r="Q169" s="59"/>
      <c r="R169" s="59"/>
      <c r="S169" s="59"/>
      <c r="T169" s="59"/>
      <c r="U169" s="59"/>
      <c r="V169" s="59"/>
      <c r="W169" s="59"/>
      <c r="X169" s="59"/>
      <c r="Y169" s="59"/>
      <c r="Z169" s="59"/>
    </row>
    <row r="170" spans="1:26" ht="15.75" customHeight="1">
      <c r="A170" s="59"/>
      <c r="B170" s="59"/>
      <c r="C170" s="59"/>
      <c r="D170" s="59"/>
      <c r="E170" s="59"/>
      <c r="F170" s="59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59"/>
      <c r="Z170" s="59"/>
    </row>
    <row r="171" spans="1:26" ht="15.75" customHeight="1">
      <c r="A171" s="59"/>
      <c r="B171" s="59"/>
      <c r="C171" s="59"/>
      <c r="D171" s="59"/>
      <c r="E171" s="59"/>
      <c r="F171" s="59"/>
      <c r="G171" s="59"/>
      <c r="H171" s="59"/>
      <c r="I171" s="59"/>
      <c r="J171" s="59"/>
      <c r="K171" s="59"/>
      <c r="L171" s="59"/>
      <c r="M171" s="59"/>
      <c r="N171" s="59"/>
      <c r="O171" s="59"/>
      <c r="P171" s="59"/>
      <c r="Q171" s="59"/>
      <c r="R171" s="59"/>
      <c r="S171" s="59"/>
      <c r="T171" s="59"/>
      <c r="U171" s="59"/>
      <c r="V171" s="59"/>
      <c r="W171" s="59"/>
      <c r="X171" s="59"/>
      <c r="Y171" s="59"/>
      <c r="Z171" s="59"/>
    </row>
    <row r="172" spans="1:26" ht="15.75" customHeight="1">
      <c r="A172" s="59"/>
      <c r="B172" s="59"/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  <c r="T172" s="59"/>
      <c r="U172" s="59"/>
      <c r="V172" s="59"/>
      <c r="W172" s="59"/>
      <c r="X172" s="59"/>
      <c r="Y172" s="59"/>
      <c r="Z172" s="59"/>
    </row>
    <row r="173" spans="1:26" ht="15.75" customHeight="1">
      <c r="A173" s="59"/>
      <c r="B173" s="59"/>
      <c r="C173" s="59"/>
      <c r="D173" s="59"/>
      <c r="E173" s="59"/>
      <c r="F173" s="59"/>
      <c r="G173" s="59"/>
      <c r="H173" s="59"/>
      <c r="I173" s="59"/>
      <c r="J173" s="59"/>
      <c r="K173" s="59"/>
      <c r="L173" s="59"/>
      <c r="M173" s="59"/>
      <c r="N173" s="59"/>
      <c r="O173" s="59"/>
      <c r="P173" s="59"/>
      <c r="Q173" s="59"/>
      <c r="R173" s="59"/>
      <c r="S173" s="59"/>
      <c r="T173" s="59"/>
      <c r="U173" s="59"/>
      <c r="V173" s="59"/>
      <c r="W173" s="59"/>
      <c r="X173" s="59"/>
      <c r="Y173" s="59"/>
      <c r="Z173" s="59"/>
    </row>
    <row r="174" spans="1:26" ht="15.75" customHeight="1">
      <c r="A174" s="59"/>
      <c r="B174" s="59"/>
      <c r="C174" s="59"/>
      <c r="D174" s="59"/>
      <c r="E174" s="59"/>
      <c r="F174" s="59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</row>
    <row r="175" spans="1:26" ht="15.75" customHeight="1">
      <c r="A175" s="59"/>
      <c r="B175" s="59"/>
      <c r="C175" s="59"/>
      <c r="D175" s="59"/>
      <c r="E175" s="59"/>
      <c r="F175" s="59"/>
      <c r="G175" s="59"/>
      <c r="H175" s="59"/>
      <c r="I175" s="59"/>
      <c r="J175" s="59"/>
      <c r="K175" s="59"/>
      <c r="L175" s="59"/>
      <c r="M175" s="59"/>
      <c r="N175" s="59"/>
      <c r="O175" s="59"/>
      <c r="P175" s="59"/>
      <c r="Q175" s="59"/>
      <c r="R175" s="59"/>
      <c r="S175" s="59"/>
      <c r="T175" s="59"/>
      <c r="U175" s="59"/>
      <c r="V175" s="59"/>
      <c r="W175" s="59"/>
      <c r="X175" s="59"/>
      <c r="Y175" s="59"/>
      <c r="Z175" s="59"/>
    </row>
    <row r="176" spans="1:26" ht="15.75" customHeight="1">
      <c r="A176" s="59"/>
      <c r="B176" s="59"/>
      <c r="C176" s="59"/>
      <c r="D176" s="59"/>
      <c r="E176" s="59"/>
      <c r="F176" s="59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  <c r="Z176" s="59"/>
    </row>
    <row r="177" spans="1:26" ht="15.75" customHeight="1">
      <c r="A177" s="59"/>
      <c r="B177" s="59"/>
      <c r="C177" s="59"/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59"/>
      <c r="V177" s="59"/>
      <c r="W177" s="59"/>
      <c r="X177" s="59"/>
      <c r="Y177" s="59"/>
      <c r="Z177" s="59"/>
    </row>
    <row r="178" spans="1:26" ht="15.75" customHeight="1">
      <c r="A178" s="59"/>
      <c r="B178" s="59"/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59"/>
      <c r="Z178" s="59"/>
    </row>
    <row r="179" spans="1:26" ht="15.75" customHeight="1">
      <c r="A179" s="59"/>
      <c r="B179" s="59"/>
      <c r="C179" s="59"/>
      <c r="D179" s="59"/>
      <c r="E179" s="59"/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59"/>
      <c r="R179" s="59"/>
      <c r="S179" s="59"/>
      <c r="T179" s="59"/>
      <c r="U179" s="59"/>
      <c r="V179" s="59"/>
      <c r="W179" s="59"/>
      <c r="X179" s="59"/>
      <c r="Y179" s="59"/>
      <c r="Z179" s="59"/>
    </row>
    <row r="180" spans="1:26" ht="15.75" customHeight="1">
      <c r="A180" s="59"/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59"/>
      <c r="W180" s="59"/>
      <c r="X180" s="59"/>
      <c r="Y180" s="59"/>
      <c r="Z180" s="59"/>
    </row>
    <row r="181" spans="1:26" ht="15.75" customHeight="1">
      <c r="A181" s="59"/>
      <c r="B181" s="59"/>
      <c r="C181" s="59"/>
      <c r="D181" s="59"/>
      <c r="E181" s="59"/>
      <c r="F181" s="59"/>
      <c r="G181" s="59"/>
      <c r="H181" s="59"/>
      <c r="I181" s="59"/>
      <c r="J181" s="59"/>
      <c r="K181" s="59"/>
      <c r="L181" s="59"/>
      <c r="M181" s="59"/>
      <c r="N181" s="59"/>
      <c r="O181" s="59"/>
      <c r="P181" s="59"/>
      <c r="Q181" s="59"/>
      <c r="R181" s="59"/>
      <c r="S181" s="59"/>
      <c r="T181" s="59"/>
      <c r="U181" s="59"/>
      <c r="V181" s="59"/>
      <c r="W181" s="59"/>
      <c r="X181" s="59"/>
      <c r="Y181" s="59"/>
      <c r="Z181" s="59"/>
    </row>
    <row r="182" spans="1:26" ht="15.75" customHeight="1">
      <c r="A182" s="59"/>
      <c r="B182" s="59"/>
      <c r="C182" s="59"/>
      <c r="D182" s="59"/>
      <c r="E182" s="59"/>
      <c r="F182" s="59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59"/>
      <c r="U182" s="59"/>
      <c r="V182" s="59"/>
      <c r="W182" s="59"/>
      <c r="X182" s="59"/>
      <c r="Y182" s="59"/>
      <c r="Z182" s="59"/>
    </row>
    <row r="183" spans="1:26" ht="15.75" customHeight="1">
      <c r="A183" s="59"/>
      <c r="B183" s="59"/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  <c r="T183" s="59"/>
      <c r="U183" s="59"/>
      <c r="V183" s="59"/>
      <c r="W183" s="59"/>
      <c r="X183" s="59"/>
      <c r="Y183" s="59"/>
      <c r="Z183" s="59"/>
    </row>
    <row r="184" spans="1:26" ht="15.75" customHeight="1">
      <c r="A184" s="59"/>
      <c r="B184" s="59"/>
      <c r="C184" s="59"/>
      <c r="D184" s="59"/>
      <c r="E184" s="59"/>
      <c r="F184" s="59"/>
      <c r="G184" s="59"/>
      <c r="H184" s="59"/>
      <c r="I184" s="59"/>
      <c r="J184" s="59"/>
      <c r="K184" s="59"/>
      <c r="L184" s="59"/>
      <c r="M184" s="59"/>
      <c r="N184" s="59"/>
      <c r="O184" s="59"/>
      <c r="P184" s="59"/>
      <c r="Q184" s="59"/>
      <c r="R184" s="59"/>
      <c r="S184" s="59"/>
      <c r="T184" s="59"/>
      <c r="U184" s="59"/>
      <c r="V184" s="59"/>
      <c r="W184" s="59"/>
      <c r="X184" s="59"/>
      <c r="Y184" s="59"/>
      <c r="Z184" s="59"/>
    </row>
    <row r="185" spans="1:26" ht="15.75" customHeight="1">
      <c r="A185" s="59"/>
      <c r="B185" s="59"/>
      <c r="C185" s="59"/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59"/>
      <c r="P185" s="59"/>
      <c r="Q185" s="59"/>
      <c r="R185" s="59"/>
      <c r="S185" s="59"/>
      <c r="T185" s="59"/>
      <c r="U185" s="59"/>
      <c r="V185" s="59"/>
      <c r="W185" s="59"/>
      <c r="X185" s="59"/>
      <c r="Y185" s="59"/>
      <c r="Z185" s="59"/>
    </row>
    <row r="186" spans="1:26" ht="15.75" customHeight="1">
      <c r="A186" s="59"/>
      <c r="B186" s="59"/>
      <c r="C186" s="59"/>
      <c r="D186" s="59"/>
      <c r="E186" s="59"/>
      <c r="F186" s="59"/>
      <c r="G186" s="59"/>
      <c r="H186" s="59"/>
      <c r="I186" s="59"/>
      <c r="J186" s="59"/>
      <c r="K186" s="59"/>
      <c r="L186" s="59"/>
      <c r="M186" s="59"/>
      <c r="N186" s="59"/>
      <c r="O186" s="59"/>
      <c r="P186" s="59"/>
      <c r="Q186" s="59"/>
      <c r="R186" s="59"/>
      <c r="S186" s="59"/>
      <c r="T186" s="59"/>
      <c r="U186" s="59"/>
      <c r="V186" s="59"/>
      <c r="W186" s="59"/>
      <c r="X186" s="59"/>
      <c r="Y186" s="59"/>
      <c r="Z186" s="59"/>
    </row>
    <row r="187" spans="1:26" ht="15.75" customHeight="1">
      <c r="A187" s="59"/>
      <c r="B187" s="59"/>
      <c r="C187" s="59"/>
      <c r="D187" s="59"/>
      <c r="E187" s="59"/>
      <c r="F187" s="59"/>
      <c r="G187" s="59"/>
      <c r="H187" s="59"/>
      <c r="I187" s="59"/>
      <c r="J187" s="59"/>
      <c r="K187" s="59"/>
      <c r="L187" s="59"/>
      <c r="M187" s="59"/>
      <c r="N187" s="59"/>
      <c r="O187" s="59"/>
      <c r="P187" s="59"/>
      <c r="Q187" s="59"/>
      <c r="R187" s="59"/>
      <c r="S187" s="59"/>
      <c r="T187" s="59"/>
      <c r="U187" s="59"/>
      <c r="V187" s="59"/>
      <c r="W187" s="59"/>
      <c r="X187" s="59"/>
      <c r="Y187" s="59"/>
      <c r="Z187" s="59"/>
    </row>
    <row r="188" spans="1:26" ht="15.75" customHeight="1">
      <c r="A188" s="59"/>
      <c r="B188" s="59"/>
      <c r="C188" s="59"/>
      <c r="D188" s="59"/>
      <c r="E188" s="59"/>
      <c r="F188" s="59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59"/>
      <c r="U188" s="59"/>
      <c r="V188" s="59"/>
      <c r="W188" s="59"/>
      <c r="X188" s="59"/>
      <c r="Y188" s="59"/>
      <c r="Z188" s="59"/>
    </row>
    <row r="189" spans="1:26" ht="15.75" customHeight="1">
      <c r="A189" s="59"/>
      <c r="B189" s="59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59"/>
      <c r="Z189" s="59"/>
    </row>
    <row r="190" spans="1:26" ht="15.75" customHeight="1">
      <c r="A190" s="59"/>
      <c r="B190" s="59"/>
      <c r="C190" s="59"/>
      <c r="D190" s="59"/>
      <c r="E190" s="59"/>
      <c r="F190" s="59"/>
      <c r="G190" s="59"/>
      <c r="H190" s="59"/>
      <c r="I190" s="59"/>
      <c r="J190" s="59"/>
      <c r="K190" s="59"/>
      <c r="L190" s="59"/>
      <c r="M190" s="59"/>
      <c r="N190" s="59"/>
      <c r="O190" s="59"/>
      <c r="P190" s="59"/>
      <c r="Q190" s="59"/>
      <c r="R190" s="59"/>
      <c r="S190" s="59"/>
      <c r="T190" s="59"/>
      <c r="U190" s="59"/>
      <c r="V190" s="59"/>
      <c r="W190" s="59"/>
      <c r="X190" s="59"/>
      <c r="Y190" s="59"/>
      <c r="Z190" s="59"/>
    </row>
    <row r="191" spans="1:26" ht="15.75" customHeight="1">
      <c r="A191" s="59"/>
      <c r="B191" s="59"/>
      <c r="C191" s="59"/>
      <c r="D191" s="59"/>
      <c r="E191" s="59"/>
      <c r="F191" s="59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59"/>
      <c r="Z191" s="59"/>
    </row>
    <row r="192" spans="1:26" ht="15.75" customHeight="1">
      <c r="A192" s="59"/>
      <c r="B192" s="59"/>
      <c r="C192" s="59"/>
      <c r="D192" s="59"/>
      <c r="E192" s="59"/>
      <c r="F192" s="59"/>
      <c r="G192" s="59"/>
      <c r="H192" s="59"/>
      <c r="I192" s="59"/>
      <c r="J192" s="59"/>
      <c r="K192" s="59"/>
      <c r="L192" s="59"/>
      <c r="M192" s="59"/>
      <c r="N192" s="59"/>
      <c r="O192" s="59"/>
      <c r="P192" s="59"/>
      <c r="Q192" s="59"/>
      <c r="R192" s="59"/>
      <c r="S192" s="59"/>
      <c r="T192" s="59"/>
      <c r="U192" s="59"/>
      <c r="V192" s="59"/>
      <c r="W192" s="59"/>
      <c r="X192" s="59"/>
      <c r="Y192" s="59"/>
      <c r="Z192" s="59"/>
    </row>
    <row r="193" spans="1:26" ht="15.75" customHeight="1">
      <c r="A193" s="59"/>
      <c r="B193" s="59"/>
      <c r="C193" s="59"/>
      <c r="D193" s="59"/>
      <c r="E193" s="59"/>
      <c r="F193" s="59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  <c r="T193" s="59"/>
      <c r="U193" s="59"/>
      <c r="V193" s="59"/>
      <c r="W193" s="59"/>
      <c r="X193" s="59"/>
      <c r="Y193" s="59"/>
      <c r="Z193" s="59"/>
    </row>
    <row r="194" spans="1:26" ht="15.75" customHeight="1">
      <c r="A194" s="59"/>
      <c r="B194" s="59"/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59"/>
      <c r="R194" s="59"/>
      <c r="S194" s="59"/>
      <c r="T194" s="59"/>
      <c r="U194" s="59"/>
      <c r="V194" s="59"/>
      <c r="W194" s="59"/>
      <c r="X194" s="59"/>
      <c r="Y194" s="59"/>
      <c r="Z194" s="59"/>
    </row>
    <row r="195" spans="1:26" ht="15.75" customHeight="1">
      <c r="A195" s="59"/>
      <c r="B195" s="59"/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59"/>
      <c r="Z195" s="59"/>
    </row>
    <row r="196" spans="1:26" ht="15.75" customHeight="1">
      <c r="A196" s="59"/>
      <c r="B196" s="59"/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9"/>
      <c r="N196" s="59"/>
      <c r="O196" s="59"/>
      <c r="P196" s="59"/>
      <c r="Q196" s="59"/>
      <c r="R196" s="59"/>
      <c r="S196" s="59"/>
      <c r="T196" s="59"/>
      <c r="U196" s="59"/>
      <c r="V196" s="59"/>
      <c r="W196" s="59"/>
      <c r="X196" s="59"/>
      <c r="Y196" s="59"/>
      <c r="Z196" s="59"/>
    </row>
    <row r="197" spans="1:26" ht="15.75" customHeight="1">
      <c r="A197" s="59"/>
      <c r="B197" s="59"/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9"/>
      <c r="N197" s="59"/>
      <c r="O197" s="59"/>
      <c r="P197" s="59"/>
      <c r="Q197" s="59"/>
      <c r="R197" s="59"/>
      <c r="S197" s="59"/>
      <c r="T197" s="59"/>
      <c r="U197" s="59"/>
      <c r="V197" s="59"/>
      <c r="W197" s="59"/>
      <c r="X197" s="59"/>
      <c r="Y197" s="59"/>
      <c r="Z197" s="59"/>
    </row>
    <row r="198" spans="1:26" ht="15.75" customHeight="1">
      <c r="A198" s="59"/>
      <c r="B198" s="59"/>
      <c r="C198" s="59"/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  <c r="T198" s="59"/>
      <c r="U198" s="59"/>
      <c r="V198" s="59"/>
      <c r="W198" s="59"/>
      <c r="X198" s="59"/>
      <c r="Y198" s="59"/>
      <c r="Z198" s="59"/>
    </row>
    <row r="199" spans="1:26" ht="15.75" customHeight="1">
      <c r="A199" s="59"/>
      <c r="B199" s="59"/>
      <c r="C199" s="59"/>
      <c r="D199" s="59"/>
      <c r="E199" s="59"/>
      <c r="F199" s="59"/>
      <c r="G199" s="59"/>
      <c r="H199" s="59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59"/>
      <c r="X199" s="59"/>
      <c r="Y199" s="59"/>
      <c r="Z199" s="59"/>
    </row>
    <row r="200" spans="1:26" ht="15.75" customHeight="1">
      <c r="A200" s="59"/>
      <c r="B200" s="59"/>
      <c r="C200" s="59"/>
      <c r="D200" s="59"/>
      <c r="E200" s="59"/>
      <c r="F200" s="59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59"/>
      <c r="X200" s="59"/>
      <c r="Y200" s="59"/>
      <c r="Z200" s="59"/>
    </row>
    <row r="201" spans="1:26" ht="15.75" customHeight="1">
      <c r="A201" s="59"/>
      <c r="B201" s="59"/>
      <c r="C201" s="59"/>
      <c r="D201" s="59"/>
      <c r="E201" s="59"/>
      <c r="F201" s="59"/>
      <c r="G201" s="59"/>
      <c r="H201" s="59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59"/>
      <c r="W201" s="59"/>
      <c r="X201" s="59"/>
      <c r="Y201" s="59"/>
      <c r="Z201" s="59"/>
    </row>
    <row r="202" spans="1:26" ht="15.75" customHeight="1">
      <c r="A202" s="59"/>
      <c r="B202" s="59"/>
      <c r="C202" s="59"/>
      <c r="D202" s="59"/>
      <c r="E202" s="59"/>
      <c r="F202" s="59"/>
      <c r="G202" s="59"/>
      <c r="H202" s="59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59"/>
      <c r="X202" s="59"/>
      <c r="Y202" s="59"/>
      <c r="Z202" s="59"/>
    </row>
    <row r="203" spans="1:26" ht="15.75" customHeight="1">
      <c r="A203" s="59"/>
      <c r="B203" s="59"/>
      <c r="C203" s="59"/>
      <c r="D203" s="59"/>
      <c r="E203" s="59"/>
      <c r="F203" s="59"/>
      <c r="G203" s="59"/>
      <c r="H203" s="59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59"/>
      <c r="X203" s="59"/>
      <c r="Y203" s="59"/>
      <c r="Z203" s="59"/>
    </row>
    <row r="204" spans="1:26" ht="15.75" customHeight="1">
      <c r="A204" s="59"/>
      <c r="B204" s="59"/>
      <c r="C204" s="59"/>
      <c r="D204" s="59"/>
      <c r="E204" s="59"/>
      <c r="F204" s="59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  <c r="Z204" s="59"/>
    </row>
    <row r="205" spans="1:26" ht="15.75" customHeight="1">
      <c r="A205" s="59"/>
      <c r="B205" s="59"/>
      <c r="C205" s="59"/>
      <c r="D205" s="59"/>
      <c r="E205" s="59"/>
      <c r="F205" s="59"/>
      <c r="G205" s="59"/>
      <c r="H205" s="59"/>
      <c r="I205" s="59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/>
      <c r="W205" s="59"/>
      <c r="X205" s="59"/>
      <c r="Y205" s="59"/>
      <c r="Z205" s="59"/>
    </row>
    <row r="206" spans="1:26" ht="15.75" customHeight="1">
      <c r="A206" s="59"/>
      <c r="B206" s="59"/>
      <c r="C206" s="59"/>
      <c r="D206" s="59"/>
      <c r="E206" s="59"/>
      <c r="F206" s="5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  <c r="Z206" s="59"/>
    </row>
    <row r="207" spans="1:26" ht="15.75" customHeight="1">
      <c r="A207" s="59"/>
      <c r="B207" s="59"/>
      <c r="C207" s="59"/>
      <c r="D207" s="59"/>
      <c r="E207" s="59"/>
      <c r="F207" s="59"/>
      <c r="G207" s="59"/>
      <c r="H207" s="59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59"/>
      <c r="X207" s="59"/>
      <c r="Y207" s="59"/>
      <c r="Z207" s="59"/>
    </row>
    <row r="208" spans="1:26" ht="15.75" customHeight="1">
      <c r="A208" s="59"/>
      <c r="B208" s="59"/>
      <c r="C208" s="59"/>
      <c r="D208" s="59"/>
      <c r="E208" s="59"/>
      <c r="F208" s="59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  <c r="Z208" s="59"/>
    </row>
    <row r="209" spans="1:26" ht="15.75" customHeight="1">
      <c r="A209" s="59"/>
      <c r="B209" s="59"/>
      <c r="C209" s="59"/>
      <c r="D209" s="59"/>
      <c r="E209" s="59"/>
      <c r="F209" s="59"/>
      <c r="G209" s="59"/>
      <c r="H209" s="59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59"/>
      <c r="X209" s="59"/>
      <c r="Y209" s="59"/>
      <c r="Z209" s="59"/>
    </row>
    <row r="210" spans="1:26" ht="15.75" customHeight="1">
      <c r="A210" s="59"/>
      <c r="B210" s="59"/>
      <c r="C210" s="59"/>
      <c r="D210" s="59"/>
      <c r="E210" s="59"/>
      <c r="F210" s="59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  <c r="Z210" s="59"/>
    </row>
    <row r="211" spans="1:26" ht="15.75" customHeight="1">
      <c r="A211" s="59"/>
      <c r="B211" s="59"/>
      <c r="C211" s="59"/>
      <c r="D211" s="59"/>
      <c r="E211" s="59"/>
      <c r="F211" s="59"/>
      <c r="G211" s="59"/>
      <c r="H211" s="59"/>
      <c r="I211" s="59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59"/>
      <c r="W211" s="59"/>
      <c r="X211" s="59"/>
      <c r="Y211" s="59"/>
      <c r="Z211" s="59"/>
    </row>
    <row r="212" spans="1:26" ht="15.75" customHeight="1">
      <c r="A212" s="59"/>
      <c r="B212" s="59"/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59"/>
      <c r="X212" s="59"/>
      <c r="Y212" s="59"/>
      <c r="Z212" s="59"/>
    </row>
    <row r="213" spans="1:26" ht="15.75" customHeight="1">
      <c r="A213" s="59"/>
      <c r="B213" s="59"/>
      <c r="C213" s="59"/>
      <c r="D213" s="59"/>
      <c r="E213" s="59"/>
      <c r="F213" s="59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59"/>
      <c r="X213" s="59"/>
      <c r="Y213" s="59"/>
      <c r="Z213" s="59"/>
    </row>
    <row r="214" spans="1:26" ht="15.75" customHeight="1">
      <c r="A214" s="59"/>
      <c r="B214" s="59"/>
      <c r="C214" s="59"/>
      <c r="D214" s="59"/>
      <c r="E214" s="59"/>
      <c r="F214" s="59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59"/>
      <c r="W214" s="59"/>
      <c r="X214" s="59"/>
      <c r="Y214" s="59"/>
      <c r="Z214" s="59"/>
    </row>
    <row r="215" spans="1:26" ht="15.75" customHeight="1">
      <c r="A215" s="59"/>
      <c r="B215" s="59"/>
      <c r="C215" s="59"/>
      <c r="D215" s="59"/>
      <c r="E215" s="59"/>
      <c r="F215" s="59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59"/>
      <c r="X215" s="59"/>
      <c r="Y215" s="59"/>
      <c r="Z215" s="59"/>
    </row>
    <row r="216" spans="1:26" ht="15.75" customHeight="1">
      <c r="A216" s="59"/>
      <c r="B216" s="59"/>
      <c r="C216" s="59"/>
      <c r="D216" s="59"/>
      <c r="E216" s="59"/>
      <c r="F216" s="59"/>
      <c r="G216" s="59"/>
      <c r="H216" s="59"/>
      <c r="I216" s="59"/>
      <c r="J216" s="59"/>
      <c r="K216" s="59"/>
      <c r="L216" s="59"/>
      <c r="M216" s="59"/>
      <c r="N216" s="59"/>
      <c r="O216" s="59"/>
      <c r="P216" s="59"/>
      <c r="Q216" s="59"/>
      <c r="R216" s="59"/>
      <c r="S216" s="59"/>
      <c r="T216" s="59"/>
      <c r="U216" s="59"/>
      <c r="V216" s="59"/>
      <c r="W216" s="59"/>
      <c r="X216" s="59"/>
      <c r="Y216" s="59"/>
      <c r="Z216" s="59"/>
    </row>
    <row r="217" spans="1:26" ht="15.75" customHeight="1">
      <c r="A217" s="59"/>
      <c r="B217" s="59"/>
      <c r="C217" s="59"/>
      <c r="D217" s="59"/>
      <c r="E217" s="59"/>
      <c r="F217" s="59"/>
      <c r="G217" s="59"/>
      <c r="H217" s="59"/>
      <c r="I217" s="59"/>
      <c r="J217" s="59"/>
      <c r="K217" s="59"/>
      <c r="L217" s="59"/>
      <c r="M217" s="59"/>
      <c r="N217" s="59"/>
      <c r="O217" s="59"/>
      <c r="P217" s="59"/>
      <c r="Q217" s="59"/>
      <c r="R217" s="59"/>
      <c r="S217" s="59"/>
      <c r="T217" s="59"/>
      <c r="U217" s="59"/>
      <c r="V217" s="59"/>
      <c r="W217" s="59"/>
      <c r="X217" s="59"/>
      <c r="Y217" s="59"/>
      <c r="Z217" s="59"/>
    </row>
    <row r="218" spans="1:26" ht="15.75" customHeight="1">
      <c r="A218" s="59"/>
      <c r="B218" s="59"/>
      <c r="C218" s="59"/>
      <c r="D218" s="59"/>
      <c r="E218" s="59"/>
      <c r="F218" s="59"/>
      <c r="G218" s="59"/>
      <c r="H218" s="59"/>
      <c r="I218" s="59"/>
      <c r="J218" s="59"/>
      <c r="K218" s="59"/>
      <c r="L218" s="59"/>
      <c r="M218" s="59"/>
      <c r="N218" s="59"/>
      <c r="O218" s="59"/>
      <c r="P218" s="59"/>
      <c r="Q218" s="59"/>
      <c r="R218" s="59"/>
      <c r="S218" s="59"/>
      <c r="T218" s="59"/>
      <c r="U218" s="59"/>
      <c r="V218" s="59"/>
      <c r="W218" s="59"/>
      <c r="X218" s="59"/>
      <c r="Y218" s="59"/>
      <c r="Z218" s="59"/>
    </row>
    <row r="219" spans="1:26" ht="15.75" customHeight="1">
      <c r="A219" s="59"/>
      <c r="B219" s="59"/>
      <c r="C219" s="59"/>
      <c r="D219" s="59"/>
      <c r="E219" s="59"/>
      <c r="F219" s="59"/>
      <c r="G219" s="59"/>
      <c r="H219" s="59"/>
      <c r="I219" s="59"/>
      <c r="J219" s="59"/>
      <c r="K219" s="59"/>
      <c r="L219" s="59"/>
      <c r="M219" s="59"/>
      <c r="N219" s="59"/>
      <c r="O219" s="59"/>
      <c r="P219" s="59"/>
      <c r="Q219" s="59"/>
      <c r="R219" s="59"/>
      <c r="S219" s="59"/>
      <c r="T219" s="59"/>
      <c r="U219" s="59"/>
      <c r="V219" s="59"/>
      <c r="W219" s="59"/>
      <c r="X219" s="59"/>
      <c r="Y219" s="59"/>
      <c r="Z219" s="59"/>
    </row>
    <row r="220" spans="1:26" ht="15.75" customHeight="1">
      <c r="A220" s="59"/>
      <c r="B220" s="59"/>
      <c r="C220" s="59"/>
      <c r="D220" s="59"/>
      <c r="E220" s="59"/>
      <c r="F220" s="59"/>
      <c r="G220" s="59"/>
      <c r="H220" s="59"/>
      <c r="I220" s="59"/>
      <c r="J220" s="59"/>
      <c r="K220" s="59"/>
      <c r="L220" s="59"/>
      <c r="M220" s="59"/>
      <c r="N220" s="59"/>
      <c r="O220" s="59"/>
      <c r="P220" s="59"/>
      <c r="Q220" s="59"/>
      <c r="R220" s="59"/>
      <c r="S220" s="59"/>
      <c r="T220" s="59"/>
      <c r="U220" s="59"/>
      <c r="V220" s="59"/>
      <c r="W220" s="59"/>
      <c r="X220" s="59"/>
      <c r="Y220" s="59"/>
      <c r="Z220" s="59"/>
    </row>
    <row r="221" spans="1:26" ht="15.75" customHeight="1">
      <c r="A221" s="59"/>
      <c r="B221" s="59"/>
      <c r="C221" s="59"/>
      <c r="D221" s="59"/>
      <c r="E221" s="59"/>
      <c r="F221" s="59"/>
      <c r="G221" s="59"/>
      <c r="H221" s="59"/>
      <c r="I221" s="59"/>
      <c r="J221" s="59"/>
      <c r="K221" s="59"/>
      <c r="L221" s="59"/>
      <c r="M221" s="59"/>
      <c r="N221" s="59"/>
      <c r="O221" s="59"/>
      <c r="P221" s="59"/>
      <c r="Q221" s="59"/>
      <c r="R221" s="59"/>
      <c r="S221" s="59"/>
      <c r="T221" s="59"/>
      <c r="U221" s="59"/>
      <c r="V221" s="59"/>
      <c r="W221" s="59"/>
      <c r="X221" s="59"/>
      <c r="Y221" s="59"/>
      <c r="Z221" s="59"/>
    </row>
    <row r="222" spans="1:26" ht="15.75" customHeight="1">
      <c r="A222" s="59"/>
      <c r="B222" s="59"/>
      <c r="C222" s="59"/>
      <c r="D222" s="59"/>
      <c r="E222" s="59"/>
      <c r="F222" s="59"/>
      <c r="G222" s="59"/>
      <c r="H222" s="59"/>
      <c r="I222" s="59"/>
      <c r="J222" s="59"/>
      <c r="K222" s="59"/>
      <c r="L222" s="59"/>
      <c r="M222" s="59"/>
      <c r="N222" s="59"/>
      <c r="O222" s="59"/>
      <c r="P222" s="59"/>
      <c r="Q222" s="59"/>
      <c r="R222" s="59"/>
      <c r="S222" s="59"/>
      <c r="T222" s="59"/>
      <c r="U222" s="59"/>
      <c r="V222" s="59"/>
      <c r="W222" s="59"/>
      <c r="X222" s="59"/>
      <c r="Y222" s="59"/>
      <c r="Z222" s="59"/>
    </row>
    <row r="223" spans="1:26" ht="15.75" customHeight="1">
      <c r="A223" s="59"/>
      <c r="B223" s="59"/>
      <c r="C223" s="59"/>
      <c r="D223" s="59"/>
      <c r="E223" s="59"/>
      <c r="F223" s="59"/>
      <c r="G223" s="59"/>
      <c r="H223" s="59"/>
      <c r="I223" s="59"/>
      <c r="J223" s="59"/>
      <c r="K223" s="59"/>
      <c r="L223" s="59"/>
      <c r="M223" s="59"/>
      <c r="N223" s="59"/>
      <c r="O223" s="59"/>
      <c r="P223" s="59"/>
      <c r="Q223" s="59"/>
      <c r="R223" s="59"/>
      <c r="S223" s="59"/>
      <c r="T223" s="59"/>
      <c r="U223" s="59"/>
      <c r="V223" s="59"/>
      <c r="W223" s="59"/>
      <c r="X223" s="59"/>
      <c r="Y223" s="59"/>
      <c r="Z223" s="59"/>
    </row>
    <row r="224" spans="1:26" ht="15.75" customHeight="1">
      <c r="A224" s="59"/>
      <c r="B224" s="59"/>
      <c r="C224" s="59"/>
      <c r="D224" s="59"/>
      <c r="E224" s="59"/>
      <c r="F224" s="59"/>
      <c r="G224" s="59"/>
      <c r="H224" s="59"/>
      <c r="I224" s="59"/>
      <c r="J224" s="59"/>
      <c r="K224" s="59"/>
      <c r="L224" s="59"/>
      <c r="M224" s="59"/>
      <c r="N224" s="59"/>
      <c r="O224" s="59"/>
      <c r="P224" s="59"/>
      <c r="Q224" s="59"/>
      <c r="R224" s="59"/>
      <c r="S224" s="59"/>
      <c r="T224" s="59"/>
      <c r="U224" s="59"/>
      <c r="V224" s="59"/>
      <c r="W224" s="59"/>
      <c r="X224" s="59"/>
      <c r="Y224" s="59"/>
      <c r="Z224" s="59"/>
    </row>
    <row r="225" spans="1:26" ht="15.75" customHeight="1">
      <c r="A225" s="59"/>
      <c r="B225" s="59"/>
      <c r="C225" s="59"/>
      <c r="D225" s="59"/>
      <c r="E225" s="59"/>
      <c r="F225" s="59"/>
      <c r="G225" s="59"/>
      <c r="H225" s="59"/>
      <c r="I225" s="59"/>
      <c r="J225" s="59"/>
      <c r="K225" s="59"/>
      <c r="L225" s="59"/>
      <c r="M225" s="59"/>
      <c r="N225" s="59"/>
      <c r="O225" s="59"/>
      <c r="P225" s="59"/>
      <c r="Q225" s="59"/>
      <c r="R225" s="59"/>
      <c r="S225" s="59"/>
      <c r="T225" s="59"/>
      <c r="U225" s="59"/>
      <c r="V225" s="59"/>
      <c r="W225" s="59"/>
      <c r="X225" s="59"/>
      <c r="Y225" s="59"/>
      <c r="Z225" s="59"/>
    </row>
    <row r="226" spans="1:26" ht="15.75" customHeight="1">
      <c r="A226" s="59"/>
      <c r="B226" s="59"/>
      <c r="C226" s="59"/>
      <c r="D226" s="59"/>
      <c r="E226" s="59"/>
      <c r="F226" s="59"/>
      <c r="G226" s="59"/>
      <c r="H226" s="59"/>
      <c r="I226" s="59"/>
      <c r="J226" s="59"/>
      <c r="K226" s="59"/>
      <c r="L226" s="59"/>
      <c r="M226" s="59"/>
      <c r="N226" s="59"/>
      <c r="O226" s="59"/>
      <c r="P226" s="59"/>
      <c r="Q226" s="59"/>
      <c r="R226" s="59"/>
      <c r="S226" s="59"/>
      <c r="T226" s="59"/>
      <c r="U226" s="59"/>
      <c r="V226" s="59"/>
      <c r="W226" s="59"/>
      <c r="X226" s="59"/>
      <c r="Y226" s="59"/>
      <c r="Z226" s="59"/>
    </row>
    <row r="227" spans="1:26" ht="15.75" customHeight="1">
      <c r="A227" s="59"/>
      <c r="B227" s="59"/>
      <c r="C227" s="59"/>
      <c r="D227" s="59"/>
      <c r="E227" s="59"/>
      <c r="F227" s="59"/>
      <c r="G227" s="59"/>
      <c r="H227" s="59"/>
      <c r="I227" s="59"/>
      <c r="J227" s="59"/>
      <c r="K227" s="59"/>
      <c r="L227" s="59"/>
      <c r="M227" s="59"/>
      <c r="N227" s="59"/>
      <c r="O227" s="59"/>
      <c r="P227" s="59"/>
      <c r="Q227" s="59"/>
      <c r="R227" s="59"/>
      <c r="S227" s="59"/>
      <c r="T227" s="59"/>
      <c r="U227" s="59"/>
      <c r="V227" s="59"/>
      <c r="W227" s="59"/>
      <c r="X227" s="59"/>
      <c r="Y227" s="59"/>
      <c r="Z227" s="59"/>
    </row>
    <row r="228" spans="1:26" ht="15.75" customHeight="1">
      <c r="A228" s="59"/>
      <c r="B228" s="59"/>
      <c r="C228" s="59"/>
      <c r="D228" s="59"/>
      <c r="E228" s="59"/>
      <c r="F228" s="59"/>
      <c r="G228" s="59"/>
      <c r="H228" s="59"/>
      <c r="I228" s="59"/>
      <c r="J228" s="59"/>
      <c r="K228" s="59"/>
      <c r="L228" s="59"/>
      <c r="M228" s="59"/>
      <c r="N228" s="59"/>
      <c r="O228" s="59"/>
      <c r="P228" s="59"/>
      <c r="Q228" s="59"/>
      <c r="R228" s="59"/>
      <c r="S228" s="59"/>
      <c r="T228" s="59"/>
      <c r="U228" s="59"/>
      <c r="V228" s="59"/>
      <c r="W228" s="59"/>
      <c r="X228" s="59"/>
      <c r="Y228" s="59"/>
      <c r="Z228" s="59"/>
    </row>
    <row r="229" spans="1:26" ht="15.75" customHeight="1">
      <c r="A229" s="59"/>
      <c r="B229" s="59"/>
      <c r="C229" s="59"/>
      <c r="D229" s="59"/>
      <c r="E229" s="59"/>
      <c r="F229" s="59"/>
      <c r="G229" s="59"/>
      <c r="H229" s="59"/>
      <c r="I229" s="59"/>
      <c r="J229" s="59"/>
      <c r="K229" s="59"/>
      <c r="L229" s="59"/>
      <c r="M229" s="59"/>
      <c r="N229" s="59"/>
      <c r="O229" s="59"/>
      <c r="P229" s="59"/>
      <c r="Q229" s="59"/>
      <c r="R229" s="59"/>
      <c r="S229" s="59"/>
      <c r="T229" s="59"/>
      <c r="U229" s="59"/>
      <c r="V229" s="59"/>
      <c r="W229" s="59"/>
      <c r="X229" s="59"/>
      <c r="Y229" s="59"/>
      <c r="Z229" s="59"/>
    </row>
    <row r="230" spans="1:26" ht="15.75" customHeight="1">
      <c r="A230" s="59"/>
      <c r="B230" s="59"/>
      <c r="C230" s="59"/>
      <c r="D230" s="59"/>
      <c r="E230" s="59"/>
      <c r="F230" s="59"/>
      <c r="G230" s="59"/>
      <c r="H230" s="59"/>
      <c r="I230" s="59"/>
      <c r="J230" s="59"/>
      <c r="K230" s="59"/>
      <c r="L230" s="59"/>
      <c r="M230" s="59"/>
      <c r="N230" s="59"/>
      <c r="O230" s="59"/>
      <c r="P230" s="59"/>
      <c r="Q230" s="59"/>
      <c r="R230" s="59"/>
      <c r="S230" s="59"/>
      <c r="T230" s="59"/>
      <c r="U230" s="59"/>
      <c r="V230" s="59"/>
      <c r="W230" s="59"/>
      <c r="X230" s="59"/>
      <c r="Y230" s="59"/>
      <c r="Z230" s="59"/>
    </row>
    <row r="231" spans="1:26" ht="15.75" customHeight="1">
      <c r="A231" s="59"/>
      <c r="B231" s="59"/>
      <c r="C231" s="59"/>
      <c r="D231" s="59"/>
      <c r="E231" s="59"/>
      <c r="F231" s="59"/>
      <c r="G231" s="59"/>
      <c r="H231" s="59"/>
      <c r="I231" s="59"/>
      <c r="J231" s="59"/>
      <c r="K231" s="59"/>
      <c r="L231" s="59"/>
      <c r="M231" s="59"/>
      <c r="N231" s="59"/>
      <c r="O231" s="59"/>
      <c r="P231" s="59"/>
      <c r="Q231" s="59"/>
      <c r="R231" s="59"/>
      <c r="S231" s="59"/>
      <c r="T231" s="59"/>
      <c r="U231" s="59"/>
      <c r="V231" s="59"/>
      <c r="W231" s="59"/>
      <c r="X231" s="59"/>
      <c r="Y231" s="59"/>
      <c r="Z231" s="59"/>
    </row>
    <row r="232" spans="1:26" ht="15.75" customHeight="1">
      <c r="A232" s="59"/>
      <c r="B232" s="59"/>
      <c r="C232" s="59"/>
      <c r="D232" s="59"/>
      <c r="E232" s="59"/>
      <c r="F232" s="59"/>
      <c r="G232" s="59"/>
      <c r="H232" s="59"/>
      <c r="I232" s="59"/>
      <c r="J232" s="59"/>
      <c r="K232" s="59"/>
      <c r="L232" s="59"/>
      <c r="M232" s="59"/>
      <c r="N232" s="59"/>
      <c r="O232" s="59"/>
      <c r="P232" s="59"/>
      <c r="Q232" s="59"/>
      <c r="R232" s="59"/>
      <c r="S232" s="59"/>
      <c r="T232" s="59"/>
      <c r="U232" s="59"/>
      <c r="V232" s="59"/>
      <c r="W232" s="59"/>
      <c r="X232" s="59"/>
      <c r="Y232" s="59"/>
      <c r="Z232" s="59"/>
    </row>
    <row r="233" spans="1:26" ht="15.75" customHeight="1">
      <c r="A233" s="59"/>
      <c r="B233" s="59"/>
      <c r="C233" s="59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</row>
    <row r="234" spans="1:26" ht="15.75" customHeight="1">
      <c r="A234" s="59"/>
      <c r="B234" s="59"/>
      <c r="C234" s="59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</row>
    <row r="235" spans="1:26" ht="15.75" customHeight="1">
      <c r="A235" s="59"/>
      <c r="B235" s="59"/>
      <c r="C235" s="59"/>
      <c r="D235" s="59"/>
      <c r="E235" s="59"/>
      <c r="F235" s="59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59"/>
    </row>
    <row r="236" spans="1:26" ht="15.75" customHeight="1">
      <c r="A236" s="59"/>
      <c r="B236" s="59"/>
      <c r="C236" s="59"/>
      <c r="D236" s="59"/>
      <c r="E236" s="59"/>
      <c r="F236" s="59"/>
      <c r="G236" s="59"/>
      <c r="H236" s="59"/>
      <c r="I236" s="59"/>
      <c r="J236" s="59"/>
      <c r="K236" s="59"/>
      <c r="L236" s="59"/>
      <c r="M236" s="59"/>
      <c r="N236" s="59"/>
      <c r="O236" s="59"/>
      <c r="P236" s="59"/>
      <c r="Q236" s="59"/>
      <c r="R236" s="59"/>
      <c r="S236" s="59"/>
      <c r="T236" s="59"/>
      <c r="U236" s="59"/>
      <c r="V236" s="59"/>
      <c r="W236" s="59"/>
      <c r="X236" s="59"/>
      <c r="Y236" s="59"/>
      <c r="Z236" s="59"/>
    </row>
    <row r="237" spans="1:26" ht="15.75" customHeight="1">
      <c r="A237" s="59"/>
      <c r="B237" s="59"/>
      <c r="C237" s="59"/>
      <c r="D237" s="59"/>
      <c r="E237" s="59"/>
      <c r="F237" s="59"/>
      <c r="G237" s="59"/>
      <c r="H237" s="59"/>
      <c r="I237" s="59"/>
      <c r="J237" s="59"/>
      <c r="K237" s="59"/>
      <c r="L237" s="59"/>
      <c r="M237" s="59"/>
      <c r="N237" s="59"/>
      <c r="O237" s="59"/>
      <c r="P237" s="59"/>
      <c r="Q237" s="59"/>
      <c r="R237" s="59"/>
      <c r="S237" s="59"/>
      <c r="T237" s="59"/>
      <c r="U237" s="59"/>
      <c r="V237" s="59"/>
      <c r="W237" s="59"/>
      <c r="X237" s="59"/>
      <c r="Y237" s="59"/>
      <c r="Z237" s="59"/>
    </row>
    <row r="238" spans="1:26" ht="15.75" customHeight="1">
      <c r="A238" s="59"/>
      <c r="B238" s="59"/>
      <c r="C238" s="59"/>
      <c r="D238" s="59"/>
      <c r="E238" s="59"/>
      <c r="F238" s="59"/>
      <c r="G238" s="59"/>
      <c r="H238" s="59"/>
      <c r="I238" s="59"/>
      <c r="J238" s="59"/>
      <c r="K238" s="59"/>
      <c r="L238" s="59"/>
      <c r="M238" s="59"/>
      <c r="N238" s="59"/>
      <c r="O238" s="59"/>
      <c r="P238" s="59"/>
      <c r="Q238" s="59"/>
      <c r="R238" s="59"/>
      <c r="S238" s="59"/>
      <c r="T238" s="59"/>
      <c r="U238" s="59"/>
      <c r="V238" s="59"/>
      <c r="W238" s="59"/>
      <c r="X238" s="59"/>
      <c r="Y238" s="59"/>
      <c r="Z238" s="59"/>
    </row>
    <row r="239" spans="1:26" ht="15.75" customHeight="1">
      <c r="A239" s="59"/>
      <c r="B239" s="59"/>
      <c r="C239" s="59"/>
      <c r="D239" s="59"/>
      <c r="E239" s="59"/>
      <c r="F239" s="59"/>
      <c r="G239" s="59"/>
      <c r="H239" s="59"/>
      <c r="I239" s="59"/>
      <c r="J239" s="59"/>
      <c r="K239" s="59"/>
      <c r="L239" s="59"/>
      <c r="M239" s="59"/>
      <c r="N239" s="59"/>
      <c r="O239" s="59"/>
      <c r="P239" s="59"/>
      <c r="Q239" s="59"/>
      <c r="R239" s="59"/>
      <c r="S239" s="59"/>
      <c r="T239" s="59"/>
      <c r="U239" s="59"/>
      <c r="V239" s="59"/>
      <c r="W239" s="59"/>
      <c r="X239" s="59"/>
      <c r="Y239" s="59"/>
      <c r="Z239" s="59"/>
    </row>
    <row r="240" spans="1:26" ht="15.75" customHeight="1">
      <c r="A240" s="59"/>
      <c r="B240" s="59"/>
      <c r="C240" s="59"/>
      <c r="D240" s="59"/>
      <c r="E240" s="59"/>
      <c r="F240" s="59"/>
      <c r="G240" s="59"/>
      <c r="H240" s="59"/>
      <c r="I240" s="59"/>
      <c r="J240" s="59"/>
      <c r="K240" s="59"/>
      <c r="L240" s="59"/>
      <c r="M240" s="59"/>
      <c r="N240" s="59"/>
      <c r="O240" s="59"/>
      <c r="P240" s="59"/>
      <c r="Q240" s="59"/>
      <c r="R240" s="59"/>
      <c r="S240" s="59"/>
      <c r="T240" s="59"/>
      <c r="U240" s="59"/>
      <c r="V240" s="59"/>
      <c r="W240" s="59"/>
      <c r="X240" s="59"/>
      <c r="Y240" s="59"/>
      <c r="Z240" s="59"/>
    </row>
    <row r="241" spans="1:26" ht="15.75" customHeight="1">
      <c r="A241" s="59"/>
      <c r="B241" s="59"/>
      <c r="C241" s="59"/>
      <c r="D241" s="59"/>
      <c r="E241" s="59"/>
      <c r="F241" s="59"/>
      <c r="G241" s="59"/>
      <c r="H241" s="59"/>
      <c r="I241" s="59"/>
      <c r="J241" s="59"/>
      <c r="K241" s="59"/>
      <c r="L241" s="59"/>
      <c r="M241" s="59"/>
      <c r="N241" s="59"/>
      <c r="O241" s="59"/>
      <c r="P241" s="59"/>
      <c r="Q241" s="59"/>
      <c r="R241" s="59"/>
      <c r="S241" s="59"/>
      <c r="T241" s="59"/>
      <c r="U241" s="59"/>
      <c r="V241" s="59"/>
      <c r="W241" s="59"/>
      <c r="X241" s="59"/>
      <c r="Y241" s="59"/>
      <c r="Z241" s="59"/>
    </row>
    <row r="242" spans="1:26" ht="15.75" customHeight="1">
      <c r="A242" s="59"/>
      <c r="B242" s="59"/>
      <c r="C242" s="59"/>
      <c r="D242" s="59"/>
      <c r="E242" s="59"/>
      <c r="F242" s="59"/>
      <c r="G242" s="59"/>
      <c r="H242" s="59"/>
      <c r="I242" s="59"/>
      <c r="J242" s="59"/>
      <c r="K242" s="59"/>
      <c r="L242" s="59"/>
      <c r="M242" s="59"/>
      <c r="N242" s="59"/>
      <c r="O242" s="59"/>
      <c r="P242" s="59"/>
      <c r="Q242" s="59"/>
      <c r="R242" s="59"/>
      <c r="S242" s="59"/>
      <c r="T242" s="59"/>
      <c r="U242" s="59"/>
      <c r="V242" s="59"/>
      <c r="W242" s="59"/>
      <c r="X242" s="59"/>
      <c r="Y242" s="59"/>
      <c r="Z242" s="59"/>
    </row>
    <row r="243" spans="1:26" ht="15.75" customHeight="1">
      <c r="A243" s="59"/>
      <c r="B243" s="59"/>
      <c r="C243" s="59"/>
      <c r="D243" s="59"/>
      <c r="E243" s="59"/>
      <c r="F243" s="59"/>
      <c r="G243" s="59"/>
      <c r="H243" s="59"/>
      <c r="I243" s="59"/>
      <c r="J243" s="59"/>
      <c r="K243" s="59"/>
      <c r="L243" s="59"/>
      <c r="M243" s="59"/>
      <c r="N243" s="59"/>
      <c r="O243" s="59"/>
      <c r="P243" s="59"/>
      <c r="Q243" s="59"/>
      <c r="R243" s="59"/>
      <c r="S243" s="59"/>
      <c r="T243" s="59"/>
      <c r="U243" s="59"/>
      <c r="V243" s="59"/>
      <c r="W243" s="59"/>
      <c r="X243" s="59"/>
      <c r="Y243" s="59"/>
      <c r="Z243" s="59"/>
    </row>
    <row r="244" spans="1:26" ht="15.75" customHeight="1">
      <c r="A244" s="59"/>
      <c r="B244" s="59"/>
      <c r="C244" s="59"/>
      <c r="D244" s="59"/>
      <c r="E244" s="59"/>
      <c r="F244" s="59"/>
      <c r="G244" s="59"/>
      <c r="H244" s="59"/>
      <c r="I244" s="59"/>
      <c r="J244" s="59"/>
      <c r="K244" s="59"/>
      <c r="L244" s="59"/>
      <c r="M244" s="59"/>
      <c r="N244" s="59"/>
      <c r="O244" s="59"/>
      <c r="P244" s="59"/>
      <c r="Q244" s="59"/>
      <c r="R244" s="59"/>
      <c r="S244" s="59"/>
      <c r="T244" s="59"/>
      <c r="U244" s="59"/>
      <c r="V244" s="59"/>
      <c r="W244" s="59"/>
      <c r="X244" s="59"/>
      <c r="Y244" s="59"/>
      <c r="Z244" s="59"/>
    </row>
    <row r="245" spans="1:26" ht="15.75" customHeight="1">
      <c r="A245" s="59"/>
      <c r="B245" s="59"/>
      <c r="C245" s="59"/>
      <c r="D245" s="59"/>
      <c r="E245" s="59"/>
      <c r="F245" s="59"/>
      <c r="G245" s="59"/>
      <c r="H245" s="59"/>
      <c r="I245" s="59"/>
      <c r="J245" s="59"/>
      <c r="K245" s="59"/>
      <c r="L245" s="59"/>
      <c r="M245" s="59"/>
      <c r="N245" s="59"/>
      <c r="O245" s="59"/>
      <c r="P245" s="59"/>
      <c r="Q245" s="59"/>
      <c r="R245" s="59"/>
      <c r="S245" s="59"/>
      <c r="T245" s="59"/>
      <c r="U245" s="59"/>
      <c r="V245" s="59"/>
      <c r="W245" s="59"/>
      <c r="X245" s="59"/>
      <c r="Y245" s="59"/>
      <c r="Z245" s="59"/>
    </row>
    <row r="246" spans="1:26" ht="15.75" customHeight="1">
      <c r="A246" s="59"/>
      <c r="B246" s="59"/>
      <c r="C246" s="59"/>
      <c r="D246" s="59"/>
      <c r="E246" s="59"/>
      <c r="F246" s="59"/>
      <c r="G246" s="59"/>
      <c r="H246" s="59"/>
      <c r="I246" s="59"/>
      <c r="J246" s="59"/>
      <c r="K246" s="59"/>
      <c r="L246" s="59"/>
      <c r="M246" s="59"/>
      <c r="N246" s="59"/>
      <c r="O246" s="59"/>
      <c r="P246" s="59"/>
      <c r="Q246" s="59"/>
      <c r="R246" s="59"/>
      <c r="S246" s="59"/>
      <c r="T246" s="59"/>
      <c r="U246" s="59"/>
      <c r="V246" s="59"/>
      <c r="W246" s="59"/>
      <c r="X246" s="59"/>
      <c r="Y246" s="59"/>
      <c r="Z246" s="59"/>
    </row>
    <row r="247" spans="1:26" ht="15.75" customHeight="1">
      <c r="A247" s="59"/>
      <c r="B247" s="59"/>
      <c r="C247" s="59"/>
      <c r="D247" s="59"/>
      <c r="E247" s="59"/>
      <c r="F247" s="59"/>
      <c r="G247" s="59"/>
      <c r="H247" s="59"/>
      <c r="I247" s="59"/>
      <c r="J247" s="59"/>
      <c r="K247" s="59"/>
      <c r="L247" s="59"/>
      <c r="M247" s="59"/>
      <c r="N247" s="59"/>
      <c r="O247" s="59"/>
      <c r="P247" s="59"/>
      <c r="Q247" s="59"/>
      <c r="R247" s="59"/>
      <c r="S247" s="59"/>
      <c r="T247" s="59"/>
      <c r="U247" s="59"/>
      <c r="V247" s="59"/>
      <c r="W247" s="59"/>
      <c r="X247" s="59"/>
      <c r="Y247" s="59"/>
      <c r="Z247" s="59"/>
    </row>
    <row r="248" spans="1:26" ht="15.75" customHeight="1">
      <c r="A248" s="59"/>
      <c r="B248" s="59"/>
      <c r="C248" s="59"/>
      <c r="D248" s="59"/>
      <c r="E248" s="59"/>
      <c r="F248" s="59"/>
      <c r="G248" s="59"/>
      <c r="H248" s="59"/>
      <c r="I248" s="59"/>
      <c r="J248" s="59"/>
      <c r="K248" s="59"/>
      <c r="L248" s="59"/>
      <c r="M248" s="59"/>
      <c r="N248" s="59"/>
      <c r="O248" s="59"/>
      <c r="P248" s="59"/>
      <c r="Q248" s="59"/>
      <c r="R248" s="59"/>
      <c r="S248" s="59"/>
      <c r="T248" s="59"/>
      <c r="U248" s="59"/>
      <c r="V248" s="59"/>
      <c r="W248" s="59"/>
      <c r="X248" s="59"/>
      <c r="Y248" s="59"/>
      <c r="Z248" s="59"/>
    </row>
    <row r="249" spans="1:26" ht="15.75" customHeight="1">
      <c r="A249" s="59"/>
      <c r="B249" s="59"/>
      <c r="C249" s="59"/>
      <c r="D249" s="59"/>
      <c r="E249" s="59"/>
      <c r="F249" s="59"/>
      <c r="G249" s="59"/>
      <c r="H249" s="59"/>
      <c r="I249" s="59"/>
      <c r="J249" s="59"/>
      <c r="K249" s="59"/>
      <c r="L249" s="59"/>
      <c r="M249" s="59"/>
      <c r="N249" s="59"/>
      <c r="O249" s="59"/>
      <c r="P249" s="59"/>
      <c r="Q249" s="59"/>
      <c r="R249" s="59"/>
      <c r="S249" s="59"/>
      <c r="T249" s="59"/>
      <c r="U249" s="59"/>
      <c r="V249" s="59"/>
      <c r="W249" s="59"/>
      <c r="X249" s="59"/>
      <c r="Y249" s="59"/>
      <c r="Z249" s="59"/>
    </row>
    <row r="250" spans="1:26" ht="15.75" customHeight="1">
      <c r="A250" s="59"/>
      <c r="B250" s="59"/>
      <c r="C250" s="59"/>
      <c r="D250" s="59"/>
      <c r="E250" s="59"/>
      <c r="F250" s="59"/>
      <c r="G250" s="59"/>
      <c r="H250" s="59"/>
      <c r="I250" s="59"/>
      <c r="J250" s="59"/>
      <c r="K250" s="59"/>
      <c r="L250" s="59"/>
      <c r="M250" s="59"/>
      <c r="N250" s="59"/>
      <c r="O250" s="59"/>
      <c r="P250" s="59"/>
      <c r="Q250" s="59"/>
      <c r="R250" s="59"/>
      <c r="S250" s="59"/>
      <c r="T250" s="59"/>
      <c r="U250" s="59"/>
      <c r="V250" s="59"/>
      <c r="W250" s="59"/>
      <c r="X250" s="59"/>
      <c r="Y250" s="59"/>
      <c r="Z250" s="59"/>
    </row>
    <row r="251" spans="1:26" ht="15.75" customHeight="1">
      <c r="A251" s="59"/>
      <c r="B251" s="59"/>
      <c r="C251" s="59"/>
      <c r="D251" s="59"/>
      <c r="E251" s="59"/>
      <c r="F251" s="59"/>
      <c r="G251" s="59"/>
      <c r="H251" s="59"/>
      <c r="I251" s="59"/>
      <c r="J251" s="59"/>
      <c r="K251" s="59"/>
      <c r="L251" s="59"/>
      <c r="M251" s="59"/>
      <c r="N251" s="59"/>
      <c r="O251" s="59"/>
      <c r="P251" s="59"/>
      <c r="Q251" s="59"/>
      <c r="R251" s="59"/>
      <c r="S251" s="59"/>
      <c r="T251" s="59"/>
      <c r="U251" s="59"/>
      <c r="V251" s="59"/>
      <c r="W251" s="59"/>
      <c r="X251" s="59"/>
      <c r="Y251" s="59"/>
      <c r="Z251" s="59"/>
    </row>
    <row r="252" spans="1:26" ht="15.75" customHeight="1">
      <c r="A252" s="59"/>
      <c r="B252" s="59"/>
      <c r="C252" s="59"/>
      <c r="D252" s="59"/>
      <c r="E252" s="59"/>
      <c r="F252" s="59"/>
      <c r="G252" s="59"/>
      <c r="H252" s="59"/>
      <c r="I252" s="59"/>
      <c r="J252" s="59"/>
      <c r="K252" s="59"/>
      <c r="L252" s="59"/>
      <c r="M252" s="59"/>
      <c r="N252" s="59"/>
      <c r="O252" s="59"/>
      <c r="P252" s="59"/>
      <c r="Q252" s="59"/>
      <c r="R252" s="59"/>
      <c r="S252" s="59"/>
      <c r="T252" s="59"/>
      <c r="U252" s="59"/>
      <c r="V252" s="59"/>
      <c r="W252" s="59"/>
      <c r="X252" s="59"/>
      <c r="Y252" s="59"/>
      <c r="Z252" s="59"/>
    </row>
    <row r="253" spans="1:26" ht="15.75" customHeight="1">
      <c r="A253" s="59"/>
      <c r="B253" s="59"/>
      <c r="C253" s="59"/>
      <c r="D253" s="59"/>
      <c r="E253" s="59"/>
      <c r="F253" s="59"/>
      <c r="G253" s="59"/>
      <c r="H253" s="59"/>
      <c r="I253" s="59"/>
      <c r="J253" s="59"/>
      <c r="K253" s="59"/>
      <c r="L253" s="59"/>
      <c r="M253" s="59"/>
      <c r="N253" s="59"/>
      <c r="O253" s="59"/>
      <c r="P253" s="59"/>
      <c r="Q253" s="59"/>
      <c r="R253" s="59"/>
      <c r="S253" s="59"/>
      <c r="T253" s="59"/>
      <c r="U253" s="59"/>
      <c r="V253" s="59"/>
      <c r="W253" s="59"/>
      <c r="X253" s="59"/>
      <c r="Y253" s="59"/>
      <c r="Z253" s="59"/>
    </row>
    <row r="254" spans="1:26" ht="15.75" customHeight="1">
      <c r="A254" s="59"/>
      <c r="B254" s="59"/>
      <c r="C254" s="59"/>
      <c r="D254" s="59"/>
      <c r="E254" s="59"/>
      <c r="F254" s="59"/>
      <c r="G254" s="59"/>
      <c r="H254" s="59"/>
      <c r="I254" s="59"/>
      <c r="J254" s="59"/>
      <c r="K254" s="59"/>
      <c r="L254" s="59"/>
      <c r="M254" s="59"/>
      <c r="N254" s="59"/>
      <c r="O254" s="59"/>
      <c r="P254" s="59"/>
      <c r="Q254" s="59"/>
      <c r="R254" s="59"/>
      <c r="S254" s="59"/>
      <c r="T254" s="59"/>
      <c r="U254" s="59"/>
      <c r="V254" s="59"/>
      <c r="W254" s="59"/>
      <c r="X254" s="59"/>
      <c r="Y254" s="59"/>
      <c r="Z254" s="59"/>
    </row>
    <row r="255" spans="1:26" ht="15.75" customHeight="1">
      <c r="A255" s="59"/>
      <c r="B255" s="59"/>
      <c r="C255" s="59"/>
      <c r="D255" s="59"/>
      <c r="E255" s="59"/>
      <c r="F255" s="59"/>
      <c r="G255" s="59"/>
      <c r="H255" s="59"/>
      <c r="I255" s="59"/>
      <c r="J255" s="59"/>
      <c r="K255" s="59"/>
      <c r="L255" s="59"/>
      <c r="M255" s="59"/>
      <c r="N255" s="59"/>
      <c r="O255" s="59"/>
      <c r="P255" s="59"/>
      <c r="Q255" s="59"/>
      <c r="R255" s="59"/>
      <c r="S255" s="59"/>
      <c r="T255" s="59"/>
      <c r="U255" s="59"/>
      <c r="V255" s="59"/>
      <c r="W255" s="59"/>
      <c r="X255" s="59"/>
      <c r="Y255" s="59"/>
      <c r="Z255" s="59"/>
    </row>
    <row r="256" spans="1:26" ht="15.75" customHeight="1">
      <c r="A256" s="59"/>
      <c r="B256" s="59"/>
      <c r="C256" s="59"/>
      <c r="D256" s="59"/>
      <c r="E256" s="59"/>
      <c r="F256" s="59"/>
      <c r="G256" s="59"/>
      <c r="H256" s="59"/>
      <c r="I256" s="59"/>
      <c r="J256" s="59"/>
      <c r="K256" s="59"/>
      <c r="L256" s="59"/>
      <c r="M256" s="59"/>
      <c r="N256" s="59"/>
      <c r="O256" s="59"/>
      <c r="P256" s="59"/>
      <c r="Q256" s="59"/>
      <c r="R256" s="59"/>
      <c r="S256" s="59"/>
      <c r="T256" s="59"/>
      <c r="U256" s="59"/>
      <c r="V256" s="59"/>
      <c r="W256" s="59"/>
      <c r="X256" s="59"/>
      <c r="Y256" s="59"/>
      <c r="Z256" s="59"/>
    </row>
    <row r="257" spans="1:26" ht="15.75" customHeight="1">
      <c r="A257" s="59"/>
      <c r="B257" s="59"/>
      <c r="C257" s="59"/>
      <c r="D257" s="59"/>
      <c r="E257" s="59"/>
      <c r="F257" s="59"/>
      <c r="G257" s="59"/>
      <c r="H257" s="59"/>
      <c r="I257" s="59"/>
      <c r="J257" s="59"/>
      <c r="K257" s="59"/>
      <c r="L257" s="59"/>
      <c r="M257" s="59"/>
      <c r="N257" s="59"/>
      <c r="O257" s="59"/>
      <c r="P257" s="59"/>
      <c r="Q257" s="59"/>
      <c r="R257" s="59"/>
      <c r="S257" s="59"/>
      <c r="T257" s="59"/>
      <c r="U257" s="59"/>
      <c r="V257" s="59"/>
      <c r="W257" s="59"/>
      <c r="X257" s="59"/>
      <c r="Y257" s="59"/>
      <c r="Z257" s="59"/>
    </row>
    <row r="258" spans="1:26" ht="15.75" customHeight="1">
      <c r="A258" s="59"/>
      <c r="B258" s="59"/>
      <c r="C258" s="59"/>
      <c r="D258" s="59"/>
      <c r="E258" s="59"/>
      <c r="F258" s="59"/>
      <c r="G258" s="59"/>
      <c r="H258" s="59"/>
      <c r="I258" s="59"/>
      <c r="J258" s="59"/>
      <c r="K258" s="59"/>
      <c r="L258" s="59"/>
      <c r="M258" s="59"/>
      <c r="N258" s="59"/>
      <c r="O258" s="59"/>
      <c r="P258" s="59"/>
      <c r="Q258" s="59"/>
      <c r="R258" s="59"/>
      <c r="S258" s="59"/>
      <c r="T258" s="59"/>
      <c r="U258" s="59"/>
      <c r="V258" s="59"/>
      <c r="W258" s="59"/>
      <c r="X258" s="59"/>
      <c r="Y258" s="59"/>
      <c r="Z258" s="59"/>
    </row>
    <row r="259" spans="1:26" ht="15.75" customHeight="1">
      <c r="A259" s="59"/>
      <c r="B259" s="59"/>
      <c r="C259" s="59"/>
      <c r="D259" s="59"/>
      <c r="E259" s="59"/>
      <c r="F259" s="59"/>
      <c r="G259" s="59"/>
      <c r="H259" s="59"/>
      <c r="I259" s="59"/>
      <c r="J259" s="59"/>
      <c r="K259" s="59"/>
      <c r="L259" s="59"/>
      <c r="M259" s="59"/>
      <c r="N259" s="59"/>
      <c r="O259" s="59"/>
      <c r="P259" s="59"/>
      <c r="Q259" s="59"/>
      <c r="R259" s="59"/>
      <c r="S259" s="59"/>
      <c r="T259" s="59"/>
      <c r="U259" s="59"/>
      <c r="V259" s="59"/>
      <c r="W259" s="59"/>
      <c r="X259" s="59"/>
      <c r="Y259" s="59"/>
      <c r="Z259" s="59"/>
    </row>
    <row r="260" spans="1:26" ht="15.75" customHeight="1">
      <c r="A260" s="59"/>
      <c r="B260" s="59"/>
      <c r="C260" s="59"/>
      <c r="D260" s="59"/>
      <c r="E260" s="59"/>
      <c r="F260" s="59"/>
      <c r="G260" s="59"/>
      <c r="H260" s="59"/>
      <c r="I260" s="59"/>
      <c r="J260" s="59"/>
      <c r="K260" s="59"/>
      <c r="L260" s="59"/>
      <c r="M260" s="59"/>
      <c r="N260" s="59"/>
      <c r="O260" s="59"/>
      <c r="P260" s="59"/>
      <c r="Q260" s="59"/>
      <c r="R260" s="59"/>
      <c r="S260" s="59"/>
      <c r="T260" s="59"/>
      <c r="U260" s="59"/>
      <c r="V260" s="59"/>
      <c r="W260" s="59"/>
      <c r="X260" s="59"/>
      <c r="Y260" s="59"/>
      <c r="Z260" s="59"/>
    </row>
    <row r="261" spans="1:26" ht="15.75" customHeight="1">
      <c r="A261" s="59"/>
      <c r="B261" s="59"/>
      <c r="C261" s="59"/>
      <c r="D261" s="59"/>
      <c r="E261" s="59"/>
      <c r="F261" s="59"/>
      <c r="G261" s="59"/>
      <c r="H261" s="59"/>
      <c r="I261" s="59"/>
      <c r="J261" s="59"/>
      <c r="K261" s="59"/>
      <c r="L261" s="59"/>
      <c r="M261" s="59"/>
      <c r="N261" s="59"/>
      <c r="O261" s="59"/>
      <c r="P261" s="59"/>
      <c r="Q261" s="59"/>
      <c r="R261" s="59"/>
      <c r="S261" s="59"/>
      <c r="T261" s="59"/>
      <c r="U261" s="59"/>
      <c r="V261" s="59"/>
      <c r="W261" s="59"/>
      <c r="X261" s="59"/>
      <c r="Y261" s="59"/>
      <c r="Z261" s="59"/>
    </row>
    <row r="262" spans="1:26" ht="15.75" customHeight="1">
      <c r="A262" s="59"/>
      <c r="B262" s="59"/>
      <c r="C262" s="59"/>
      <c r="D262" s="59"/>
      <c r="E262" s="59"/>
      <c r="F262" s="59"/>
      <c r="G262" s="59"/>
      <c r="H262" s="59"/>
      <c r="I262" s="59"/>
      <c r="J262" s="59"/>
      <c r="K262" s="59"/>
      <c r="L262" s="59"/>
      <c r="M262" s="59"/>
      <c r="N262" s="59"/>
      <c r="O262" s="59"/>
      <c r="P262" s="59"/>
      <c r="Q262" s="59"/>
      <c r="R262" s="59"/>
      <c r="S262" s="59"/>
      <c r="T262" s="59"/>
      <c r="U262" s="59"/>
      <c r="V262" s="59"/>
      <c r="W262" s="59"/>
      <c r="X262" s="59"/>
      <c r="Y262" s="59"/>
      <c r="Z262" s="59"/>
    </row>
    <row r="263" spans="1:26" ht="15.75" customHeight="1">
      <c r="A263" s="59"/>
      <c r="B263" s="59"/>
      <c r="C263" s="59"/>
      <c r="D263" s="59"/>
      <c r="E263" s="59"/>
      <c r="F263" s="59"/>
      <c r="G263" s="59"/>
      <c r="H263" s="59"/>
      <c r="I263" s="59"/>
      <c r="J263" s="59"/>
      <c r="K263" s="59"/>
      <c r="L263" s="59"/>
      <c r="M263" s="59"/>
      <c r="N263" s="59"/>
      <c r="O263" s="59"/>
      <c r="P263" s="59"/>
      <c r="Q263" s="59"/>
      <c r="R263" s="59"/>
      <c r="S263" s="59"/>
      <c r="T263" s="59"/>
      <c r="U263" s="59"/>
      <c r="V263" s="59"/>
      <c r="W263" s="59"/>
      <c r="X263" s="59"/>
      <c r="Y263" s="59"/>
      <c r="Z263" s="59"/>
    </row>
    <row r="264" spans="1:26" ht="15.75" customHeight="1">
      <c r="A264" s="59"/>
      <c r="B264" s="59"/>
      <c r="C264" s="59"/>
      <c r="D264" s="59"/>
      <c r="E264" s="59"/>
      <c r="F264" s="59"/>
      <c r="G264" s="59"/>
      <c r="H264" s="59"/>
      <c r="I264" s="59"/>
      <c r="J264" s="59"/>
      <c r="K264" s="59"/>
      <c r="L264" s="59"/>
      <c r="M264" s="59"/>
      <c r="N264" s="59"/>
      <c r="O264" s="59"/>
      <c r="P264" s="59"/>
      <c r="Q264" s="59"/>
      <c r="R264" s="59"/>
      <c r="S264" s="59"/>
      <c r="T264" s="59"/>
      <c r="U264" s="59"/>
      <c r="V264" s="59"/>
      <c r="W264" s="59"/>
      <c r="X264" s="59"/>
      <c r="Y264" s="59"/>
      <c r="Z264" s="59"/>
    </row>
    <row r="265" spans="1:26" ht="15.75" customHeight="1">
      <c r="A265" s="59"/>
      <c r="B265" s="59"/>
      <c r="C265" s="59"/>
      <c r="D265" s="59"/>
      <c r="E265" s="59"/>
      <c r="F265" s="59"/>
      <c r="G265" s="59"/>
      <c r="H265" s="59"/>
      <c r="I265" s="59"/>
      <c r="J265" s="59"/>
      <c r="K265" s="59"/>
      <c r="L265" s="59"/>
      <c r="M265" s="59"/>
      <c r="N265" s="59"/>
      <c r="O265" s="59"/>
      <c r="P265" s="59"/>
      <c r="Q265" s="59"/>
      <c r="R265" s="59"/>
      <c r="S265" s="59"/>
      <c r="T265" s="59"/>
      <c r="U265" s="59"/>
      <c r="V265" s="59"/>
      <c r="W265" s="59"/>
      <c r="X265" s="59"/>
      <c r="Y265" s="59"/>
      <c r="Z265" s="59"/>
    </row>
    <row r="266" spans="1:26" ht="15.75" customHeight="1">
      <c r="A266" s="59"/>
      <c r="B266" s="59"/>
      <c r="C266" s="59"/>
      <c r="D266" s="59"/>
      <c r="E266" s="59"/>
      <c r="F266" s="59"/>
      <c r="G266" s="59"/>
      <c r="H266" s="59"/>
      <c r="I266" s="59"/>
      <c r="J266" s="59"/>
      <c r="K266" s="59"/>
      <c r="L266" s="59"/>
      <c r="M266" s="59"/>
      <c r="N266" s="59"/>
      <c r="O266" s="59"/>
      <c r="P266" s="59"/>
      <c r="Q266" s="59"/>
      <c r="R266" s="59"/>
      <c r="S266" s="59"/>
      <c r="T266" s="59"/>
      <c r="U266" s="59"/>
      <c r="V266" s="59"/>
      <c r="W266" s="59"/>
      <c r="X266" s="59"/>
      <c r="Y266" s="59"/>
      <c r="Z266" s="59"/>
    </row>
    <row r="267" spans="1:26" ht="15.75" customHeight="1">
      <c r="A267" s="59"/>
      <c r="B267" s="59"/>
      <c r="C267" s="59"/>
      <c r="D267" s="59"/>
      <c r="E267" s="59"/>
      <c r="F267" s="59"/>
      <c r="G267" s="59"/>
      <c r="H267" s="59"/>
      <c r="I267" s="59"/>
      <c r="J267" s="59"/>
      <c r="K267" s="59"/>
      <c r="L267" s="59"/>
      <c r="M267" s="59"/>
      <c r="N267" s="59"/>
      <c r="O267" s="59"/>
      <c r="P267" s="59"/>
      <c r="Q267" s="59"/>
      <c r="R267" s="59"/>
      <c r="S267" s="59"/>
      <c r="T267" s="59"/>
      <c r="U267" s="59"/>
      <c r="V267" s="59"/>
      <c r="W267" s="59"/>
      <c r="X267" s="59"/>
      <c r="Y267" s="59"/>
      <c r="Z267" s="59"/>
    </row>
    <row r="268" spans="1:26" ht="15.75" customHeight="1">
      <c r="A268" s="59"/>
      <c r="B268" s="59"/>
      <c r="C268" s="59"/>
      <c r="D268" s="59"/>
      <c r="E268" s="59"/>
      <c r="F268" s="59"/>
      <c r="G268" s="59"/>
      <c r="H268" s="59"/>
      <c r="I268" s="59"/>
      <c r="J268" s="59"/>
      <c r="K268" s="59"/>
      <c r="L268" s="59"/>
      <c r="M268" s="59"/>
      <c r="N268" s="59"/>
      <c r="O268" s="59"/>
      <c r="P268" s="59"/>
      <c r="Q268" s="59"/>
      <c r="R268" s="59"/>
      <c r="S268" s="59"/>
      <c r="T268" s="59"/>
      <c r="U268" s="59"/>
      <c r="V268" s="59"/>
      <c r="W268" s="59"/>
      <c r="X268" s="59"/>
      <c r="Y268" s="59"/>
      <c r="Z268" s="59"/>
    </row>
    <row r="269" spans="1:26" ht="15.75" customHeight="1">
      <c r="A269" s="59"/>
      <c r="B269" s="59"/>
      <c r="C269" s="59"/>
      <c r="D269" s="59"/>
      <c r="E269" s="59"/>
      <c r="F269" s="59"/>
      <c r="G269" s="59"/>
      <c r="H269" s="59"/>
      <c r="I269" s="59"/>
      <c r="J269" s="59"/>
      <c r="K269" s="59"/>
      <c r="L269" s="59"/>
      <c r="M269" s="59"/>
      <c r="N269" s="59"/>
      <c r="O269" s="59"/>
      <c r="P269" s="59"/>
      <c r="Q269" s="59"/>
      <c r="R269" s="59"/>
      <c r="S269" s="59"/>
      <c r="T269" s="59"/>
      <c r="U269" s="59"/>
      <c r="V269" s="59"/>
      <c r="W269" s="59"/>
      <c r="X269" s="59"/>
      <c r="Y269" s="59"/>
      <c r="Z269" s="59"/>
    </row>
    <row r="270" spans="1:26" ht="15.75" customHeight="1">
      <c r="A270" s="59"/>
      <c r="B270" s="59"/>
      <c r="C270" s="59"/>
      <c r="D270" s="59"/>
      <c r="E270" s="59"/>
      <c r="F270" s="59"/>
      <c r="G270" s="59"/>
      <c r="H270" s="59"/>
      <c r="I270" s="59"/>
      <c r="J270" s="59"/>
      <c r="K270" s="59"/>
      <c r="L270" s="59"/>
      <c r="M270" s="59"/>
      <c r="N270" s="59"/>
      <c r="O270" s="59"/>
      <c r="P270" s="59"/>
      <c r="Q270" s="59"/>
      <c r="R270" s="59"/>
      <c r="S270" s="59"/>
      <c r="T270" s="59"/>
      <c r="U270" s="59"/>
      <c r="V270" s="59"/>
      <c r="W270" s="59"/>
      <c r="X270" s="59"/>
      <c r="Y270" s="59"/>
      <c r="Z270" s="59"/>
    </row>
    <row r="271" spans="1:26" ht="15.75" customHeight="1">
      <c r="A271" s="59"/>
      <c r="B271" s="59"/>
      <c r="C271" s="59"/>
      <c r="D271" s="59"/>
      <c r="E271" s="59"/>
      <c r="F271" s="59"/>
      <c r="G271" s="59"/>
      <c r="H271" s="59"/>
      <c r="I271" s="59"/>
      <c r="J271" s="59"/>
      <c r="K271" s="59"/>
      <c r="L271" s="59"/>
      <c r="M271" s="59"/>
      <c r="N271" s="59"/>
      <c r="O271" s="59"/>
      <c r="P271" s="59"/>
      <c r="Q271" s="59"/>
      <c r="R271" s="59"/>
      <c r="S271" s="59"/>
      <c r="T271" s="59"/>
      <c r="U271" s="59"/>
      <c r="V271" s="59"/>
      <c r="W271" s="59"/>
      <c r="X271" s="59"/>
      <c r="Y271" s="59"/>
      <c r="Z271" s="59"/>
    </row>
    <row r="272" spans="1:26" ht="15.75" customHeight="1">
      <c r="A272" s="59"/>
      <c r="B272" s="59"/>
      <c r="C272" s="59"/>
      <c r="D272" s="59"/>
      <c r="E272" s="59"/>
      <c r="F272" s="59"/>
      <c r="G272" s="59"/>
      <c r="H272" s="59"/>
      <c r="I272" s="59"/>
      <c r="J272" s="59"/>
      <c r="K272" s="59"/>
      <c r="L272" s="59"/>
      <c r="M272" s="59"/>
      <c r="N272" s="59"/>
      <c r="O272" s="59"/>
      <c r="P272" s="59"/>
      <c r="Q272" s="59"/>
      <c r="R272" s="59"/>
      <c r="S272" s="59"/>
      <c r="T272" s="59"/>
      <c r="U272" s="59"/>
      <c r="V272" s="59"/>
      <c r="W272" s="59"/>
      <c r="X272" s="59"/>
      <c r="Y272" s="59"/>
      <c r="Z272" s="59"/>
    </row>
    <row r="273" spans="1:26" ht="15.75" customHeight="1">
      <c r="A273" s="59"/>
      <c r="B273" s="59"/>
      <c r="C273" s="59"/>
      <c r="D273" s="59"/>
      <c r="E273" s="59"/>
      <c r="F273" s="59"/>
      <c r="G273" s="59"/>
      <c r="H273" s="59"/>
      <c r="I273" s="59"/>
      <c r="J273" s="59"/>
      <c r="K273" s="59"/>
      <c r="L273" s="59"/>
      <c r="M273" s="59"/>
      <c r="N273" s="59"/>
      <c r="O273" s="59"/>
      <c r="P273" s="59"/>
      <c r="Q273" s="59"/>
      <c r="R273" s="59"/>
      <c r="S273" s="59"/>
      <c r="T273" s="59"/>
      <c r="U273" s="59"/>
      <c r="V273" s="59"/>
      <c r="W273" s="59"/>
      <c r="X273" s="59"/>
      <c r="Y273" s="59"/>
      <c r="Z273" s="59"/>
    </row>
    <row r="274" spans="1:26" ht="15.75" customHeight="1">
      <c r="A274" s="59"/>
      <c r="B274" s="59"/>
      <c r="C274" s="59"/>
      <c r="D274" s="59"/>
      <c r="E274" s="59"/>
      <c r="F274" s="59"/>
      <c r="G274" s="59"/>
      <c r="H274" s="59"/>
      <c r="I274" s="59"/>
      <c r="J274" s="59"/>
      <c r="K274" s="59"/>
      <c r="L274" s="59"/>
      <c r="M274" s="59"/>
      <c r="N274" s="59"/>
      <c r="O274" s="59"/>
      <c r="P274" s="59"/>
      <c r="Q274" s="59"/>
      <c r="R274" s="59"/>
      <c r="S274" s="59"/>
      <c r="T274" s="59"/>
      <c r="U274" s="59"/>
      <c r="V274" s="59"/>
      <c r="W274" s="59"/>
      <c r="X274" s="59"/>
      <c r="Y274" s="59"/>
      <c r="Z274" s="59"/>
    </row>
    <row r="275" spans="1:26" ht="15.75" customHeight="1">
      <c r="A275" s="59"/>
      <c r="B275" s="59"/>
      <c r="C275" s="59"/>
      <c r="D275" s="59"/>
      <c r="E275" s="59"/>
      <c r="F275" s="59"/>
      <c r="G275" s="59"/>
      <c r="H275" s="59"/>
      <c r="I275" s="59"/>
      <c r="J275" s="59"/>
      <c r="K275" s="59"/>
      <c r="L275" s="59"/>
      <c r="M275" s="59"/>
      <c r="N275" s="59"/>
      <c r="O275" s="59"/>
      <c r="P275" s="59"/>
      <c r="Q275" s="59"/>
      <c r="R275" s="59"/>
      <c r="S275" s="59"/>
      <c r="T275" s="59"/>
      <c r="U275" s="59"/>
      <c r="V275" s="59"/>
      <c r="W275" s="59"/>
      <c r="X275" s="59"/>
      <c r="Y275" s="59"/>
      <c r="Z275" s="59"/>
    </row>
    <row r="276" spans="1:26" ht="15.75" customHeight="1">
      <c r="A276" s="59"/>
      <c r="B276" s="59"/>
      <c r="C276" s="59"/>
      <c r="D276" s="59"/>
      <c r="E276" s="59"/>
      <c r="F276" s="59"/>
      <c r="G276" s="59"/>
      <c r="H276" s="59"/>
      <c r="I276" s="59"/>
      <c r="J276" s="59"/>
      <c r="K276" s="59"/>
      <c r="L276" s="59"/>
      <c r="M276" s="59"/>
      <c r="N276" s="59"/>
      <c r="O276" s="59"/>
      <c r="P276" s="59"/>
      <c r="Q276" s="59"/>
      <c r="R276" s="59"/>
      <c r="S276" s="59"/>
      <c r="T276" s="59"/>
      <c r="U276" s="59"/>
      <c r="V276" s="59"/>
      <c r="W276" s="59"/>
      <c r="X276" s="59"/>
      <c r="Y276" s="59"/>
      <c r="Z276" s="59"/>
    </row>
    <row r="277" spans="1:26" ht="15.75" customHeight="1">
      <c r="A277" s="59"/>
      <c r="B277" s="59"/>
      <c r="C277" s="59"/>
      <c r="D277" s="59"/>
      <c r="E277" s="59"/>
      <c r="F277" s="59"/>
      <c r="G277" s="59"/>
      <c r="H277" s="59"/>
      <c r="I277" s="59"/>
      <c r="J277" s="59"/>
      <c r="K277" s="59"/>
      <c r="L277" s="59"/>
      <c r="M277" s="59"/>
      <c r="N277" s="59"/>
      <c r="O277" s="59"/>
      <c r="P277" s="59"/>
      <c r="Q277" s="59"/>
      <c r="R277" s="59"/>
      <c r="S277" s="59"/>
      <c r="T277" s="59"/>
      <c r="U277" s="59"/>
      <c r="V277" s="59"/>
      <c r="W277" s="59"/>
      <c r="X277" s="59"/>
      <c r="Y277" s="59"/>
      <c r="Z277" s="59"/>
    </row>
    <row r="278" spans="1:26" ht="15.75" customHeight="1">
      <c r="A278" s="59"/>
      <c r="B278" s="59"/>
      <c r="C278" s="59"/>
      <c r="D278" s="59"/>
      <c r="E278" s="59"/>
      <c r="F278" s="59"/>
      <c r="G278" s="59"/>
      <c r="H278" s="59"/>
      <c r="I278" s="59"/>
      <c r="J278" s="59"/>
      <c r="K278" s="59"/>
      <c r="L278" s="59"/>
      <c r="M278" s="59"/>
      <c r="N278" s="59"/>
      <c r="O278" s="59"/>
      <c r="P278" s="59"/>
      <c r="Q278" s="59"/>
      <c r="R278" s="59"/>
      <c r="S278" s="59"/>
      <c r="T278" s="59"/>
      <c r="U278" s="59"/>
      <c r="V278" s="59"/>
      <c r="W278" s="59"/>
      <c r="X278" s="59"/>
      <c r="Y278" s="59"/>
      <c r="Z278" s="59"/>
    </row>
    <row r="279" spans="1:26" ht="15.75" customHeight="1">
      <c r="A279" s="59"/>
      <c r="B279" s="59"/>
      <c r="C279" s="59"/>
      <c r="D279" s="59"/>
      <c r="E279" s="59"/>
      <c r="F279" s="59"/>
      <c r="G279" s="59"/>
      <c r="H279" s="59"/>
      <c r="I279" s="59"/>
      <c r="J279" s="59"/>
      <c r="K279" s="59"/>
      <c r="L279" s="59"/>
      <c r="M279" s="59"/>
      <c r="N279" s="59"/>
      <c r="O279" s="59"/>
      <c r="P279" s="59"/>
      <c r="Q279" s="59"/>
      <c r="R279" s="59"/>
      <c r="S279" s="59"/>
      <c r="T279" s="59"/>
      <c r="U279" s="59"/>
      <c r="V279" s="59"/>
      <c r="W279" s="59"/>
      <c r="X279" s="59"/>
      <c r="Y279" s="59"/>
      <c r="Z279" s="59"/>
    </row>
    <row r="280" spans="1:26" ht="15.75" customHeight="1">
      <c r="A280" s="59"/>
      <c r="B280" s="59"/>
      <c r="C280" s="59"/>
      <c r="D280" s="59"/>
      <c r="E280" s="59"/>
      <c r="F280" s="59"/>
      <c r="G280" s="59"/>
      <c r="H280" s="59"/>
      <c r="I280" s="59"/>
      <c r="J280" s="59"/>
      <c r="K280" s="59"/>
      <c r="L280" s="59"/>
      <c r="M280" s="59"/>
      <c r="N280" s="59"/>
      <c r="O280" s="59"/>
      <c r="P280" s="59"/>
      <c r="Q280" s="59"/>
      <c r="R280" s="59"/>
      <c r="S280" s="59"/>
      <c r="T280" s="59"/>
      <c r="U280" s="59"/>
      <c r="V280" s="59"/>
      <c r="W280" s="59"/>
      <c r="X280" s="59"/>
      <c r="Y280" s="59"/>
      <c r="Z280" s="59"/>
    </row>
    <row r="281" spans="1:26" ht="15.75" customHeight="1">
      <c r="A281" s="59"/>
      <c r="B281" s="59"/>
      <c r="C281" s="59"/>
      <c r="D281" s="59"/>
      <c r="E281" s="59"/>
      <c r="F281" s="59"/>
      <c r="G281" s="59"/>
      <c r="H281" s="59"/>
      <c r="I281" s="59"/>
      <c r="J281" s="59"/>
      <c r="K281" s="59"/>
      <c r="L281" s="59"/>
      <c r="M281" s="59"/>
      <c r="N281" s="59"/>
      <c r="O281" s="59"/>
      <c r="P281" s="59"/>
      <c r="Q281" s="59"/>
      <c r="R281" s="59"/>
      <c r="S281" s="59"/>
      <c r="T281" s="59"/>
      <c r="U281" s="59"/>
      <c r="V281" s="59"/>
      <c r="W281" s="59"/>
      <c r="X281" s="59"/>
      <c r="Y281" s="59"/>
      <c r="Z281" s="59"/>
    </row>
    <row r="282" spans="1:26" ht="15.75" customHeight="1">
      <c r="A282" s="59"/>
      <c r="B282" s="59"/>
      <c r="C282" s="59"/>
      <c r="D282" s="59"/>
      <c r="E282" s="59"/>
      <c r="F282" s="59"/>
      <c r="G282" s="59"/>
      <c r="H282" s="59"/>
      <c r="I282" s="59"/>
      <c r="J282" s="59"/>
      <c r="K282" s="59"/>
      <c r="L282" s="59"/>
      <c r="M282" s="59"/>
      <c r="N282" s="59"/>
      <c r="O282" s="59"/>
      <c r="P282" s="59"/>
      <c r="Q282" s="59"/>
      <c r="R282" s="59"/>
      <c r="S282" s="59"/>
      <c r="T282" s="59"/>
      <c r="U282" s="59"/>
      <c r="V282" s="59"/>
      <c r="W282" s="59"/>
      <c r="X282" s="59"/>
      <c r="Y282" s="59"/>
      <c r="Z282" s="59"/>
    </row>
    <row r="283" spans="1:26" ht="15.75" customHeight="1">
      <c r="A283" s="59"/>
      <c r="B283" s="59"/>
      <c r="C283" s="59"/>
      <c r="D283" s="59"/>
      <c r="E283" s="59"/>
      <c r="F283" s="59"/>
      <c r="G283" s="59"/>
      <c r="H283" s="59"/>
      <c r="I283" s="59"/>
      <c r="J283" s="59"/>
      <c r="K283" s="59"/>
      <c r="L283" s="59"/>
      <c r="M283" s="59"/>
      <c r="N283" s="59"/>
      <c r="O283" s="59"/>
      <c r="P283" s="59"/>
      <c r="Q283" s="59"/>
      <c r="R283" s="59"/>
      <c r="S283" s="59"/>
      <c r="T283" s="59"/>
      <c r="U283" s="59"/>
      <c r="V283" s="59"/>
      <c r="W283" s="59"/>
      <c r="X283" s="59"/>
      <c r="Y283" s="59"/>
      <c r="Z283" s="59"/>
    </row>
    <row r="284" spans="1:26" ht="15.75" customHeight="1">
      <c r="A284" s="59"/>
      <c r="B284" s="59"/>
      <c r="C284" s="59"/>
      <c r="D284" s="59"/>
      <c r="E284" s="59"/>
      <c r="F284" s="59"/>
      <c r="G284" s="59"/>
      <c r="H284" s="59"/>
      <c r="I284" s="59"/>
      <c r="J284" s="59"/>
      <c r="K284" s="59"/>
      <c r="L284" s="59"/>
      <c r="M284" s="59"/>
      <c r="N284" s="59"/>
      <c r="O284" s="59"/>
      <c r="P284" s="59"/>
      <c r="Q284" s="59"/>
      <c r="R284" s="59"/>
      <c r="S284" s="59"/>
      <c r="T284" s="59"/>
      <c r="U284" s="59"/>
      <c r="V284" s="59"/>
      <c r="W284" s="59"/>
      <c r="X284" s="59"/>
      <c r="Y284" s="59"/>
      <c r="Z284" s="59"/>
    </row>
    <row r="285" spans="1:26" ht="15.75" customHeight="1">
      <c r="A285" s="59"/>
      <c r="B285" s="59"/>
      <c r="C285" s="59"/>
      <c r="D285" s="59"/>
      <c r="E285" s="59"/>
      <c r="F285" s="59"/>
      <c r="G285" s="59"/>
      <c r="H285" s="59"/>
      <c r="I285" s="59"/>
      <c r="J285" s="59"/>
      <c r="K285" s="59"/>
      <c r="L285" s="59"/>
      <c r="M285" s="59"/>
      <c r="N285" s="59"/>
      <c r="O285" s="59"/>
      <c r="P285" s="59"/>
      <c r="Q285" s="59"/>
      <c r="R285" s="59"/>
      <c r="S285" s="59"/>
      <c r="T285" s="59"/>
      <c r="U285" s="59"/>
      <c r="V285" s="59"/>
      <c r="W285" s="59"/>
      <c r="X285" s="59"/>
      <c r="Y285" s="59"/>
      <c r="Z285" s="59"/>
    </row>
    <row r="286" spans="1:26" ht="15.75" customHeight="1">
      <c r="A286" s="59"/>
      <c r="B286" s="59"/>
      <c r="C286" s="59"/>
      <c r="D286" s="59"/>
      <c r="E286" s="59"/>
      <c r="F286" s="59"/>
      <c r="G286" s="59"/>
      <c r="H286" s="59"/>
      <c r="I286" s="59"/>
      <c r="J286" s="59"/>
      <c r="K286" s="59"/>
      <c r="L286" s="59"/>
      <c r="M286" s="59"/>
      <c r="N286" s="59"/>
      <c r="O286" s="59"/>
      <c r="P286" s="59"/>
      <c r="Q286" s="59"/>
      <c r="R286" s="59"/>
      <c r="S286" s="59"/>
      <c r="T286" s="59"/>
      <c r="U286" s="59"/>
      <c r="V286" s="59"/>
      <c r="W286" s="59"/>
      <c r="X286" s="59"/>
      <c r="Y286" s="59"/>
      <c r="Z286" s="59"/>
    </row>
    <row r="287" spans="1:26" ht="15.75" customHeight="1">
      <c r="A287" s="59"/>
      <c r="B287" s="59"/>
      <c r="C287" s="59"/>
      <c r="D287" s="59"/>
      <c r="E287" s="59"/>
      <c r="F287" s="59"/>
      <c r="G287" s="59"/>
      <c r="H287" s="59"/>
      <c r="I287" s="59"/>
      <c r="J287" s="59"/>
      <c r="K287" s="59"/>
      <c r="L287" s="59"/>
      <c r="M287" s="59"/>
      <c r="N287" s="59"/>
      <c r="O287" s="59"/>
      <c r="P287" s="59"/>
      <c r="Q287" s="59"/>
      <c r="R287" s="59"/>
      <c r="S287" s="59"/>
      <c r="T287" s="59"/>
      <c r="U287" s="59"/>
      <c r="V287" s="59"/>
      <c r="W287" s="59"/>
      <c r="X287" s="59"/>
      <c r="Y287" s="59"/>
      <c r="Z287" s="59"/>
    </row>
    <row r="288" spans="1:26" ht="15.75" customHeight="1">
      <c r="A288" s="59"/>
      <c r="B288" s="59"/>
      <c r="C288" s="59"/>
      <c r="D288" s="59"/>
      <c r="E288" s="59"/>
      <c r="F288" s="59"/>
      <c r="G288" s="59"/>
      <c r="H288" s="59"/>
      <c r="I288" s="59"/>
      <c r="J288" s="59"/>
      <c r="K288" s="59"/>
      <c r="L288" s="59"/>
      <c r="M288" s="59"/>
      <c r="N288" s="59"/>
      <c r="O288" s="59"/>
      <c r="P288" s="59"/>
      <c r="Q288" s="59"/>
      <c r="R288" s="59"/>
      <c r="S288" s="59"/>
      <c r="T288" s="59"/>
      <c r="U288" s="59"/>
      <c r="V288" s="59"/>
      <c r="W288" s="59"/>
      <c r="X288" s="59"/>
      <c r="Y288" s="59"/>
      <c r="Z288" s="59"/>
    </row>
    <row r="289" spans="1:26" ht="15.75" customHeight="1">
      <c r="A289" s="59"/>
      <c r="B289" s="59"/>
      <c r="C289" s="59"/>
      <c r="D289" s="59"/>
      <c r="E289" s="59"/>
      <c r="F289" s="59"/>
      <c r="G289" s="59"/>
      <c r="H289" s="59"/>
      <c r="I289" s="59"/>
      <c r="J289" s="59"/>
      <c r="K289" s="59"/>
      <c r="L289" s="59"/>
      <c r="M289" s="59"/>
      <c r="N289" s="59"/>
      <c r="O289" s="59"/>
      <c r="P289" s="59"/>
      <c r="Q289" s="59"/>
      <c r="R289" s="59"/>
      <c r="S289" s="59"/>
      <c r="T289" s="59"/>
      <c r="U289" s="59"/>
      <c r="V289" s="59"/>
      <c r="W289" s="59"/>
      <c r="X289" s="59"/>
      <c r="Y289" s="59"/>
      <c r="Z289" s="59"/>
    </row>
    <row r="290" spans="1:26" ht="15.75" customHeight="1">
      <c r="A290" s="59"/>
      <c r="B290" s="59"/>
      <c r="C290" s="59"/>
      <c r="D290" s="59"/>
      <c r="E290" s="59"/>
      <c r="F290" s="59"/>
      <c r="G290" s="59"/>
      <c r="H290" s="59"/>
      <c r="I290" s="59"/>
      <c r="J290" s="59"/>
      <c r="K290" s="59"/>
      <c r="L290" s="59"/>
      <c r="M290" s="59"/>
      <c r="N290" s="59"/>
      <c r="O290" s="59"/>
      <c r="P290" s="59"/>
      <c r="Q290" s="59"/>
      <c r="R290" s="59"/>
      <c r="S290" s="59"/>
      <c r="T290" s="59"/>
      <c r="U290" s="59"/>
      <c r="V290" s="59"/>
      <c r="W290" s="59"/>
      <c r="X290" s="59"/>
      <c r="Y290" s="59"/>
      <c r="Z290" s="59"/>
    </row>
    <row r="291" spans="1:26" ht="15.75" customHeight="1">
      <c r="A291" s="59"/>
      <c r="B291" s="59"/>
      <c r="C291" s="59"/>
      <c r="D291" s="59"/>
      <c r="E291" s="59"/>
      <c r="F291" s="59"/>
      <c r="G291" s="59"/>
      <c r="H291" s="59"/>
      <c r="I291" s="59"/>
      <c r="J291" s="59"/>
      <c r="K291" s="59"/>
      <c r="L291" s="59"/>
      <c r="M291" s="59"/>
      <c r="N291" s="59"/>
      <c r="O291" s="59"/>
      <c r="P291" s="59"/>
      <c r="Q291" s="59"/>
      <c r="R291" s="59"/>
      <c r="S291" s="59"/>
      <c r="T291" s="59"/>
      <c r="U291" s="59"/>
      <c r="V291" s="59"/>
      <c r="W291" s="59"/>
      <c r="X291" s="59"/>
      <c r="Y291" s="59"/>
      <c r="Z291" s="59"/>
    </row>
    <row r="292" spans="1:26" ht="15.75" customHeight="1">
      <c r="A292" s="59"/>
      <c r="B292" s="59"/>
      <c r="C292" s="59"/>
      <c r="D292" s="59"/>
      <c r="E292" s="59"/>
      <c r="F292" s="59"/>
      <c r="G292" s="59"/>
      <c r="H292" s="59"/>
      <c r="I292" s="59"/>
      <c r="J292" s="59"/>
      <c r="K292" s="59"/>
      <c r="L292" s="59"/>
      <c r="M292" s="59"/>
      <c r="N292" s="59"/>
      <c r="O292" s="59"/>
      <c r="P292" s="59"/>
      <c r="Q292" s="59"/>
      <c r="R292" s="59"/>
      <c r="S292" s="59"/>
      <c r="T292" s="59"/>
      <c r="U292" s="59"/>
      <c r="V292" s="59"/>
      <c r="W292" s="59"/>
      <c r="X292" s="59"/>
      <c r="Y292" s="59"/>
      <c r="Z292" s="59"/>
    </row>
    <row r="293" spans="1:26" ht="15.75" customHeight="1">
      <c r="A293" s="59"/>
      <c r="B293" s="59"/>
      <c r="C293" s="59"/>
      <c r="D293" s="59"/>
      <c r="E293" s="59"/>
      <c r="F293" s="59"/>
      <c r="G293" s="59"/>
      <c r="H293" s="59"/>
      <c r="I293" s="59"/>
      <c r="J293" s="59"/>
      <c r="K293" s="59"/>
      <c r="L293" s="59"/>
      <c r="M293" s="59"/>
      <c r="N293" s="59"/>
      <c r="O293" s="59"/>
      <c r="P293" s="59"/>
      <c r="Q293" s="59"/>
      <c r="R293" s="59"/>
      <c r="S293" s="59"/>
      <c r="T293" s="59"/>
      <c r="U293" s="59"/>
      <c r="V293" s="59"/>
      <c r="W293" s="59"/>
      <c r="X293" s="59"/>
      <c r="Y293" s="59"/>
      <c r="Z293" s="59"/>
    </row>
    <row r="294" spans="1:26" ht="15.75" customHeight="1">
      <c r="A294" s="59"/>
      <c r="B294" s="59"/>
      <c r="C294" s="59"/>
      <c r="D294" s="59"/>
      <c r="E294" s="59"/>
      <c r="F294" s="59"/>
      <c r="G294" s="59"/>
      <c r="H294" s="59"/>
      <c r="I294" s="59"/>
      <c r="J294" s="59"/>
      <c r="K294" s="59"/>
      <c r="L294" s="59"/>
      <c r="M294" s="59"/>
      <c r="N294" s="59"/>
      <c r="O294" s="59"/>
      <c r="P294" s="59"/>
      <c r="Q294" s="59"/>
      <c r="R294" s="59"/>
      <c r="S294" s="59"/>
      <c r="T294" s="59"/>
      <c r="U294" s="59"/>
      <c r="V294" s="59"/>
      <c r="W294" s="59"/>
      <c r="X294" s="59"/>
      <c r="Y294" s="59"/>
      <c r="Z294" s="59"/>
    </row>
    <row r="295" spans="1:26" ht="15.75" customHeight="1">
      <c r="A295" s="59"/>
      <c r="B295" s="59"/>
      <c r="C295" s="59"/>
      <c r="D295" s="59"/>
      <c r="E295" s="59"/>
      <c r="F295" s="59"/>
      <c r="G295" s="59"/>
      <c r="H295" s="59"/>
      <c r="I295" s="59"/>
      <c r="J295" s="59"/>
      <c r="K295" s="59"/>
      <c r="L295" s="59"/>
      <c r="M295" s="59"/>
      <c r="N295" s="59"/>
      <c r="O295" s="59"/>
      <c r="P295" s="59"/>
      <c r="Q295" s="59"/>
      <c r="R295" s="59"/>
      <c r="S295" s="59"/>
      <c r="T295" s="59"/>
      <c r="U295" s="59"/>
      <c r="V295" s="59"/>
      <c r="W295" s="59"/>
      <c r="X295" s="59"/>
      <c r="Y295" s="59"/>
      <c r="Z295" s="59"/>
    </row>
    <row r="296" spans="1:26" ht="15.75" customHeight="1">
      <c r="A296" s="59"/>
      <c r="B296" s="59"/>
      <c r="C296" s="59"/>
      <c r="D296" s="59"/>
      <c r="E296" s="59"/>
      <c r="F296" s="59"/>
      <c r="G296" s="59"/>
      <c r="H296" s="59"/>
      <c r="I296" s="59"/>
      <c r="J296" s="59"/>
      <c r="K296" s="59"/>
      <c r="L296" s="59"/>
      <c r="M296" s="59"/>
      <c r="N296" s="59"/>
      <c r="O296" s="59"/>
      <c r="P296" s="59"/>
      <c r="Q296" s="59"/>
      <c r="R296" s="59"/>
      <c r="S296" s="59"/>
      <c r="T296" s="59"/>
      <c r="U296" s="59"/>
      <c r="V296" s="59"/>
      <c r="W296" s="59"/>
      <c r="X296" s="59"/>
      <c r="Y296" s="59"/>
      <c r="Z296" s="59"/>
    </row>
    <row r="297" spans="1:26" ht="15.75" customHeight="1">
      <c r="A297" s="59"/>
      <c r="B297" s="59"/>
      <c r="C297" s="59"/>
      <c r="D297" s="59"/>
      <c r="E297" s="59"/>
      <c r="F297" s="59"/>
      <c r="G297" s="59"/>
      <c r="H297" s="59"/>
      <c r="I297" s="59"/>
      <c r="J297" s="59"/>
      <c r="K297" s="59"/>
      <c r="L297" s="59"/>
      <c r="M297" s="59"/>
      <c r="N297" s="59"/>
      <c r="O297" s="59"/>
      <c r="P297" s="59"/>
      <c r="Q297" s="59"/>
      <c r="R297" s="59"/>
      <c r="S297" s="59"/>
      <c r="T297" s="59"/>
      <c r="U297" s="59"/>
      <c r="V297" s="59"/>
      <c r="W297" s="59"/>
      <c r="X297" s="59"/>
      <c r="Y297" s="59"/>
      <c r="Z297" s="59"/>
    </row>
    <row r="298" spans="1:26" ht="15.75" customHeight="1">
      <c r="A298" s="59"/>
      <c r="B298" s="59"/>
      <c r="C298" s="59"/>
      <c r="D298" s="59"/>
      <c r="E298" s="59"/>
      <c r="F298" s="59"/>
      <c r="G298" s="59"/>
      <c r="H298" s="59"/>
      <c r="I298" s="59"/>
      <c r="J298" s="59"/>
      <c r="K298" s="59"/>
      <c r="L298" s="59"/>
      <c r="M298" s="59"/>
      <c r="N298" s="59"/>
      <c r="O298" s="59"/>
      <c r="P298" s="59"/>
      <c r="Q298" s="59"/>
      <c r="R298" s="59"/>
      <c r="S298" s="59"/>
      <c r="T298" s="59"/>
      <c r="U298" s="59"/>
      <c r="V298" s="59"/>
      <c r="W298" s="59"/>
      <c r="X298" s="59"/>
      <c r="Y298" s="59"/>
      <c r="Z298" s="59"/>
    </row>
    <row r="299" spans="1:26" ht="15.75" customHeight="1">
      <c r="A299" s="59"/>
      <c r="B299" s="59"/>
      <c r="C299" s="59"/>
      <c r="D299" s="59"/>
      <c r="E299" s="59"/>
      <c r="F299" s="59"/>
      <c r="G299" s="59"/>
      <c r="H299" s="59"/>
      <c r="I299" s="59"/>
      <c r="J299" s="59"/>
      <c r="K299" s="59"/>
      <c r="L299" s="59"/>
      <c r="M299" s="59"/>
      <c r="N299" s="59"/>
      <c r="O299" s="59"/>
      <c r="P299" s="59"/>
      <c r="Q299" s="59"/>
      <c r="R299" s="59"/>
      <c r="S299" s="59"/>
      <c r="T299" s="59"/>
      <c r="U299" s="59"/>
      <c r="V299" s="59"/>
      <c r="W299" s="59"/>
      <c r="X299" s="59"/>
      <c r="Y299" s="59"/>
      <c r="Z299" s="59"/>
    </row>
    <row r="300" spans="1:26" ht="15.75" customHeight="1">
      <c r="A300" s="59"/>
      <c r="B300" s="59"/>
      <c r="C300" s="59"/>
      <c r="D300" s="59"/>
      <c r="E300" s="59"/>
      <c r="F300" s="59"/>
      <c r="G300" s="59"/>
      <c r="H300" s="59"/>
      <c r="I300" s="59"/>
      <c r="J300" s="59"/>
      <c r="K300" s="59"/>
      <c r="L300" s="59"/>
      <c r="M300" s="59"/>
      <c r="N300" s="59"/>
      <c r="O300" s="59"/>
      <c r="P300" s="59"/>
      <c r="Q300" s="59"/>
      <c r="R300" s="59"/>
      <c r="S300" s="59"/>
      <c r="T300" s="59"/>
      <c r="U300" s="59"/>
      <c r="V300" s="59"/>
      <c r="W300" s="59"/>
      <c r="X300" s="59"/>
      <c r="Y300" s="59"/>
      <c r="Z300" s="59"/>
    </row>
    <row r="301" spans="1:26" ht="15.75" customHeight="1">
      <c r="A301" s="59"/>
      <c r="B301" s="59"/>
      <c r="C301" s="59"/>
      <c r="D301" s="59"/>
      <c r="E301" s="59"/>
      <c r="F301" s="59"/>
      <c r="G301" s="59"/>
      <c r="H301" s="59"/>
      <c r="I301" s="59"/>
      <c r="J301" s="59"/>
      <c r="K301" s="59"/>
      <c r="L301" s="59"/>
      <c r="M301" s="59"/>
      <c r="N301" s="59"/>
      <c r="O301" s="59"/>
      <c r="P301" s="59"/>
      <c r="Q301" s="59"/>
      <c r="R301" s="59"/>
      <c r="S301" s="59"/>
      <c r="T301" s="59"/>
      <c r="U301" s="59"/>
      <c r="V301" s="59"/>
      <c r="W301" s="59"/>
      <c r="X301" s="59"/>
      <c r="Y301" s="59"/>
      <c r="Z301" s="59"/>
    </row>
    <row r="302" spans="1:26" ht="15.75" customHeight="1">
      <c r="A302" s="59"/>
      <c r="B302" s="59"/>
      <c r="C302" s="59"/>
      <c r="D302" s="59"/>
      <c r="E302" s="59"/>
      <c r="F302" s="59"/>
      <c r="G302" s="59"/>
      <c r="H302" s="59"/>
      <c r="I302" s="59"/>
      <c r="J302" s="59"/>
      <c r="K302" s="59"/>
      <c r="L302" s="59"/>
      <c r="M302" s="59"/>
      <c r="N302" s="59"/>
      <c r="O302" s="59"/>
      <c r="P302" s="59"/>
      <c r="Q302" s="59"/>
      <c r="R302" s="59"/>
      <c r="S302" s="59"/>
      <c r="T302" s="59"/>
      <c r="U302" s="59"/>
      <c r="V302" s="59"/>
      <c r="W302" s="59"/>
      <c r="X302" s="59"/>
      <c r="Y302" s="59"/>
      <c r="Z302" s="59"/>
    </row>
    <row r="303" spans="1:26" ht="15.75" customHeight="1">
      <c r="A303" s="59"/>
      <c r="B303" s="59"/>
      <c r="C303" s="59"/>
      <c r="D303" s="59"/>
      <c r="E303" s="59"/>
      <c r="F303" s="59"/>
      <c r="G303" s="59"/>
      <c r="H303" s="59"/>
      <c r="I303" s="59"/>
      <c r="J303" s="59"/>
      <c r="K303" s="59"/>
      <c r="L303" s="59"/>
      <c r="M303" s="59"/>
      <c r="N303" s="59"/>
      <c r="O303" s="59"/>
      <c r="P303" s="59"/>
      <c r="Q303" s="59"/>
      <c r="R303" s="59"/>
      <c r="S303" s="59"/>
      <c r="T303" s="59"/>
      <c r="U303" s="59"/>
      <c r="V303" s="59"/>
      <c r="W303" s="59"/>
      <c r="X303" s="59"/>
      <c r="Y303" s="59"/>
      <c r="Z303" s="59"/>
    </row>
    <row r="304" spans="1:26" ht="15.75" customHeight="1">
      <c r="A304" s="59"/>
      <c r="B304" s="59"/>
      <c r="C304" s="59"/>
      <c r="D304" s="59"/>
      <c r="E304" s="59"/>
      <c r="F304" s="59"/>
      <c r="G304" s="59"/>
      <c r="H304" s="59"/>
      <c r="I304" s="59"/>
      <c r="J304" s="59"/>
      <c r="K304" s="59"/>
      <c r="L304" s="59"/>
      <c r="M304" s="59"/>
      <c r="N304" s="59"/>
      <c r="O304" s="59"/>
      <c r="P304" s="59"/>
      <c r="Q304" s="59"/>
      <c r="R304" s="59"/>
      <c r="S304" s="59"/>
      <c r="T304" s="59"/>
      <c r="U304" s="59"/>
      <c r="V304" s="59"/>
      <c r="W304" s="59"/>
      <c r="X304" s="59"/>
      <c r="Y304" s="59"/>
      <c r="Z304" s="59"/>
    </row>
    <row r="305" spans="1:26" ht="15.75" customHeight="1">
      <c r="A305" s="59"/>
      <c r="B305" s="59"/>
      <c r="C305" s="59"/>
      <c r="D305" s="59"/>
      <c r="E305" s="59"/>
      <c r="F305" s="59"/>
      <c r="G305" s="59"/>
      <c r="H305" s="59"/>
      <c r="I305" s="59"/>
      <c r="J305" s="59"/>
      <c r="K305" s="59"/>
      <c r="L305" s="59"/>
      <c r="M305" s="59"/>
      <c r="N305" s="59"/>
      <c r="O305" s="59"/>
      <c r="P305" s="59"/>
      <c r="Q305" s="59"/>
      <c r="R305" s="59"/>
      <c r="S305" s="59"/>
      <c r="T305" s="59"/>
      <c r="U305" s="59"/>
      <c r="V305" s="59"/>
      <c r="W305" s="59"/>
      <c r="X305" s="59"/>
      <c r="Y305" s="59"/>
      <c r="Z305" s="59"/>
    </row>
    <row r="306" spans="1:26" ht="15.75" customHeight="1">
      <c r="A306" s="59"/>
      <c r="B306" s="59"/>
      <c r="C306" s="59"/>
      <c r="D306" s="59"/>
      <c r="E306" s="59"/>
      <c r="F306" s="59"/>
      <c r="G306" s="59"/>
      <c r="H306" s="59"/>
      <c r="I306" s="59"/>
      <c r="J306" s="59"/>
      <c r="K306" s="59"/>
      <c r="L306" s="59"/>
      <c r="M306" s="59"/>
      <c r="N306" s="59"/>
      <c r="O306" s="59"/>
      <c r="P306" s="59"/>
      <c r="Q306" s="59"/>
      <c r="R306" s="59"/>
      <c r="S306" s="59"/>
      <c r="T306" s="59"/>
      <c r="U306" s="59"/>
      <c r="V306" s="59"/>
      <c r="W306" s="59"/>
      <c r="X306" s="59"/>
      <c r="Y306" s="59"/>
      <c r="Z306" s="59"/>
    </row>
    <row r="307" spans="1:26" ht="15.75" customHeight="1">
      <c r="A307" s="59"/>
      <c r="B307" s="59"/>
      <c r="C307" s="59"/>
      <c r="D307" s="59"/>
      <c r="E307" s="59"/>
      <c r="F307" s="59"/>
      <c r="G307" s="59"/>
      <c r="H307" s="59"/>
      <c r="I307" s="59"/>
      <c r="J307" s="59"/>
      <c r="K307" s="59"/>
      <c r="L307" s="59"/>
      <c r="M307" s="59"/>
      <c r="N307" s="59"/>
      <c r="O307" s="59"/>
      <c r="P307" s="59"/>
      <c r="Q307" s="59"/>
      <c r="R307" s="59"/>
      <c r="S307" s="59"/>
      <c r="T307" s="59"/>
      <c r="U307" s="59"/>
      <c r="V307" s="59"/>
      <c r="W307" s="59"/>
      <c r="X307" s="59"/>
      <c r="Y307" s="59"/>
      <c r="Z307" s="59"/>
    </row>
    <row r="308" spans="1:26" ht="15.75" customHeight="1">
      <c r="A308" s="59"/>
      <c r="B308" s="59"/>
      <c r="C308" s="59"/>
      <c r="D308" s="59"/>
      <c r="E308" s="59"/>
      <c r="F308" s="59"/>
      <c r="G308" s="59"/>
      <c r="H308" s="59"/>
      <c r="I308" s="59"/>
      <c r="J308" s="59"/>
      <c r="K308" s="59"/>
      <c r="L308" s="59"/>
      <c r="M308" s="59"/>
      <c r="N308" s="59"/>
      <c r="O308" s="59"/>
      <c r="P308" s="59"/>
      <c r="Q308" s="59"/>
      <c r="R308" s="59"/>
      <c r="S308" s="59"/>
      <c r="T308" s="59"/>
      <c r="U308" s="59"/>
      <c r="V308" s="59"/>
      <c r="W308" s="59"/>
      <c r="X308" s="59"/>
      <c r="Y308" s="59"/>
      <c r="Z308" s="59"/>
    </row>
    <row r="309" spans="1:26" ht="15.75" customHeight="1">
      <c r="A309" s="59"/>
      <c r="B309" s="59"/>
      <c r="C309" s="59"/>
      <c r="D309" s="59"/>
      <c r="E309" s="59"/>
      <c r="F309" s="59"/>
      <c r="G309" s="59"/>
      <c r="H309" s="59"/>
      <c r="I309" s="59"/>
      <c r="J309" s="59"/>
      <c r="K309" s="59"/>
      <c r="L309" s="59"/>
      <c r="M309" s="59"/>
      <c r="N309" s="59"/>
      <c r="O309" s="59"/>
      <c r="P309" s="59"/>
      <c r="Q309" s="59"/>
      <c r="R309" s="59"/>
      <c r="S309" s="59"/>
      <c r="T309" s="59"/>
      <c r="U309" s="59"/>
      <c r="V309" s="59"/>
      <c r="W309" s="59"/>
      <c r="X309" s="59"/>
      <c r="Y309" s="59"/>
      <c r="Z309" s="59"/>
    </row>
    <row r="310" spans="1:26" ht="15.75" customHeight="1">
      <c r="A310" s="59"/>
      <c r="B310" s="59"/>
      <c r="C310" s="59"/>
      <c r="D310" s="59"/>
      <c r="E310" s="59"/>
      <c r="F310" s="59"/>
      <c r="G310" s="59"/>
      <c r="H310" s="59"/>
      <c r="I310" s="59"/>
      <c r="J310" s="59"/>
      <c r="K310" s="59"/>
      <c r="L310" s="59"/>
      <c r="M310" s="59"/>
      <c r="N310" s="59"/>
      <c r="O310" s="59"/>
      <c r="P310" s="59"/>
      <c r="Q310" s="59"/>
      <c r="R310" s="59"/>
      <c r="S310" s="59"/>
      <c r="T310" s="59"/>
      <c r="U310" s="59"/>
      <c r="V310" s="59"/>
      <c r="W310" s="59"/>
      <c r="X310" s="59"/>
      <c r="Y310" s="59"/>
      <c r="Z310" s="59"/>
    </row>
    <row r="311" spans="1:26" ht="15.75" customHeight="1">
      <c r="A311" s="59"/>
      <c r="B311" s="59"/>
      <c r="C311" s="59"/>
      <c r="D311" s="59"/>
      <c r="E311" s="59"/>
      <c r="F311" s="59"/>
      <c r="G311" s="59"/>
      <c r="H311" s="59"/>
      <c r="I311" s="59"/>
      <c r="J311" s="59"/>
      <c r="K311" s="59"/>
      <c r="L311" s="59"/>
      <c r="M311" s="59"/>
      <c r="N311" s="59"/>
      <c r="O311" s="59"/>
      <c r="P311" s="59"/>
      <c r="Q311" s="59"/>
      <c r="R311" s="59"/>
      <c r="S311" s="59"/>
      <c r="T311" s="59"/>
      <c r="U311" s="59"/>
      <c r="V311" s="59"/>
      <c r="W311" s="59"/>
      <c r="X311" s="59"/>
      <c r="Y311" s="59"/>
      <c r="Z311" s="59"/>
    </row>
    <row r="312" spans="1:26" ht="15.75" customHeight="1">
      <c r="A312" s="59"/>
      <c r="B312" s="59"/>
      <c r="C312" s="59"/>
      <c r="D312" s="59"/>
      <c r="E312" s="59"/>
      <c r="F312" s="59"/>
      <c r="G312" s="59"/>
      <c r="H312" s="59"/>
      <c r="I312" s="59"/>
      <c r="J312" s="59"/>
      <c r="K312" s="59"/>
      <c r="L312" s="59"/>
      <c r="M312" s="59"/>
      <c r="N312" s="59"/>
      <c r="O312" s="59"/>
      <c r="P312" s="59"/>
      <c r="Q312" s="59"/>
      <c r="R312" s="59"/>
      <c r="S312" s="59"/>
      <c r="T312" s="59"/>
      <c r="U312" s="59"/>
      <c r="V312" s="59"/>
      <c r="W312" s="59"/>
      <c r="X312" s="59"/>
      <c r="Y312" s="59"/>
      <c r="Z312" s="59"/>
    </row>
    <row r="313" spans="1:26" ht="15.75" customHeight="1">
      <c r="A313" s="59"/>
      <c r="B313" s="59"/>
      <c r="C313" s="59"/>
      <c r="D313" s="59"/>
      <c r="E313" s="59"/>
      <c r="F313" s="59"/>
      <c r="G313" s="59"/>
      <c r="H313" s="59"/>
      <c r="I313" s="59"/>
      <c r="J313" s="59"/>
      <c r="K313" s="59"/>
      <c r="L313" s="59"/>
      <c r="M313" s="59"/>
      <c r="N313" s="59"/>
      <c r="O313" s="59"/>
      <c r="P313" s="59"/>
      <c r="Q313" s="59"/>
      <c r="R313" s="59"/>
      <c r="S313" s="59"/>
      <c r="T313" s="59"/>
      <c r="U313" s="59"/>
      <c r="V313" s="59"/>
      <c r="W313" s="59"/>
      <c r="X313" s="59"/>
      <c r="Y313" s="59"/>
      <c r="Z313" s="59"/>
    </row>
    <row r="314" spans="1:26" ht="15.75" customHeight="1">
      <c r="A314" s="59"/>
      <c r="B314" s="59"/>
      <c r="C314" s="59"/>
      <c r="D314" s="59"/>
      <c r="E314" s="59"/>
      <c r="F314" s="59"/>
      <c r="G314" s="59"/>
      <c r="H314" s="59"/>
      <c r="I314" s="59"/>
      <c r="J314" s="59"/>
      <c r="K314" s="59"/>
      <c r="L314" s="59"/>
      <c r="M314" s="59"/>
      <c r="N314" s="59"/>
      <c r="O314" s="59"/>
      <c r="P314" s="59"/>
      <c r="Q314" s="59"/>
      <c r="R314" s="59"/>
      <c r="S314" s="59"/>
      <c r="T314" s="59"/>
      <c r="U314" s="59"/>
      <c r="V314" s="59"/>
      <c r="W314" s="59"/>
      <c r="X314" s="59"/>
      <c r="Y314" s="59"/>
      <c r="Z314" s="59"/>
    </row>
    <row r="315" spans="1:26" ht="15.75" customHeight="1">
      <c r="A315" s="59"/>
      <c r="B315" s="59"/>
      <c r="C315" s="59"/>
      <c r="D315" s="59"/>
      <c r="E315" s="59"/>
      <c r="F315" s="59"/>
      <c r="G315" s="59"/>
      <c r="H315" s="59"/>
      <c r="I315" s="59"/>
      <c r="J315" s="59"/>
      <c r="K315" s="59"/>
      <c r="L315" s="59"/>
      <c r="M315" s="59"/>
      <c r="N315" s="59"/>
      <c r="O315" s="59"/>
      <c r="P315" s="59"/>
      <c r="Q315" s="59"/>
      <c r="R315" s="59"/>
      <c r="S315" s="59"/>
      <c r="T315" s="59"/>
      <c r="U315" s="59"/>
      <c r="V315" s="59"/>
      <c r="W315" s="59"/>
      <c r="X315" s="59"/>
      <c r="Y315" s="59"/>
      <c r="Z315" s="59"/>
    </row>
    <row r="316" spans="1:26" ht="15.75" customHeight="1">
      <c r="A316" s="59"/>
      <c r="B316" s="59"/>
      <c r="C316" s="59"/>
      <c r="D316" s="59"/>
      <c r="E316" s="59"/>
      <c r="F316" s="59"/>
      <c r="G316" s="59"/>
      <c r="H316" s="59"/>
      <c r="I316" s="59"/>
      <c r="J316" s="59"/>
      <c r="K316" s="59"/>
      <c r="L316" s="59"/>
      <c r="M316" s="59"/>
      <c r="N316" s="59"/>
      <c r="O316" s="59"/>
      <c r="P316" s="59"/>
      <c r="Q316" s="59"/>
      <c r="R316" s="59"/>
      <c r="S316" s="59"/>
      <c r="T316" s="59"/>
      <c r="U316" s="59"/>
      <c r="V316" s="59"/>
      <c r="W316" s="59"/>
      <c r="X316" s="59"/>
      <c r="Y316" s="59"/>
      <c r="Z316" s="59"/>
    </row>
    <row r="317" spans="1:26" ht="15.75" customHeight="1">
      <c r="A317" s="59"/>
      <c r="B317" s="59"/>
      <c r="C317" s="59"/>
      <c r="D317" s="59"/>
      <c r="E317" s="59"/>
      <c r="F317" s="59"/>
      <c r="G317" s="59"/>
      <c r="H317" s="59"/>
      <c r="I317" s="59"/>
      <c r="J317" s="59"/>
      <c r="K317" s="59"/>
      <c r="L317" s="59"/>
      <c r="M317" s="59"/>
      <c r="N317" s="59"/>
      <c r="O317" s="59"/>
      <c r="P317" s="59"/>
      <c r="Q317" s="59"/>
      <c r="R317" s="59"/>
      <c r="S317" s="59"/>
      <c r="T317" s="59"/>
      <c r="U317" s="59"/>
      <c r="V317" s="59"/>
      <c r="W317" s="59"/>
      <c r="X317" s="59"/>
      <c r="Y317" s="59"/>
      <c r="Z317" s="59"/>
    </row>
    <row r="318" spans="1:26" ht="15.75" customHeight="1">
      <c r="A318" s="59"/>
      <c r="B318" s="59"/>
      <c r="C318" s="59"/>
      <c r="D318" s="59"/>
      <c r="E318" s="59"/>
      <c r="F318" s="59"/>
      <c r="G318" s="59"/>
      <c r="H318" s="59"/>
      <c r="I318" s="59"/>
      <c r="J318" s="59"/>
      <c r="K318" s="59"/>
      <c r="L318" s="59"/>
      <c r="M318" s="59"/>
      <c r="N318" s="59"/>
      <c r="O318" s="59"/>
      <c r="P318" s="59"/>
      <c r="Q318" s="59"/>
      <c r="R318" s="59"/>
      <c r="S318" s="59"/>
      <c r="T318" s="59"/>
      <c r="U318" s="59"/>
      <c r="V318" s="59"/>
      <c r="W318" s="59"/>
      <c r="X318" s="59"/>
      <c r="Y318" s="59"/>
      <c r="Z318" s="59"/>
    </row>
    <row r="319" spans="1:26" ht="15.75" customHeight="1">
      <c r="A319" s="59"/>
      <c r="B319" s="59"/>
      <c r="C319" s="59"/>
      <c r="D319" s="59"/>
      <c r="E319" s="59"/>
      <c r="F319" s="59"/>
      <c r="G319" s="59"/>
      <c r="H319" s="59"/>
      <c r="I319" s="59"/>
      <c r="J319" s="59"/>
      <c r="K319" s="59"/>
      <c r="L319" s="59"/>
      <c r="M319" s="59"/>
      <c r="N319" s="59"/>
      <c r="O319" s="59"/>
      <c r="P319" s="59"/>
      <c r="Q319" s="59"/>
      <c r="R319" s="59"/>
      <c r="S319" s="59"/>
      <c r="T319" s="59"/>
      <c r="U319" s="59"/>
      <c r="V319" s="59"/>
      <c r="W319" s="59"/>
      <c r="X319" s="59"/>
      <c r="Y319" s="59"/>
      <c r="Z319" s="59"/>
    </row>
    <row r="320" spans="1:26" ht="15.75" customHeight="1">
      <c r="A320" s="59"/>
      <c r="B320" s="59"/>
      <c r="C320" s="59"/>
      <c r="D320" s="59"/>
      <c r="E320" s="59"/>
      <c r="F320" s="59"/>
      <c r="G320" s="59"/>
      <c r="H320" s="59"/>
      <c r="I320" s="59"/>
      <c r="J320" s="59"/>
      <c r="K320" s="59"/>
      <c r="L320" s="59"/>
      <c r="M320" s="59"/>
      <c r="N320" s="59"/>
      <c r="O320" s="59"/>
      <c r="P320" s="59"/>
      <c r="Q320" s="59"/>
      <c r="R320" s="59"/>
      <c r="S320" s="59"/>
      <c r="T320" s="59"/>
      <c r="U320" s="59"/>
      <c r="V320" s="59"/>
      <c r="W320" s="59"/>
      <c r="X320" s="59"/>
      <c r="Y320" s="59"/>
      <c r="Z320" s="59"/>
    </row>
    <row r="321" spans="1:26" ht="15.75" customHeight="1">
      <c r="A321" s="59"/>
      <c r="B321" s="59"/>
      <c r="C321" s="59"/>
      <c r="D321" s="59"/>
      <c r="E321" s="59"/>
      <c r="F321" s="59"/>
      <c r="G321" s="59"/>
      <c r="H321" s="59"/>
      <c r="I321" s="59"/>
      <c r="J321" s="59"/>
      <c r="K321" s="59"/>
      <c r="L321" s="59"/>
      <c r="M321" s="59"/>
      <c r="N321" s="59"/>
      <c r="O321" s="59"/>
      <c r="P321" s="59"/>
      <c r="Q321" s="59"/>
      <c r="R321" s="59"/>
      <c r="S321" s="59"/>
      <c r="T321" s="59"/>
      <c r="U321" s="59"/>
      <c r="V321" s="59"/>
      <c r="W321" s="59"/>
      <c r="X321" s="59"/>
      <c r="Y321" s="59"/>
      <c r="Z321" s="59"/>
    </row>
    <row r="322" spans="1:26" ht="15.75" customHeight="1">
      <c r="A322" s="59"/>
      <c r="B322" s="59"/>
      <c r="C322" s="59"/>
      <c r="D322" s="59"/>
      <c r="E322" s="59"/>
      <c r="F322" s="59"/>
      <c r="G322" s="59"/>
      <c r="H322" s="59"/>
      <c r="I322" s="59"/>
      <c r="J322" s="59"/>
      <c r="K322" s="59"/>
      <c r="L322" s="59"/>
      <c r="M322" s="59"/>
      <c r="N322" s="59"/>
      <c r="O322" s="59"/>
      <c r="P322" s="59"/>
      <c r="Q322" s="59"/>
      <c r="R322" s="59"/>
      <c r="S322" s="59"/>
      <c r="T322" s="59"/>
      <c r="U322" s="59"/>
      <c r="V322" s="59"/>
      <c r="W322" s="59"/>
      <c r="X322" s="59"/>
      <c r="Y322" s="59"/>
      <c r="Z322" s="59"/>
    </row>
    <row r="323" spans="1:26" ht="15.75" customHeight="1">
      <c r="A323" s="59"/>
      <c r="B323" s="59"/>
      <c r="C323" s="59"/>
      <c r="D323" s="59"/>
      <c r="E323" s="59"/>
      <c r="F323" s="59"/>
      <c r="G323" s="59"/>
      <c r="H323" s="59"/>
      <c r="I323" s="59"/>
      <c r="J323" s="59"/>
      <c r="K323" s="59"/>
      <c r="L323" s="59"/>
      <c r="M323" s="59"/>
      <c r="N323" s="59"/>
      <c r="O323" s="59"/>
      <c r="P323" s="59"/>
      <c r="Q323" s="59"/>
      <c r="R323" s="59"/>
      <c r="S323" s="59"/>
      <c r="T323" s="59"/>
      <c r="U323" s="59"/>
      <c r="V323" s="59"/>
      <c r="W323" s="59"/>
      <c r="X323" s="59"/>
      <c r="Y323" s="59"/>
      <c r="Z323" s="59"/>
    </row>
    <row r="324" spans="1:26" ht="15.75" customHeight="1">
      <c r="A324" s="59"/>
      <c r="B324" s="59"/>
      <c r="C324" s="59"/>
      <c r="D324" s="59"/>
      <c r="E324" s="59"/>
      <c r="F324" s="59"/>
      <c r="G324" s="59"/>
      <c r="H324" s="59"/>
      <c r="I324" s="59"/>
      <c r="J324" s="59"/>
      <c r="K324" s="59"/>
      <c r="L324" s="59"/>
      <c r="M324" s="59"/>
      <c r="N324" s="59"/>
      <c r="O324" s="59"/>
      <c r="P324" s="59"/>
      <c r="Q324" s="59"/>
      <c r="R324" s="59"/>
      <c r="S324" s="59"/>
      <c r="T324" s="59"/>
      <c r="U324" s="59"/>
      <c r="V324" s="59"/>
      <c r="W324" s="59"/>
      <c r="X324" s="59"/>
      <c r="Y324" s="59"/>
      <c r="Z324" s="59"/>
    </row>
    <row r="325" spans="1:26" ht="15.75" customHeight="1">
      <c r="A325" s="59"/>
      <c r="B325" s="59"/>
      <c r="C325" s="59"/>
      <c r="D325" s="59"/>
      <c r="E325" s="59"/>
      <c r="F325" s="59"/>
      <c r="G325" s="59"/>
      <c r="H325" s="59"/>
      <c r="I325" s="59"/>
      <c r="J325" s="59"/>
      <c r="K325" s="59"/>
      <c r="L325" s="59"/>
      <c r="M325" s="59"/>
      <c r="N325" s="59"/>
      <c r="O325" s="59"/>
      <c r="P325" s="59"/>
      <c r="Q325" s="59"/>
      <c r="R325" s="59"/>
      <c r="S325" s="59"/>
      <c r="T325" s="59"/>
      <c r="U325" s="59"/>
      <c r="V325" s="59"/>
      <c r="W325" s="59"/>
      <c r="X325" s="59"/>
      <c r="Y325" s="59"/>
      <c r="Z325" s="59"/>
    </row>
    <row r="326" spans="1:26" ht="15.75" customHeight="1">
      <c r="A326" s="59"/>
      <c r="B326" s="59"/>
      <c r="C326" s="59"/>
      <c r="D326" s="59"/>
      <c r="E326" s="59"/>
      <c r="F326" s="59"/>
      <c r="G326" s="59"/>
      <c r="H326" s="59"/>
      <c r="I326" s="59"/>
      <c r="J326" s="59"/>
      <c r="K326" s="59"/>
      <c r="L326" s="59"/>
      <c r="M326" s="59"/>
      <c r="N326" s="59"/>
      <c r="O326" s="59"/>
      <c r="P326" s="59"/>
      <c r="Q326" s="59"/>
      <c r="R326" s="59"/>
      <c r="S326" s="59"/>
      <c r="T326" s="59"/>
      <c r="U326" s="59"/>
      <c r="V326" s="59"/>
      <c r="W326" s="59"/>
      <c r="X326" s="59"/>
      <c r="Y326" s="59"/>
      <c r="Z326" s="59"/>
    </row>
    <row r="327" spans="1:26" ht="15.75" customHeight="1">
      <c r="A327" s="59"/>
      <c r="B327" s="59"/>
      <c r="C327" s="59"/>
      <c r="D327" s="59"/>
      <c r="E327" s="59"/>
      <c r="F327" s="59"/>
      <c r="G327" s="59"/>
      <c r="H327" s="59"/>
      <c r="I327" s="59"/>
      <c r="J327" s="59"/>
      <c r="K327" s="59"/>
      <c r="L327" s="59"/>
      <c r="M327" s="59"/>
      <c r="N327" s="59"/>
      <c r="O327" s="59"/>
      <c r="P327" s="59"/>
      <c r="Q327" s="59"/>
      <c r="R327" s="59"/>
      <c r="S327" s="59"/>
      <c r="T327" s="59"/>
      <c r="U327" s="59"/>
      <c r="V327" s="59"/>
      <c r="W327" s="59"/>
      <c r="X327" s="59"/>
      <c r="Y327" s="59"/>
      <c r="Z327" s="59"/>
    </row>
    <row r="328" spans="1:26" ht="15.75" customHeight="1">
      <c r="A328" s="59"/>
      <c r="B328" s="59"/>
      <c r="C328" s="59"/>
      <c r="D328" s="59"/>
      <c r="E328" s="59"/>
      <c r="F328" s="59"/>
      <c r="G328" s="59"/>
      <c r="H328" s="59"/>
      <c r="I328" s="59"/>
      <c r="J328" s="59"/>
      <c r="K328" s="59"/>
      <c r="L328" s="59"/>
      <c r="M328" s="59"/>
      <c r="N328" s="59"/>
      <c r="O328" s="59"/>
      <c r="P328" s="59"/>
      <c r="Q328" s="59"/>
      <c r="R328" s="59"/>
      <c r="S328" s="59"/>
      <c r="T328" s="59"/>
      <c r="U328" s="59"/>
      <c r="V328" s="59"/>
      <c r="W328" s="59"/>
      <c r="X328" s="59"/>
      <c r="Y328" s="59"/>
      <c r="Z328" s="59"/>
    </row>
    <row r="329" spans="1:26" ht="15.75" customHeight="1">
      <c r="A329" s="59"/>
      <c r="B329" s="59"/>
      <c r="C329" s="59"/>
      <c r="D329" s="59"/>
      <c r="E329" s="59"/>
      <c r="F329" s="59"/>
      <c r="G329" s="59"/>
      <c r="H329" s="59"/>
      <c r="I329" s="59"/>
      <c r="J329" s="59"/>
      <c r="K329" s="59"/>
      <c r="L329" s="59"/>
      <c r="M329" s="59"/>
      <c r="N329" s="59"/>
      <c r="O329" s="59"/>
      <c r="P329" s="59"/>
      <c r="Q329" s="59"/>
      <c r="R329" s="59"/>
      <c r="S329" s="59"/>
      <c r="T329" s="59"/>
      <c r="U329" s="59"/>
      <c r="V329" s="59"/>
      <c r="W329" s="59"/>
      <c r="X329" s="59"/>
      <c r="Y329" s="59"/>
      <c r="Z329" s="59"/>
    </row>
    <row r="330" spans="1:26" ht="15.75" customHeight="1">
      <c r="A330" s="59"/>
      <c r="B330" s="59"/>
      <c r="C330" s="59"/>
      <c r="D330" s="59"/>
      <c r="E330" s="59"/>
      <c r="F330" s="59"/>
      <c r="G330" s="59"/>
      <c r="H330" s="59"/>
      <c r="I330" s="59"/>
      <c r="J330" s="59"/>
      <c r="K330" s="59"/>
      <c r="L330" s="59"/>
      <c r="M330" s="59"/>
      <c r="N330" s="59"/>
      <c r="O330" s="59"/>
      <c r="P330" s="59"/>
      <c r="Q330" s="59"/>
      <c r="R330" s="59"/>
      <c r="S330" s="59"/>
      <c r="T330" s="59"/>
      <c r="U330" s="59"/>
      <c r="V330" s="59"/>
      <c r="W330" s="59"/>
      <c r="X330" s="59"/>
      <c r="Y330" s="59"/>
      <c r="Z330" s="59"/>
    </row>
    <row r="331" spans="1:26" ht="15.75" customHeight="1">
      <c r="A331" s="59"/>
      <c r="B331" s="59"/>
      <c r="C331" s="59"/>
      <c r="D331" s="59"/>
      <c r="E331" s="59"/>
      <c r="F331" s="59"/>
      <c r="G331" s="59"/>
      <c r="H331" s="59"/>
      <c r="I331" s="59"/>
      <c r="J331" s="59"/>
      <c r="K331" s="59"/>
      <c r="L331" s="59"/>
      <c r="M331" s="59"/>
      <c r="N331" s="59"/>
      <c r="O331" s="59"/>
      <c r="P331" s="59"/>
      <c r="Q331" s="59"/>
      <c r="R331" s="59"/>
      <c r="S331" s="59"/>
      <c r="T331" s="59"/>
      <c r="U331" s="59"/>
      <c r="V331" s="59"/>
      <c r="W331" s="59"/>
      <c r="X331" s="59"/>
      <c r="Y331" s="59"/>
      <c r="Z331" s="59"/>
    </row>
    <row r="332" spans="1:26" ht="15.75" customHeight="1">
      <c r="A332" s="59"/>
      <c r="B332" s="59"/>
      <c r="C332" s="59"/>
      <c r="D332" s="59"/>
      <c r="E332" s="59"/>
      <c r="F332" s="59"/>
      <c r="G332" s="59"/>
      <c r="H332" s="59"/>
      <c r="I332" s="59"/>
      <c r="J332" s="59"/>
      <c r="K332" s="59"/>
      <c r="L332" s="59"/>
      <c r="M332" s="59"/>
      <c r="N332" s="59"/>
      <c r="O332" s="59"/>
      <c r="P332" s="59"/>
      <c r="Q332" s="59"/>
      <c r="R332" s="59"/>
      <c r="S332" s="59"/>
      <c r="T332" s="59"/>
      <c r="U332" s="59"/>
      <c r="V332" s="59"/>
      <c r="W332" s="59"/>
      <c r="X332" s="59"/>
      <c r="Y332" s="59"/>
      <c r="Z332" s="59"/>
    </row>
    <row r="333" spans="1:26" ht="15.75" customHeight="1">
      <c r="A333" s="59"/>
      <c r="B333" s="59"/>
      <c r="C333" s="59"/>
      <c r="D333" s="59"/>
      <c r="E333" s="59"/>
      <c r="F333" s="59"/>
      <c r="G333" s="59"/>
      <c r="H333" s="59"/>
      <c r="I333" s="59"/>
      <c r="J333" s="59"/>
      <c r="K333" s="59"/>
      <c r="L333" s="59"/>
      <c r="M333" s="59"/>
      <c r="N333" s="59"/>
      <c r="O333" s="59"/>
      <c r="P333" s="59"/>
      <c r="Q333" s="59"/>
      <c r="R333" s="59"/>
      <c r="S333" s="59"/>
      <c r="T333" s="59"/>
      <c r="U333" s="59"/>
      <c r="V333" s="59"/>
      <c r="W333" s="59"/>
      <c r="X333" s="59"/>
      <c r="Y333" s="59"/>
      <c r="Z333" s="59"/>
    </row>
    <row r="334" spans="1:26" ht="15.75" customHeight="1">
      <c r="A334" s="59"/>
      <c r="B334" s="59"/>
      <c r="C334" s="59"/>
      <c r="D334" s="59"/>
      <c r="E334" s="59"/>
      <c r="F334" s="59"/>
      <c r="G334" s="59"/>
      <c r="H334" s="59"/>
      <c r="I334" s="59"/>
      <c r="J334" s="59"/>
      <c r="K334" s="59"/>
      <c r="L334" s="59"/>
      <c r="M334" s="59"/>
      <c r="N334" s="59"/>
      <c r="O334" s="59"/>
      <c r="P334" s="59"/>
      <c r="Q334" s="59"/>
      <c r="R334" s="59"/>
      <c r="S334" s="59"/>
      <c r="T334" s="59"/>
      <c r="U334" s="59"/>
      <c r="V334" s="59"/>
      <c r="W334" s="59"/>
      <c r="X334" s="59"/>
      <c r="Y334" s="59"/>
      <c r="Z334" s="59"/>
    </row>
    <row r="335" spans="1:26" ht="15.75" customHeight="1">
      <c r="A335" s="59"/>
      <c r="B335" s="59"/>
      <c r="C335" s="59"/>
      <c r="D335" s="59"/>
      <c r="E335" s="59"/>
      <c r="F335" s="59"/>
      <c r="G335" s="59"/>
      <c r="H335" s="59"/>
      <c r="I335" s="59"/>
      <c r="J335" s="59"/>
      <c r="K335" s="59"/>
      <c r="L335" s="59"/>
      <c r="M335" s="59"/>
      <c r="N335" s="59"/>
      <c r="O335" s="59"/>
      <c r="P335" s="59"/>
      <c r="Q335" s="59"/>
      <c r="R335" s="59"/>
      <c r="S335" s="59"/>
      <c r="T335" s="59"/>
      <c r="U335" s="59"/>
      <c r="V335" s="59"/>
      <c r="W335" s="59"/>
      <c r="X335" s="59"/>
      <c r="Y335" s="59"/>
      <c r="Z335" s="59"/>
    </row>
    <row r="336" spans="1:26" ht="15.75" customHeight="1">
      <c r="A336" s="59"/>
      <c r="B336" s="59"/>
      <c r="C336" s="59"/>
      <c r="D336" s="59"/>
      <c r="E336" s="59"/>
      <c r="F336" s="59"/>
      <c r="G336" s="59"/>
      <c r="H336" s="59"/>
      <c r="I336" s="59"/>
      <c r="J336" s="59"/>
      <c r="K336" s="59"/>
      <c r="L336" s="59"/>
      <c r="M336" s="59"/>
      <c r="N336" s="59"/>
      <c r="O336" s="59"/>
      <c r="P336" s="59"/>
      <c r="Q336" s="59"/>
      <c r="R336" s="59"/>
      <c r="S336" s="59"/>
      <c r="T336" s="59"/>
      <c r="U336" s="59"/>
      <c r="V336" s="59"/>
      <c r="W336" s="59"/>
      <c r="X336" s="59"/>
      <c r="Y336" s="59"/>
      <c r="Z336" s="59"/>
    </row>
    <row r="337" spans="1:26" ht="15.75" customHeight="1">
      <c r="A337" s="59"/>
      <c r="B337" s="59"/>
      <c r="C337" s="59"/>
      <c r="D337" s="59"/>
      <c r="E337" s="59"/>
      <c r="F337" s="59"/>
      <c r="G337" s="59"/>
      <c r="H337" s="59"/>
      <c r="I337" s="59"/>
      <c r="J337" s="59"/>
      <c r="K337" s="59"/>
      <c r="L337" s="59"/>
      <c r="M337" s="59"/>
      <c r="N337" s="59"/>
      <c r="O337" s="59"/>
      <c r="P337" s="59"/>
      <c r="Q337" s="59"/>
      <c r="R337" s="59"/>
      <c r="S337" s="59"/>
      <c r="T337" s="59"/>
      <c r="U337" s="59"/>
      <c r="V337" s="59"/>
      <c r="W337" s="59"/>
      <c r="X337" s="59"/>
      <c r="Y337" s="59"/>
      <c r="Z337" s="59"/>
    </row>
    <row r="338" spans="1:26" ht="15.75" customHeight="1">
      <c r="A338" s="59"/>
      <c r="B338" s="59"/>
      <c r="C338" s="59"/>
      <c r="D338" s="59"/>
      <c r="E338" s="59"/>
      <c r="F338" s="59"/>
      <c r="G338" s="59"/>
      <c r="H338" s="59"/>
      <c r="I338" s="59"/>
      <c r="J338" s="59"/>
      <c r="K338" s="59"/>
      <c r="L338" s="59"/>
      <c r="M338" s="59"/>
      <c r="N338" s="59"/>
      <c r="O338" s="59"/>
      <c r="P338" s="59"/>
      <c r="Q338" s="59"/>
      <c r="R338" s="59"/>
      <c r="S338" s="59"/>
      <c r="T338" s="59"/>
      <c r="U338" s="59"/>
      <c r="V338" s="59"/>
      <c r="W338" s="59"/>
      <c r="X338" s="59"/>
      <c r="Y338" s="59"/>
      <c r="Z338" s="59"/>
    </row>
    <row r="339" spans="1:26" ht="15.75" customHeight="1">
      <c r="A339" s="59"/>
      <c r="B339" s="59"/>
      <c r="C339" s="59"/>
      <c r="D339" s="59"/>
      <c r="E339" s="59"/>
      <c r="F339" s="59"/>
      <c r="G339" s="59"/>
      <c r="H339" s="59"/>
      <c r="I339" s="59"/>
      <c r="J339" s="59"/>
      <c r="K339" s="59"/>
      <c r="L339" s="59"/>
      <c r="M339" s="59"/>
      <c r="N339" s="59"/>
      <c r="O339" s="59"/>
      <c r="P339" s="59"/>
      <c r="Q339" s="59"/>
      <c r="R339" s="59"/>
      <c r="S339" s="59"/>
      <c r="T339" s="59"/>
      <c r="U339" s="59"/>
      <c r="V339" s="59"/>
      <c r="W339" s="59"/>
      <c r="X339" s="59"/>
      <c r="Y339" s="59"/>
      <c r="Z339" s="59"/>
    </row>
    <row r="340" spans="1:26" ht="15.75" customHeight="1">
      <c r="A340" s="59"/>
      <c r="B340" s="59"/>
      <c r="C340" s="59"/>
      <c r="D340" s="59"/>
      <c r="E340" s="59"/>
      <c r="F340" s="59"/>
      <c r="G340" s="59"/>
      <c r="H340" s="59"/>
      <c r="I340" s="59"/>
      <c r="J340" s="59"/>
      <c r="K340" s="59"/>
      <c r="L340" s="59"/>
      <c r="M340" s="59"/>
      <c r="N340" s="59"/>
      <c r="O340" s="59"/>
      <c r="P340" s="59"/>
      <c r="Q340" s="59"/>
      <c r="R340" s="59"/>
      <c r="S340" s="59"/>
      <c r="T340" s="59"/>
      <c r="U340" s="59"/>
      <c r="V340" s="59"/>
      <c r="W340" s="59"/>
      <c r="X340" s="59"/>
      <c r="Y340" s="59"/>
      <c r="Z340" s="59"/>
    </row>
    <row r="341" spans="1:26" ht="15.75" customHeight="1">
      <c r="A341" s="59"/>
      <c r="B341" s="59"/>
      <c r="C341" s="59"/>
      <c r="D341" s="59"/>
      <c r="E341" s="59"/>
      <c r="F341" s="59"/>
      <c r="G341" s="59"/>
      <c r="H341" s="59"/>
      <c r="I341" s="59"/>
      <c r="J341" s="59"/>
      <c r="K341" s="59"/>
      <c r="L341" s="59"/>
      <c r="M341" s="59"/>
      <c r="N341" s="59"/>
      <c r="O341" s="59"/>
      <c r="P341" s="59"/>
      <c r="Q341" s="59"/>
      <c r="R341" s="59"/>
      <c r="S341" s="59"/>
      <c r="T341" s="59"/>
      <c r="U341" s="59"/>
      <c r="V341" s="59"/>
      <c r="W341" s="59"/>
      <c r="X341" s="59"/>
      <c r="Y341" s="59"/>
      <c r="Z341" s="59"/>
    </row>
    <row r="342" spans="1:26" ht="15.75" customHeight="1">
      <c r="A342" s="59"/>
      <c r="B342" s="59"/>
      <c r="C342" s="59"/>
      <c r="D342" s="59"/>
      <c r="E342" s="59"/>
      <c r="F342" s="59"/>
      <c r="G342" s="59"/>
      <c r="H342" s="59"/>
      <c r="I342" s="59"/>
      <c r="J342" s="59"/>
      <c r="K342" s="59"/>
      <c r="L342" s="59"/>
      <c r="M342" s="59"/>
      <c r="N342" s="59"/>
      <c r="O342" s="59"/>
      <c r="P342" s="59"/>
      <c r="Q342" s="59"/>
      <c r="R342" s="59"/>
      <c r="S342" s="59"/>
      <c r="T342" s="59"/>
      <c r="U342" s="59"/>
      <c r="V342" s="59"/>
      <c r="W342" s="59"/>
      <c r="X342" s="59"/>
      <c r="Y342" s="59"/>
      <c r="Z342" s="59"/>
    </row>
    <row r="343" spans="1:26" ht="15.75" customHeight="1">
      <c r="A343" s="59"/>
      <c r="B343" s="59"/>
      <c r="C343" s="59"/>
      <c r="D343" s="59"/>
      <c r="E343" s="59"/>
      <c r="F343" s="59"/>
      <c r="G343" s="59"/>
      <c r="H343" s="59"/>
      <c r="I343" s="59"/>
      <c r="J343" s="59"/>
      <c r="K343" s="59"/>
      <c r="L343" s="59"/>
      <c r="M343" s="59"/>
      <c r="N343" s="59"/>
      <c r="O343" s="59"/>
      <c r="P343" s="59"/>
      <c r="Q343" s="59"/>
      <c r="R343" s="59"/>
      <c r="S343" s="59"/>
      <c r="T343" s="59"/>
      <c r="U343" s="59"/>
      <c r="V343" s="59"/>
      <c r="W343" s="59"/>
      <c r="X343" s="59"/>
      <c r="Y343" s="59"/>
      <c r="Z343" s="59"/>
    </row>
    <row r="344" spans="1:26" ht="15.75" customHeight="1">
      <c r="A344" s="59"/>
      <c r="B344" s="59"/>
      <c r="C344" s="59"/>
      <c r="D344" s="59"/>
      <c r="E344" s="59"/>
      <c r="F344" s="59"/>
      <c r="G344" s="59"/>
      <c r="H344" s="59"/>
      <c r="I344" s="59"/>
      <c r="J344" s="59"/>
      <c r="K344" s="59"/>
      <c r="L344" s="59"/>
      <c r="M344" s="59"/>
      <c r="N344" s="59"/>
      <c r="O344" s="59"/>
      <c r="P344" s="59"/>
      <c r="Q344" s="59"/>
      <c r="R344" s="59"/>
      <c r="S344" s="59"/>
      <c r="T344" s="59"/>
      <c r="U344" s="59"/>
      <c r="V344" s="59"/>
      <c r="W344" s="59"/>
      <c r="X344" s="59"/>
      <c r="Y344" s="59"/>
      <c r="Z344" s="59"/>
    </row>
    <row r="345" spans="1:26" ht="15.75" customHeight="1">
      <c r="A345" s="59"/>
      <c r="B345" s="59"/>
      <c r="C345" s="59"/>
      <c r="D345" s="59"/>
      <c r="E345" s="59"/>
      <c r="F345" s="59"/>
      <c r="G345" s="59"/>
      <c r="H345" s="59"/>
      <c r="I345" s="59"/>
      <c r="J345" s="59"/>
      <c r="K345" s="59"/>
      <c r="L345" s="59"/>
      <c r="M345" s="59"/>
      <c r="N345" s="59"/>
      <c r="O345" s="59"/>
      <c r="P345" s="59"/>
      <c r="Q345" s="59"/>
      <c r="R345" s="59"/>
      <c r="S345" s="59"/>
      <c r="T345" s="59"/>
      <c r="U345" s="59"/>
      <c r="V345" s="59"/>
      <c r="W345" s="59"/>
      <c r="X345" s="59"/>
      <c r="Y345" s="59"/>
      <c r="Z345" s="59"/>
    </row>
    <row r="346" spans="1:26" ht="15.75" customHeight="1">
      <c r="A346" s="59"/>
      <c r="B346" s="59"/>
      <c r="C346" s="59"/>
      <c r="D346" s="59"/>
      <c r="E346" s="59"/>
      <c r="F346" s="59"/>
      <c r="G346" s="59"/>
      <c r="H346" s="59"/>
      <c r="I346" s="59"/>
      <c r="J346" s="59"/>
      <c r="K346" s="59"/>
      <c r="L346" s="59"/>
      <c r="M346" s="59"/>
      <c r="N346" s="59"/>
      <c r="O346" s="59"/>
      <c r="P346" s="59"/>
      <c r="Q346" s="59"/>
      <c r="R346" s="59"/>
      <c r="S346" s="59"/>
      <c r="T346" s="59"/>
      <c r="U346" s="59"/>
      <c r="V346" s="59"/>
      <c r="W346" s="59"/>
      <c r="X346" s="59"/>
      <c r="Y346" s="59"/>
      <c r="Z346" s="59"/>
    </row>
    <row r="347" spans="1:26" ht="15.75" customHeight="1">
      <c r="A347" s="59"/>
      <c r="B347" s="59"/>
      <c r="C347" s="59"/>
      <c r="D347" s="59"/>
      <c r="E347" s="59"/>
      <c r="F347" s="59"/>
      <c r="G347" s="59"/>
      <c r="H347" s="59"/>
      <c r="I347" s="59"/>
      <c r="J347" s="59"/>
      <c r="K347" s="59"/>
      <c r="L347" s="59"/>
      <c r="M347" s="59"/>
      <c r="N347" s="59"/>
      <c r="O347" s="59"/>
      <c r="P347" s="59"/>
      <c r="Q347" s="59"/>
      <c r="R347" s="59"/>
      <c r="S347" s="59"/>
      <c r="T347" s="59"/>
      <c r="U347" s="59"/>
      <c r="V347" s="59"/>
      <c r="W347" s="59"/>
      <c r="X347" s="59"/>
      <c r="Y347" s="59"/>
      <c r="Z347" s="59"/>
    </row>
    <row r="348" spans="1:26" ht="15.75" customHeight="1">
      <c r="A348" s="59"/>
      <c r="B348" s="59"/>
      <c r="C348" s="59"/>
      <c r="D348" s="59"/>
      <c r="E348" s="59"/>
      <c r="F348" s="59"/>
      <c r="G348" s="59"/>
      <c r="H348" s="59"/>
      <c r="I348" s="59"/>
      <c r="J348" s="59"/>
      <c r="K348" s="59"/>
      <c r="L348" s="59"/>
      <c r="M348" s="59"/>
      <c r="N348" s="59"/>
      <c r="O348" s="59"/>
      <c r="P348" s="59"/>
      <c r="Q348" s="59"/>
      <c r="R348" s="59"/>
      <c r="S348" s="59"/>
      <c r="T348" s="59"/>
      <c r="U348" s="59"/>
      <c r="V348" s="59"/>
      <c r="W348" s="59"/>
      <c r="X348" s="59"/>
      <c r="Y348" s="59"/>
      <c r="Z348" s="59"/>
    </row>
    <row r="349" spans="1:26" ht="15.75" customHeight="1">
      <c r="A349" s="59"/>
      <c r="B349" s="59"/>
      <c r="C349" s="59"/>
      <c r="D349" s="59"/>
      <c r="E349" s="59"/>
      <c r="F349" s="59"/>
      <c r="G349" s="59"/>
      <c r="H349" s="59"/>
      <c r="I349" s="59"/>
      <c r="J349" s="59"/>
      <c r="K349" s="59"/>
      <c r="L349" s="59"/>
      <c r="M349" s="59"/>
      <c r="N349" s="59"/>
      <c r="O349" s="59"/>
      <c r="P349" s="59"/>
      <c r="Q349" s="59"/>
      <c r="R349" s="59"/>
      <c r="S349" s="59"/>
      <c r="T349" s="59"/>
      <c r="U349" s="59"/>
      <c r="V349" s="59"/>
      <c r="W349" s="59"/>
      <c r="X349" s="59"/>
      <c r="Y349" s="59"/>
      <c r="Z349" s="59"/>
    </row>
    <row r="350" spans="1:26" ht="15.75" customHeight="1">
      <c r="A350" s="59"/>
      <c r="B350" s="59"/>
      <c r="C350" s="59"/>
      <c r="D350" s="59"/>
      <c r="E350" s="59"/>
      <c r="F350" s="59"/>
      <c r="G350" s="59"/>
      <c r="H350" s="59"/>
      <c r="I350" s="59"/>
      <c r="J350" s="59"/>
      <c r="K350" s="59"/>
      <c r="L350" s="59"/>
      <c r="M350" s="59"/>
      <c r="N350" s="59"/>
      <c r="O350" s="59"/>
      <c r="P350" s="59"/>
      <c r="Q350" s="59"/>
      <c r="R350" s="59"/>
      <c r="S350" s="59"/>
      <c r="T350" s="59"/>
      <c r="U350" s="59"/>
      <c r="V350" s="59"/>
      <c r="W350" s="59"/>
      <c r="X350" s="59"/>
      <c r="Y350" s="59"/>
      <c r="Z350" s="59"/>
    </row>
    <row r="351" spans="1:26" ht="15.75" customHeight="1">
      <c r="A351" s="59"/>
      <c r="B351" s="59"/>
      <c r="C351" s="59"/>
      <c r="D351" s="59"/>
      <c r="E351" s="59"/>
      <c r="F351" s="59"/>
      <c r="G351" s="59"/>
      <c r="H351" s="59"/>
      <c r="I351" s="59"/>
      <c r="J351" s="59"/>
      <c r="K351" s="59"/>
      <c r="L351" s="59"/>
      <c r="M351" s="59"/>
      <c r="N351" s="59"/>
      <c r="O351" s="59"/>
      <c r="P351" s="59"/>
      <c r="Q351" s="59"/>
      <c r="R351" s="59"/>
      <c r="S351" s="59"/>
      <c r="T351" s="59"/>
      <c r="U351" s="59"/>
      <c r="V351" s="59"/>
      <c r="W351" s="59"/>
      <c r="X351" s="59"/>
      <c r="Y351" s="59"/>
      <c r="Z351" s="59"/>
    </row>
    <row r="352" spans="1:26" ht="15.75" customHeight="1">
      <c r="A352" s="59"/>
      <c r="B352" s="59"/>
      <c r="C352" s="59"/>
      <c r="D352" s="59"/>
      <c r="E352" s="59"/>
      <c r="F352" s="59"/>
      <c r="G352" s="59"/>
      <c r="H352" s="59"/>
      <c r="I352" s="59"/>
      <c r="J352" s="59"/>
      <c r="K352" s="59"/>
      <c r="L352" s="59"/>
      <c r="M352" s="59"/>
      <c r="N352" s="59"/>
      <c r="O352" s="59"/>
      <c r="P352" s="59"/>
      <c r="Q352" s="59"/>
      <c r="R352" s="59"/>
      <c r="S352" s="59"/>
      <c r="T352" s="59"/>
      <c r="U352" s="59"/>
      <c r="V352" s="59"/>
      <c r="W352" s="59"/>
      <c r="X352" s="59"/>
      <c r="Y352" s="59"/>
      <c r="Z352" s="59"/>
    </row>
    <row r="353" spans="1:26" ht="15.75" customHeight="1">
      <c r="A353" s="59"/>
      <c r="B353" s="59"/>
      <c r="C353" s="59"/>
      <c r="D353" s="59"/>
      <c r="E353" s="59"/>
      <c r="F353" s="59"/>
      <c r="G353" s="59"/>
      <c r="H353" s="59"/>
      <c r="I353" s="59"/>
      <c r="J353" s="59"/>
      <c r="K353" s="59"/>
      <c r="L353" s="59"/>
      <c r="M353" s="59"/>
      <c r="N353" s="59"/>
      <c r="O353" s="59"/>
      <c r="P353" s="59"/>
      <c r="Q353" s="59"/>
      <c r="R353" s="59"/>
      <c r="S353" s="59"/>
      <c r="T353" s="59"/>
      <c r="U353" s="59"/>
      <c r="V353" s="59"/>
      <c r="W353" s="59"/>
      <c r="X353" s="59"/>
      <c r="Y353" s="59"/>
      <c r="Z353" s="59"/>
    </row>
    <row r="354" spans="1:26" ht="15.75" customHeight="1">
      <c r="A354" s="59"/>
      <c r="B354" s="59"/>
      <c r="C354" s="59"/>
      <c r="D354" s="59"/>
      <c r="E354" s="59"/>
      <c r="F354" s="59"/>
      <c r="G354" s="59"/>
      <c r="H354" s="59"/>
      <c r="I354" s="59"/>
      <c r="J354" s="59"/>
      <c r="K354" s="59"/>
      <c r="L354" s="59"/>
      <c r="M354" s="59"/>
      <c r="N354" s="59"/>
      <c r="O354" s="59"/>
      <c r="P354" s="59"/>
      <c r="Q354" s="59"/>
      <c r="R354" s="59"/>
      <c r="S354" s="59"/>
      <c r="T354" s="59"/>
      <c r="U354" s="59"/>
      <c r="V354" s="59"/>
      <c r="W354" s="59"/>
      <c r="X354" s="59"/>
      <c r="Y354" s="59"/>
      <c r="Z354" s="59"/>
    </row>
    <row r="355" spans="1:26" ht="15.75" customHeight="1">
      <c r="A355" s="59"/>
      <c r="B355" s="59"/>
      <c r="C355" s="59"/>
      <c r="D355" s="59"/>
      <c r="E355" s="59"/>
      <c r="F355" s="59"/>
      <c r="G355" s="59"/>
      <c r="H355" s="59"/>
      <c r="I355" s="59"/>
      <c r="J355" s="59"/>
      <c r="K355" s="59"/>
      <c r="L355" s="59"/>
      <c r="M355" s="59"/>
      <c r="N355" s="59"/>
      <c r="O355" s="59"/>
      <c r="P355" s="59"/>
      <c r="Q355" s="59"/>
      <c r="R355" s="59"/>
      <c r="S355" s="59"/>
      <c r="T355" s="59"/>
      <c r="U355" s="59"/>
      <c r="V355" s="59"/>
      <c r="W355" s="59"/>
      <c r="X355" s="59"/>
      <c r="Y355" s="59"/>
      <c r="Z355" s="59"/>
    </row>
    <row r="356" spans="1:26" ht="15.75" customHeight="1">
      <c r="A356" s="59"/>
      <c r="B356" s="59"/>
      <c r="C356" s="59"/>
      <c r="D356" s="59"/>
      <c r="E356" s="59"/>
      <c r="F356" s="59"/>
      <c r="G356" s="59"/>
      <c r="H356" s="59"/>
      <c r="I356" s="59"/>
      <c r="J356" s="59"/>
      <c r="K356" s="59"/>
      <c r="L356" s="59"/>
      <c r="M356" s="59"/>
      <c r="N356" s="59"/>
      <c r="O356" s="59"/>
      <c r="P356" s="59"/>
      <c r="Q356" s="59"/>
      <c r="R356" s="59"/>
      <c r="S356" s="59"/>
      <c r="T356" s="59"/>
      <c r="U356" s="59"/>
      <c r="V356" s="59"/>
      <c r="W356" s="59"/>
      <c r="X356" s="59"/>
      <c r="Y356" s="59"/>
      <c r="Z356" s="59"/>
    </row>
    <row r="357" spans="1:26" ht="15.75" customHeight="1">
      <c r="A357" s="59"/>
      <c r="B357" s="59"/>
      <c r="C357" s="59"/>
      <c r="D357" s="59"/>
      <c r="E357" s="59"/>
      <c r="F357" s="59"/>
      <c r="G357" s="59"/>
      <c r="H357" s="59"/>
      <c r="I357" s="59"/>
      <c r="J357" s="59"/>
      <c r="K357" s="59"/>
      <c r="L357" s="59"/>
      <c r="M357" s="59"/>
      <c r="N357" s="59"/>
      <c r="O357" s="59"/>
      <c r="P357" s="59"/>
      <c r="Q357" s="59"/>
      <c r="R357" s="59"/>
      <c r="S357" s="59"/>
      <c r="T357" s="59"/>
      <c r="U357" s="59"/>
      <c r="V357" s="59"/>
      <c r="W357" s="59"/>
      <c r="X357" s="59"/>
      <c r="Y357" s="59"/>
      <c r="Z357" s="59"/>
    </row>
    <row r="358" spans="1:26" ht="15.75" customHeight="1">
      <c r="A358" s="59"/>
      <c r="B358" s="59"/>
      <c r="C358" s="59"/>
      <c r="D358" s="59"/>
      <c r="E358" s="59"/>
      <c r="F358" s="59"/>
      <c r="G358" s="59"/>
      <c r="H358" s="59"/>
      <c r="I358" s="59"/>
      <c r="J358" s="59"/>
      <c r="K358" s="59"/>
      <c r="L358" s="59"/>
      <c r="M358" s="59"/>
      <c r="N358" s="59"/>
      <c r="O358" s="59"/>
      <c r="P358" s="59"/>
      <c r="Q358" s="59"/>
      <c r="R358" s="59"/>
      <c r="S358" s="59"/>
      <c r="T358" s="59"/>
      <c r="U358" s="59"/>
      <c r="V358" s="59"/>
      <c r="W358" s="59"/>
      <c r="X358" s="59"/>
      <c r="Y358" s="59"/>
      <c r="Z358" s="59"/>
    </row>
    <row r="359" spans="1:26" ht="15.75" customHeight="1">
      <c r="A359" s="59"/>
      <c r="B359" s="59"/>
      <c r="C359" s="59"/>
      <c r="D359" s="59"/>
      <c r="E359" s="59"/>
      <c r="F359" s="59"/>
      <c r="G359" s="59"/>
      <c r="H359" s="59"/>
      <c r="I359" s="59"/>
      <c r="J359" s="59"/>
      <c r="K359" s="59"/>
      <c r="L359" s="59"/>
      <c r="M359" s="59"/>
      <c r="N359" s="59"/>
      <c r="O359" s="59"/>
      <c r="P359" s="59"/>
      <c r="Q359" s="59"/>
      <c r="R359" s="59"/>
      <c r="S359" s="59"/>
      <c r="T359" s="59"/>
      <c r="U359" s="59"/>
      <c r="V359" s="59"/>
      <c r="W359" s="59"/>
      <c r="X359" s="59"/>
      <c r="Y359" s="59"/>
      <c r="Z359" s="59"/>
    </row>
    <row r="360" spans="1:26" ht="15.75" customHeight="1">
      <c r="A360" s="59"/>
      <c r="B360" s="59"/>
      <c r="C360" s="59"/>
      <c r="D360" s="59"/>
      <c r="E360" s="59"/>
      <c r="F360" s="59"/>
      <c r="G360" s="59"/>
      <c r="H360" s="59"/>
      <c r="I360" s="59"/>
      <c r="J360" s="59"/>
      <c r="K360" s="59"/>
      <c r="L360" s="59"/>
      <c r="M360" s="59"/>
      <c r="N360" s="59"/>
      <c r="O360" s="59"/>
      <c r="P360" s="59"/>
      <c r="Q360" s="59"/>
      <c r="R360" s="59"/>
      <c r="S360" s="59"/>
      <c r="T360" s="59"/>
      <c r="U360" s="59"/>
      <c r="V360" s="59"/>
      <c r="W360" s="59"/>
      <c r="X360" s="59"/>
      <c r="Y360" s="59"/>
      <c r="Z360" s="59"/>
    </row>
    <row r="361" spans="1:26" ht="15.75" customHeight="1">
      <c r="A361" s="59"/>
      <c r="B361" s="59"/>
      <c r="C361" s="59"/>
      <c r="D361" s="59"/>
      <c r="E361" s="59"/>
      <c r="F361" s="59"/>
      <c r="G361" s="59"/>
      <c r="H361" s="59"/>
      <c r="I361" s="59"/>
      <c r="J361" s="59"/>
      <c r="K361" s="59"/>
      <c r="L361" s="59"/>
      <c r="M361" s="59"/>
      <c r="N361" s="59"/>
      <c r="O361" s="59"/>
      <c r="P361" s="59"/>
      <c r="Q361" s="59"/>
      <c r="R361" s="59"/>
      <c r="S361" s="59"/>
      <c r="T361" s="59"/>
      <c r="U361" s="59"/>
      <c r="V361" s="59"/>
      <c r="W361" s="59"/>
      <c r="X361" s="59"/>
      <c r="Y361" s="59"/>
      <c r="Z361" s="59"/>
    </row>
    <row r="362" spans="1:26" ht="15.75" customHeight="1">
      <c r="A362" s="59"/>
      <c r="B362" s="59"/>
      <c r="C362" s="59"/>
      <c r="D362" s="59"/>
      <c r="E362" s="59"/>
      <c r="F362" s="59"/>
      <c r="G362" s="59"/>
      <c r="H362" s="59"/>
      <c r="I362" s="59"/>
      <c r="J362" s="59"/>
      <c r="K362" s="59"/>
      <c r="L362" s="59"/>
      <c r="M362" s="59"/>
      <c r="N362" s="59"/>
      <c r="O362" s="59"/>
      <c r="P362" s="59"/>
      <c r="Q362" s="59"/>
      <c r="R362" s="59"/>
      <c r="S362" s="59"/>
      <c r="T362" s="59"/>
      <c r="U362" s="59"/>
      <c r="V362" s="59"/>
      <c r="W362" s="59"/>
      <c r="X362" s="59"/>
      <c r="Y362" s="59"/>
      <c r="Z362" s="59"/>
    </row>
    <row r="363" spans="1:26" ht="15.75" customHeight="1">
      <c r="A363" s="59"/>
      <c r="B363" s="59"/>
      <c r="C363" s="59"/>
      <c r="D363" s="59"/>
      <c r="E363" s="59"/>
      <c r="F363" s="59"/>
      <c r="G363" s="59"/>
      <c r="H363" s="59"/>
      <c r="I363" s="59"/>
      <c r="J363" s="59"/>
      <c r="K363" s="59"/>
      <c r="L363" s="59"/>
      <c r="M363" s="59"/>
      <c r="N363" s="59"/>
      <c r="O363" s="59"/>
      <c r="P363" s="59"/>
      <c r="Q363" s="59"/>
      <c r="R363" s="59"/>
      <c r="S363" s="59"/>
      <c r="T363" s="59"/>
      <c r="U363" s="59"/>
      <c r="V363" s="59"/>
      <c r="W363" s="59"/>
      <c r="X363" s="59"/>
      <c r="Y363" s="59"/>
      <c r="Z363" s="59"/>
    </row>
    <row r="364" spans="1:26" ht="15.75" customHeight="1">
      <c r="A364" s="59"/>
      <c r="B364" s="59"/>
      <c r="C364" s="59"/>
      <c r="D364" s="59"/>
      <c r="E364" s="59"/>
      <c r="F364" s="59"/>
      <c r="G364" s="59"/>
      <c r="H364" s="59"/>
      <c r="I364" s="59"/>
      <c r="J364" s="59"/>
      <c r="K364" s="59"/>
      <c r="L364" s="59"/>
      <c r="M364" s="59"/>
      <c r="N364" s="59"/>
      <c r="O364" s="59"/>
      <c r="P364" s="59"/>
      <c r="Q364" s="59"/>
      <c r="R364" s="59"/>
      <c r="S364" s="59"/>
      <c r="T364" s="59"/>
      <c r="U364" s="59"/>
      <c r="V364" s="59"/>
      <c r="W364" s="59"/>
      <c r="X364" s="59"/>
      <c r="Y364" s="59"/>
      <c r="Z364" s="59"/>
    </row>
    <row r="365" spans="1:26" ht="15.75" customHeight="1">
      <c r="A365" s="59"/>
      <c r="B365" s="59"/>
      <c r="C365" s="59"/>
      <c r="D365" s="59"/>
      <c r="E365" s="59"/>
      <c r="F365" s="59"/>
      <c r="G365" s="59"/>
      <c r="H365" s="59"/>
      <c r="I365" s="59"/>
      <c r="J365" s="59"/>
      <c r="K365" s="59"/>
      <c r="L365" s="59"/>
      <c r="M365" s="59"/>
      <c r="N365" s="59"/>
      <c r="O365" s="59"/>
      <c r="P365" s="59"/>
      <c r="Q365" s="59"/>
      <c r="R365" s="59"/>
      <c r="S365" s="59"/>
      <c r="T365" s="59"/>
      <c r="U365" s="59"/>
      <c r="V365" s="59"/>
      <c r="W365" s="59"/>
      <c r="X365" s="59"/>
      <c r="Y365" s="59"/>
      <c r="Z365" s="59"/>
    </row>
    <row r="366" spans="1:26" ht="15.75" customHeight="1">
      <c r="A366" s="59"/>
      <c r="B366" s="59"/>
      <c r="C366" s="59"/>
      <c r="D366" s="59"/>
      <c r="E366" s="59"/>
      <c r="F366" s="59"/>
      <c r="G366" s="59"/>
      <c r="H366" s="59"/>
      <c r="I366" s="59"/>
      <c r="J366" s="59"/>
      <c r="K366" s="59"/>
      <c r="L366" s="59"/>
      <c r="M366" s="59"/>
      <c r="N366" s="59"/>
      <c r="O366" s="59"/>
      <c r="P366" s="59"/>
      <c r="Q366" s="59"/>
      <c r="R366" s="59"/>
      <c r="S366" s="59"/>
      <c r="T366" s="59"/>
      <c r="U366" s="59"/>
      <c r="V366" s="59"/>
      <c r="W366" s="59"/>
      <c r="X366" s="59"/>
      <c r="Y366" s="59"/>
      <c r="Z366" s="59"/>
    </row>
    <row r="367" spans="1:26" ht="15.75" customHeight="1">
      <c r="A367" s="59"/>
      <c r="B367" s="59"/>
      <c r="C367" s="59"/>
      <c r="D367" s="59"/>
      <c r="E367" s="59"/>
      <c r="F367" s="59"/>
      <c r="G367" s="59"/>
      <c r="H367" s="59"/>
      <c r="I367" s="59"/>
      <c r="J367" s="59"/>
      <c r="K367" s="59"/>
      <c r="L367" s="59"/>
      <c r="M367" s="59"/>
      <c r="N367" s="59"/>
      <c r="O367" s="59"/>
      <c r="P367" s="59"/>
      <c r="Q367" s="59"/>
      <c r="R367" s="59"/>
      <c r="S367" s="59"/>
      <c r="T367" s="59"/>
      <c r="U367" s="59"/>
      <c r="V367" s="59"/>
      <c r="W367" s="59"/>
      <c r="X367" s="59"/>
      <c r="Y367" s="59"/>
      <c r="Z367" s="59"/>
    </row>
    <row r="368" spans="1:26" ht="15.75" customHeight="1">
      <c r="A368" s="59"/>
      <c r="B368" s="59"/>
      <c r="C368" s="59"/>
      <c r="D368" s="59"/>
      <c r="E368" s="59"/>
      <c r="F368" s="59"/>
      <c r="G368" s="59"/>
      <c r="H368" s="59"/>
      <c r="I368" s="59"/>
      <c r="J368" s="59"/>
      <c r="K368" s="59"/>
      <c r="L368" s="59"/>
      <c r="M368" s="59"/>
      <c r="N368" s="59"/>
      <c r="O368" s="59"/>
      <c r="P368" s="59"/>
      <c r="Q368" s="59"/>
      <c r="R368" s="59"/>
      <c r="S368" s="59"/>
      <c r="T368" s="59"/>
      <c r="U368" s="59"/>
      <c r="V368" s="59"/>
      <c r="W368" s="59"/>
      <c r="X368" s="59"/>
      <c r="Y368" s="59"/>
      <c r="Z368" s="59"/>
    </row>
    <row r="369" spans="1:26" ht="15.75" customHeight="1">
      <c r="A369" s="59"/>
      <c r="B369" s="59"/>
      <c r="C369" s="59"/>
      <c r="D369" s="59"/>
      <c r="E369" s="59"/>
      <c r="F369" s="59"/>
      <c r="G369" s="59"/>
      <c r="H369" s="59"/>
      <c r="I369" s="59"/>
      <c r="J369" s="59"/>
      <c r="K369" s="59"/>
      <c r="L369" s="59"/>
      <c r="M369" s="59"/>
      <c r="N369" s="59"/>
      <c r="O369" s="59"/>
      <c r="P369" s="59"/>
      <c r="Q369" s="59"/>
      <c r="R369" s="59"/>
      <c r="S369" s="59"/>
      <c r="T369" s="59"/>
      <c r="U369" s="59"/>
      <c r="V369" s="59"/>
      <c r="W369" s="59"/>
      <c r="X369" s="59"/>
      <c r="Y369" s="59"/>
      <c r="Z369" s="59"/>
    </row>
    <row r="370" spans="1:26" ht="15.75" customHeight="1">
      <c r="A370" s="59"/>
      <c r="B370" s="59"/>
      <c r="C370" s="59"/>
      <c r="D370" s="59"/>
      <c r="E370" s="59"/>
      <c r="F370" s="59"/>
      <c r="G370" s="59"/>
      <c r="H370" s="59"/>
      <c r="I370" s="59"/>
      <c r="J370" s="59"/>
      <c r="K370" s="59"/>
      <c r="L370" s="59"/>
      <c r="M370" s="59"/>
      <c r="N370" s="59"/>
      <c r="O370" s="59"/>
      <c r="P370" s="59"/>
      <c r="Q370" s="59"/>
      <c r="R370" s="59"/>
      <c r="S370" s="59"/>
      <c r="T370" s="59"/>
      <c r="U370" s="59"/>
      <c r="V370" s="59"/>
      <c r="W370" s="59"/>
      <c r="X370" s="59"/>
      <c r="Y370" s="59"/>
      <c r="Z370" s="59"/>
    </row>
    <row r="371" spans="1:26" ht="15.75" customHeight="1">
      <c r="A371" s="59"/>
      <c r="B371" s="59"/>
      <c r="C371" s="59"/>
      <c r="D371" s="59"/>
      <c r="E371" s="59"/>
      <c r="F371" s="59"/>
      <c r="G371" s="59"/>
      <c r="H371" s="59"/>
      <c r="I371" s="59"/>
      <c r="J371" s="59"/>
      <c r="K371" s="59"/>
      <c r="L371" s="59"/>
      <c r="M371" s="59"/>
      <c r="N371" s="59"/>
      <c r="O371" s="59"/>
      <c r="P371" s="59"/>
      <c r="Q371" s="59"/>
      <c r="R371" s="59"/>
      <c r="S371" s="59"/>
      <c r="T371" s="59"/>
      <c r="U371" s="59"/>
      <c r="V371" s="59"/>
      <c r="W371" s="59"/>
      <c r="X371" s="59"/>
      <c r="Y371" s="59"/>
      <c r="Z371" s="59"/>
    </row>
    <row r="372" spans="1:26" ht="15.75" customHeight="1">
      <c r="A372" s="59"/>
      <c r="B372" s="59"/>
      <c r="C372" s="59"/>
      <c r="D372" s="59"/>
      <c r="E372" s="59"/>
      <c r="F372" s="59"/>
      <c r="G372" s="59"/>
      <c r="H372" s="59"/>
      <c r="I372" s="59"/>
      <c r="J372" s="59"/>
      <c r="K372" s="59"/>
      <c r="L372" s="59"/>
      <c r="M372" s="59"/>
      <c r="N372" s="59"/>
      <c r="O372" s="59"/>
      <c r="P372" s="59"/>
      <c r="Q372" s="59"/>
      <c r="R372" s="59"/>
      <c r="S372" s="59"/>
      <c r="T372" s="59"/>
      <c r="U372" s="59"/>
      <c r="V372" s="59"/>
      <c r="W372" s="59"/>
      <c r="X372" s="59"/>
      <c r="Y372" s="59"/>
      <c r="Z372" s="59"/>
    </row>
    <row r="373" spans="1:26" ht="15.75" customHeight="1">
      <c r="A373" s="59"/>
      <c r="B373" s="59"/>
      <c r="C373" s="59"/>
      <c r="D373" s="59"/>
      <c r="E373" s="59"/>
      <c r="F373" s="59"/>
      <c r="G373" s="59"/>
      <c r="H373" s="59"/>
      <c r="I373" s="59"/>
      <c r="J373" s="59"/>
      <c r="K373" s="59"/>
      <c r="L373" s="59"/>
      <c r="M373" s="59"/>
      <c r="N373" s="59"/>
      <c r="O373" s="59"/>
      <c r="P373" s="59"/>
      <c r="Q373" s="59"/>
      <c r="R373" s="59"/>
      <c r="S373" s="59"/>
      <c r="T373" s="59"/>
      <c r="U373" s="59"/>
      <c r="V373" s="59"/>
      <c r="W373" s="59"/>
      <c r="X373" s="59"/>
      <c r="Y373" s="59"/>
      <c r="Z373" s="59"/>
    </row>
    <row r="374" spans="1:26" ht="15.75" customHeight="1">
      <c r="A374" s="59"/>
      <c r="B374" s="59"/>
      <c r="C374" s="59"/>
      <c r="D374" s="59"/>
      <c r="E374" s="59"/>
      <c r="F374" s="59"/>
      <c r="G374" s="59"/>
      <c r="H374" s="59"/>
      <c r="I374" s="59"/>
      <c r="J374" s="59"/>
      <c r="K374" s="59"/>
      <c r="L374" s="59"/>
      <c r="M374" s="59"/>
      <c r="N374" s="59"/>
      <c r="O374" s="59"/>
      <c r="P374" s="59"/>
      <c r="Q374" s="59"/>
      <c r="R374" s="59"/>
      <c r="S374" s="59"/>
      <c r="T374" s="59"/>
      <c r="U374" s="59"/>
      <c r="V374" s="59"/>
      <c r="W374" s="59"/>
      <c r="X374" s="59"/>
      <c r="Y374" s="59"/>
      <c r="Z374" s="59"/>
    </row>
    <row r="375" spans="1:26" ht="15.75" customHeight="1">
      <c r="A375" s="59"/>
      <c r="B375" s="59"/>
      <c r="C375" s="59"/>
      <c r="D375" s="59"/>
      <c r="E375" s="59"/>
      <c r="F375" s="59"/>
      <c r="G375" s="59"/>
      <c r="H375" s="59"/>
      <c r="I375" s="59"/>
      <c r="J375" s="59"/>
      <c r="K375" s="59"/>
      <c r="L375" s="59"/>
      <c r="M375" s="59"/>
      <c r="N375" s="59"/>
      <c r="O375" s="59"/>
      <c r="P375" s="59"/>
      <c r="Q375" s="59"/>
      <c r="R375" s="59"/>
      <c r="S375" s="59"/>
      <c r="T375" s="59"/>
      <c r="U375" s="59"/>
      <c r="V375" s="59"/>
      <c r="W375" s="59"/>
      <c r="X375" s="59"/>
      <c r="Y375" s="59"/>
      <c r="Z375" s="59"/>
    </row>
    <row r="376" spans="1:26" ht="15.75" customHeight="1">
      <c r="A376" s="59"/>
      <c r="B376" s="59"/>
      <c r="C376" s="59"/>
      <c r="D376" s="59"/>
      <c r="E376" s="59"/>
      <c r="F376" s="59"/>
      <c r="G376" s="59"/>
      <c r="H376" s="59"/>
      <c r="I376" s="59"/>
      <c r="J376" s="59"/>
      <c r="K376" s="59"/>
      <c r="L376" s="59"/>
      <c r="M376" s="59"/>
      <c r="N376" s="59"/>
      <c r="O376" s="59"/>
      <c r="P376" s="59"/>
      <c r="Q376" s="59"/>
      <c r="R376" s="59"/>
      <c r="S376" s="59"/>
      <c r="T376" s="59"/>
      <c r="U376" s="59"/>
      <c r="V376" s="59"/>
      <c r="W376" s="59"/>
      <c r="X376" s="59"/>
      <c r="Y376" s="59"/>
      <c r="Z376" s="59"/>
    </row>
    <row r="377" spans="1:26" ht="15.75" customHeight="1">
      <c r="A377" s="59"/>
      <c r="B377" s="59"/>
      <c r="C377" s="59"/>
      <c r="D377" s="59"/>
      <c r="E377" s="59"/>
      <c r="F377" s="59"/>
      <c r="G377" s="59"/>
      <c r="H377" s="59"/>
      <c r="I377" s="59"/>
      <c r="J377" s="59"/>
      <c r="K377" s="59"/>
      <c r="L377" s="59"/>
      <c r="M377" s="59"/>
      <c r="N377" s="59"/>
      <c r="O377" s="59"/>
      <c r="P377" s="59"/>
      <c r="Q377" s="59"/>
      <c r="R377" s="59"/>
      <c r="S377" s="59"/>
      <c r="T377" s="59"/>
      <c r="U377" s="59"/>
      <c r="V377" s="59"/>
      <c r="W377" s="59"/>
      <c r="X377" s="59"/>
      <c r="Y377" s="59"/>
      <c r="Z377" s="59"/>
    </row>
    <row r="378" spans="1:26" ht="15.75" customHeight="1">
      <c r="A378" s="59"/>
      <c r="B378" s="59"/>
      <c r="C378" s="59"/>
      <c r="D378" s="59"/>
      <c r="E378" s="59"/>
      <c r="F378" s="59"/>
      <c r="G378" s="59"/>
      <c r="H378" s="59"/>
      <c r="I378" s="59"/>
      <c r="J378" s="59"/>
      <c r="K378" s="59"/>
      <c r="L378" s="59"/>
      <c r="M378" s="59"/>
      <c r="N378" s="59"/>
      <c r="O378" s="59"/>
      <c r="P378" s="59"/>
      <c r="Q378" s="59"/>
      <c r="R378" s="59"/>
      <c r="S378" s="59"/>
      <c r="T378" s="59"/>
      <c r="U378" s="59"/>
      <c r="V378" s="59"/>
      <c r="W378" s="59"/>
      <c r="X378" s="59"/>
      <c r="Y378" s="59"/>
      <c r="Z378" s="59"/>
    </row>
    <row r="379" spans="1:26" ht="15.75" customHeight="1">
      <c r="A379" s="59"/>
      <c r="B379" s="59"/>
      <c r="C379" s="59"/>
      <c r="D379" s="59"/>
      <c r="E379" s="59"/>
      <c r="F379" s="59"/>
      <c r="G379" s="59"/>
      <c r="H379" s="59"/>
      <c r="I379" s="59"/>
      <c r="J379" s="59"/>
      <c r="K379" s="59"/>
      <c r="L379" s="59"/>
      <c r="M379" s="59"/>
      <c r="N379" s="59"/>
      <c r="O379" s="59"/>
      <c r="P379" s="59"/>
      <c r="Q379" s="59"/>
      <c r="R379" s="59"/>
      <c r="S379" s="59"/>
      <c r="T379" s="59"/>
      <c r="U379" s="59"/>
      <c r="V379" s="59"/>
      <c r="W379" s="59"/>
      <c r="X379" s="59"/>
      <c r="Y379" s="59"/>
      <c r="Z379" s="59"/>
    </row>
    <row r="380" spans="1:26" ht="15.75" customHeight="1">
      <c r="A380" s="59"/>
      <c r="B380" s="59"/>
      <c r="C380" s="59"/>
      <c r="D380" s="59"/>
      <c r="E380" s="59"/>
      <c r="F380" s="59"/>
      <c r="G380" s="59"/>
      <c r="H380" s="59"/>
      <c r="I380" s="59"/>
      <c r="J380" s="59"/>
      <c r="K380" s="59"/>
      <c r="L380" s="59"/>
      <c r="M380" s="59"/>
      <c r="N380" s="59"/>
      <c r="O380" s="59"/>
      <c r="P380" s="59"/>
      <c r="Q380" s="59"/>
      <c r="R380" s="59"/>
      <c r="S380" s="59"/>
      <c r="T380" s="59"/>
      <c r="U380" s="59"/>
      <c r="V380" s="59"/>
      <c r="W380" s="59"/>
      <c r="X380" s="59"/>
      <c r="Y380" s="59"/>
      <c r="Z380" s="59"/>
    </row>
    <row r="381" spans="1:26" ht="15.75" customHeight="1">
      <c r="A381" s="59"/>
      <c r="B381" s="59"/>
      <c r="C381" s="59"/>
      <c r="D381" s="59"/>
      <c r="E381" s="59"/>
      <c r="F381" s="59"/>
      <c r="G381" s="59"/>
      <c r="H381" s="59"/>
      <c r="I381" s="59"/>
      <c r="J381" s="59"/>
      <c r="K381" s="59"/>
      <c r="L381" s="59"/>
      <c r="M381" s="59"/>
      <c r="N381" s="59"/>
      <c r="O381" s="59"/>
      <c r="P381" s="59"/>
      <c r="Q381" s="59"/>
      <c r="R381" s="59"/>
      <c r="S381" s="59"/>
      <c r="T381" s="59"/>
      <c r="U381" s="59"/>
      <c r="V381" s="59"/>
      <c r="W381" s="59"/>
      <c r="X381" s="59"/>
      <c r="Y381" s="59"/>
      <c r="Z381" s="59"/>
    </row>
    <row r="382" spans="1:26" ht="15.75" customHeight="1">
      <c r="A382" s="59"/>
      <c r="B382" s="59"/>
      <c r="C382" s="59"/>
      <c r="D382" s="59"/>
      <c r="E382" s="59"/>
      <c r="F382" s="59"/>
      <c r="G382" s="59"/>
      <c r="H382" s="59"/>
      <c r="I382" s="59"/>
      <c r="J382" s="59"/>
      <c r="K382" s="59"/>
      <c r="L382" s="59"/>
      <c r="M382" s="59"/>
      <c r="N382" s="59"/>
      <c r="O382" s="59"/>
      <c r="P382" s="59"/>
      <c r="Q382" s="59"/>
      <c r="R382" s="59"/>
      <c r="S382" s="59"/>
      <c r="T382" s="59"/>
      <c r="U382" s="59"/>
      <c r="V382" s="59"/>
      <c r="W382" s="59"/>
      <c r="X382" s="59"/>
      <c r="Y382" s="59"/>
      <c r="Z382" s="59"/>
    </row>
    <row r="383" spans="1:26" ht="15.75" customHeight="1">
      <c r="A383" s="59"/>
      <c r="B383" s="59"/>
      <c r="C383" s="59"/>
      <c r="D383" s="59"/>
      <c r="E383" s="59"/>
      <c r="F383" s="59"/>
      <c r="G383" s="59"/>
      <c r="H383" s="59"/>
      <c r="I383" s="59"/>
      <c r="J383" s="59"/>
      <c r="K383" s="59"/>
      <c r="L383" s="59"/>
      <c r="M383" s="59"/>
      <c r="N383" s="59"/>
      <c r="O383" s="59"/>
      <c r="P383" s="59"/>
      <c r="Q383" s="59"/>
      <c r="R383" s="59"/>
      <c r="S383" s="59"/>
      <c r="T383" s="59"/>
      <c r="U383" s="59"/>
      <c r="V383" s="59"/>
      <c r="W383" s="59"/>
      <c r="X383" s="59"/>
      <c r="Y383" s="59"/>
      <c r="Z383" s="59"/>
    </row>
    <row r="384" spans="1:26" ht="15.75" customHeight="1">
      <c r="A384" s="59"/>
      <c r="B384" s="59"/>
      <c r="C384" s="59"/>
      <c r="D384" s="59"/>
      <c r="E384" s="59"/>
      <c r="F384" s="59"/>
      <c r="G384" s="59"/>
      <c r="H384" s="59"/>
      <c r="I384" s="59"/>
      <c r="J384" s="59"/>
      <c r="K384" s="59"/>
      <c r="L384" s="59"/>
      <c r="M384" s="59"/>
      <c r="N384" s="59"/>
      <c r="O384" s="59"/>
      <c r="P384" s="59"/>
      <c r="Q384" s="59"/>
      <c r="R384" s="59"/>
      <c r="S384" s="59"/>
      <c r="T384" s="59"/>
      <c r="U384" s="59"/>
      <c r="V384" s="59"/>
      <c r="W384" s="59"/>
      <c r="X384" s="59"/>
      <c r="Y384" s="59"/>
      <c r="Z384" s="59"/>
    </row>
    <row r="385" spans="1:26" ht="15.75" customHeight="1">
      <c r="A385" s="59"/>
      <c r="B385" s="59"/>
      <c r="C385" s="59"/>
      <c r="D385" s="59"/>
      <c r="E385" s="59"/>
      <c r="F385" s="59"/>
      <c r="G385" s="59"/>
      <c r="H385" s="59"/>
      <c r="I385" s="59"/>
      <c r="J385" s="59"/>
      <c r="K385" s="59"/>
      <c r="L385" s="59"/>
      <c r="M385" s="59"/>
      <c r="N385" s="59"/>
      <c r="O385" s="59"/>
      <c r="P385" s="59"/>
      <c r="Q385" s="59"/>
      <c r="R385" s="59"/>
      <c r="S385" s="59"/>
      <c r="T385" s="59"/>
      <c r="U385" s="59"/>
      <c r="V385" s="59"/>
      <c r="W385" s="59"/>
      <c r="X385" s="59"/>
      <c r="Y385" s="59"/>
      <c r="Z385" s="59"/>
    </row>
    <row r="386" spans="1:26" ht="15.75" customHeight="1">
      <c r="A386" s="59"/>
      <c r="B386" s="59"/>
      <c r="C386" s="59"/>
      <c r="D386" s="59"/>
      <c r="E386" s="59"/>
      <c r="F386" s="59"/>
      <c r="G386" s="59"/>
      <c r="H386" s="59"/>
      <c r="I386" s="59"/>
      <c r="J386" s="59"/>
      <c r="K386" s="59"/>
      <c r="L386" s="59"/>
      <c r="M386" s="59"/>
      <c r="N386" s="59"/>
      <c r="O386" s="59"/>
      <c r="P386" s="59"/>
      <c r="Q386" s="59"/>
      <c r="R386" s="59"/>
      <c r="S386" s="59"/>
      <c r="T386" s="59"/>
      <c r="U386" s="59"/>
      <c r="V386" s="59"/>
      <c r="W386" s="59"/>
      <c r="X386" s="59"/>
      <c r="Y386" s="59"/>
      <c r="Z386" s="59"/>
    </row>
    <row r="387" spans="1:26" ht="15.75" customHeight="1">
      <c r="A387" s="59"/>
      <c r="B387" s="59"/>
      <c r="C387" s="59"/>
      <c r="D387" s="59"/>
      <c r="E387" s="59"/>
      <c r="F387" s="59"/>
      <c r="G387" s="59"/>
      <c r="H387" s="59"/>
      <c r="I387" s="59"/>
      <c r="J387" s="59"/>
      <c r="K387" s="59"/>
      <c r="L387" s="59"/>
      <c r="M387" s="59"/>
      <c r="N387" s="59"/>
      <c r="O387" s="59"/>
      <c r="P387" s="59"/>
      <c r="Q387" s="59"/>
      <c r="R387" s="59"/>
      <c r="S387" s="59"/>
      <c r="T387" s="59"/>
      <c r="U387" s="59"/>
      <c r="V387" s="59"/>
      <c r="W387" s="59"/>
      <c r="X387" s="59"/>
      <c r="Y387" s="59"/>
      <c r="Z387" s="59"/>
    </row>
    <row r="388" spans="1:26" ht="15.75" customHeight="1">
      <c r="A388" s="59"/>
      <c r="B388" s="59"/>
      <c r="C388" s="59"/>
      <c r="D388" s="59"/>
      <c r="E388" s="59"/>
      <c r="F388" s="59"/>
      <c r="G388" s="59"/>
      <c r="H388" s="59"/>
      <c r="I388" s="59"/>
      <c r="J388" s="59"/>
      <c r="K388" s="59"/>
      <c r="L388" s="59"/>
      <c r="M388" s="59"/>
      <c r="N388" s="59"/>
      <c r="O388" s="59"/>
      <c r="P388" s="59"/>
      <c r="Q388" s="59"/>
      <c r="R388" s="59"/>
      <c r="S388" s="59"/>
      <c r="T388" s="59"/>
      <c r="U388" s="59"/>
      <c r="V388" s="59"/>
      <c r="W388" s="59"/>
      <c r="X388" s="59"/>
      <c r="Y388" s="59"/>
      <c r="Z388" s="59"/>
    </row>
    <row r="389" spans="1:26" ht="15.75" customHeight="1">
      <c r="A389" s="59"/>
      <c r="B389" s="59"/>
      <c r="C389" s="59"/>
      <c r="D389" s="59"/>
      <c r="E389" s="59"/>
      <c r="F389" s="59"/>
      <c r="G389" s="59"/>
      <c r="H389" s="59"/>
      <c r="I389" s="59"/>
      <c r="J389" s="59"/>
      <c r="K389" s="59"/>
      <c r="L389" s="59"/>
      <c r="M389" s="59"/>
      <c r="N389" s="59"/>
      <c r="O389" s="59"/>
      <c r="P389" s="59"/>
      <c r="Q389" s="59"/>
      <c r="R389" s="59"/>
      <c r="S389" s="59"/>
      <c r="T389" s="59"/>
      <c r="U389" s="59"/>
      <c r="V389" s="59"/>
      <c r="W389" s="59"/>
      <c r="X389" s="59"/>
      <c r="Y389" s="59"/>
      <c r="Z389" s="59"/>
    </row>
    <row r="390" spans="1:26" ht="15.75" customHeight="1">
      <c r="A390" s="59"/>
      <c r="B390" s="59"/>
      <c r="C390" s="59"/>
      <c r="D390" s="59"/>
      <c r="E390" s="59"/>
      <c r="F390" s="59"/>
      <c r="G390" s="59"/>
      <c r="H390" s="59"/>
      <c r="I390" s="59"/>
      <c r="J390" s="59"/>
      <c r="K390" s="59"/>
      <c r="L390" s="59"/>
      <c r="M390" s="59"/>
      <c r="N390" s="59"/>
      <c r="O390" s="59"/>
      <c r="P390" s="59"/>
      <c r="Q390" s="59"/>
      <c r="R390" s="59"/>
      <c r="S390" s="59"/>
      <c r="T390" s="59"/>
      <c r="U390" s="59"/>
      <c r="V390" s="59"/>
      <c r="W390" s="59"/>
      <c r="X390" s="59"/>
      <c r="Y390" s="59"/>
      <c r="Z390" s="59"/>
    </row>
    <row r="391" spans="1:26" ht="15.75" customHeight="1">
      <c r="A391" s="59"/>
      <c r="B391" s="59"/>
      <c r="C391" s="59"/>
      <c r="D391" s="59"/>
      <c r="E391" s="59"/>
      <c r="F391" s="59"/>
      <c r="G391" s="59"/>
      <c r="H391" s="59"/>
      <c r="I391" s="59"/>
      <c r="J391" s="59"/>
      <c r="K391" s="59"/>
      <c r="L391" s="59"/>
      <c r="M391" s="59"/>
      <c r="N391" s="59"/>
      <c r="O391" s="59"/>
      <c r="P391" s="59"/>
      <c r="Q391" s="59"/>
      <c r="R391" s="59"/>
      <c r="S391" s="59"/>
      <c r="T391" s="59"/>
      <c r="U391" s="59"/>
      <c r="V391" s="59"/>
      <c r="W391" s="59"/>
      <c r="X391" s="59"/>
      <c r="Y391" s="59"/>
      <c r="Z391" s="59"/>
    </row>
    <row r="392" spans="1:26" ht="15.75" customHeight="1">
      <c r="A392" s="59"/>
      <c r="B392" s="59"/>
      <c r="C392" s="59"/>
      <c r="D392" s="59"/>
      <c r="E392" s="59"/>
      <c r="F392" s="59"/>
      <c r="G392" s="59"/>
      <c r="H392" s="59"/>
      <c r="I392" s="59"/>
      <c r="J392" s="59"/>
      <c r="K392" s="59"/>
      <c r="L392" s="59"/>
      <c r="M392" s="59"/>
      <c r="N392" s="59"/>
      <c r="O392" s="59"/>
      <c r="P392" s="59"/>
      <c r="Q392" s="59"/>
      <c r="R392" s="59"/>
      <c r="S392" s="59"/>
      <c r="T392" s="59"/>
      <c r="U392" s="59"/>
      <c r="V392" s="59"/>
      <c r="W392" s="59"/>
      <c r="X392" s="59"/>
      <c r="Y392" s="59"/>
      <c r="Z392" s="59"/>
    </row>
    <row r="393" spans="1:26" ht="15.75" customHeight="1">
      <c r="A393" s="59"/>
      <c r="B393" s="59"/>
      <c r="C393" s="59"/>
      <c r="D393" s="59"/>
      <c r="E393" s="59"/>
      <c r="F393" s="59"/>
      <c r="G393" s="59"/>
      <c r="H393" s="59"/>
      <c r="I393" s="59"/>
      <c r="J393" s="59"/>
      <c r="K393" s="59"/>
      <c r="L393" s="59"/>
      <c r="M393" s="59"/>
      <c r="N393" s="59"/>
      <c r="O393" s="59"/>
      <c r="P393" s="59"/>
      <c r="Q393" s="59"/>
      <c r="R393" s="59"/>
      <c r="S393" s="59"/>
      <c r="T393" s="59"/>
      <c r="U393" s="59"/>
      <c r="V393" s="59"/>
      <c r="W393" s="59"/>
      <c r="X393" s="59"/>
      <c r="Y393" s="59"/>
      <c r="Z393" s="59"/>
    </row>
    <row r="394" spans="1:26" ht="15.75" customHeight="1">
      <c r="A394" s="59"/>
      <c r="B394" s="59"/>
      <c r="C394" s="59"/>
      <c r="D394" s="59"/>
      <c r="E394" s="59"/>
      <c r="F394" s="59"/>
      <c r="G394" s="59"/>
      <c r="H394" s="59"/>
      <c r="I394" s="59"/>
      <c r="J394" s="59"/>
      <c r="K394" s="59"/>
      <c r="L394" s="59"/>
      <c r="M394" s="59"/>
      <c r="N394" s="59"/>
      <c r="O394" s="59"/>
      <c r="P394" s="59"/>
      <c r="Q394" s="59"/>
      <c r="R394" s="59"/>
      <c r="S394" s="59"/>
      <c r="T394" s="59"/>
      <c r="U394" s="59"/>
      <c r="V394" s="59"/>
      <c r="W394" s="59"/>
      <c r="X394" s="59"/>
      <c r="Y394" s="59"/>
      <c r="Z394" s="59"/>
    </row>
    <row r="395" spans="1:26" ht="15.75" customHeight="1">
      <c r="A395" s="59"/>
      <c r="B395" s="59"/>
      <c r="C395" s="59"/>
      <c r="D395" s="59"/>
      <c r="E395" s="59"/>
      <c r="F395" s="59"/>
      <c r="G395" s="59"/>
      <c r="H395" s="59"/>
      <c r="I395" s="59"/>
      <c r="J395" s="59"/>
      <c r="K395" s="59"/>
      <c r="L395" s="59"/>
      <c r="M395" s="59"/>
      <c r="N395" s="59"/>
      <c r="O395" s="59"/>
      <c r="P395" s="59"/>
      <c r="Q395" s="59"/>
      <c r="R395" s="59"/>
      <c r="S395" s="59"/>
      <c r="T395" s="59"/>
      <c r="U395" s="59"/>
      <c r="V395" s="59"/>
      <c r="W395" s="59"/>
      <c r="X395" s="59"/>
      <c r="Y395" s="59"/>
      <c r="Z395" s="59"/>
    </row>
    <row r="396" spans="1:26" ht="15.75" customHeight="1">
      <c r="A396" s="59"/>
      <c r="B396" s="59"/>
      <c r="C396" s="59"/>
      <c r="D396" s="59"/>
      <c r="E396" s="59"/>
      <c r="F396" s="59"/>
      <c r="G396" s="59"/>
      <c r="H396" s="59"/>
      <c r="I396" s="59"/>
      <c r="J396" s="59"/>
      <c r="K396" s="59"/>
      <c r="L396" s="59"/>
      <c r="M396" s="59"/>
      <c r="N396" s="59"/>
      <c r="O396" s="59"/>
      <c r="P396" s="59"/>
      <c r="Q396" s="59"/>
      <c r="R396" s="59"/>
      <c r="S396" s="59"/>
      <c r="T396" s="59"/>
      <c r="U396" s="59"/>
      <c r="V396" s="59"/>
      <c r="W396" s="59"/>
      <c r="X396" s="59"/>
      <c r="Y396" s="59"/>
      <c r="Z396" s="59"/>
    </row>
    <row r="397" spans="1:26" ht="15.75" customHeight="1">
      <c r="A397" s="59"/>
      <c r="B397" s="59"/>
      <c r="C397" s="59"/>
      <c r="D397" s="59"/>
      <c r="E397" s="59"/>
      <c r="F397" s="59"/>
      <c r="G397" s="59"/>
      <c r="H397" s="59"/>
      <c r="I397" s="59"/>
      <c r="J397" s="59"/>
      <c r="K397" s="59"/>
      <c r="L397" s="59"/>
      <c r="M397" s="59"/>
      <c r="N397" s="59"/>
      <c r="O397" s="59"/>
      <c r="P397" s="59"/>
      <c r="Q397" s="59"/>
      <c r="R397" s="59"/>
      <c r="S397" s="59"/>
      <c r="T397" s="59"/>
      <c r="U397" s="59"/>
      <c r="V397" s="59"/>
      <c r="W397" s="59"/>
      <c r="X397" s="59"/>
      <c r="Y397" s="59"/>
      <c r="Z397" s="59"/>
    </row>
    <row r="398" spans="1:26" ht="15.75" customHeight="1">
      <c r="A398" s="59"/>
      <c r="B398" s="59"/>
      <c r="C398" s="59"/>
      <c r="D398" s="59"/>
      <c r="E398" s="59"/>
      <c r="F398" s="59"/>
      <c r="G398" s="59"/>
      <c r="H398" s="59"/>
      <c r="I398" s="59"/>
      <c r="J398" s="59"/>
      <c r="K398" s="59"/>
      <c r="L398" s="59"/>
      <c r="M398" s="59"/>
      <c r="N398" s="59"/>
      <c r="O398" s="59"/>
      <c r="P398" s="59"/>
      <c r="Q398" s="59"/>
      <c r="R398" s="59"/>
      <c r="S398" s="59"/>
      <c r="T398" s="59"/>
      <c r="U398" s="59"/>
      <c r="V398" s="59"/>
      <c r="W398" s="59"/>
      <c r="X398" s="59"/>
      <c r="Y398" s="59"/>
      <c r="Z398" s="59"/>
    </row>
    <row r="399" spans="1:26" ht="15.75" customHeight="1">
      <c r="A399" s="59"/>
      <c r="B399" s="59"/>
      <c r="C399" s="59"/>
      <c r="D399" s="59"/>
      <c r="E399" s="59"/>
      <c r="F399" s="59"/>
      <c r="G399" s="59"/>
      <c r="H399" s="59"/>
      <c r="I399" s="59"/>
      <c r="J399" s="59"/>
      <c r="K399" s="59"/>
      <c r="L399" s="59"/>
      <c r="M399" s="59"/>
      <c r="N399" s="59"/>
      <c r="O399" s="59"/>
      <c r="P399" s="59"/>
      <c r="Q399" s="59"/>
      <c r="R399" s="59"/>
      <c r="S399" s="59"/>
      <c r="T399" s="59"/>
      <c r="U399" s="59"/>
      <c r="V399" s="59"/>
      <c r="W399" s="59"/>
      <c r="X399" s="59"/>
      <c r="Y399" s="59"/>
      <c r="Z399" s="59"/>
    </row>
    <row r="400" spans="1:26" ht="15.75" customHeight="1">
      <c r="A400" s="59"/>
      <c r="B400" s="59"/>
      <c r="C400" s="59"/>
      <c r="D400" s="59"/>
      <c r="E400" s="59"/>
      <c r="F400" s="59"/>
      <c r="G400" s="59"/>
      <c r="H400" s="59"/>
      <c r="I400" s="59"/>
      <c r="J400" s="59"/>
      <c r="K400" s="59"/>
      <c r="L400" s="59"/>
      <c r="M400" s="59"/>
      <c r="N400" s="59"/>
      <c r="O400" s="59"/>
      <c r="P400" s="59"/>
      <c r="Q400" s="59"/>
      <c r="R400" s="59"/>
      <c r="S400" s="59"/>
      <c r="T400" s="59"/>
      <c r="U400" s="59"/>
      <c r="V400" s="59"/>
      <c r="W400" s="59"/>
      <c r="X400" s="59"/>
      <c r="Y400" s="59"/>
      <c r="Z400" s="59"/>
    </row>
    <row r="401" spans="1:26" ht="15.75" customHeight="1">
      <c r="A401" s="59"/>
      <c r="B401" s="59"/>
      <c r="C401" s="59"/>
      <c r="D401" s="59"/>
      <c r="E401" s="59"/>
      <c r="F401" s="59"/>
      <c r="G401" s="59"/>
      <c r="H401" s="59"/>
      <c r="I401" s="59"/>
      <c r="J401" s="59"/>
      <c r="K401" s="59"/>
      <c r="L401" s="59"/>
      <c r="M401" s="59"/>
      <c r="N401" s="59"/>
      <c r="O401" s="59"/>
      <c r="P401" s="59"/>
      <c r="Q401" s="59"/>
      <c r="R401" s="59"/>
      <c r="S401" s="59"/>
      <c r="T401" s="59"/>
      <c r="U401" s="59"/>
      <c r="V401" s="59"/>
      <c r="W401" s="59"/>
      <c r="X401" s="59"/>
      <c r="Y401" s="59"/>
      <c r="Z401" s="59"/>
    </row>
    <row r="402" spans="1:26" ht="15.75" customHeight="1">
      <c r="A402" s="59"/>
      <c r="B402" s="59"/>
      <c r="C402" s="59"/>
      <c r="D402" s="59"/>
      <c r="E402" s="59"/>
      <c r="F402" s="59"/>
      <c r="G402" s="59"/>
      <c r="H402" s="59"/>
      <c r="I402" s="59"/>
      <c r="J402" s="59"/>
      <c r="K402" s="59"/>
      <c r="L402" s="59"/>
      <c r="M402" s="59"/>
      <c r="N402" s="59"/>
      <c r="O402" s="59"/>
      <c r="P402" s="59"/>
      <c r="Q402" s="59"/>
      <c r="R402" s="59"/>
      <c r="S402" s="59"/>
      <c r="T402" s="59"/>
      <c r="U402" s="59"/>
      <c r="V402" s="59"/>
      <c r="W402" s="59"/>
      <c r="X402" s="59"/>
      <c r="Y402" s="59"/>
      <c r="Z402" s="59"/>
    </row>
    <row r="403" spans="1:26" ht="15.75" customHeight="1">
      <c r="A403" s="59"/>
      <c r="B403" s="59"/>
      <c r="C403" s="59"/>
      <c r="D403" s="59"/>
      <c r="E403" s="59"/>
      <c r="F403" s="59"/>
      <c r="G403" s="59"/>
      <c r="H403" s="59"/>
      <c r="I403" s="59"/>
      <c r="J403" s="59"/>
      <c r="K403" s="59"/>
      <c r="L403" s="59"/>
      <c r="M403" s="59"/>
      <c r="N403" s="59"/>
      <c r="O403" s="59"/>
      <c r="P403" s="59"/>
      <c r="Q403" s="59"/>
      <c r="R403" s="59"/>
      <c r="S403" s="59"/>
      <c r="T403" s="59"/>
      <c r="U403" s="59"/>
      <c r="V403" s="59"/>
      <c r="W403" s="59"/>
      <c r="X403" s="59"/>
      <c r="Y403" s="59"/>
      <c r="Z403" s="59"/>
    </row>
    <row r="404" spans="1:26" ht="15.75" customHeight="1">
      <c r="A404" s="59"/>
      <c r="B404" s="59"/>
      <c r="C404" s="59"/>
      <c r="D404" s="59"/>
      <c r="E404" s="59"/>
      <c r="F404" s="59"/>
      <c r="G404" s="59"/>
      <c r="H404" s="59"/>
      <c r="I404" s="59"/>
      <c r="J404" s="59"/>
      <c r="K404" s="59"/>
      <c r="L404" s="59"/>
      <c r="M404" s="59"/>
      <c r="N404" s="59"/>
      <c r="O404" s="59"/>
      <c r="P404" s="59"/>
      <c r="Q404" s="59"/>
      <c r="R404" s="59"/>
      <c r="S404" s="59"/>
      <c r="T404" s="59"/>
      <c r="U404" s="59"/>
      <c r="V404" s="59"/>
      <c r="W404" s="59"/>
      <c r="X404" s="59"/>
      <c r="Y404" s="59"/>
      <c r="Z404" s="59"/>
    </row>
    <row r="405" spans="1:26" ht="15.75" customHeight="1">
      <c r="A405" s="59"/>
      <c r="B405" s="59"/>
      <c r="C405" s="59"/>
      <c r="D405" s="59"/>
      <c r="E405" s="59"/>
      <c r="F405" s="59"/>
      <c r="G405" s="59"/>
      <c r="H405" s="59"/>
      <c r="I405" s="59"/>
      <c r="J405" s="59"/>
      <c r="K405" s="59"/>
      <c r="L405" s="59"/>
      <c r="M405" s="59"/>
      <c r="N405" s="59"/>
      <c r="O405" s="59"/>
      <c r="P405" s="59"/>
      <c r="Q405" s="59"/>
      <c r="R405" s="59"/>
      <c r="S405" s="59"/>
      <c r="T405" s="59"/>
      <c r="U405" s="59"/>
      <c r="V405" s="59"/>
      <c r="W405" s="59"/>
      <c r="X405" s="59"/>
      <c r="Y405" s="59"/>
      <c r="Z405" s="59"/>
    </row>
    <row r="406" spans="1:26" ht="15.75" customHeight="1">
      <c r="A406" s="59"/>
      <c r="B406" s="59"/>
      <c r="C406" s="59"/>
      <c r="D406" s="59"/>
      <c r="E406" s="59"/>
      <c r="F406" s="59"/>
      <c r="G406" s="59"/>
      <c r="H406" s="59"/>
      <c r="I406" s="59"/>
      <c r="J406" s="59"/>
      <c r="K406" s="59"/>
      <c r="L406" s="59"/>
      <c r="M406" s="59"/>
      <c r="N406" s="59"/>
      <c r="O406" s="59"/>
      <c r="P406" s="59"/>
      <c r="Q406" s="59"/>
      <c r="R406" s="59"/>
      <c r="S406" s="59"/>
      <c r="T406" s="59"/>
      <c r="U406" s="59"/>
      <c r="V406" s="59"/>
      <c r="W406" s="59"/>
      <c r="X406" s="59"/>
      <c r="Y406" s="59"/>
      <c r="Z406" s="59"/>
    </row>
    <row r="407" spans="1:26" ht="15.75" customHeight="1">
      <c r="A407" s="59"/>
      <c r="B407" s="59"/>
      <c r="C407" s="59"/>
      <c r="D407" s="59"/>
      <c r="E407" s="59"/>
      <c r="F407" s="59"/>
      <c r="G407" s="59"/>
      <c r="H407" s="59"/>
      <c r="I407" s="59"/>
      <c r="J407" s="59"/>
      <c r="K407" s="59"/>
      <c r="L407" s="59"/>
      <c r="M407" s="59"/>
      <c r="N407" s="59"/>
      <c r="O407" s="59"/>
      <c r="P407" s="59"/>
      <c r="Q407" s="59"/>
      <c r="R407" s="59"/>
      <c r="S407" s="59"/>
      <c r="T407" s="59"/>
      <c r="U407" s="59"/>
      <c r="V407" s="59"/>
      <c r="W407" s="59"/>
      <c r="X407" s="59"/>
      <c r="Y407" s="59"/>
      <c r="Z407" s="59"/>
    </row>
    <row r="408" spans="1:26" ht="15.75" customHeight="1">
      <c r="A408" s="59"/>
      <c r="B408" s="59"/>
      <c r="C408" s="59"/>
      <c r="D408" s="59"/>
      <c r="E408" s="59"/>
      <c r="F408" s="59"/>
      <c r="G408" s="59"/>
      <c r="H408" s="59"/>
      <c r="I408" s="59"/>
      <c r="J408" s="59"/>
      <c r="K408" s="59"/>
      <c r="L408" s="59"/>
      <c r="M408" s="59"/>
      <c r="N408" s="59"/>
      <c r="O408" s="59"/>
      <c r="P408" s="59"/>
      <c r="Q408" s="59"/>
      <c r="R408" s="59"/>
      <c r="S408" s="59"/>
      <c r="T408" s="59"/>
      <c r="U408" s="59"/>
      <c r="V408" s="59"/>
      <c r="W408" s="59"/>
      <c r="X408" s="59"/>
      <c r="Y408" s="59"/>
      <c r="Z408" s="59"/>
    </row>
    <row r="409" spans="1:26" ht="15.75" customHeight="1">
      <c r="A409" s="59"/>
      <c r="B409" s="59"/>
      <c r="C409" s="59"/>
      <c r="D409" s="59"/>
      <c r="E409" s="59"/>
      <c r="F409" s="59"/>
      <c r="G409" s="59"/>
      <c r="H409" s="59"/>
      <c r="I409" s="59"/>
      <c r="J409" s="59"/>
      <c r="K409" s="59"/>
      <c r="L409" s="59"/>
      <c r="M409" s="59"/>
      <c r="N409" s="59"/>
      <c r="O409" s="59"/>
      <c r="P409" s="59"/>
      <c r="Q409" s="59"/>
      <c r="R409" s="59"/>
      <c r="S409" s="59"/>
      <c r="T409" s="59"/>
      <c r="U409" s="59"/>
      <c r="V409" s="59"/>
      <c r="W409" s="59"/>
      <c r="X409" s="59"/>
      <c r="Y409" s="59"/>
      <c r="Z409" s="59"/>
    </row>
    <row r="410" spans="1:26" ht="15.75" customHeight="1">
      <c r="A410" s="59"/>
      <c r="B410" s="59"/>
      <c r="C410" s="59"/>
      <c r="D410" s="59"/>
      <c r="E410" s="59"/>
      <c r="F410" s="59"/>
      <c r="G410" s="59"/>
      <c r="H410" s="59"/>
      <c r="I410" s="59"/>
      <c r="J410" s="59"/>
      <c r="K410" s="59"/>
      <c r="L410" s="59"/>
      <c r="M410" s="59"/>
      <c r="N410" s="59"/>
      <c r="O410" s="59"/>
      <c r="P410" s="59"/>
      <c r="Q410" s="59"/>
      <c r="R410" s="59"/>
      <c r="S410" s="59"/>
      <c r="T410" s="59"/>
      <c r="U410" s="59"/>
      <c r="V410" s="59"/>
      <c r="W410" s="59"/>
      <c r="X410" s="59"/>
      <c r="Y410" s="59"/>
      <c r="Z410" s="59"/>
    </row>
    <row r="411" spans="1:26" ht="15.75" customHeight="1">
      <c r="A411" s="59"/>
      <c r="B411" s="59"/>
      <c r="C411" s="59"/>
      <c r="D411" s="59"/>
      <c r="E411" s="59"/>
      <c r="F411" s="59"/>
      <c r="G411" s="59"/>
      <c r="H411" s="59"/>
      <c r="I411" s="59"/>
      <c r="J411" s="59"/>
      <c r="K411" s="59"/>
      <c r="L411" s="59"/>
      <c r="M411" s="59"/>
      <c r="N411" s="59"/>
      <c r="O411" s="59"/>
      <c r="P411" s="59"/>
      <c r="Q411" s="59"/>
      <c r="R411" s="59"/>
      <c r="S411" s="59"/>
      <c r="T411" s="59"/>
      <c r="U411" s="59"/>
      <c r="V411" s="59"/>
      <c r="W411" s="59"/>
      <c r="X411" s="59"/>
      <c r="Y411" s="59"/>
      <c r="Z411" s="59"/>
    </row>
    <row r="412" spans="1:26" ht="15.75" customHeight="1">
      <c r="A412" s="59"/>
      <c r="B412" s="59"/>
      <c r="C412" s="59"/>
      <c r="D412" s="59"/>
      <c r="E412" s="59"/>
      <c r="F412" s="59"/>
      <c r="G412" s="59"/>
      <c r="H412" s="59"/>
      <c r="I412" s="59"/>
      <c r="J412" s="59"/>
      <c r="K412" s="59"/>
      <c r="L412" s="59"/>
      <c r="M412" s="59"/>
      <c r="N412" s="59"/>
      <c r="O412" s="59"/>
      <c r="P412" s="59"/>
      <c r="Q412" s="59"/>
      <c r="R412" s="59"/>
      <c r="S412" s="59"/>
      <c r="T412" s="59"/>
      <c r="U412" s="59"/>
      <c r="V412" s="59"/>
      <c r="W412" s="59"/>
      <c r="X412" s="59"/>
      <c r="Y412" s="59"/>
      <c r="Z412" s="59"/>
    </row>
    <row r="413" spans="1:26" ht="15.75" customHeight="1">
      <c r="A413" s="59"/>
      <c r="B413" s="59"/>
      <c r="C413" s="59"/>
      <c r="D413" s="59"/>
      <c r="E413" s="59"/>
      <c r="F413" s="59"/>
      <c r="G413" s="59"/>
      <c r="H413" s="59"/>
      <c r="I413" s="59"/>
      <c r="J413" s="59"/>
      <c r="K413" s="59"/>
      <c r="L413" s="59"/>
      <c r="M413" s="59"/>
      <c r="N413" s="59"/>
      <c r="O413" s="59"/>
      <c r="P413" s="59"/>
      <c r="Q413" s="59"/>
      <c r="R413" s="59"/>
      <c r="S413" s="59"/>
      <c r="T413" s="59"/>
      <c r="U413" s="59"/>
      <c r="V413" s="59"/>
      <c r="W413" s="59"/>
      <c r="X413" s="59"/>
      <c r="Y413" s="59"/>
      <c r="Z413" s="59"/>
    </row>
    <row r="414" spans="1:26" ht="15.75" customHeight="1">
      <c r="A414" s="59"/>
      <c r="B414" s="59"/>
      <c r="C414" s="59"/>
      <c r="D414" s="59"/>
      <c r="E414" s="59"/>
      <c r="F414" s="59"/>
      <c r="G414" s="59"/>
      <c r="H414" s="59"/>
      <c r="I414" s="59"/>
      <c r="J414" s="59"/>
      <c r="K414" s="59"/>
      <c r="L414" s="59"/>
      <c r="M414" s="59"/>
      <c r="N414" s="59"/>
      <c r="O414" s="59"/>
      <c r="P414" s="59"/>
      <c r="Q414" s="59"/>
      <c r="R414" s="59"/>
      <c r="S414" s="59"/>
      <c r="T414" s="59"/>
      <c r="U414" s="59"/>
      <c r="V414" s="59"/>
      <c r="W414" s="59"/>
      <c r="X414" s="59"/>
      <c r="Y414" s="59"/>
      <c r="Z414" s="59"/>
    </row>
    <row r="415" spans="1:26" ht="15.75" customHeight="1">
      <c r="A415" s="59"/>
      <c r="B415" s="59"/>
      <c r="C415" s="59"/>
      <c r="D415" s="59"/>
      <c r="E415" s="59"/>
      <c r="F415" s="59"/>
      <c r="G415" s="59"/>
      <c r="H415" s="59"/>
      <c r="I415" s="59"/>
      <c r="J415" s="59"/>
      <c r="K415" s="59"/>
      <c r="L415" s="59"/>
      <c r="M415" s="59"/>
      <c r="N415" s="59"/>
      <c r="O415" s="59"/>
      <c r="P415" s="59"/>
      <c r="Q415" s="59"/>
      <c r="R415" s="59"/>
      <c r="S415" s="59"/>
      <c r="T415" s="59"/>
      <c r="U415" s="59"/>
      <c r="V415" s="59"/>
      <c r="W415" s="59"/>
      <c r="X415" s="59"/>
      <c r="Y415" s="59"/>
      <c r="Z415" s="59"/>
    </row>
    <row r="416" spans="1:26" ht="15.75" customHeight="1">
      <c r="A416" s="59"/>
      <c r="B416" s="59"/>
      <c r="C416" s="59"/>
      <c r="D416" s="59"/>
      <c r="E416" s="59"/>
      <c r="F416" s="59"/>
      <c r="G416" s="59"/>
      <c r="H416" s="59"/>
      <c r="I416" s="59"/>
      <c r="J416" s="59"/>
      <c r="K416" s="59"/>
      <c r="L416" s="59"/>
      <c r="M416" s="59"/>
      <c r="N416" s="59"/>
      <c r="O416" s="59"/>
      <c r="P416" s="59"/>
      <c r="Q416" s="59"/>
      <c r="R416" s="59"/>
      <c r="S416" s="59"/>
      <c r="T416" s="59"/>
      <c r="U416" s="59"/>
      <c r="V416" s="59"/>
      <c r="W416" s="59"/>
      <c r="X416" s="59"/>
      <c r="Y416" s="59"/>
      <c r="Z416" s="59"/>
    </row>
    <row r="417" spans="1:26" ht="15.75" customHeight="1">
      <c r="A417" s="59"/>
      <c r="B417" s="59"/>
      <c r="C417" s="59"/>
      <c r="D417" s="59"/>
      <c r="E417" s="59"/>
      <c r="F417" s="59"/>
      <c r="G417" s="59"/>
      <c r="H417" s="59"/>
      <c r="I417" s="59"/>
      <c r="J417" s="59"/>
      <c r="K417" s="59"/>
      <c r="L417" s="59"/>
      <c r="M417" s="59"/>
      <c r="N417" s="59"/>
      <c r="O417" s="59"/>
      <c r="P417" s="59"/>
      <c r="Q417" s="59"/>
      <c r="R417" s="59"/>
      <c r="S417" s="59"/>
      <c r="T417" s="59"/>
      <c r="U417" s="59"/>
      <c r="V417" s="59"/>
      <c r="W417" s="59"/>
      <c r="X417" s="59"/>
      <c r="Y417" s="59"/>
      <c r="Z417" s="59"/>
    </row>
    <row r="418" spans="1:26" ht="15.75" customHeight="1">
      <c r="A418" s="59"/>
      <c r="B418" s="59"/>
      <c r="C418" s="59"/>
      <c r="D418" s="59"/>
      <c r="E418" s="59"/>
      <c r="F418" s="59"/>
      <c r="G418" s="59"/>
      <c r="H418" s="59"/>
      <c r="I418" s="59"/>
      <c r="J418" s="59"/>
      <c r="K418" s="59"/>
      <c r="L418" s="59"/>
      <c r="M418" s="59"/>
      <c r="N418" s="59"/>
      <c r="O418" s="59"/>
      <c r="P418" s="59"/>
      <c r="Q418" s="59"/>
      <c r="R418" s="59"/>
      <c r="S418" s="59"/>
      <c r="T418" s="59"/>
      <c r="U418" s="59"/>
      <c r="V418" s="59"/>
      <c r="W418" s="59"/>
      <c r="X418" s="59"/>
      <c r="Y418" s="59"/>
      <c r="Z418" s="59"/>
    </row>
    <row r="419" spans="1:26" ht="15.75" customHeight="1">
      <c r="A419" s="59"/>
      <c r="B419" s="59"/>
      <c r="C419" s="59"/>
      <c r="D419" s="59"/>
      <c r="E419" s="59"/>
      <c r="F419" s="59"/>
      <c r="G419" s="59"/>
      <c r="H419" s="59"/>
      <c r="I419" s="59"/>
      <c r="J419" s="59"/>
      <c r="K419" s="59"/>
      <c r="L419" s="59"/>
      <c r="M419" s="59"/>
      <c r="N419" s="59"/>
      <c r="O419" s="59"/>
      <c r="P419" s="59"/>
      <c r="Q419" s="59"/>
      <c r="R419" s="59"/>
      <c r="S419" s="59"/>
      <c r="T419" s="59"/>
      <c r="U419" s="59"/>
      <c r="V419" s="59"/>
      <c r="W419" s="59"/>
      <c r="X419" s="59"/>
      <c r="Y419" s="59"/>
      <c r="Z419" s="59"/>
    </row>
    <row r="420" spans="1:26" ht="15.75" customHeight="1">
      <c r="A420" s="59"/>
      <c r="B420" s="59"/>
      <c r="C420" s="59"/>
      <c r="D420" s="59"/>
      <c r="E420" s="59"/>
      <c r="F420" s="59"/>
      <c r="G420" s="59"/>
      <c r="H420" s="59"/>
      <c r="I420" s="59"/>
      <c r="J420" s="59"/>
      <c r="K420" s="59"/>
      <c r="L420" s="59"/>
      <c r="M420" s="59"/>
      <c r="N420" s="59"/>
      <c r="O420" s="59"/>
      <c r="P420" s="59"/>
      <c r="Q420" s="59"/>
      <c r="R420" s="59"/>
      <c r="S420" s="59"/>
      <c r="T420" s="59"/>
      <c r="U420" s="59"/>
      <c r="V420" s="59"/>
      <c r="W420" s="59"/>
      <c r="X420" s="59"/>
      <c r="Y420" s="59"/>
      <c r="Z420" s="59"/>
    </row>
    <row r="421" spans="1:26" ht="15.75" customHeight="1">
      <c r="A421" s="59"/>
      <c r="B421" s="59"/>
      <c r="C421" s="59"/>
      <c r="D421" s="59"/>
      <c r="E421" s="59"/>
      <c r="F421" s="59"/>
      <c r="G421" s="59"/>
      <c r="H421" s="59"/>
      <c r="I421" s="59"/>
      <c r="J421" s="59"/>
      <c r="K421" s="59"/>
      <c r="L421" s="59"/>
      <c r="M421" s="59"/>
      <c r="N421" s="59"/>
      <c r="O421" s="59"/>
      <c r="P421" s="59"/>
      <c r="Q421" s="59"/>
      <c r="R421" s="59"/>
      <c r="S421" s="59"/>
      <c r="T421" s="59"/>
      <c r="U421" s="59"/>
      <c r="V421" s="59"/>
      <c r="W421" s="59"/>
      <c r="X421" s="59"/>
      <c r="Y421" s="59"/>
      <c r="Z421" s="59"/>
    </row>
    <row r="422" spans="1:26" ht="15.75" customHeight="1">
      <c r="A422" s="59"/>
      <c r="B422" s="59"/>
      <c r="C422" s="59"/>
      <c r="D422" s="59"/>
      <c r="E422" s="59"/>
      <c r="F422" s="59"/>
      <c r="G422" s="59"/>
      <c r="H422" s="59"/>
      <c r="I422" s="59"/>
      <c r="J422" s="59"/>
      <c r="K422" s="59"/>
      <c r="L422" s="59"/>
      <c r="M422" s="59"/>
      <c r="N422" s="59"/>
      <c r="O422" s="59"/>
      <c r="P422" s="59"/>
      <c r="Q422" s="59"/>
      <c r="R422" s="59"/>
      <c r="S422" s="59"/>
      <c r="T422" s="59"/>
      <c r="U422" s="59"/>
      <c r="V422" s="59"/>
      <c r="W422" s="59"/>
      <c r="X422" s="59"/>
      <c r="Y422" s="59"/>
      <c r="Z422" s="59"/>
    </row>
    <row r="423" spans="1:26" ht="15.75" customHeight="1">
      <c r="A423" s="59"/>
      <c r="B423" s="59"/>
      <c r="C423" s="59"/>
      <c r="D423" s="59"/>
      <c r="E423" s="59"/>
      <c r="F423" s="59"/>
      <c r="G423" s="59"/>
      <c r="H423" s="59"/>
      <c r="I423" s="59"/>
      <c r="J423" s="59"/>
      <c r="K423" s="59"/>
      <c r="L423" s="59"/>
      <c r="M423" s="59"/>
      <c r="N423" s="59"/>
      <c r="O423" s="59"/>
      <c r="P423" s="59"/>
      <c r="Q423" s="59"/>
      <c r="R423" s="59"/>
      <c r="S423" s="59"/>
      <c r="T423" s="59"/>
      <c r="U423" s="59"/>
      <c r="V423" s="59"/>
      <c r="W423" s="59"/>
      <c r="X423" s="59"/>
      <c r="Y423" s="59"/>
      <c r="Z423" s="59"/>
    </row>
    <row r="424" spans="1:26" ht="15.75" customHeight="1">
      <c r="A424" s="59"/>
      <c r="B424" s="59"/>
      <c r="C424" s="59"/>
      <c r="D424" s="59"/>
      <c r="E424" s="59"/>
      <c r="F424" s="59"/>
      <c r="G424" s="59"/>
      <c r="H424" s="59"/>
      <c r="I424" s="59"/>
      <c r="J424" s="59"/>
      <c r="K424" s="59"/>
      <c r="L424" s="59"/>
      <c r="M424" s="59"/>
      <c r="N424" s="59"/>
      <c r="O424" s="59"/>
      <c r="P424" s="59"/>
      <c r="Q424" s="59"/>
      <c r="R424" s="59"/>
      <c r="S424" s="59"/>
      <c r="T424" s="59"/>
      <c r="U424" s="59"/>
      <c r="V424" s="59"/>
      <c r="W424" s="59"/>
      <c r="X424" s="59"/>
      <c r="Y424" s="59"/>
      <c r="Z424" s="59"/>
    </row>
    <row r="425" spans="1:26" ht="15.75" customHeight="1">
      <c r="A425" s="59"/>
      <c r="B425" s="59"/>
      <c r="C425" s="59"/>
      <c r="D425" s="59"/>
      <c r="E425" s="59"/>
      <c r="F425" s="59"/>
      <c r="G425" s="59"/>
      <c r="H425" s="59"/>
      <c r="I425" s="59"/>
      <c r="J425" s="59"/>
      <c r="K425" s="59"/>
      <c r="L425" s="59"/>
      <c r="M425" s="59"/>
      <c r="N425" s="59"/>
      <c r="O425" s="59"/>
      <c r="P425" s="59"/>
      <c r="Q425" s="59"/>
      <c r="R425" s="59"/>
      <c r="S425" s="59"/>
      <c r="T425" s="59"/>
      <c r="U425" s="59"/>
      <c r="V425" s="59"/>
      <c r="W425" s="59"/>
      <c r="X425" s="59"/>
      <c r="Y425" s="59"/>
      <c r="Z425" s="59"/>
    </row>
    <row r="426" spans="1:26" ht="15.75" customHeight="1">
      <c r="A426" s="59"/>
      <c r="B426" s="59"/>
      <c r="C426" s="59"/>
      <c r="D426" s="59"/>
      <c r="E426" s="59"/>
      <c r="F426" s="59"/>
      <c r="G426" s="59"/>
      <c r="H426" s="59"/>
      <c r="I426" s="59"/>
      <c r="J426" s="59"/>
      <c r="K426" s="59"/>
      <c r="L426" s="59"/>
      <c r="M426" s="59"/>
      <c r="N426" s="59"/>
      <c r="O426" s="59"/>
      <c r="P426" s="59"/>
      <c r="Q426" s="59"/>
      <c r="R426" s="59"/>
      <c r="S426" s="59"/>
      <c r="T426" s="59"/>
      <c r="U426" s="59"/>
      <c r="V426" s="59"/>
      <c r="W426" s="59"/>
      <c r="X426" s="59"/>
      <c r="Y426" s="59"/>
      <c r="Z426" s="59"/>
    </row>
    <row r="427" spans="1:26" ht="15.75" customHeight="1">
      <c r="A427" s="59"/>
      <c r="B427" s="59"/>
      <c r="C427" s="59"/>
      <c r="D427" s="59"/>
      <c r="E427" s="59"/>
      <c r="F427" s="59"/>
      <c r="G427" s="59"/>
      <c r="H427" s="59"/>
      <c r="I427" s="59"/>
      <c r="J427" s="59"/>
      <c r="K427" s="59"/>
      <c r="L427" s="59"/>
      <c r="M427" s="59"/>
      <c r="N427" s="59"/>
      <c r="O427" s="59"/>
      <c r="P427" s="59"/>
      <c r="Q427" s="59"/>
      <c r="R427" s="59"/>
      <c r="S427" s="59"/>
      <c r="T427" s="59"/>
      <c r="U427" s="59"/>
      <c r="V427" s="59"/>
      <c r="W427" s="59"/>
      <c r="X427" s="59"/>
      <c r="Y427" s="59"/>
      <c r="Z427" s="59"/>
    </row>
    <row r="428" spans="1:26" ht="15.75" customHeight="1">
      <c r="A428" s="59"/>
      <c r="B428" s="59"/>
      <c r="C428" s="59"/>
      <c r="D428" s="59"/>
      <c r="E428" s="59"/>
      <c r="F428" s="59"/>
      <c r="G428" s="59"/>
      <c r="H428" s="59"/>
      <c r="I428" s="59"/>
      <c r="J428" s="59"/>
      <c r="K428" s="59"/>
      <c r="L428" s="59"/>
      <c r="M428" s="59"/>
      <c r="N428" s="59"/>
      <c r="O428" s="59"/>
      <c r="P428" s="59"/>
      <c r="Q428" s="59"/>
      <c r="R428" s="59"/>
      <c r="S428" s="59"/>
      <c r="T428" s="59"/>
      <c r="U428" s="59"/>
      <c r="V428" s="59"/>
      <c r="W428" s="59"/>
      <c r="X428" s="59"/>
      <c r="Y428" s="59"/>
      <c r="Z428" s="59"/>
    </row>
    <row r="429" spans="1:26" ht="15.75" customHeight="1">
      <c r="A429" s="59"/>
      <c r="B429" s="59"/>
      <c r="C429" s="59"/>
      <c r="D429" s="59"/>
      <c r="E429" s="59"/>
      <c r="F429" s="59"/>
      <c r="G429" s="59"/>
      <c r="H429" s="59"/>
      <c r="I429" s="59"/>
      <c r="J429" s="59"/>
      <c r="K429" s="59"/>
      <c r="L429" s="59"/>
      <c r="M429" s="59"/>
      <c r="N429" s="59"/>
      <c r="O429" s="59"/>
      <c r="P429" s="59"/>
      <c r="Q429" s="59"/>
      <c r="R429" s="59"/>
      <c r="S429" s="59"/>
      <c r="T429" s="59"/>
      <c r="U429" s="59"/>
      <c r="V429" s="59"/>
      <c r="W429" s="59"/>
      <c r="X429" s="59"/>
      <c r="Y429" s="59"/>
      <c r="Z429" s="59"/>
    </row>
    <row r="430" spans="1:26" ht="15.75" customHeight="1">
      <c r="A430" s="59"/>
      <c r="B430" s="59"/>
      <c r="C430" s="59"/>
      <c r="D430" s="59"/>
      <c r="E430" s="59"/>
      <c r="F430" s="59"/>
      <c r="G430" s="59"/>
      <c r="H430" s="59"/>
      <c r="I430" s="59"/>
      <c r="J430" s="59"/>
      <c r="K430" s="59"/>
      <c r="L430" s="59"/>
      <c r="M430" s="59"/>
      <c r="N430" s="59"/>
      <c r="O430" s="59"/>
      <c r="P430" s="59"/>
      <c r="Q430" s="59"/>
      <c r="R430" s="59"/>
      <c r="S430" s="59"/>
      <c r="T430" s="59"/>
      <c r="U430" s="59"/>
      <c r="V430" s="59"/>
      <c r="W430" s="59"/>
      <c r="X430" s="59"/>
      <c r="Y430" s="59"/>
      <c r="Z430" s="59"/>
    </row>
    <row r="431" spans="1:26" ht="15.75" customHeight="1">
      <c r="A431" s="59"/>
      <c r="B431" s="59"/>
      <c r="C431" s="59"/>
      <c r="D431" s="59"/>
      <c r="E431" s="59"/>
      <c r="F431" s="59"/>
      <c r="G431" s="59"/>
      <c r="H431" s="59"/>
      <c r="I431" s="59"/>
      <c r="J431" s="59"/>
      <c r="K431" s="59"/>
      <c r="L431" s="59"/>
      <c r="M431" s="59"/>
      <c r="N431" s="59"/>
      <c r="O431" s="59"/>
      <c r="P431" s="59"/>
      <c r="Q431" s="59"/>
      <c r="R431" s="59"/>
      <c r="S431" s="59"/>
      <c r="T431" s="59"/>
      <c r="U431" s="59"/>
      <c r="V431" s="59"/>
      <c r="W431" s="59"/>
      <c r="X431" s="59"/>
      <c r="Y431" s="59"/>
      <c r="Z431" s="59"/>
    </row>
    <row r="432" spans="1:26" ht="15.75" customHeight="1">
      <c r="A432" s="59"/>
      <c r="B432" s="59"/>
      <c r="C432" s="59"/>
      <c r="D432" s="59"/>
      <c r="E432" s="59"/>
      <c r="F432" s="59"/>
      <c r="G432" s="59"/>
      <c r="H432" s="59"/>
      <c r="I432" s="59"/>
      <c r="J432" s="59"/>
      <c r="K432" s="59"/>
      <c r="L432" s="59"/>
      <c r="M432" s="59"/>
      <c r="N432" s="59"/>
      <c r="O432" s="59"/>
      <c r="P432" s="59"/>
      <c r="Q432" s="59"/>
      <c r="R432" s="59"/>
      <c r="S432" s="59"/>
      <c r="T432" s="59"/>
      <c r="U432" s="59"/>
      <c r="V432" s="59"/>
      <c r="W432" s="59"/>
      <c r="X432" s="59"/>
      <c r="Y432" s="59"/>
      <c r="Z432" s="59"/>
    </row>
    <row r="433" spans="1:26" ht="15.75" customHeight="1">
      <c r="A433" s="59"/>
      <c r="B433" s="59"/>
      <c r="C433" s="59"/>
      <c r="D433" s="59"/>
      <c r="E433" s="59"/>
      <c r="F433" s="59"/>
      <c r="G433" s="59"/>
      <c r="H433" s="59"/>
      <c r="I433" s="59"/>
      <c r="J433" s="59"/>
      <c r="K433" s="59"/>
      <c r="L433" s="59"/>
      <c r="M433" s="59"/>
      <c r="N433" s="59"/>
      <c r="O433" s="59"/>
      <c r="P433" s="59"/>
      <c r="Q433" s="59"/>
      <c r="R433" s="59"/>
      <c r="S433" s="59"/>
      <c r="T433" s="59"/>
      <c r="U433" s="59"/>
      <c r="V433" s="59"/>
      <c r="W433" s="59"/>
      <c r="X433" s="59"/>
      <c r="Y433" s="59"/>
      <c r="Z433" s="59"/>
    </row>
    <row r="434" spans="1:26" ht="15.75" customHeight="1">
      <c r="A434" s="59"/>
      <c r="B434" s="59"/>
      <c r="C434" s="59"/>
      <c r="D434" s="59"/>
      <c r="E434" s="59"/>
      <c r="F434" s="59"/>
      <c r="G434" s="59"/>
      <c r="H434" s="59"/>
      <c r="I434" s="59"/>
      <c r="J434" s="59"/>
      <c r="K434" s="59"/>
      <c r="L434" s="59"/>
      <c r="M434" s="59"/>
      <c r="N434" s="59"/>
      <c r="O434" s="59"/>
      <c r="P434" s="59"/>
      <c r="Q434" s="59"/>
      <c r="R434" s="59"/>
      <c r="S434" s="59"/>
      <c r="T434" s="59"/>
      <c r="U434" s="59"/>
      <c r="V434" s="59"/>
      <c r="W434" s="59"/>
      <c r="X434" s="59"/>
      <c r="Y434" s="59"/>
      <c r="Z434" s="59"/>
    </row>
    <row r="435" spans="1:26" ht="15.75" customHeight="1">
      <c r="A435" s="59"/>
      <c r="B435" s="59"/>
      <c r="C435" s="59"/>
      <c r="D435" s="59"/>
      <c r="E435" s="59"/>
      <c r="F435" s="59"/>
      <c r="G435" s="59"/>
      <c r="H435" s="59"/>
      <c r="I435" s="59"/>
      <c r="J435" s="59"/>
      <c r="K435" s="59"/>
      <c r="L435" s="59"/>
      <c r="M435" s="59"/>
      <c r="N435" s="59"/>
      <c r="O435" s="59"/>
      <c r="P435" s="59"/>
      <c r="Q435" s="59"/>
      <c r="R435" s="59"/>
      <c r="S435" s="59"/>
      <c r="T435" s="59"/>
      <c r="U435" s="59"/>
      <c r="V435" s="59"/>
      <c r="W435" s="59"/>
      <c r="X435" s="59"/>
      <c r="Y435" s="59"/>
      <c r="Z435" s="59"/>
    </row>
    <row r="436" spans="1:26" ht="15.75" customHeight="1">
      <c r="A436" s="59"/>
      <c r="B436" s="59"/>
      <c r="C436" s="59"/>
      <c r="D436" s="59"/>
      <c r="E436" s="59"/>
      <c r="F436" s="59"/>
      <c r="G436" s="59"/>
      <c r="H436" s="59"/>
      <c r="I436" s="59"/>
      <c r="J436" s="59"/>
      <c r="K436" s="59"/>
      <c r="L436" s="59"/>
      <c r="M436" s="59"/>
      <c r="N436" s="59"/>
      <c r="O436" s="59"/>
      <c r="P436" s="59"/>
      <c r="Q436" s="59"/>
      <c r="R436" s="59"/>
      <c r="S436" s="59"/>
      <c r="T436" s="59"/>
      <c r="U436" s="59"/>
      <c r="V436" s="59"/>
      <c r="W436" s="59"/>
      <c r="X436" s="59"/>
      <c r="Y436" s="59"/>
      <c r="Z436" s="59"/>
    </row>
    <row r="437" spans="1:26" ht="15.75" customHeight="1">
      <c r="A437" s="59"/>
      <c r="B437" s="59"/>
      <c r="C437" s="59"/>
      <c r="D437" s="59"/>
      <c r="E437" s="59"/>
      <c r="F437" s="59"/>
      <c r="G437" s="59"/>
      <c r="H437" s="59"/>
      <c r="I437" s="59"/>
      <c r="J437" s="59"/>
      <c r="K437" s="59"/>
      <c r="L437" s="59"/>
      <c r="M437" s="59"/>
      <c r="N437" s="59"/>
      <c r="O437" s="59"/>
      <c r="P437" s="59"/>
      <c r="Q437" s="59"/>
      <c r="R437" s="59"/>
      <c r="S437" s="59"/>
      <c r="T437" s="59"/>
      <c r="U437" s="59"/>
      <c r="V437" s="59"/>
      <c r="W437" s="59"/>
      <c r="X437" s="59"/>
      <c r="Y437" s="59"/>
      <c r="Z437" s="59"/>
    </row>
    <row r="438" spans="1:26" ht="15.75" customHeight="1">
      <c r="A438" s="59"/>
      <c r="B438" s="59"/>
      <c r="C438" s="59"/>
      <c r="D438" s="59"/>
      <c r="E438" s="59"/>
      <c r="F438" s="59"/>
      <c r="G438" s="59"/>
      <c r="H438" s="59"/>
      <c r="I438" s="59"/>
      <c r="J438" s="59"/>
      <c r="K438" s="59"/>
      <c r="L438" s="59"/>
      <c r="M438" s="59"/>
      <c r="N438" s="59"/>
      <c r="O438" s="59"/>
      <c r="P438" s="59"/>
      <c r="Q438" s="59"/>
      <c r="R438" s="59"/>
      <c r="S438" s="59"/>
      <c r="T438" s="59"/>
      <c r="U438" s="59"/>
      <c r="V438" s="59"/>
      <c r="W438" s="59"/>
      <c r="X438" s="59"/>
      <c r="Y438" s="59"/>
      <c r="Z438" s="59"/>
    </row>
    <row r="439" spans="1:26" ht="15.75" customHeight="1">
      <c r="A439" s="59"/>
      <c r="B439" s="59"/>
      <c r="C439" s="59"/>
      <c r="D439" s="59"/>
      <c r="E439" s="59"/>
      <c r="F439" s="59"/>
      <c r="G439" s="59"/>
      <c r="H439" s="59"/>
      <c r="I439" s="59"/>
      <c r="J439" s="59"/>
      <c r="K439" s="59"/>
      <c r="L439" s="59"/>
      <c r="M439" s="59"/>
      <c r="N439" s="59"/>
      <c r="O439" s="59"/>
      <c r="P439" s="59"/>
      <c r="Q439" s="59"/>
      <c r="R439" s="59"/>
      <c r="S439" s="59"/>
      <c r="T439" s="59"/>
      <c r="U439" s="59"/>
      <c r="V439" s="59"/>
      <c r="W439" s="59"/>
      <c r="X439" s="59"/>
      <c r="Y439" s="59"/>
      <c r="Z439" s="59"/>
    </row>
    <row r="440" spans="1:26" ht="15.75" customHeight="1">
      <c r="A440" s="59"/>
      <c r="B440" s="59"/>
      <c r="C440" s="59"/>
      <c r="D440" s="59"/>
      <c r="E440" s="59"/>
      <c r="F440" s="59"/>
      <c r="G440" s="59"/>
      <c r="H440" s="59"/>
      <c r="I440" s="59"/>
      <c r="J440" s="59"/>
      <c r="K440" s="59"/>
      <c r="L440" s="59"/>
      <c r="M440" s="59"/>
      <c r="N440" s="59"/>
      <c r="O440" s="59"/>
      <c r="P440" s="59"/>
      <c r="Q440" s="59"/>
      <c r="R440" s="59"/>
      <c r="S440" s="59"/>
      <c r="T440" s="59"/>
      <c r="U440" s="59"/>
      <c r="V440" s="59"/>
      <c r="W440" s="59"/>
      <c r="X440" s="59"/>
      <c r="Y440" s="59"/>
      <c r="Z440" s="59"/>
    </row>
    <row r="441" spans="1:26" ht="15.75" customHeight="1">
      <c r="A441" s="59"/>
      <c r="B441" s="59"/>
      <c r="C441" s="59"/>
      <c r="D441" s="59"/>
      <c r="E441" s="59"/>
      <c r="F441" s="59"/>
      <c r="G441" s="59"/>
      <c r="H441" s="59"/>
      <c r="I441" s="59"/>
      <c r="J441" s="59"/>
      <c r="K441" s="59"/>
      <c r="L441" s="59"/>
      <c r="M441" s="59"/>
      <c r="N441" s="59"/>
      <c r="O441" s="59"/>
      <c r="P441" s="59"/>
      <c r="Q441" s="59"/>
      <c r="R441" s="59"/>
      <c r="S441" s="59"/>
      <c r="T441" s="59"/>
      <c r="U441" s="59"/>
      <c r="V441" s="59"/>
      <c r="W441" s="59"/>
      <c r="X441" s="59"/>
      <c r="Y441" s="59"/>
      <c r="Z441" s="59"/>
    </row>
    <row r="442" spans="1:26" ht="15.75" customHeight="1">
      <c r="A442" s="59"/>
      <c r="B442" s="59"/>
      <c r="C442" s="59"/>
      <c r="D442" s="59"/>
      <c r="E442" s="59"/>
      <c r="F442" s="59"/>
      <c r="G442" s="59"/>
      <c r="H442" s="59"/>
      <c r="I442" s="59"/>
      <c r="J442" s="59"/>
      <c r="K442" s="59"/>
      <c r="L442" s="59"/>
      <c r="M442" s="59"/>
      <c r="N442" s="59"/>
      <c r="O442" s="59"/>
      <c r="P442" s="59"/>
      <c r="Q442" s="59"/>
      <c r="R442" s="59"/>
      <c r="S442" s="59"/>
      <c r="T442" s="59"/>
      <c r="U442" s="59"/>
      <c r="V442" s="59"/>
      <c r="W442" s="59"/>
      <c r="X442" s="59"/>
      <c r="Y442" s="59"/>
      <c r="Z442" s="59"/>
    </row>
    <row r="443" spans="1:26" ht="15.75" customHeight="1">
      <c r="A443" s="59"/>
      <c r="B443" s="59"/>
      <c r="C443" s="59"/>
      <c r="D443" s="59"/>
      <c r="E443" s="59"/>
      <c r="F443" s="59"/>
      <c r="G443" s="59"/>
      <c r="H443" s="59"/>
      <c r="I443" s="59"/>
      <c r="J443" s="59"/>
      <c r="K443" s="59"/>
      <c r="L443" s="59"/>
      <c r="M443" s="59"/>
      <c r="N443" s="59"/>
      <c r="O443" s="59"/>
      <c r="P443" s="59"/>
      <c r="Q443" s="59"/>
      <c r="R443" s="59"/>
      <c r="S443" s="59"/>
      <c r="T443" s="59"/>
      <c r="U443" s="59"/>
      <c r="V443" s="59"/>
      <c r="W443" s="59"/>
      <c r="X443" s="59"/>
      <c r="Y443" s="59"/>
      <c r="Z443" s="59"/>
    </row>
    <row r="444" spans="1:26" ht="15.75" customHeight="1">
      <c r="A444" s="59"/>
      <c r="B444" s="59"/>
      <c r="C444" s="59"/>
      <c r="D444" s="59"/>
      <c r="E444" s="59"/>
      <c r="F444" s="59"/>
      <c r="G444" s="59"/>
      <c r="H444" s="59"/>
      <c r="I444" s="59"/>
      <c r="J444" s="59"/>
      <c r="K444" s="59"/>
      <c r="L444" s="59"/>
      <c r="M444" s="59"/>
      <c r="N444" s="59"/>
      <c r="O444" s="59"/>
      <c r="P444" s="59"/>
      <c r="Q444" s="59"/>
      <c r="R444" s="59"/>
      <c r="S444" s="59"/>
      <c r="T444" s="59"/>
      <c r="U444" s="59"/>
      <c r="V444" s="59"/>
      <c r="W444" s="59"/>
      <c r="X444" s="59"/>
      <c r="Y444" s="59"/>
      <c r="Z444" s="59"/>
    </row>
    <row r="445" spans="1:26" ht="15.75" customHeight="1">
      <c r="A445" s="59"/>
      <c r="B445" s="59"/>
      <c r="C445" s="59"/>
      <c r="D445" s="59"/>
      <c r="E445" s="59"/>
      <c r="F445" s="59"/>
      <c r="G445" s="59"/>
      <c r="H445" s="59"/>
      <c r="I445" s="59"/>
      <c r="J445" s="59"/>
      <c r="K445" s="59"/>
      <c r="L445" s="59"/>
      <c r="M445" s="59"/>
      <c r="N445" s="59"/>
      <c r="O445" s="59"/>
      <c r="P445" s="59"/>
      <c r="Q445" s="59"/>
      <c r="R445" s="59"/>
      <c r="S445" s="59"/>
      <c r="T445" s="59"/>
      <c r="U445" s="59"/>
      <c r="V445" s="59"/>
      <c r="W445" s="59"/>
      <c r="X445" s="59"/>
      <c r="Y445" s="59"/>
      <c r="Z445" s="59"/>
    </row>
    <row r="446" spans="1:26" ht="15.75" customHeight="1">
      <c r="A446" s="59"/>
      <c r="B446" s="59"/>
      <c r="C446" s="59"/>
      <c r="D446" s="59"/>
      <c r="E446" s="59"/>
      <c r="F446" s="59"/>
      <c r="G446" s="59"/>
      <c r="H446" s="59"/>
      <c r="I446" s="59"/>
      <c r="J446" s="59"/>
      <c r="K446" s="59"/>
      <c r="L446" s="59"/>
      <c r="M446" s="59"/>
      <c r="N446" s="59"/>
      <c r="O446" s="59"/>
      <c r="P446" s="59"/>
      <c r="Q446" s="59"/>
      <c r="R446" s="59"/>
      <c r="S446" s="59"/>
      <c r="T446" s="59"/>
      <c r="U446" s="59"/>
      <c r="V446" s="59"/>
      <c r="W446" s="59"/>
      <c r="X446" s="59"/>
      <c r="Y446" s="59"/>
      <c r="Z446" s="59"/>
    </row>
    <row r="447" spans="1:26" ht="15.75" customHeight="1">
      <c r="A447" s="59"/>
      <c r="B447" s="59"/>
      <c r="C447" s="59"/>
      <c r="D447" s="59"/>
      <c r="E447" s="59"/>
      <c r="F447" s="59"/>
      <c r="G447" s="59"/>
      <c r="H447" s="59"/>
      <c r="I447" s="59"/>
      <c r="J447" s="59"/>
      <c r="K447" s="59"/>
      <c r="L447" s="59"/>
      <c r="M447" s="59"/>
      <c r="N447" s="59"/>
      <c r="O447" s="59"/>
      <c r="P447" s="59"/>
      <c r="Q447" s="59"/>
      <c r="R447" s="59"/>
      <c r="S447" s="59"/>
      <c r="T447" s="59"/>
      <c r="U447" s="59"/>
      <c r="V447" s="59"/>
      <c r="W447" s="59"/>
      <c r="X447" s="59"/>
      <c r="Y447" s="59"/>
      <c r="Z447" s="59"/>
    </row>
    <row r="448" spans="1:26" ht="15.75" customHeight="1">
      <c r="A448" s="59"/>
      <c r="B448" s="59"/>
      <c r="C448" s="59"/>
      <c r="D448" s="59"/>
      <c r="E448" s="59"/>
      <c r="F448" s="59"/>
      <c r="G448" s="59"/>
      <c r="H448" s="59"/>
      <c r="I448" s="59"/>
      <c r="J448" s="59"/>
      <c r="K448" s="59"/>
      <c r="L448" s="59"/>
      <c r="M448" s="59"/>
      <c r="N448" s="59"/>
      <c r="O448" s="59"/>
      <c r="P448" s="59"/>
      <c r="Q448" s="59"/>
      <c r="R448" s="59"/>
      <c r="S448" s="59"/>
      <c r="T448" s="59"/>
      <c r="U448" s="59"/>
      <c r="V448" s="59"/>
      <c r="W448" s="59"/>
      <c r="X448" s="59"/>
      <c r="Y448" s="59"/>
      <c r="Z448" s="59"/>
    </row>
    <row r="449" spans="1:26" ht="15.75" customHeight="1">
      <c r="A449" s="59"/>
      <c r="B449" s="59"/>
      <c r="C449" s="59"/>
      <c r="D449" s="59"/>
      <c r="E449" s="59"/>
      <c r="F449" s="59"/>
      <c r="G449" s="59"/>
      <c r="H449" s="59"/>
      <c r="I449" s="59"/>
      <c r="J449" s="59"/>
      <c r="K449" s="59"/>
      <c r="L449" s="59"/>
      <c r="M449" s="59"/>
      <c r="N449" s="59"/>
      <c r="O449" s="59"/>
      <c r="P449" s="59"/>
      <c r="Q449" s="59"/>
      <c r="R449" s="59"/>
      <c r="S449" s="59"/>
      <c r="T449" s="59"/>
      <c r="U449" s="59"/>
      <c r="V449" s="59"/>
      <c r="W449" s="59"/>
      <c r="X449" s="59"/>
      <c r="Y449" s="59"/>
      <c r="Z449" s="59"/>
    </row>
    <row r="450" spans="1:26" ht="15.75" customHeight="1">
      <c r="A450" s="59"/>
      <c r="B450" s="59"/>
      <c r="C450" s="59"/>
      <c r="D450" s="59"/>
      <c r="E450" s="59"/>
      <c r="F450" s="59"/>
      <c r="G450" s="59"/>
      <c r="H450" s="59"/>
      <c r="I450" s="59"/>
      <c r="J450" s="59"/>
      <c r="K450" s="59"/>
      <c r="L450" s="59"/>
      <c r="M450" s="59"/>
      <c r="N450" s="59"/>
      <c r="O450" s="59"/>
      <c r="P450" s="59"/>
      <c r="Q450" s="59"/>
      <c r="R450" s="59"/>
      <c r="S450" s="59"/>
      <c r="T450" s="59"/>
      <c r="U450" s="59"/>
      <c r="V450" s="59"/>
      <c r="W450" s="59"/>
      <c r="X450" s="59"/>
      <c r="Y450" s="59"/>
      <c r="Z450" s="59"/>
    </row>
    <row r="451" spans="1:26" ht="15.75" customHeight="1">
      <c r="A451" s="59"/>
      <c r="B451" s="59"/>
      <c r="C451" s="59"/>
      <c r="D451" s="59"/>
      <c r="E451" s="59"/>
      <c r="F451" s="59"/>
      <c r="G451" s="59"/>
      <c r="H451" s="59"/>
      <c r="I451" s="59"/>
      <c r="J451" s="59"/>
      <c r="K451" s="59"/>
      <c r="L451" s="59"/>
      <c r="M451" s="59"/>
      <c r="N451" s="59"/>
      <c r="O451" s="59"/>
      <c r="P451" s="59"/>
      <c r="Q451" s="59"/>
      <c r="R451" s="59"/>
      <c r="S451" s="59"/>
      <c r="T451" s="59"/>
      <c r="U451" s="59"/>
      <c r="V451" s="59"/>
      <c r="W451" s="59"/>
      <c r="X451" s="59"/>
      <c r="Y451" s="59"/>
      <c r="Z451" s="59"/>
    </row>
    <row r="452" spans="1:26" ht="15.75" customHeight="1">
      <c r="A452" s="59"/>
      <c r="B452" s="59"/>
      <c r="C452" s="59"/>
      <c r="D452" s="59"/>
      <c r="E452" s="59"/>
      <c r="F452" s="59"/>
      <c r="G452" s="59"/>
      <c r="H452" s="59"/>
      <c r="I452" s="59"/>
      <c r="J452" s="59"/>
      <c r="K452" s="59"/>
      <c r="L452" s="59"/>
      <c r="M452" s="59"/>
      <c r="N452" s="59"/>
      <c r="O452" s="59"/>
      <c r="P452" s="59"/>
      <c r="Q452" s="59"/>
      <c r="R452" s="59"/>
      <c r="S452" s="59"/>
      <c r="T452" s="59"/>
      <c r="U452" s="59"/>
      <c r="V452" s="59"/>
      <c r="W452" s="59"/>
      <c r="X452" s="59"/>
      <c r="Y452" s="59"/>
      <c r="Z452" s="59"/>
    </row>
    <row r="453" spans="1:26" ht="15.75" customHeight="1">
      <c r="A453" s="59"/>
      <c r="B453" s="59"/>
      <c r="C453" s="59"/>
      <c r="D453" s="59"/>
      <c r="E453" s="59"/>
      <c r="F453" s="59"/>
      <c r="G453" s="59"/>
      <c r="H453" s="59"/>
      <c r="I453" s="59"/>
      <c r="J453" s="59"/>
      <c r="K453" s="59"/>
      <c r="L453" s="59"/>
      <c r="M453" s="59"/>
      <c r="N453" s="59"/>
      <c r="O453" s="59"/>
      <c r="P453" s="59"/>
      <c r="Q453" s="59"/>
      <c r="R453" s="59"/>
      <c r="S453" s="59"/>
      <c r="T453" s="59"/>
      <c r="U453" s="59"/>
      <c r="V453" s="59"/>
      <c r="W453" s="59"/>
      <c r="X453" s="59"/>
      <c r="Y453" s="59"/>
      <c r="Z453" s="59"/>
    </row>
    <row r="454" spans="1:26" ht="15.75" customHeight="1">
      <c r="A454" s="59"/>
      <c r="B454" s="59"/>
      <c r="C454" s="59"/>
      <c r="D454" s="59"/>
      <c r="E454" s="59"/>
      <c r="F454" s="59"/>
      <c r="G454" s="59"/>
      <c r="H454" s="59"/>
      <c r="I454" s="59"/>
      <c r="J454" s="59"/>
      <c r="K454" s="59"/>
      <c r="L454" s="59"/>
      <c r="M454" s="59"/>
      <c r="N454" s="59"/>
      <c r="O454" s="59"/>
      <c r="P454" s="59"/>
      <c r="Q454" s="59"/>
      <c r="R454" s="59"/>
      <c r="S454" s="59"/>
      <c r="T454" s="59"/>
      <c r="U454" s="59"/>
      <c r="V454" s="59"/>
      <c r="W454" s="59"/>
      <c r="X454" s="59"/>
      <c r="Y454" s="59"/>
      <c r="Z454" s="59"/>
    </row>
    <row r="455" spans="1:26" ht="15.75" customHeight="1">
      <c r="A455" s="59"/>
      <c r="B455" s="59"/>
      <c r="C455" s="59"/>
      <c r="D455" s="59"/>
      <c r="E455" s="59"/>
      <c r="F455" s="59"/>
      <c r="G455" s="59"/>
      <c r="H455" s="59"/>
      <c r="I455" s="59"/>
      <c r="J455" s="59"/>
      <c r="K455" s="59"/>
      <c r="L455" s="59"/>
      <c r="M455" s="59"/>
      <c r="N455" s="59"/>
      <c r="O455" s="59"/>
      <c r="P455" s="59"/>
      <c r="Q455" s="59"/>
      <c r="R455" s="59"/>
      <c r="S455" s="59"/>
      <c r="T455" s="59"/>
      <c r="U455" s="59"/>
      <c r="V455" s="59"/>
      <c r="W455" s="59"/>
      <c r="X455" s="59"/>
      <c r="Y455" s="59"/>
      <c r="Z455" s="59"/>
    </row>
    <row r="456" spans="1:26" ht="15.75" customHeight="1">
      <c r="A456" s="59"/>
      <c r="B456" s="59"/>
      <c r="C456" s="59"/>
      <c r="D456" s="59"/>
      <c r="E456" s="59"/>
      <c r="F456" s="59"/>
      <c r="G456" s="59"/>
      <c r="H456" s="59"/>
      <c r="I456" s="59"/>
      <c r="J456" s="59"/>
      <c r="K456" s="59"/>
      <c r="L456" s="59"/>
      <c r="M456" s="59"/>
      <c r="N456" s="59"/>
      <c r="O456" s="59"/>
      <c r="P456" s="59"/>
      <c r="Q456" s="59"/>
      <c r="R456" s="59"/>
      <c r="S456" s="59"/>
      <c r="T456" s="59"/>
      <c r="U456" s="59"/>
      <c r="V456" s="59"/>
      <c r="W456" s="59"/>
      <c r="X456" s="59"/>
      <c r="Y456" s="59"/>
      <c r="Z456" s="59"/>
    </row>
    <row r="457" spans="1:26" ht="15.75" customHeight="1">
      <c r="A457" s="59"/>
      <c r="B457" s="59"/>
      <c r="C457" s="59"/>
      <c r="D457" s="59"/>
      <c r="E457" s="59"/>
      <c r="F457" s="59"/>
      <c r="G457" s="59"/>
      <c r="H457" s="59"/>
      <c r="I457" s="59"/>
      <c r="J457" s="59"/>
      <c r="K457" s="59"/>
      <c r="L457" s="59"/>
      <c r="M457" s="59"/>
      <c r="N457" s="59"/>
      <c r="O457" s="59"/>
      <c r="P457" s="59"/>
      <c r="Q457" s="59"/>
      <c r="R457" s="59"/>
      <c r="S457" s="59"/>
      <c r="T457" s="59"/>
      <c r="U457" s="59"/>
      <c r="V457" s="59"/>
      <c r="W457" s="59"/>
      <c r="X457" s="59"/>
      <c r="Y457" s="59"/>
      <c r="Z457" s="59"/>
    </row>
    <row r="458" spans="1:26" ht="15.75" customHeight="1">
      <c r="A458" s="59"/>
      <c r="B458" s="59"/>
      <c r="C458" s="59"/>
      <c r="D458" s="59"/>
      <c r="E458" s="59"/>
      <c r="F458" s="59"/>
      <c r="G458" s="59"/>
      <c r="H458" s="59"/>
      <c r="I458" s="59"/>
      <c r="J458" s="59"/>
      <c r="K458" s="59"/>
      <c r="L458" s="59"/>
      <c r="M458" s="59"/>
      <c r="N458" s="59"/>
      <c r="O458" s="59"/>
      <c r="P458" s="59"/>
      <c r="Q458" s="59"/>
      <c r="R458" s="59"/>
      <c r="S458" s="59"/>
      <c r="T458" s="59"/>
      <c r="U458" s="59"/>
      <c r="V458" s="59"/>
      <c r="W458" s="59"/>
      <c r="X458" s="59"/>
      <c r="Y458" s="59"/>
      <c r="Z458" s="59"/>
    </row>
    <row r="459" spans="1:26" ht="15.75" customHeight="1">
      <c r="A459" s="59"/>
      <c r="B459" s="59"/>
      <c r="C459" s="59"/>
      <c r="D459" s="59"/>
      <c r="E459" s="59"/>
      <c r="F459" s="59"/>
      <c r="G459" s="59"/>
      <c r="H459" s="59"/>
      <c r="I459" s="59"/>
      <c r="J459" s="59"/>
      <c r="K459" s="59"/>
      <c r="L459" s="59"/>
      <c r="M459" s="59"/>
      <c r="N459" s="59"/>
      <c r="O459" s="59"/>
      <c r="P459" s="59"/>
      <c r="Q459" s="59"/>
      <c r="R459" s="59"/>
      <c r="S459" s="59"/>
      <c r="T459" s="59"/>
      <c r="U459" s="59"/>
      <c r="V459" s="59"/>
      <c r="W459" s="59"/>
      <c r="X459" s="59"/>
      <c r="Y459" s="59"/>
      <c r="Z459" s="59"/>
    </row>
    <row r="460" spans="1:26" ht="15.75" customHeight="1">
      <c r="A460" s="59"/>
      <c r="B460" s="59"/>
      <c r="C460" s="59"/>
      <c r="D460" s="59"/>
      <c r="E460" s="59"/>
      <c r="F460" s="59"/>
      <c r="G460" s="59"/>
      <c r="H460" s="59"/>
      <c r="I460" s="59"/>
      <c r="J460" s="59"/>
      <c r="K460" s="59"/>
      <c r="L460" s="59"/>
      <c r="M460" s="59"/>
      <c r="N460" s="59"/>
      <c r="O460" s="59"/>
      <c r="P460" s="59"/>
      <c r="Q460" s="59"/>
      <c r="R460" s="59"/>
      <c r="S460" s="59"/>
      <c r="T460" s="59"/>
      <c r="U460" s="59"/>
      <c r="V460" s="59"/>
      <c r="W460" s="59"/>
      <c r="X460" s="59"/>
      <c r="Y460" s="59"/>
      <c r="Z460" s="59"/>
    </row>
    <row r="461" spans="1:26" ht="15.75" customHeight="1">
      <c r="A461" s="59"/>
      <c r="B461" s="59"/>
      <c r="C461" s="59"/>
      <c r="D461" s="59"/>
      <c r="E461" s="59"/>
      <c r="F461" s="59"/>
      <c r="G461" s="59"/>
      <c r="H461" s="59"/>
      <c r="I461" s="59"/>
      <c r="J461" s="59"/>
      <c r="K461" s="59"/>
      <c r="L461" s="59"/>
      <c r="M461" s="59"/>
      <c r="N461" s="59"/>
      <c r="O461" s="59"/>
      <c r="P461" s="59"/>
      <c r="Q461" s="59"/>
      <c r="R461" s="59"/>
      <c r="S461" s="59"/>
      <c r="T461" s="59"/>
      <c r="U461" s="59"/>
      <c r="V461" s="59"/>
      <c r="W461" s="59"/>
      <c r="X461" s="59"/>
      <c r="Y461" s="59"/>
      <c r="Z461" s="59"/>
    </row>
    <row r="462" spans="1:26" ht="15.75" customHeight="1">
      <c r="A462" s="59"/>
      <c r="B462" s="59"/>
      <c r="C462" s="59"/>
      <c r="D462" s="59"/>
      <c r="E462" s="59"/>
      <c r="F462" s="59"/>
      <c r="G462" s="59"/>
      <c r="H462" s="59"/>
      <c r="I462" s="59"/>
      <c r="J462" s="59"/>
      <c r="K462" s="59"/>
      <c r="L462" s="59"/>
      <c r="M462" s="59"/>
      <c r="N462" s="59"/>
      <c r="O462" s="59"/>
      <c r="P462" s="59"/>
      <c r="Q462" s="59"/>
      <c r="R462" s="59"/>
      <c r="S462" s="59"/>
      <c r="T462" s="59"/>
      <c r="U462" s="59"/>
      <c r="V462" s="59"/>
      <c r="W462" s="59"/>
      <c r="X462" s="59"/>
      <c r="Y462" s="59"/>
      <c r="Z462" s="59"/>
    </row>
    <row r="463" spans="1:26" ht="15.75" customHeight="1">
      <c r="A463" s="59"/>
      <c r="B463" s="59"/>
      <c r="C463" s="59"/>
      <c r="D463" s="59"/>
      <c r="E463" s="59"/>
      <c r="F463" s="59"/>
      <c r="G463" s="59"/>
      <c r="H463" s="59"/>
      <c r="I463" s="59"/>
      <c r="J463" s="59"/>
      <c r="K463" s="59"/>
      <c r="L463" s="59"/>
      <c r="M463" s="59"/>
      <c r="N463" s="59"/>
      <c r="O463" s="59"/>
      <c r="P463" s="59"/>
      <c r="Q463" s="59"/>
      <c r="R463" s="59"/>
      <c r="S463" s="59"/>
      <c r="T463" s="59"/>
      <c r="U463" s="59"/>
      <c r="V463" s="59"/>
      <c r="W463" s="59"/>
      <c r="X463" s="59"/>
      <c r="Y463" s="59"/>
      <c r="Z463" s="59"/>
    </row>
    <row r="464" spans="1:26" ht="15.75" customHeight="1">
      <c r="A464" s="59"/>
      <c r="B464" s="59"/>
      <c r="C464" s="59"/>
      <c r="D464" s="59"/>
      <c r="E464" s="59"/>
      <c r="F464" s="59"/>
      <c r="G464" s="59"/>
      <c r="H464" s="59"/>
      <c r="I464" s="59"/>
      <c r="J464" s="59"/>
      <c r="K464" s="59"/>
      <c r="L464" s="59"/>
      <c r="M464" s="59"/>
      <c r="N464" s="59"/>
      <c r="O464" s="59"/>
      <c r="P464" s="59"/>
      <c r="Q464" s="59"/>
      <c r="R464" s="59"/>
      <c r="S464" s="59"/>
      <c r="T464" s="59"/>
      <c r="U464" s="59"/>
      <c r="V464" s="59"/>
      <c r="W464" s="59"/>
      <c r="X464" s="59"/>
      <c r="Y464" s="59"/>
      <c r="Z464" s="59"/>
    </row>
    <row r="465" spans="1:26" ht="15.75" customHeight="1">
      <c r="A465" s="59"/>
      <c r="B465" s="59"/>
      <c r="C465" s="59"/>
      <c r="D465" s="59"/>
      <c r="E465" s="59"/>
      <c r="F465" s="59"/>
      <c r="G465" s="59"/>
      <c r="H465" s="59"/>
      <c r="I465" s="59"/>
      <c r="J465" s="59"/>
      <c r="K465" s="59"/>
      <c r="L465" s="59"/>
      <c r="M465" s="59"/>
      <c r="N465" s="59"/>
      <c r="O465" s="59"/>
      <c r="P465" s="59"/>
      <c r="Q465" s="59"/>
      <c r="R465" s="59"/>
      <c r="S465" s="59"/>
      <c r="T465" s="59"/>
      <c r="U465" s="59"/>
      <c r="V465" s="59"/>
      <c r="W465" s="59"/>
      <c r="X465" s="59"/>
      <c r="Y465" s="59"/>
      <c r="Z465" s="59"/>
    </row>
    <row r="466" spans="1:26" ht="15.75" customHeight="1">
      <c r="A466" s="59"/>
      <c r="B466" s="59"/>
      <c r="C466" s="59"/>
      <c r="D466" s="59"/>
      <c r="E466" s="59"/>
      <c r="F466" s="59"/>
      <c r="G466" s="59"/>
      <c r="H466" s="59"/>
      <c r="I466" s="59"/>
      <c r="J466" s="59"/>
      <c r="K466" s="59"/>
      <c r="L466" s="59"/>
      <c r="M466" s="59"/>
      <c r="N466" s="59"/>
      <c r="O466" s="59"/>
      <c r="P466" s="59"/>
      <c r="Q466" s="59"/>
      <c r="R466" s="59"/>
      <c r="S466" s="59"/>
      <c r="T466" s="59"/>
      <c r="U466" s="59"/>
      <c r="V466" s="59"/>
      <c r="W466" s="59"/>
      <c r="X466" s="59"/>
      <c r="Y466" s="59"/>
      <c r="Z466" s="59"/>
    </row>
    <row r="467" spans="1:26" ht="15.75" customHeight="1">
      <c r="A467" s="59"/>
      <c r="B467" s="59"/>
      <c r="C467" s="59"/>
      <c r="D467" s="59"/>
      <c r="E467" s="59"/>
      <c r="F467" s="59"/>
      <c r="G467" s="59"/>
      <c r="H467" s="59"/>
      <c r="I467" s="59"/>
      <c r="J467" s="59"/>
      <c r="K467" s="59"/>
      <c r="L467" s="59"/>
      <c r="M467" s="59"/>
      <c r="N467" s="59"/>
      <c r="O467" s="59"/>
      <c r="P467" s="59"/>
      <c r="Q467" s="59"/>
      <c r="R467" s="59"/>
      <c r="S467" s="59"/>
      <c r="T467" s="59"/>
      <c r="U467" s="59"/>
      <c r="V467" s="59"/>
      <c r="W467" s="59"/>
      <c r="X467" s="59"/>
      <c r="Y467" s="59"/>
      <c r="Z467" s="59"/>
    </row>
    <row r="468" spans="1:26" ht="15.75" customHeight="1">
      <c r="A468" s="59"/>
      <c r="B468" s="59"/>
      <c r="C468" s="59"/>
      <c r="D468" s="59"/>
      <c r="E468" s="59"/>
      <c r="F468" s="59"/>
      <c r="G468" s="59"/>
      <c r="H468" s="59"/>
      <c r="I468" s="59"/>
      <c r="J468" s="59"/>
      <c r="K468" s="59"/>
      <c r="L468" s="59"/>
      <c r="M468" s="59"/>
      <c r="N468" s="59"/>
      <c r="O468" s="59"/>
      <c r="P468" s="59"/>
      <c r="Q468" s="59"/>
      <c r="R468" s="59"/>
      <c r="S468" s="59"/>
      <c r="T468" s="59"/>
      <c r="U468" s="59"/>
      <c r="V468" s="59"/>
      <c r="W468" s="59"/>
      <c r="X468" s="59"/>
      <c r="Y468" s="59"/>
      <c r="Z468" s="59"/>
    </row>
    <row r="469" spans="1:26" ht="15.75" customHeight="1">
      <c r="A469" s="59"/>
      <c r="B469" s="59"/>
      <c r="C469" s="59"/>
      <c r="D469" s="59"/>
      <c r="E469" s="59"/>
      <c r="F469" s="59"/>
      <c r="G469" s="59"/>
      <c r="H469" s="59"/>
      <c r="I469" s="59"/>
      <c r="J469" s="59"/>
      <c r="K469" s="59"/>
      <c r="L469" s="59"/>
      <c r="M469" s="59"/>
      <c r="N469" s="59"/>
      <c r="O469" s="59"/>
      <c r="P469" s="59"/>
      <c r="Q469" s="59"/>
      <c r="R469" s="59"/>
      <c r="S469" s="59"/>
      <c r="T469" s="59"/>
      <c r="U469" s="59"/>
      <c r="V469" s="59"/>
      <c r="W469" s="59"/>
      <c r="X469" s="59"/>
      <c r="Y469" s="59"/>
      <c r="Z469" s="59"/>
    </row>
    <row r="470" spans="1:26" ht="15.75" customHeight="1">
      <c r="A470" s="59"/>
      <c r="B470" s="59"/>
      <c r="C470" s="59"/>
      <c r="D470" s="59"/>
      <c r="E470" s="59"/>
      <c r="F470" s="59"/>
      <c r="G470" s="59"/>
      <c r="H470" s="59"/>
      <c r="I470" s="59"/>
      <c r="J470" s="59"/>
      <c r="K470" s="59"/>
      <c r="L470" s="59"/>
      <c r="M470" s="59"/>
      <c r="N470" s="59"/>
      <c r="O470" s="59"/>
      <c r="P470" s="59"/>
      <c r="Q470" s="59"/>
      <c r="R470" s="59"/>
      <c r="S470" s="59"/>
      <c r="T470" s="59"/>
      <c r="U470" s="59"/>
      <c r="V470" s="59"/>
      <c r="W470" s="59"/>
      <c r="X470" s="59"/>
      <c r="Y470" s="59"/>
      <c r="Z470" s="59"/>
    </row>
    <row r="471" spans="1:26" ht="15.75" customHeight="1">
      <c r="A471" s="59"/>
      <c r="B471" s="59"/>
      <c r="C471" s="59"/>
      <c r="D471" s="59"/>
      <c r="E471" s="59"/>
      <c r="F471" s="59"/>
      <c r="G471" s="59"/>
      <c r="H471" s="59"/>
      <c r="I471" s="59"/>
      <c r="J471" s="59"/>
      <c r="K471" s="59"/>
      <c r="L471" s="59"/>
      <c r="M471" s="59"/>
      <c r="N471" s="59"/>
      <c r="O471" s="59"/>
      <c r="P471" s="59"/>
      <c r="Q471" s="59"/>
      <c r="R471" s="59"/>
      <c r="S471" s="59"/>
      <c r="T471" s="59"/>
      <c r="U471" s="59"/>
      <c r="V471" s="59"/>
      <c r="W471" s="59"/>
      <c r="X471" s="59"/>
      <c r="Y471" s="59"/>
      <c r="Z471" s="59"/>
    </row>
    <row r="472" spans="1:26" ht="15.75" customHeight="1">
      <c r="A472" s="59"/>
      <c r="B472" s="59"/>
      <c r="C472" s="59"/>
      <c r="D472" s="59"/>
      <c r="E472" s="59"/>
      <c r="F472" s="59"/>
      <c r="G472" s="59"/>
      <c r="H472" s="59"/>
      <c r="I472" s="59"/>
      <c r="J472" s="59"/>
      <c r="K472" s="59"/>
      <c r="L472" s="59"/>
      <c r="M472" s="59"/>
      <c r="N472" s="59"/>
      <c r="O472" s="59"/>
      <c r="P472" s="59"/>
      <c r="Q472" s="59"/>
      <c r="R472" s="59"/>
      <c r="S472" s="59"/>
      <c r="T472" s="59"/>
      <c r="U472" s="59"/>
      <c r="V472" s="59"/>
      <c r="W472" s="59"/>
      <c r="X472" s="59"/>
      <c r="Y472" s="59"/>
      <c r="Z472" s="59"/>
    </row>
    <row r="473" spans="1:26" ht="15.75" customHeight="1">
      <c r="A473" s="59"/>
      <c r="B473" s="59"/>
      <c r="C473" s="59"/>
      <c r="D473" s="59"/>
      <c r="E473" s="59"/>
      <c r="F473" s="59"/>
      <c r="G473" s="59"/>
      <c r="H473" s="59"/>
      <c r="I473" s="59"/>
      <c r="J473" s="59"/>
      <c r="K473" s="59"/>
      <c r="L473" s="59"/>
      <c r="M473" s="59"/>
      <c r="N473" s="59"/>
      <c r="O473" s="59"/>
      <c r="P473" s="59"/>
      <c r="Q473" s="59"/>
      <c r="R473" s="59"/>
      <c r="S473" s="59"/>
      <c r="T473" s="59"/>
      <c r="U473" s="59"/>
      <c r="V473" s="59"/>
      <c r="W473" s="59"/>
      <c r="X473" s="59"/>
      <c r="Y473" s="59"/>
      <c r="Z473" s="59"/>
    </row>
    <row r="474" spans="1:26" ht="15.75" customHeight="1">
      <c r="A474" s="59"/>
      <c r="B474" s="59"/>
      <c r="C474" s="59"/>
      <c r="D474" s="59"/>
      <c r="E474" s="59"/>
      <c r="F474" s="59"/>
      <c r="G474" s="59"/>
      <c r="H474" s="59"/>
      <c r="I474" s="59"/>
      <c r="J474" s="59"/>
      <c r="K474" s="59"/>
      <c r="L474" s="59"/>
      <c r="M474" s="59"/>
      <c r="N474" s="59"/>
      <c r="O474" s="59"/>
      <c r="P474" s="59"/>
      <c r="Q474" s="59"/>
      <c r="R474" s="59"/>
      <c r="S474" s="59"/>
      <c r="T474" s="59"/>
      <c r="U474" s="59"/>
      <c r="V474" s="59"/>
      <c r="W474" s="59"/>
      <c r="X474" s="59"/>
      <c r="Y474" s="59"/>
      <c r="Z474" s="59"/>
    </row>
    <row r="475" spans="1:26" ht="15.75" customHeight="1">
      <c r="A475" s="59"/>
      <c r="B475" s="59"/>
      <c r="C475" s="59"/>
      <c r="D475" s="59"/>
      <c r="E475" s="59"/>
      <c r="F475" s="59"/>
      <c r="G475" s="59"/>
      <c r="H475" s="59"/>
      <c r="I475" s="59"/>
      <c r="J475" s="59"/>
      <c r="K475" s="59"/>
      <c r="L475" s="59"/>
      <c r="M475" s="59"/>
      <c r="N475" s="59"/>
      <c r="O475" s="59"/>
      <c r="P475" s="59"/>
      <c r="Q475" s="59"/>
      <c r="R475" s="59"/>
      <c r="S475" s="59"/>
      <c r="T475" s="59"/>
      <c r="U475" s="59"/>
      <c r="V475" s="59"/>
      <c r="W475" s="59"/>
      <c r="X475" s="59"/>
      <c r="Y475" s="59"/>
      <c r="Z475" s="59"/>
    </row>
    <row r="476" spans="1:26" ht="15.75" customHeight="1">
      <c r="A476" s="59"/>
      <c r="B476" s="59"/>
      <c r="C476" s="59"/>
      <c r="D476" s="59"/>
      <c r="E476" s="59"/>
      <c r="F476" s="59"/>
      <c r="G476" s="59"/>
      <c r="H476" s="59"/>
      <c r="I476" s="59"/>
      <c r="J476" s="59"/>
      <c r="K476" s="59"/>
      <c r="L476" s="59"/>
      <c r="M476" s="59"/>
      <c r="N476" s="59"/>
      <c r="O476" s="59"/>
      <c r="P476" s="59"/>
      <c r="Q476" s="59"/>
      <c r="R476" s="59"/>
      <c r="S476" s="59"/>
      <c r="T476" s="59"/>
      <c r="U476" s="59"/>
      <c r="V476" s="59"/>
      <c r="W476" s="59"/>
      <c r="X476" s="59"/>
      <c r="Y476" s="59"/>
      <c r="Z476" s="59"/>
    </row>
    <row r="477" spans="1:26" ht="15.75" customHeight="1">
      <c r="A477" s="59"/>
      <c r="B477" s="59"/>
      <c r="C477" s="59"/>
      <c r="D477" s="59"/>
      <c r="E477" s="59"/>
      <c r="F477" s="59"/>
      <c r="G477" s="59"/>
      <c r="H477" s="59"/>
      <c r="I477" s="59"/>
      <c r="J477" s="59"/>
      <c r="K477" s="59"/>
      <c r="L477" s="59"/>
      <c r="M477" s="59"/>
      <c r="N477" s="59"/>
      <c r="O477" s="59"/>
      <c r="P477" s="59"/>
      <c r="Q477" s="59"/>
      <c r="R477" s="59"/>
      <c r="S477" s="59"/>
      <c r="T477" s="59"/>
      <c r="U477" s="59"/>
      <c r="V477" s="59"/>
      <c r="W477" s="59"/>
      <c r="X477" s="59"/>
      <c r="Y477" s="59"/>
      <c r="Z477" s="59"/>
    </row>
    <row r="478" spans="1:26" ht="15.75" customHeight="1">
      <c r="A478" s="59"/>
      <c r="B478" s="59"/>
      <c r="C478" s="59"/>
      <c r="D478" s="59"/>
      <c r="E478" s="59"/>
      <c r="F478" s="59"/>
      <c r="G478" s="59"/>
      <c r="H478" s="59"/>
      <c r="I478" s="59"/>
      <c r="J478" s="59"/>
      <c r="K478" s="59"/>
      <c r="L478" s="59"/>
      <c r="M478" s="59"/>
      <c r="N478" s="59"/>
      <c r="O478" s="59"/>
      <c r="P478" s="59"/>
      <c r="Q478" s="59"/>
      <c r="R478" s="59"/>
      <c r="S478" s="59"/>
      <c r="T478" s="59"/>
      <c r="U478" s="59"/>
      <c r="V478" s="59"/>
      <c r="W478" s="59"/>
      <c r="X478" s="59"/>
      <c r="Y478" s="59"/>
      <c r="Z478" s="59"/>
    </row>
    <row r="479" spans="1:26" ht="15.75" customHeight="1">
      <c r="A479" s="59"/>
      <c r="B479" s="59"/>
      <c r="C479" s="59"/>
      <c r="D479" s="59"/>
      <c r="E479" s="59"/>
      <c r="F479" s="59"/>
      <c r="G479" s="59"/>
      <c r="H479" s="59"/>
      <c r="I479" s="59"/>
      <c r="J479" s="59"/>
      <c r="K479" s="59"/>
      <c r="L479" s="59"/>
      <c r="M479" s="59"/>
      <c r="N479" s="59"/>
      <c r="O479" s="59"/>
      <c r="P479" s="59"/>
      <c r="Q479" s="59"/>
      <c r="R479" s="59"/>
      <c r="S479" s="59"/>
      <c r="T479" s="59"/>
      <c r="U479" s="59"/>
      <c r="V479" s="59"/>
      <c r="W479" s="59"/>
      <c r="X479" s="59"/>
      <c r="Y479" s="59"/>
      <c r="Z479" s="59"/>
    </row>
    <row r="480" spans="1:26" ht="15.75" customHeight="1">
      <c r="A480" s="59"/>
      <c r="B480" s="59"/>
      <c r="C480" s="59"/>
      <c r="D480" s="59"/>
      <c r="E480" s="59"/>
      <c r="F480" s="59"/>
      <c r="G480" s="59"/>
      <c r="H480" s="59"/>
      <c r="I480" s="59"/>
      <c r="J480" s="59"/>
      <c r="K480" s="59"/>
      <c r="L480" s="59"/>
      <c r="M480" s="59"/>
      <c r="N480" s="59"/>
      <c r="O480" s="59"/>
      <c r="P480" s="59"/>
      <c r="Q480" s="59"/>
      <c r="R480" s="59"/>
      <c r="S480" s="59"/>
      <c r="T480" s="59"/>
      <c r="U480" s="59"/>
      <c r="V480" s="59"/>
      <c r="W480" s="59"/>
      <c r="X480" s="59"/>
      <c r="Y480" s="59"/>
      <c r="Z480" s="59"/>
    </row>
    <row r="481" spans="1:26" ht="15.75" customHeight="1">
      <c r="A481" s="59"/>
      <c r="B481" s="59"/>
      <c r="C481" s="59"/>
      <c r="D481" s="59"/>
      <c r="E481" s="59"/>
      <c r="F481" s="59"/>
      <c r="G481" s="59"/>
      <c r="H481" s="59"/>
      <c r="I481" s="59"/>
      <c r="J481" s="59"/>
      <c r="K481" s="59"/>
      <c r="L481" s="59"/>
      <c r="M481" s="59"/>
      <c r="N481" s="59"/>
      <c r="O481" s="59"/>
      <c r="P481" s="59"/>
      <c r="Q481" s="59"/>
      <c r="R481" s="59"/>
      <c r="S481" s="59"/>
      <c r="T481" s="59"/>
      <c r="U481" s="59"/>
      <c r="V481" s="59"/>
      <c r="W481" s="59"/>
      <c r="X481" s="59"/>
      <c r="Y481" s="59"/>
      <c r="Z481" s="59"/>
    </row>
    <row r="482" spans="1:26" ht="15.75" customHeight="1">
      <c r="A482" s="59"/>
      <c r="B482" s="59"/>
      <c r="C482" s="59"/>
      <c r="D482" s="59"/>
      <c r="E482" s="59"/>
      <c r="F482" s="59"/>
      <c r="G482" s="59"/>
      <c r="H482" s="59"/>
      <c r="I482" s="59"/>
      <c r="J482" s="59"/>
      <c r="K482" s="59"/>
      <c r="L482" s="59"/>
      <c r="M482" s="59"/>
      <c r="N482" s="59"/>
      <c r="O482" s="59"/>
      <c r="P482" s="59"/>
      <c r="Q482" s="59"/>
      <c r="R482" s="59"/>
      <c r="S482" s="59"/>
      <c r="T482" s="59"/>
      <c r="U482" s="59"/>
      <c r="V482" s="59"/>
      <c r="W482" s="59"/>
      <c r="X482" s="59"/>
      <c r="Y482" s="59"/>
      <c r="Z482" s="59"/>
    </row>
    <row r="483" spans="1:26" ht="15.75" customHeight="1">
      <c r="A483" s="59"/>
      <c r="B483" s="59"/>
      <c r="C483" s="59"/>
      <c r="D483" s="59"/>
      <c r="E483" s="59"/>
      <c r="F483" s="59"/>
      <c r="G483" s="59"/>
      <c r="H483" s="59"/>
      <c r="I483" s="59"/>
      <c r="J483" s="59"/>
      <c r="K483" s="59"/>
      <c r="L483" s="59"/>
      <c r="M483" s="59"/>
      <c r="N483" s="59"/>
      <c r="O483" s="59"/>
      <c r="P483" s="59"/>
      <c r="Q483" s="59"/>
      <c r="R483" s="59"/>
      <c r="S483" s="59"/>
      <c r="T483" s="59"/>
      <c r="U483" s="59"/>
      <c r="V483" s="59"/>
      <c r="W483" s="59"/>
      <c r="X483" s="59"/>
      <c r="Y483" s="59"/>
      <c r="Z483" s="59"/>
    </row>
    <row r="484" spans="1:26" ht="15.75" customHeight="1">
      <c r="A484" s="59"/>
      <c r="B484" s="59"/>
      <c r="C484" s="59"/>
      <c r="D484" s="59"/>
      <c r="E484" s="59"/>
      <c r="F484" s="59"/>
      <c r="G484" s="59"/>
      <c r="H484" s="59"/>
      <c r="I484" s="59"/>
      <c r="J484" s="59"/>
      <c r="K484" s="59"/>
      <c r="L484" s="59"/>
      <c r="M484" s="59"/>
      <c r="N484" s="59"/>
      <c r="O484" s="59"/>
      <c r="P484" s="59"/>
      <c r="Q484" s="59"/>
      <c r="R484" s="59"/>
      <c r="S484" s="59"/>
      <c r="T484" s="59"/>
      <c r="U484" s="59"/>
      <c r="V484" s="59"/>
      <c r="W484" s="59"/>
      <c r="X484" s="59"/>
      <c r="Y484" s="59"/>
      <c r="Z484" s="59"/>
    </row>
    <row r="485" spans="1:26" ht="15.75" customHeight="1">
      <c r="A485" s="59"/>
      <c r="B485" s="59"/>
      <c r="C485" s="59"/>
      <c r="D485" s="59"/>
      <c r="E485" s="59"/>
      <c r="F485" s="59"/>
      <c r="G485" s="59"/>
      <c r="H485" s="59"/>
      <c r="I485" s="59"/>
      <c r="J485" s="59"/>
      <c r="K485" s="59"/>
      <c r="L485" s="59"/>
      <c r="M485" s="59"/>
      <c r="N485" s="59"/>
      <c r="O485" s="59"/>
      <c r="P485" s="59"/>
      <c r="Q485" s="59"/>
      <c r="R485" s="59"/>
      <c r="S485" s="59"/>
      <c r="T485" s="59"/>
      <c r="U485" s="59"/>
      <c r="V485" s="59"/>
      <c r="W485" s="59"/>
      <c r="X485" s="59"/>
      <c r="Y485" s="59"/>
      <c r="Z485" s="59"/>
    </row>
    <row r="486" spans="1:26" ht="15.75" customHeight="1">
      <c r="A486" s="59"/>
      <c r="B486" s="59"/>
      <c r="C486" s="59"/>
      <c r="D486" s="59"/>
      <c r="E486" s="59"/>
      <c r="F486" s="59"/>
      <c r="G486" s="59"/>
      <c r="H486" s="59"/>
      <c r="I486" s="59"/>
      <c r="J486" s="59"/>
      <c r="K486" s="59"/>
      <c r="L486" s="59"/>
      <c r="M486" s="59"/>
      <c r="N486" s="59"/>
      <c r="O486" s="59"/>
      <c r="P486" s="59"/>
      <c r="Q486" s="59"/>
      <c r="R486" s="59"/>
      <c r="S486" s="59"/>
      <c r="T486" s="59"/>
      <c r="U486" s="59"/>
      <c r="V486" s="59"/>
      <c r="W486" s="59"/>
      <c r="X486" s="59"/>
      <c r="Y486" s="59"/>
      <c r="Z486" s="59"/>
    </row>
    <row r="487" spans="1:26" ht="15.75" customHeight="1">
      <c r="A487" s="59"/>
      <c r="B487" s="59"/>
      <c r="C487" s="59"/>
      <c r="D487" s="59"/>
      <c r="E487" s="59"/>
      <c r="F487" s="59"/>
      <c r="G487" s="59"/>
      <c r="H487" s="59"/>
      <c r="I487" s="59"/>
      <c r="J487" s="59"/>
      <c r="K487" s="59"/>
      <c r="L487" s="59"/>
      <c r="M487" s="59"/>
      <c r="N487" s="59"/>
      <c r="O487" s="59"/>
      <c r="P487" s="59"/>
      <c r="Q487" s="59"/>
      <c r="R487" s="59"/>
      <c r="S487" s="59"/>
      <c r="T487" s="59"/>
      <c r="U487" s="59"/>
      <c r="V487" s="59"/>
      <c r="W487" s="59"/>
      <c r="X487" s="59"/>
      <c r="Y487" s="59"/>
      <c r="Z487" s="59"/>
    </row>
    <row r="488" spans="1:26" ht="15.75" customHeight="1">
      <c r="A488" s="59"/>
      <c r="B488" s="59"/>
      <c r="C488" s="59"/>
      <c r="D488" s="59"/>
      <c r="E488" s="59"/>
      <c r="F488" s="59"/>
      <c r="G488" s="59"/>
      <c r="H488" s="59"/>
      <c r="I488" s="59"/>
      <c r="J488" s="59"/>
      <c r="K488" s="59"/>
      <c r="L488" s="59"/>
      <c r="M488" s="59"/>
      <c r="N488" s="59"/>
      <c r="O488" s="59"/>
      <c r="P488" s="59"/>
      <c r="Q488" s="59"/>
      <c r="R488" s="59"/>
      <c r="S488" s="59"/>
      <c r="T488" s="59"/>
      <c r="U488" s="59"/>
      <c r="V488" s="59"/>
      <c r="W488" s="59"/>
      <c r="X488" s="59"/>
      <c r="Y488" s="59"/>
      <c r="Z488" s="59"/>
    </row>
    <row r="489" spans="1:26" ht="15.75" customHeight="1">
      <c r="A489" s="59"/>
      <c r="B489" s="59"/>
      <c r="C489" s="59"/>
      <c r="D489" s="59"/>
      <c r="E489" s="59"/>
      <c r="F489" s="59"/>
      <c r="G489" s="59"/>
      <c r="H489" s="59"/>
      <c r="I489" s="59"/>
      <c r="J489" s="59"/>
      <c r="K489" s="59"/>
      <c r="L489" s="59"/>
      <c r="M489" s="59"/>
      <c r="N489" s="59"/>
      <c r="O489" s="59"/>
      <c r="P489" s="59"/>
      <c r="Q489" s="59"/>
      <c r="R489" s="59"/>
      <c r="S489" s="59"/>
      <c r="T489" s="59"/>
      <c r="U489" s="59"/>
      <c r="V489" s="59"/>
      <c r="W489" s="59"/>
      <c r="X489" s="59"/>
      <c r="Y489" s="59"/>
      <c r="Z489" s="59"/>
    </row>
    <row r="490" spans="1:26" ht="15.75" customHeight="1">
      <c r="A490" s="59"/>
      <c r="B490" s="59"/>
      <c r="C490" s="59"/>
      <c r="D490" s="59"/>
      <c r="E490" s="59"/>
      <c r="F490" s="59"/>
      <c r="G490" s="59"/>
      <c r="H490" s="59"/>
      <c r="I490" s="59"/>
      <c r="J490" s="59"/>
      <c r="K490" s="59"/>
      <c r="L490" s="59"/>
      <c r="M490" s="59"/>
      <c r="N490" s="59"/>
      <c r="O490" s="59"/>
      <c r="P490" s="59"/>
      <c r="Q490" s="59"/>
      <c r="R490" s="59"/>
      <c r="S490" s="59"/>
      <c r="T490" s="59"/>
      <c r="U490" s="59"/>
      <c r="V490" s="59"/>
      <c r="W490" s="59"/>
      <c r="X490" s="59"/>
      <c r="Y490" s="59"/>
      <c r="Z490" s="59"/>
    </row>
    <row r="491" spans="1:26" ht="15.75" customHeight="1">
      <c r="A491" s="59"/>
      <c r="B491" s="59"/>
      <c r="C491" s="59"/>
      <c r="D491" s="59"/>
      <c r="E491" s="59"/>
      <c r="F491" s="59"/>
      <c r="G491" s="59"/>
      <c r="H491" s="59"/>
      <c r="I491" s="59"/>
      <c r="J491" s="59"/>
      <c r="K491" s="59"/>
      <c r="L491" s="59"/>
      <c r="M491" s="59"/>
      <c r="N491" s="59"/>
      <c r="O491" s="59"/>
      <c r="P491" s="59"/>
      <c r="Q491" s="59"/>
      <c r="R491" s="59"/>
      <c r="S491" s="59"/>
      <c r="T491" s="59"/>
      <c r="U491" s="59"/>
      <c r="V491" s="59"/>
      <c r="W491" s="59"/>
      <c r="X491" s="59"/>
      <c r="Y491" s="59"/>
      <c r="Z491" s="59"/>
    </row>
    <row r="492" spans="1:26" ht="15.75" customHeight="1">
      <c r="A492" s="59"/>
      <c r="B492" s="59"/>
      <c r="C492" s="59"/>
      <c r="D492" s="59"/>
      <c r="E492" s="59"/>
      <c r="F492" s="59"/>
      <c r="G492" s="59"/>
      <c r="H492" s="59"/>
      <c r="I492" s="59"/>
      <c r="J492" s="59"/>
      <c r="K492" s="59"/>
      <c r="L492" s="59"/>
      <c r="M492" s="59"/>
      <c r="N492" s="59"/>
      <c r="O492" s="59"/>
      <c r="P492" s="59"/>
      <c r="Q492" s="59"/>
      <c r="R492" s="59"/>
      <c r="S492" s="59"/>
      <c r="T492" s="59"/>
      <c r="U492" s="59"/>
      <c r="V492" s="59"/>
      <c r="W492" s="59"/>
      <c r="X492" s="59"/>
      <c r="Y492" s="59"/>
      <c r="Z492" s="59"/>
    </row>
    <row r="493" spans="1:26" ht="15.75" customHeight="1">
      <c r="A493" s="59"/>
      <c r="B493" s="59"/>
      <c r="C493" s="59"/>
      <c r="D493" s="59"/>
      <c r="E493" s="59"/>
      <c r="F493" s="59"/>
      <c r="G493" s="59"/>
      <c r="H493" s="59"/>
      <c r="I493" s="59"/>
      <c r="J493" s="59"/>
      <c r="K493" s="59"/>
      <c r="L493" s="59"/>
      <c r="M493" s="59"/>
      <c r="N493" s="59"/>
      <c r="O493" s="59"/>
      <c r="P493" s="59"/>
      <c r="Q493" s="59"/>
      <c r="R493" s="59"/>
      <c r="S493" s="59"/>
      <c r="T493" s="59"/>
      <c r="U493" s="59"/>
      <c r="V493" s="59"/>
      <c r="W493" s="59"/>
      <c r="X493" s="59"/>
      <c r="Y493" s="59"/>
      <c r="Z493" s="59"/>
    </row>
    <row r="494" spans="1:26" ht="15.75" customHeight="1">
      <c r="A494" s="59"/>
      <c r="B494" s="59"/>
      <c r="C494" s="59"/>
      <c r="D494" s="59"/>
      <c r="E494" s="59"/>
      <c r="F494" s="59"/>
      <c r="G494" s="59"/>
      <c r="H494" s="59"/>
      <c r="I494" s="59"/>
      <c r="J494" s="59"/>
      <c r="K494" s="59"/>
      <c r="L494" s="59"/>
      <c r="M494" s="59"/>
      <c r="N494" s="59"/>
      <c r="O494" s="59"/>
      <c r="P494" s="59"/>
      <c r="Q494" s="59"/>
      <c r="R494" s="59"/>
      <c r="S494" s="59"/>
      <c r="T494" s="59"/>
      <c r="U494" s="59"/>
      <c r="V494" s="59"/>
      <c r="W494" s="59"/>
      <c r="X494" s="59"/>
      <c r="Y494" s="59"/>
      <c r="Z494" s="59"/>
    </row>
    <row r="495" spans="1:26" ht="15.75" customHeight="1">
      <c r="A495" s="59"/>
      <c r="B495" s="59"/>
      <c r="C495" s="59"/>
      <c r="D495" s="59"/>
      <c r="E495" s="59"/>
      <c r="F495" s="59"/>
      <c r="G495" s="59"/>
      <c r="H495" s="59"/>
      <c r="I495" s="59"/>
      <c r="J495" s="59"/>
      <c r="K495" s="59"/>
      <c r="L495" s="59"/>
      <c r="M495" s="59"/>
      <c r="N495" s="59"/>
      <c r="O495" s="59"/>
      <c r="P495" s="59"/>
      <c r="Q495" s="59"/>
      <c r="R495" s="59"/>
      <c r="S495" s="59"/>
      <c r="T495" s="59"/>
      <c r="U495" s="59"/>
      <c r="V495" s="59"/>
      <c r="W495" s="59"/>
      <c r="X495" s="59"/>
      <c r="Y495" s="59"/>
      <c r="Z495" s="59"/>
    </row>
    <row r="496" spans="1:26" ht="15.75" customHeight="1">
      <c r="A496" s="59"/>
      <c r="B496" s="59"/>
      <c r="C496" s="59"/>
      <c r="D496" s="59"/>
      <c r="E496" s="59"/>
      <c r="F496" s="59"/>
      <c r="G496" s="59"/>
      <c r="H496" s="59"/>
      <c r="I496" s="59"/>
      <c r="J496" s="59"/>
      <c r="K496" s="59"/>
      <c r="L496" s="59"/>
      <c r="M496" s="59"/>
      <c r="N496" s="59"/>
      <c r="O496" s="59"/>
      <c r="P496" s="59"/>
      <c r="Q496" s="59"/>
      <c r="R496" s="59"/>
      <c r="S496" s="59"/>
      <c r="T496" s="59"/>
      <c r="U496" s="59"/>
      <c r="V496" s="59"/>
      <c r="W496" s="59"/>
      <c r="X496" s="59"/>
      <c r="Y496" s="59"/>
      <c r="Z496" s="59"/>
    </row>
    <row r="497" spans="1:26" ht="15.75" customHeight="1">
      <c r="A497" s="59"/>
      <c r="B497" s="59"/>
      <c r="C497" s="59"/>
      <c r="D497" s="59"/>
      <c r="E497" s="59"/>
      <c r="F497" s="59"/>
      <c r="G497" s="59"/>
      <c r="H497" s="59"/>
      <c r="I497" s="59"/>
      <c r="J497" s="59"/>
      <c r="K497" s="59"/>
      <c r="L497" s="59"/>
      <c r="M497" s="59"/>
      <c r="N497" s="59"/>
      <c r="O497" s="59"/>
      <c r="P497" s="59"/>
      <c r="Q497" s="59"/>
      <c r="R497" s="59"/>
      <c r="S497" s="59"/>
      <c r="T497" s="59"/>
      <c r="U497" s="59"/>
      <c r="V497" s="59"/>
      <c r="W497" s="59"/>
      <c r="X497" s="59"/>
      <c r="Y497" s="59"/>
      <c r="Z497" s="59"/>
    </row>
    <row r="498" spans="1:26" ht="15.75" customHeight="1">
      <c r="A498" s="59"/>
      <c r="B498" s="59"/>
      <c r="C498" s="59"/>
      <c r="D498" s="59"/>
      <c r="E498" s="59"/>
      <c r="F498" s="59"/>
      <c r="G498" s="59"/>
      <c r="H498" s="59"/>
      <c r="I498" s="59"/>
      <c r="J498" s="59"/>
      <c r="K498" s="59"/>
      <c r="L498" s="59"/>
      <c r="M498" s="59"/>
      <c r="N498" s="59"/>
      <c r="O498" s="59"/>
      <c r="P498" s="59"/>
      <c r="Q498" s="59"/>
      <c r="R498" s="59"/>
      <c r="S498" s="59"/>
      <c r="T498" s="59"/>
      <c r="U498" s="59"/>
      <c r="V498" s="59"/>
      <c r="W498" s="59"/>
      <c r="X498" s="59"/>
      <c r="Y498" s="59"/>
      <c r="Z498" s="59"/>
    </row>
    <row r="499" spans="1:26" ht="15.75" customHeight="1">
      <c r="A499" s="59"/>
      <c r="B499" s="59"/>
      <c r="C499" s="59"/>
      <c r="D499" s="59"/>
      <c r="E499" s="59"/>
      <c r="F499" s="59"/>
      <c r="G499" s="59"/>
      <c r="H499" s="59"/>
      <c r="I499" s="59"/>
      <c r="J499" s="59"/>
      <c r="K499" s="59"/>
      <c r="L499" s="59"/>
      <c r="M499" s="59"/>
      <c r="N499" s="59"/>
      <c r="O499" s="59"/>
      <c r="P499" s="59"/>
      <c r="Q499" s="59"/>
      <c r="R499" s="59"/>
      <c r="S499" s="59"/>
      <c r="T499" s="59"/>
      <c r="U499" s="59"/>
      <c r="V499" s="59"/>
      <c r="W499" s="59"/>
      <c r="X499" s="59"/>
      <c r="Y499" s="59"/>
      <c r="Z499" s="59"/>
    </row>
    <row r="500" spans="1:26" ht="15.75" customHeight="1">
      <c r="A500" s="59"/>
      <c r="B500" s="59"/>
      <c r="C500" s="59"/>
      <c r="D500" s="59"/>
      <c r="E500" s="59"/>
      <c r="F500" s="59"/>
      <c r="G500" s="59"/>
      <c r="H500" s="59"/>
      <c r="I500" s="59"/>
      <c r="J500" s="59"/>
      <c r="K500" s="59"/>
      <c r="L500" s="59"/>
      <c r="M500" s="59"/>
      <c r="N500" s="59"/>
      <c r="O500" s="59"/>
      <c r="P500" s="59"/>
      <c r="Q500" s="59"/>
      <c r="R500" s="59"/>
      <c r="S500" s="59"/>
      <c r="T500" s="59"/>
      <c r="U500" s="59"/>
      <c r="V500" s="59"/>
      <c r="W500" s="59"/>
      <c r="X500" s="59"/>
      <c r="Y500" s="59"/>
      <c r="Z500" s="59"/>
    </row>
    <row r="501" spans="1:26" ht="15.75" customHeight="1">
      <c r="A501" s="59"/>
      <c r="B501" s="59"/>
      <c r="C501" s="59"/>
      <c r="D501" s="59"/>
      <c r="E501" s="59"/>
      <c r="F501" s="59"/>
      <c r="G501" s="59"/>
      <c r="H501" s="59"/>
      <c r="I501" s="59"/>
      <c r="J501" s="59"/>
      <c r="K501" s="59"/>
      <c r="L501" s="59"/>
      <c r="M501" s="59"/>
      <c r="N501" s="59"/>
      <c r="O501" s="59"/>
      <c r="P501" s="59"/>
      <c r="Q501" s="59"/>
      <c r="R501" s="59"/>
      <c r="S501" s="59"/>
      <c r="T501" s="59"/>
      <c r="U501" s="59"/>
      <c r="V501" s="59"/>
      <c r="W501" s="59"/>
      <c r="X501" s="59"/>
      <c r="Y501" s="59"/>
      <c r="Z501" s="59"/>
    </row>
    <row r="502" spans="1:26" ht="15.75" customHeight="1">
      <c r="A502" s="59"/>
      <c r="B502" s="59"/>
      <c r="C502" s="59"/>
      <c r="D502" s="59"/>
      <c r="E502" s="59"/>
      <c r="F502" s="59"/>
      <c r="G502" s="59"/>
      <c r="H502" s="59"/>
      <c r="I502" s="59"/>
      <c r="J502" s="59"/>
      <c r="K502" s="59"/>
      <c r="L502" s="59"/>
      <c r="M502" s="59"/>
      <c r="N502" s="59"/>
      <c r="O502" s="59"/>
      <c r="P502" s="59"/>
      <c r="Q502" s="59"/>
      <c r="R502" s="59"/>
      <c r="S502" s="59"/>
      <c r="T502" s="59"/>
      <c r="U502" s="59"/>
      <c r="V502" s="59"/>
      <c r="W502" s="59"/>
      <c r="X502" s="59"/>
      <c r="Y502" s="59"/>
      <c r="Z502" s="59"/>
    </row>
    <row r="503" spans="1:26" ht="15.75" customHeight="1">
      <c r="A503" s="59"/>
      <c r="B503" s="59"/>
      <c r="C503" s="59"/>
      <c r="D503" s="59"/>
      <c r="E503" s="59"/>
      <c r="F503" s="59"/>
      <c r="G503" s="59"/>
      <c r="H503" s="59"/>
      <c r="I503" s="59"/>
      <c r="J503" s="59"/>
      <c r="K503" s="59"/>
      <c r="L503" s="59"/>
      <c r="M503" s="59"/>
      <c r="N503" s="59"/>
      <c r="O503" s="59"/>
      <c r="P503" s="59"/>
      <c r="Q503" s="59"/>
      <c r="R503" s="59"/>
      <c r="S503" s="59"/>
      <c r="T503" s="59"/>
      <c r="U503" s="59"/>
      <c r="V503" s="59"/>
      <c r="W503" s="59"/>
      <c r="X503" s="59"/>
      <c r="Y503" s="59"/>
      <c r="Z503" s="59"/>
    </row>
    <row r="504" spans="1:26" ht="15.75" customHeight="1">
      <c r="A504" s="59"/>
      <c r="B504" s="59"/>
      <c r="C504" s="59"/>
      <c r="D504" s="59"/>
      <c r="E504" s="59"/>
      <c r="F504" s="59"/>
      <c r="G504" s="59"/>
      <c r="H504" s="59"/>
      <c r="I504" s="59"/>
      <c r="J504" s="59"/>
      <c r="K504" s="59"/>
      <c r="L504" s="59"/>
      <c r="M504" s="59"/>
      <c r="N504" s="59"/>
      <c r="O504" s="59"/>
      <c r="P504" s="59"/>
      <c r="Q504" s="59"/>
      <c r="R504" s="59"/>
      <c r="S504" s="59"/>
      <c r="T504" s="59"/>
      <c r="U504" s="59"/>
      <c r="V504" s="59"/>
      <c r="W504" s="59"/>
      <c r="X504" s="59"/>
      <c r="Y504" s="59"/>
      <c r="Z504" s="59"/>
    </row>
    <row r="505" spans="1:26" ht="15.75" customHeight="1">
      <c r="A505" s="59"/>
      <c r="B505" s="59"/>
      <c r="C505" s="59"/>
      <c r="D505" s="59"/>
      <c r="E505" s="59"/>
      <c r="F505" s="59"/>
      <c r="G505" s="59"/>
      <c r="H505" s="59"/>
      <c r="I505" s="59"/>
      <c r="J505" s="59"/>
      <c r="K505" s="59"/>
      <c r="L505" s="59"/>
      <c r="M505" s="59"/>
      <c r="N505" s="59"/>
      <c r="O505" s="59"/>
      <c r="P505" s="59"/>
      <c r="Q505" s="59"/>
      <c r="R505" s="59"/>
      <c r="S505" s="59"/>
      <c r="T505" s="59"/>
      <c r="U505" s="59"/>
      <c r="V505" s="59"/>
      <c r="W505" s="59"/>
      <c r="X505" s="59"/>
      <c r="Y505" s="59"/>
      <c r="Z505" s="59"/>
    </row>
    <row r="506" spans="1:26" ht="15.75" customHeight="1">
      <c r="A506" s="59"/>
      <c r="B506" s="59"/>
      <c r="C506" s="59"/>
      <c r="D506" s="59"/>
      <c r="E506" s="59"/>
      <c r="F506" s="59"/>
      <c r="G506" s="59"/>
      <c r="H506" s="59"/>
      <c r="I506" s="59"/>
      <c r="J506" s="59"/>
      <c r="K506" s="59"/>
      <c r="L506" s="59"/>
      <c r="M506" s="59"/>
      <c r="N506" s="59"/>
      <c r="O506" s="59"/>
      <c r="P506" s="59"/>
      <c r="Q506" s="59"/>
      <c r="R506" s="59"/>
      <c r="S506" s="59"/>
      <c r="T506" s="59"/>
      <c r="U506" s="59"/>
      <c r="V506" s="59"/>
      <c r="W506" s="59"/>
      <c r="X506" s="59"/>
      <c r="Y506" s="59"/>
      <c r="Z506" s="59"/>
    </row>
    <row r="507" spans="1:26" ht="15.75" customHeight="1">
      <c r="A507" s="59"/>
      <c r="B507" s="59"/>
      <c r="C507" s="59"/>
      <c r="D507" s="59"/>
      <c r="E507" s="59"/>
      <c r="F507" s="59"/>
      <c r="G507" s="59"/>
      <c r="H507" s="59"/>
      <c r="I507" s="59"/>
      <c r="J507" s="59"/>
      <c r="K507" s="59"/>
      <c r="L507" s="59"/>
      <c r="M507" s="59"/>
      <c r="N507" s="59"/>
      <c r="O507" s="59"/>
      <c r="P507" s="59"/>
      <c r="Q507" s="59"/>
      <c r="R507" s="59"/>
      <c r="S507" s="59"/>
      <c r="T507" s="59"/>
      <c r="U507" s="59"/>
      <c r="V507" s="59"/>
      <c r="W507" s="59"/>
      <c r="X507" s="59"/>
      <c r="Y507" s="59"/>
      <c r="Z507" s="59"/>
    </row>
    <row r="508" spans="1:26" ht="15.75" customHeight="1">
      <c r="A508" s="59"/>
      <c r="B508" s="59"/>
      <c r="C508" s="59"/>
      <c r="D508" s="59"/>
      <c r="E508" s="59"/>
      <c r="F508" s="59"/>
      <c r="G508" s="59"/>
      <c r="H508" s="59"/>
      <c r="I508" s="59"/>
      <c r="J508" s="59"/>
      <c r="K508" s="59"/>
      <c r="L508" s="59"/>
      <c r="M508" s="59"/>
      <c r="N508" s="59"/>
      <c r="O508" s="59"/>
      <c r="P508" s="59"/>
      <c r="Q508" s="59"/>
      <c r="R508" s="59"/>
      <c r="S508" s="59"/>
      <c r="T508" s="59"/>
      <c r="U508" s="59"/>
      <c r="V508" s="59"/>
      <c r="W508" s="59"/>
      <c r="X508" s="59"/>
      <c r="Y508" s="59"/>
      <c r="Z508" s="59"/>
    </row>
    <row r="509" spans="1:26" ht="15.75" customHeight="1">
      <c r="A509" s="59"/>
      <c r="B509" s="59"/>
      <c r="C509" s="59"/>
      <c r="D509" s="59"/>
      <c r="E509" s="59"/>
      <c r="F509" s="59"/>
      <c r="G509" s="59"/>
      <c r="H509" s="59"/>
      <c r="I509" s="59"/>
      <c r="J509" s="59"/>
      <c r="K509" s="59"/>
      <c r="L509" s="59"/>
      <c r="M509" s="59"/>
      <c r="N509" s="59"/>
      <c r="O509" s="59"/>
      <c r="P509" s="59"/>
      <c r="Q509" s="59"/>
      <c r="R509" s="59"/>
      <c r="S509" s="59"/>
      <c r="T509" s="59"/>
      <c r="U509" s="59"/>
      <c r="V509" s="59"/>
      <c r="W509" s="59"/>
      <c r="X509" s="59"/>
      <c r="Y509" s="59"/>
      <c r="Z509" s="59"/>
    </row>
    <row r="510" spans="1:26" ht="15.75" customHeight="1">
      <c r="A510" s="59"/>
      <c r="B510" s="59"/>
      <c r="C510" s="59"/>
      <c r="D510" s="59"/>
      <c r="E510" s="59"/>
      <c r="F510" s="59"/>
      <c r="G510" s="59"/>
      <c r="H510" s="59"/>
      <c r="I510" s="59"/>
      <c r="J510" s="59"/>
      <c r="K510" s="59"/>
      <c r="L510" s="59"/>
      <c r="M510" s="59"/>
      <c r="N510" s="59"/>
      <c r="O510" s="59"/>
      <c r="P510" s="59"/>
      <c r="Q510" s="59"/>
      <c r="R510" s="59"/>
      <c r="S510" s="59"/>
      <c r="T510" s="59"/>
      <c r="U510" s="59"/>
      <c r="V510" s="59"/>
      <c r="W510" s="59"/>
      <c r="X510" s="59"/>
      <c r="Y510" s="59"/>
      <c r="Z510" s="59"/>
    </row>
    <row r="511" spans="1:26" ht="15.75" customHeight="1">
      <c r="A511" s="59"/>
      <c r="B511" s="59"/>
      <c r="C511" s="59"/>
      <c r="D511" s="59"/>
      <c r="E511" s="59"/>
      <c r="F511" s="59"/>
      <c r="G511" s="59"/>
      <c r="H511" s="59"/>
      <c r="I511" s="59"/>
      <c r="J511" s="59"/>
      <c r="K511" s="59"/>
      <c r="L511" s="59"/>
      <c r="M511" s="59"/>
      <c r="N511" s="59"/>
      <c r="O511" s="59"/>
      <c r="P511" s="59"/>
      <c r="Q511" s="59"/>
      <c r="R511" s="59"/>
      <c r="S511" s="59"/>
      <c r="T511" s="59"/>
      <c r="U511" s="59"/>
      <c r="V511" s="59"/>
      <c r="W511" s="59"/>
      <c r="X511" s="59"/>
      <c r="Y511" s="59"/>
      <c r="Z511" s="59"/>
    </row>
    <row r="512" spans="1:26" ht="15.75" customHeight="1">
      <c r="A512" s="59"/>
      <c r="B512" s="59"/>
      <c r="C512" s="59"/>
      <c r="D512" s="59"/>
      <c r="E512" s="59"/>
      <c r="F512" s="59"/>
      <c r="G512" s="59"/>
      <c r="H512" s="59"/>
      <c r="I512" s="59"/>
      <c r="J512" s="59"/>
      <c r="K512" s="59"/>
      <c r="L512" s="59"/>
      <c r="M512" s="59"/>
      <c r="N512" s="59"/>
      <c r="O512" s="59"/>
      <c r="P512" s="59"/>
      <c r="Q512" s="59"/>
      <c r="R512" s="59"/>
      <c r="S512" s="59"/>
      <c r="T512" s="59"/>
      <c r="U512" s="59"/>
      <c r="V512" s="59"/>
      <c r="W512" s="59"/>
      <c r="X512" s="59"/>
      <c r="Y512" s="59"/>
      <c r="Z512" s="59"/>
    </row>
    <row r="513" spans="1:26" ht="15.75" customHeight="1">
      <c r="A513" s="59"/>
      <c r="B513" s="59"/>
      <c r="C513" s="59"/>
      <c r="D513" s="59"/>
      <c r="E513" s="59"/>
      <c r="F513" s="59"/>
      <c r="G513" s="59"/>
      <c r="H513" s="59"/>
      <c r="I513" s="59"/>
      <c r="J513" s="59"/>
      <c r="K513" s="59"/>
      <c r="L513" s="59"/>
      <c r="M513" s="59"/>
      <c r="N513" s="59"/>
      <c r="O513" s="59"/>
      <c r="P513" s="59"/>
      <c r="Q513" s="59"/>
      <c r="R513" s="59"/>
      <c r="S513" s="59"/>
      <c r="T513" s="59"/>
      <c r="U513" s="59"/>
      <c r="V513" s="59"/>
      <c r="W513" s="59"/>
      <c r="X513" s="59"/>
      <c r="Y513" s="59"/>
      <c r="Z513" s="59"/>
    </row>
    <row r="514" spans="1:26" ht="15.75" customHeight="1">
      <c r="A514" s="59"/>
      <c r="B514" s="59"/>
      <c r="C514" s="59"/>
      <c r="D514" s="59"/>
      <c r="E514" s="59"/>
      <c r="F514" s="59"/>
      <c r="G514" s="59"/>
      <c r="H514" s="59"/>
      <c r="I514" s="59"/>
      <c r="J514" s="59"/>
      <c r="K514" s="59"/>
      <c r="L514" s="59"/>
      <c r="M514" s="59"/>
      <c r="N514" s="59"/>
      <c r="O514" s="59"/>
      <c r="P514" s="59"/>
      <c r="Q514" s="59"/>
      <c r="R514" s="59"/>
      <c r="S514" s="59"/>
      <c r="T514" s="59"/>
      <c r="U514" s="59"/>
      <c r="V514" s="59"/>
      <c r="W514" s="59"/>
      <c r="X514" s="59"/>
      <c r="Y514" s="59"/>
      <c r="Z514" s="59"/>
    </row>
    <row r="515" spans="1:26" ht="15.75" customHeight="1">
      <c r="A515" s="59"/>
      <c r="B515" s="59"/>
      <c r="C515" s="59"/>
      <c r="D515" s="59"/>
      <c r="E515" s="59"/>
      <c r="F515" s="59"/>
      <c r="G515" s="59"/>
      <c r="H515" s="59"/>
      <c r="I515" s="59"/>
      <c r="J515" s="59"/>
      <c r="K515" s="59"/>
      <c r="L515" s="59"/>
      <c r="M515" s="59"/>
      <c r="N515" s="59"/>
      <c r="O515" s="59"/>
      <c r="P515" s="59"/>
      <c r="Q515" s="59"/>
      <c r="R515" s="59"/>
      <c r="S515" s="59"/>
      <c r="T515" s="59"/>
      <c r="U515" s="59"/>
      <c r="V515" s="59"/>
      <c r="W515" s="59"/>
      <c r="X515" s="59"/>
      <c r="Y515" s="59"/>
      <c r="Z515" s="59"/>
    </row>
    <row r="516" spans="1:26" ht="15.75" customHeight="1">
      <c r="A516" s="59"/>
      <c r="B516" s="59"/>
      <c r="C516" s="59"/>
      <c r="D516" s="59"/>
      <c r="E516" s="59"/>
      <c r="F516" s="59"/>
      <c r="G516" s="59"/>
      <c r="H516" s="59"/>
      <c r="I516" s="59"/>
      <c r="J516" s="59"/>
      <c r="K516" s="59"/>
      <c r="L516" s="59"/>
      <c r="M516" s="59"/>
      <c r="N516" s="59"/>
      <c r="O516" s="59"/>
      <c r="P516" s="59"/>
      <c r="Q516" s="59"/>
      <c r="R516" s="59"/>
      <c r="S516" s="59"/>
      <c r="T516" s="59"/>
      <c r="U516" s="59"/>
      <c r="V516" s="59"/>
      <c r="W516" s="59"/>
      <c r="X516" s="59"/>
      <c r="Y516" s="59"/>
      <c r="Z516" s="59"/>
    </row>
    <row r="517" spans="1:26" ht="15.75" customHeight="1">
      <c r="A517" s="59"/>
      <c r="B517" s="59"/>
      <c r="C517" s="59"/>
      <c r="D517" s="59"/>
      <c r="E517" s="59"/>
      <c r="F517" s="59"/>
      <c r="G517" s="59"/>
      <c r="H517" s="59"/>
      <c r="I517" s="59"/>
      <c r="J517" s="59"/>
      <c r="K517" s="59"/>
      <c r="L517" s="59"/>
      <c r="M517" s="59"/>
      <c r="N517" s="59"/>
      <c r="O517" s="59"/>
      <c r="P517" s="59"/>
      <c r="Q517" s="59"/>
      <c r="R517" s="59"/>
      <c r="S517" s="59"/>
      <c r="T517" s="59"/>
      <c r="U517" s="59"/>
      <c r="V517" s="59"/>
      <c r="W517" s="59"/>
      <c r="X517" s="59"/>
      <c r="Y517" s="59"/>
      <c r="Z517" s="59"/>
    </row>
    <row r="518" spans="1:26" ht="15.75" customHeight="1">
      <c r="A518" s="59"/>
      <c r="B518" s="59"/>
      <c r="C518" s="59"/>
      <c r="D518" s="59"/>
      <c r="E518" s="59"/>
      <c r="F518" s="59"/>
      <c r="G518" s="59"/>
      <c r="H518" s="59"/>
      <c r="I518" s="59"/>
      <c r="J518" s="59"/>
      <c r="K518" s="59"/>
      <c r="L518" s="59"/>
      <c r="M518" s="59"/>
      <c r="N518" s="59"/>
      <c r="O518" s="59"/>
      <c r="P518" s="59"/>
      <c r="Q518" s="59"/>
      <c r="R518" s="59"/>
      <c r="S518" s="59"/>
      <c r="T518" s="59"/>
      <c r="U518" s="59"/>
      <c r="V518" s="59"/>
      <c r="W518" s="59"/>
      <c r="X518" s="59"/>
      <c r="Y518" s="59"/>
      <c r="Z518" s="59"/>
    </row>
    <row r="519" spans="1:26" ht="15.75" customHeight="1">
      <c r="A519" s="59"/>
      <c r="B519" s="59"/>
      <c r="C519" s="59"/>
      <c r="D519" s="59"/>
      <c r="E519" s="59"/>
      <c r="F519" s="59"/>
      <c r="G519" s="59"/>
      <c r="H519" s="59"/>
      <c r="I519" s="59"/>
      <c r="J519" s="59"/>
      <c r="K519" s="59"/>
      <c r="L519" s="59"/>
      <c r="M519" s="59"/>
      <c r="N519" s="59"/>
      <c r="O519" s="59"/>
      <c r="P519" s="59"/>
      <c r="Q519" s="59"/>
      <c r="R519" s="59"/>
      <c r="S519" s="59"/>
      <c r="T519" s="59"/>
      <c r="U519" s="59"/>
      <c r="V519" s="59"/>
      <c r="W519" s="59"/>
      <c r="X519" s="59"/>
      <c r="Y519" s="59"/>
      <c r="Z519" s="59"/>
    </row>
    <row r="520" spans="1:26" ht="15.75" customHeight="1">
      <c r="A520" s="59"/>
      <c r="B520" s="59"/>
      <c r="C520" s="59"/>
      <c r="D520" s="59"/>
      <c r="E520" s="59"/>
      <c r="F520" s="59"/>
      <c r="G520" s="59"/>
      <c r="H520" s="59"/>
      <c r="I520" s="59"/>
      <c r="J520" s="59"/>
      <c r="K520" s="59"/>
      <c r="L520" s="59"/>
      <c r="M520" s="59"/>
      <c r="N520" s="59"/>
      <c r="O520" s="59"/>
      <c r="P520" s="59"/>
      <c r="Q520" s="59"/>
      <c r="R520" s="59"/>
      <c r="S520" s="59"/>
      <c r="T520" s="59"/>
      <c r="U520" s="59"/>
      <c r="V520" s="59"/>
      <c r="W520" s="59"/>
      <c r="X520" s="59"/>
      <c r="Y520" s="59"/>
      <c r="Z520" s="59"/>
    </row>
    <row r="521" spans="1:26" ht="15.75" customHeight="1">
      <c r="A521" s="59"/>
      <c r="B521" s="59"/>
      <c r="C521" s="59"/>
      <c r="D521" s="59"/>
      <c r="E521" s="59"/>
      <c r="F521" s="59"/>
      <c r="G521" s="59"/>
      <c r="H521" s="59"/>
      <c r="I521" s="59"/>
      <c r="J521" s="59"/>
      <c r="K521" s="59"/>
      <c r="L521" s="59"/>
      <c r="M521" s="59"/>
      <c r="N521" s="59"/>
      <c r="O521" s="59"/>
      <c r="P521" s="59"/>
      <c r="Q521" s="59"/>
      <c r="R521" s="59"/>
      <c r="S521" s="59"/>
      <c r="T521" s="59"/>
      <c r="U521" s="59"/>
      <c r="V521" s="59"/>
      <c r="W521" s="59"/>
      <c r="X521" s="59"/>
      <c r="Y521" s="59"/>
      <c r="Z521" s="59"/>
    </row>
    <row r="522" spans="1:26" ht="15.75" customHeight="1">
      <c r="A522" s="59"/>
      <c r="B522" s="59"/>
      <c r="C522" s="59"/>
      <c r="D522" s="59"/>
      <c r="E522" s="59"/>
      <c r="F522" s="59"/>
      <c r="G522" s="59"/>
      <c r="H522" s="59"/>
      <c r="I522" s="59"/>
      <c r="J522" s="59"/>
      <c r="K522" s="59"/>
      <c r="L522" s="59"/>
      <c r="M522" s="59"/>
      <c r="N522" s="59"/>
      <c r="O522" s="59"/>
      <c r="P522" s="59"/>
      <c r="Q522" s="59"/>
      <c r="R522" s="59"/>
      <c r="S522" s="59"/>
      <c r="T522" s="59"/>
      <c r="U522" s="59"/>
      <c r="V522" s="59"/>
      <c r="W522" s="59"/>
      <c r="X522" s="59"/>
      <c r="Y522" s="59"/>
      <c r="Z522" s="59"/>
    </row>
    <row r="523" spans="1:26" ht="15.75" customHeight="1">
      <c r="A523" s="59"/>
      <c r="B523" s="59"/>
      <c r="C523" s="59"/>
      <c r="D523" s="59"/>
      <c r="E523" s="59"/>
      <c r="F523" s="59"/>
      <c r="G523" s="59"/>
      <c r="H523" s="59"/>
      <c r="I523" s="59"/>
      <c r="J523" s="59"/>
      <c r="K523" s="59"/>
      <c r="L523" s="59"/>
      <c r="M523" s="59"/>
      <c r="N523" s="59"/>
      <c r="O523" s="59"/>
      <c r="P523" s="59"/>
      <c r="Q523" s="59"/>
      <c r="R523" s="59"/>
      <c r="S523" s="59"/>
      <c r="T523" s="59"/>
      <c r="U523" s="59"/>
      <c r="V523" s="59"/>
      <c r="W523" s="59"/>
      <c r="X523" s="59"/>
      <c r="Y523" s="59"/>
      <c r="Z523" s="59"/>
    </row>
    <row r="524" spans="1:26" ht="15.75" customHeight="1">
      <c r="A524" s="59"/>
      <c r="B524" s="59"/>
      <c r="C524" s="59"/>
      <c r="D524" s="59"/>
      <c r="E524" s="59"/>
      <c r="F524" s="59"/>
      <c r="G524" s="59"/>
      <c r="H524" s="59"/>
      <c r="I524" s="59"/>
      <c r="J524" s="59"/>
      <c r="K524" s="59"/>
      <c r="L524" s="59"/>
      <c r="M524" s="59"/>
      <c r="N524" s="59"/>
      <c r="O524" s="59"/>
      <c r="P524" s="59"/>
      <c r="Q524" s="59"/>
      <c r="R524" s="59"/>
      <c r="S524" s="59"/>
      <c r="T524" s="59"/>
      <c r="U524" s="59"/>
      <c r="V524" s="59"/>
      <c r="W524" s="59"/>
      <c r="X524" s="59"/>
      <c r="Y524" s="59"/>
      <c r="Z524" s="59"/>
    </row>
    <row r="525" spans="1:26" ht="15.75" customHeight="1">
      <c r="A525" s="59"/>
      <c r="B525" s="59"/>
      <c r="C525" s="59"/>
      <c r="D525" s="59"/>
      <c r="E525" s="59"/>
      <c r="F525" s="59"/>
      <c r="G525" s="59"/>
      <c r="H525" s="59"/>
      <c r="I525" s="59"/>
      <c r="J525" s="59"/>
      <c r="K525" s="59"/>
      <c r="L525" s="59"/>
      <c r="M525" s="59"/>
      <c r="N525" s="59"/>
      <c r="O525" s="59"/>
      <c r="P525" s="59"/>
      <c r="Q525" s="59"/>
      <c r="R525" s="59"/>
      <c r="S525" s="59"/>
      <c r="T525" s="59"/>
      <c r="U525" s="59"/>
      <c r="V525" s="59"/>
      <c r="W525" s="59"/>
      <c r="X525" s="59"/>
      <c r="Y525" s="59"/>
      <c r="Z525" s="59"/>
    </row>
    <row r="526" spans="1:26" ht="15.75" customHeight="1">
      <c r="A526" s="59"/>
      <c r="B526" s="59"/>
      <c r="C526" s="59"/>
      <c r="D526" s="59"/>
      <c r="E526" s="59"/>
      <c r="F526" s="59"/>
      <c r="G526" s="59"/>
      <c r="H526" s="59"/>
      <c r="I526" s="59"/>
      <c r="J526" s="59"/>
      <c r="K526" s="59"/>
      <c r="L526" s="59"/>
      <c r="M526" s="59"/>
      <c r="N526" s="59"/>
      <c r="O526" s="59"/>
      <c r="P526" s="59"/>
      <c r="Q526" s="59"/>
      <c r="R526" s="59"/>
      <c r="S526" s="59"/>
      <c r="T526" s="59"/>
      <c r="U526" s="59"/>
      <c r="V526" s="59"/>
      <c r="W526" s="59"/>
      <c r="X526" s="59"/>
      <c r="Y526" s="59"/>
      <c r="Z526" s="59"/>
    </row>
    <row r="527" spans="1:26" ht="15.75" customHeight="1">
      <c r="A527" s="59"/>
      <c r="B527" s="59"/>
      <c r="C527" s="59"/>
      <c r="D527" s="59"/>
      <c r="E527" s="59"/>
      <c r="F527" s="59"/>
      <c r="G527" s="59"/>
      <c r="H527" s="59"/>
      <c r="I527" s="59"/>
      <c r="J527" s="59"/>
      <c r="K527" s="59"/>
      <c r="L527" s="59"/>
      <c r="M527" s="59"/>
      <c r="N527" s="59"/>
      <c r="O527" s="59"/>
      <c r="P527" s="59"/>
      <c r="Q527" s="59"/>
      <c r="R527" s="59"/>
      <c r="S527" s="59"/>
      <c r="T527" s="59"/>
      <c r="U527" s="59"/>
      <c r="V527" s="59"/>
      <c r="W527" s="59"/>
      <c r="X527" s="59"/>
      <c r="Y527" s="59"/>
      <c r="Z527" s="59"/>
    </row>
    <row r="528" spans="1:26" ht="15.75" customHeight="1">
      <c r="A528" s="59"/>
      <c r="B528" s="59"/>
      <c r="C528" s="59"/>
      <c r="D528" s="59"/>
      <c r="E528" s="59"/>
      <c r="F528" s="59"/>
      <c r="G528" s="59"/>
      <c r="H528" s="59"/>
      <c r="I528" s="59"/>
      <c r="J528" s="59"/>
      <c r="K528" s="59"/>
      <c r="L528" s="59"/>
      <c r="M528" s="59"/>
      <c r="N528" s="59"/>
      <c r="O528" s="59"/>
      <c r="P528" s="59"/>
      <c r="Q528" s="59"/>
      <c r="R528" s="59"/>
      <c r="S528" s="59"/>
      <c r="T528" s="59"/>
      <c r="U528" s="59"/>
      <c r="V528" s="59"/>
      <c r="W528" s="59"/>
      <c r="X528" s="59"/>
      <c r="Y528" s="59"/>
      <c r="Z528" s="59"/>
    </row>
    <row r="529" spans="1:26" ht="15.75" customHeight="1">
      <c r="A529" s="59"/>
      <c r="B529" s="59"/>
      <c r="C529" s="59"/>
      <c r="D529" s="59"/>
      <c r="E529" s="59"/>
      <c r="F529" s="59"/>
      <c r="G529" s="59"/>
      <c r="H529" s="59"/>
      <c r="I529" s="59"/>
      <c r="J529" s="59"/>
      <c r="K529" s="59"/>
      <c r="L529" s="59"/>
      <c r="M529" s="59"/>
      <c r="N529" s="59"/>
      <c r="O529" s="59"/>
      <c r="P529" s="59"/>
      <c r="Q529" s="59"/>
      <c r="R529" s="59"/>
      <c r="S529" s="59"/>
      <c r="T529" s="59"/>
      <c r="U529" s="59"/>
      <c r="V529" s="59"/>
      <c r="W529" s="59"/>
      <c r="X529" s="59"/>
      <c r="Y529" s="59"/>
      <c r="Z529" s="59"/>
    </row>
    <row r="530" spans="1:26" ht="15.75" customHeight="1">
      <c r="A530" s="59"/>
      <c r="B530" s="59"/>
      <c r="C530" s="59"/>
      <c r="D530" s="59"/>
      <c r="E530" s="59"/>
      <c r="F530" s="59"/>
      <c r="G530" s="59"/>
      <c r="H530" s="59"/>
      <c r="I530" s="59"/>
      <c r="J530" s="59"/>
      <c r="K530" s="59"/>
      <c r="L530" s="59"/>
      <c r="M530" s="59"/>
      <c r="N530" s="59"/>
      <c r="O530" s="59"/>
      <c r="P530" s="59"/>
      <c r="Q530" s="59"/>
      <c r="R530" s="59"/>
      <c r="S530" s="59"/>
      <c r="T530" s="59"/>
      <c r="U530" s="59"/>
      <c r="V530" s="59"/>
      <c r="W530" s="59"/>
      <c r="X530" s="59"/>
      <c r="Y530" s="59"/>
      <c r="Z530" s="59"/>
    </row>
    <row r="531" spans="1:26" ht="15.75" customHeight="1">
      <c r="A531" s="59"/>
      <c r="B531" s="59"/>
      <c r="C531" s="59"/>
      <c r="D531" s="59"/>
      <c r="E531" s="59"/>
      <c r="F531" s="59"/>
      <c r="G531" s="59"/>
      <c r="H531" s="59"/>
      <c r="I531" s="59"/>
      <c r="J531" s="59"/>
      <c r="K531" s="59"/>
      <c r="L531" s="59"/>
      <c r="M531" s="59"/>
      <c r="N531" s="59"/>
      <c r="O531" s="59"/>
      <c r="P531" s="59"/>
      <c r="Q531" s="59"/>
      <c r="R531" s="59"/>
      <c r="S531" s="59"/>
      <c r="T531" s="59"/>
      <c r="U531" s="59"/>
      <c r="V531" s="59"/>
      <c r="W531" s="59"/>
      <c r="X531" s="59"/>
      <c r="Y531" s="59"/>
      <c r="Z531" s="59"/>
    </row>
    <row r="532" spans="1:26" ht="15.75" customHeight="1">
      <c r="A532" s="59"/>
      <c r="B532" s="59"/>
      <c r="C532" s="59"/>
      <c r="D532" s="59"/>
      <c r="E532" s="59"/>
      <c r="F532" s="59"/>
      <c r="G532" s="59"/>
      <c r="H532" s="59"/>
      <c r="I532" s="59"/>
      <c r="J532" s="59"/>
      <c r="K532" s="59"/>
      <c r="L532" s="59"/>
      <c r="M532" s="59"/>
      <c r="N532" s="59"/>
      <c r="O532" s="59"/>
      <c r="P532" s="59"/>
      <c r="Q532" s="59"/>
      <c r="R532" s="59"/>
      <c r="S532" s="59"/>
      <c r="T532" s="59"/>
      <c r="U532" s="59"/>
      <c r="V532" s="59"/>
      <c r="W532" s="59"/>
      <c r="X532" s="59"/>
      <c r="Y532" s="59"/>
      <c r="Z532" s="59"/>
    </row>
    <row r="533" spans="1:26" ht="15.75" customHeight="1">
      <c r="A533" s="59"/>
      <c r="B533" s="59"/>
      <c r="C533" s="59"/>
      <c r="D533" s="59"/>
      <c r="E533" s="59"/>
      <c r="F533" s="59"/>
      <c r="G533" s="59"/>
      <c r="H533" s="59"/>
      <c r="I533" s="59"/>
      <c r="J533" s="59"/>
      <c r="K533" s="59"/>
      <c r="L533" s="59"/>
      <c r="M533" s="59"/>
      <c r="N533" s="59"/>
      <c r="O533" s="59"/>
      <c r="P533" s="59"/>
      <c r="Q533" s="59"/>
      <c r="R533" s="59"/>
      <c r="S533" s="59"/>
      <c r="T533" s="59"/>
      <c r="U533" s="59"/>
      <c r="V533" s="59"/>
      <c r="W533" s="59"/>
      <c r="X533" s="59"/>
      <c r="Y533" s="59"/>
      <c r="Z533" s="59"/>
    </row>
    <row r="534" spans="1:26" ht="15.75" customHeight="1">
      <c r="A534" s="59"/>
      <c r="B534" s="59"/>
      <c r="C534" s="59"/>
      <c r="D534" s="59"/>
      <c r="E534" s="59"/>
      <c r="F534" s="59"/>
      <c r="G534" s="59"/>
      <c r="H534" s="59"/>
      <c r="I534" s="59"/>
      <c r="J534" s="59"/>
      <c r="K534" s="59"/>
      <c r="L534" s="59"/>
      <c r="M534" s="59"/>
      <c r="N534" s="59"/>
      <c r="O534" s="59"/>
      <c r="P534" s="59"/>
      <c r="Q534" s="59"/>
      <c r="R534" s="59"/>
      <c r="S534" s="59"/>
      <c r="T534" s="59"/>
      <c r="U534" s="59"/>
      <c r="V534" s="59"/>
      <c r="W534" s="59"/>
      <c r="X534" s="59"/>
      <c r="Y534" s="59"/>
      <c r="Z534" s="59"/>
    </row>
    <row r="535" spans="1:26" ht="15.75" customHeight="1">
      <c r="A535" s="59"/>
      <c r="B535" s="59"/>
      <c r="C535" s="59"/>
      <c r="D535" s="59"/>
      <c r="E535" s="59"/>
      <c r="F535" s="59"/>
      <c r="G535" s="59"/>
      <c r="H535" s="59"/>
      <c r="I535" s="59"/>
      <c r="J535" s="59"/>
      <c r="K535" s="59"/>
      <c r="L535" s="59"/>
      <c r="M535" s="59"/>
      <c r="N535" s="59"/>
      <c r="O535" s="59"/>
      <c r="P535" s="59"/>
      <c r="Q535" s="59"/>
      <c r="R535" s="59"/>
      <c r="S535" s="59"/>
      <c r="T535" s="59"/>
      <c r="U535" s="59"/>
      <c r="V535" s="59"/>
      <c r="W535" s="59"/>
      <c r="X535" s="59"/>
      <c r="Y535" s="59"/>
      <c r="Z535" s="59"/>
    </row>
    <row r="536" spans="1:26" ht="15.75" customHeight="1">
      <c r="A536" s="59"/>
      <c r="B536" s="59"/>
      <c r="C536" s="59"/>
      <c r="D536" s="59"/>
      <c r="E536" s="59"/>
      <c r="F536" s="59"/>
      <c r="G536" s="59"/>
      <c r="H536" s="59"/>
      <c r="I536" s="59"/>
      <c r="J536" s="59"/>
      <c r="K536" s="59"/>
      <c r="L536" s="59"/>
      <c r="M536" s="59"/>
      <c r="N536" s="59"/>
      <c r="O536" s="59"/>
      <c r="P536" s="59"/>
      <c r="Q536" s="59"/>
      <c r="R536" s="59"/>
      <c r="S536" s="59"/>
      <c r="T536" s="59"/>
      <c r="U536" s="59"/>
      <c r="V536" s="59"/>
      <c r="W536" s="59"/>
      <c r="X536" s="59"/>
      <c r="Y536" s="59"/>
      <c r="Z536" s="59"/>
    </row>
    <row r="537" spans="1:26" ht="15.75" customHeight="1">
      <c r="A537" s="59"/>
      <c r="B537" s="59"/>
      <c r="C537" s="59"/>
      <c r="D537" s="59"/>
      <c r="E537" s="59"/>
      <c r="F537" s="59"/>
      <c r="G537" s="59"/>
      <c r="H537" s="59"/>
      <c r="I537" s="59"/>
      <c r="J537" s="59"/>
      <c r="K537" s="59"/>
      <c r="L537" s="59"/>
      <c r="M537" s="59"/>
      <c r="N537" s="59"/>
      <c r="O537" s="59"/>
      <c r="P537" s="59"/>
      <c r="Q537" s="59"/>
      <c r="R537" s="59"/>
      <c r="S537" s="59"/>
      <c r="T537" s="59"/>
      <c r="U537" s="59"/>
      <c r="V537" s="59"/>
      <c r="W537" s="59"/>
      <c r="X537" s="59"/>
      <c r="Y537" s="59"/>
      <c r="Z537" s="59"/>
    </row>
    <row r="538" spans="1:26" ht="15.75" customHeight="1">
      <c r="A538" s="59"/>
      <c r="B538" s="59"/>
      <c r="C538" s="59"/>
      <c r="D538" s="59"/>
      <c r="E538" s="59"/>
      <c r="F538" s="59"/>
      <c r="G538" s="59"/>
      <c r="H538" s="59"/>
      <c r="I538" s="59"/>
      <c r="J538" s="59"/>
      <c r="K538" s="59"/>
      <c r="L538" s="59"/>
      <c r="M538" s="59"/>
      <c r="N538" s="59"/>
      <c r="O538" s="59"/>
      <c r="P538" s="59"/>
      <c r="Q538" s="59"/>
      <c r="R538" s="59"/>
      <c r="S538" s="59"/>
      <c r="T538" s="59"/>
      <c r="U538" s="59"/>
      <c r="V538" s="59"/>
      <c r="W538" s="59"/>
      <c r="X538" s="59"/>
      <c r="Y538" s="59"/>
      <c r="Z538" s="59"/>
    </row>
    <row r="539" spans="1:26" ht="15.75" customHeight="1">
      <c r="A539" s="59"/>
      <c r="B539" s="59"/>
      <c r="C539" s="59"/>
      <c r="D539" s="59"/>
      <c r="E539" s="59"/>
      <c r="F539" s="59"/>
      <c r="G539" s="59"/>
      <c r="H539" s="59"/>
      <c r="I539" s="59"/>
      <c r="J539" s="59"/>
      <c r="K539" s="59"/>
      <c r="L539" s="59"/>
      <c r="M539" s="59"/>
      <c r="N539" s="59"/>
      <c r="O539" s="59"/>
      <c r="P539" s="59"/>
      <c r="Q539" s="59"/>
      <c r="R539" s="59"/>
      <c r="S539" s="59"/>
      <c r="T539" s="59"/>
      <c r="U539" s="59"/>
      <c r="V539" s="59"/>
      <c r="W539" s="59"/>
      <c r="X539" s="59"/>
      <c r="Y539" s="59"/>
      <c r="Z539" s="59"/>
    </row>
    <row r="540" spans="1:26" ht="15.75" customHeight="1">
      <c r="A540" s="59"/>
      <c r="B540" s="59"/>
      <c r="C540" s="59"/>
      <c r="D540" s="59"/>
      <c r="E540" s="59"/>
      <c r="F540" s="59"/>
      <c r="G540" s="59"/>
      <c r="H540" s="59"/>
      <c r="I540" s="59"/>
      <c r="J540" s="59"/>
      <c r="K540" s="59"/>
      <c r="L540" s="59"/>
      <c r="M540" s="59"/>
      <c r="N540" s="59"/>
      <c r="O540" s="59"/>
      <c r="P540" s="59"/>
      <c r="Q540" s="59"/>
      <c r="R540" s="59"/>
      <c r="S540" s="59"/>
      <c r="T540" s="59"/>
      <c r="U540" s="59"/>
      <c r="V540" s="59"/>
      <c r="W540" s="59"/>
      <c r="X540" s="59"/>
      <c r="Y540" s="59"/>
      <c r="Z540" s="59"/>
    </row>
    <row r="541" spans="1:26" ht="15.75" customHeight="1">
      <c r="A541" s="59"/>
      <c r="B541" s="59"/>
      <c r="C541" s="59"/>
      <c r="D541" s="59"/>
      <c r="E541" s="59"/>
      <c r="F541" s="59"/>
      <c r="G541" s="59"/>
      <c r="H541" s="59"/>
      <c r="I541" s="59"/>
      <c r="J541" s="59"/>
      <c r="K541" s="59"/>
      <c r="L541" s="59"/>
      <c r="M541" s="59"/>
      <c r="N541" s="59"/>
      <c r="O541" s="59"/>
      <c r="P541" s="59"/>
      <c r="Q541" s="59"/>
      <c r="R541" s="59"/>
      <c r="S541" s="59"/>
      <c r="T541" s="59"/>
      <c r="U541" s="59"/>
      <c r="V541" s="59"/>
      <c r="W541" s="59"/>
      <c r="X541" s="59"/>
      <c r="Y541" s="59"/>
      <c r="Z541" s="59"/>
    </row>
    <row r="542" spans="1:26" ht="15.75" customHeight="1">
      <c r="A542" s="59"/>
      <c r="B542" s="59"/>
      <c r="C542" s="59"/>
      <c r="D542" s="59"/>
      <c r="E542" s="59"/>
      <c r="F542" s="59"/>
      <c r="G542" s="59"/>
      <c r="H542" s="59"/>
      <c r="I542" s="59"/>
      <c r="J542" s="59"/>
      <c r="K542" s="59"/>
      <c r="L542" s="59"/>
      <c r="M542" s="59"/>
      <c r="N542" s="59"/>
      <c r="O542" s="59"/>
      <c r="P542" s="59"/>
      <c r="Q542" s="59"/>
      <c r="R542" s="59"/>
      <c r="S542" s="59"/>
      <c r="T542" s="59"/>
      <c r="U542" s="59"/>
      <c r="V542" s="59"/>
      <c r="W542" s="59"/>
      <c r="X542" s="59"/>
      <c r="Y542" s="59"/>
      <c r="Z542" s="59"/>
    </row>
    <row r="543" spans="1:26" ht="15.75" customHeight="1">
      <c r="A543" s="59"/>
      <c r="B543" s="59"/>
      <c r="C543" s="59"/>
      <c r="D543" s="59"/>
      <c r="E543" s="59"/>
      <c r="F543" s="59"/>
      <c r="G543" s="59"/>
      <c r="H543" s="59"/>
      <c r="I543" s="59"/>
      <c r="J543" s="59"/>
      <c r="K543" s="59"/>
      <c r="L543" s="59"/>
      <c r="M543" s="59"/>
      <c r="N543" s="59"/>
      <c r="O543" s="59"/>
      <c r="P543" s="59"/>
      <c r="Q543" s="59"/>
      <c r="R543" s="59"/>
      <c r="S543" s="59"/>
      <c r="T543" s="59"/>
      <c r="U543" s="59"/>
      <c r="V543" s="59"/>
      <c r="W543" s="59"/>
      <c r="X543" s="59"/>
      <c r="Y543" s="59"/>
      <c r="Z543" s="59"/>
    </row>
    <row r="544" spans="1:26" ht="15.75" customHeight="1">
      <c r="A544" s="59"/>
      <c r="B544" s="59"/>
      <c r="C544" s="59"/>
      <c r="D544" s="59"/>
      <c r="E544" s="59"/>
      <c r="F544" s="59"/>
      <c r="G544" s="59"/>
      <c r="H544" s="59"/>
      <c r="I544" s="59"/>
      <c r="J544" s="59"/>
      <c r="K544" s="59"/>
      <c r="L544" s="59"/>
      <c r="M544" s="59"/>
      <c r="N544" s="59"/>
      <c r="O544" s="59"/>
      <c r="P544" s="59"/>
      <c r="Q544" s="59"/>
      <c r="R544" s="59"/>
      <c r="S544" s="59"/>
      <c r="T544" s="59"/>
      <c r="U544" s="59"/>
      <c r="V544" s="59"/>
      <c r="W544" s="59"/>
      <c r="X544" s="59"/>
      <c r="Y544" s="59"/>
      <c r="Z544" s="59"/>
    </row>
    <row r="545" spans="1:26" ht="15.75" customHeight="1">
      <c r="A545" s="59"/>
      <c r="B545" s="59"/>
      <c r="C545" s="59"/>
      <c r="D545" s="59"/>
      <c r="E545" s="59"/>
      <c r="F545" s="59"/>
      <c r="G545" s="59"/>
      <c r="H545" s="59"/>
      <c r="I545" s="59"/>
      <c r="J545" s="59"/>
      <c r="K545" s="59"/>
      <c r="L545" s="59"/>
      <c r="M545" s="59"/>
      <c r="N545" s="59"/>
      <c r="O545" s="59"/>
      <c r="P545" s="59"/>
      <c r="Q545" s="59"/>
      <c r="R545" s="59"/>
      <c r="S545" s="59"/>
      <c r="T545" s="59"/>
      <c r="U545" s="59"/>
      <c r="V545" s="59"/>
      <c r="W545" s="59"/>
      <c r="X545" s="59"/>
      <c r="Y545" s="59"/>
      <c r="Z545" s="59"/>
    </row>
    <row r="546" spans="1:26" ht="15.75" customHeight="1">
      <c r="A546" s="59"/>
      <c r="B546" s="59"/>
      <c r="C546" s="59"/>
      <c r="D546" s="59"/>
      <c r="E546" s="59"/>
      <c r="F546" s="59"/>
      <c r="G546" s="59"/>
      <c r="H546" s="59"/>
      <c r="I546" s="59"/>
      <c r="J546" s="59"/>
      <c r="K546" s="59"/>
      <c r="L546" s="59"/>
      <c r="M546" s="59"/>
      <c r="N546" s="59"/>
      <c r="O546" s="59"/>
      <c r="P546" s="59"/>
      <c r="Q546" s="59"/>
      <c r="R546" s="59"/>
      <c r="S546" s="59"/>
      <c r="T546" s="59"/>
      <c r="U546" s="59"/>
      <c r="V546" s="59"/>
      <c r="W546" s="59"/>
      <c r="X546" s="59"/>
      <c r="Y546" s="59"/>
      <c r="Z546" s="59"/>
    </row>
    <row r="547" spans="1:26" ht="15.75" customHeight="1">
      <c r="A547" s="59"/>
      <c r="B547" s="59"/>
      <c r="C547" s="59"/>
      <c r="D547" s="59"/>
      <c r="E547" s="59"/>
      <c r="F547" s="59"/>
      <c r="G547" s="59"/>
      <c r="H547" s="59"/>
      <c r="I547" s="59"/>
      <c r="J547" s="59"/>
      <c r="K547" s="59"/>
      <c r="L547" s="59"/>
      <c r="M547" s="59"/>
      <c r="N547" s="59"/>
      <c r="O547" s="59"/>
      <c r="P547" s="59"/>
      <c r="Q547" s="59"/>
      <c r="R547" s="59"/>
      <c r="S547" s="59"/>
      <c r="T547" s="59"/>
      <c r="U547" s="59"/>
      <c r="V547" s="59"/>
      <c r="W547" s="59"/>
      <c r="X547" s="59"/>
      <c r="Y547" s="59"/>
      <c r="Z547" s="59"/>
    </row>
    <row r="548" spans="1:26" ht="15.75" customHeight="1">
      <c r="A548" s="59"/>
      <c r="B548" s="59"/>
      <c r="C548" s="59"/>
      <c r="D548" s="59"/>
      <c r="E548" s="59"/>
      <c r="F548" s="59"/>
      <c r="G548" s="59"/>
      <c r="H548" s="59"/>
      <c r="I548" s="59"/>
      <c r="J548" s="59"/>
      <c r="K548" s="59"/>
      <c r="L548" s="59"/>
      <c r="M548" s="59"/>
      <c r="N548" s="59"/>
      <c r="O548" s="59"/>
      <c r="P548" s="59"/>
      <c r="Q548" s="59"/>
      <c r="R548" s="59"/>
      <c r="S548" s="59"/>
      <c r="T548" s="59"/>
      <c r="U548" s="59"/>
      <c r="V548" s="59"/>
      <c r="W548" s="59"/>
      <c r="X548" s="59"/>
      <c r="Y548" s="59"/>
      <c r="Z548" s="59"/>
    </row>
    <row r="549" spans="1:26" ht="15.75" customHeight="1">
      <c r="A549" s="59"/>
      <c r="B549" s="59"/>
      <c r="C549" s="59"/>
      <c r="D549" s="59"/>
      <c r="E549" s="59"/>
      <c r="F549" s="59"/>
      <c r="G549" s="59"/>
      <c r="H549" s="59"/>
      <c r="I549" s="59"/>
      <c r="J549" s="59"/>
      <c r="K549" s="59"/>
      <c r="L549" s="59"/>
      <c r="M549" s="59"/>
      <c r="N549" s="59"/>
      <c r="O549" s="59"/>
      <c r="P549" s="59"/>
      <c r="Q549" s="59"/>
      <c r="R549" s="59"/>
      <c r="S549" s="59"/>
      <c r="T549" s="59"/>
      <c r="U549" s="59"/>
      <c r="V549" s="59"/>
      <c r="W549" s="59"/>
      <c r="X549" s="59"/>
      <c r="Y549" s="59"/>
      <c r="Z549" s="59"/>
    </row>
    <row r="550" spans="1:26" ht="15.75" customHeight="1">
      <c r="A550" s="59"/>
      <c r="B550" s="59"/>
      <c r="C550" s="59"/>
      <c r="D550" s="59"/>
      <c r="E550" s="59"/>
      <c r="F550" s="59"/>
      <c r="G550" s="59"/>
      <c r="H550" s="59"/>
      <c r="I550" s="59"/>
      <c r="J550" s="59"/>
      <c r="K550" s="59"/>
      <c r="L550" s="59"/>
      <c r="M550" s="59"/>
      <c r="N550" s="59"/>
      <c r="O550" s="59"/>
      <c r="P550" s="59"/>
      <c r="Q550" s="59"/>
      <c r="R550" s="59"/>
      <c r="S550" s="59"/>
      <c r="T550" s="59"/>
      <c r="U550" s="59"/>
      <c r="V550" s="59"/>
      <c r="W550" s="59"/>
      <c r="X550" s="59"/>
      <c r="Y550" s="59"/>
      <c r="Z550" s="59"/>
    </row>
    <row r="551" spans="1:26" ht="15.75" customHeight="1">
      <c r="A551" s="59"/>
      <c r="B551" s="59"/>
      <c r="C551" s="59"/>
      <c r="D551" s="59"/>
      <c r="E551" s="59"/>
      <c r="F551" s="59"/>
      <c r="G551" s="59"/>
      <c r="H551" s="59"/>
      <c r="I551" s="59"/>
      <c r="J551" s="59"/>
      <c r="K551" s="59"/>
      <c r="L551" s="59"/>
      <c r="M551" s="59"/>
      <c r="N551" s="59"/>
      <c r="O551" s="59"/>
      <c r="P551" s="59"/>
      <c r="Q551" s="59"/>
      <c r="R551" s="59"/>
      <c r="S551" s="59"/>
      <c r="T551" s="59"/>
      <c r="U551" s="59"/>
      <c r="V551" s="59"/>
      <c r="W551" s="59"/>
      <c r="X551" s="59"/>
      <c r="Y551" s="59"/>
      <c r="Z551" s="59"/>
    </row>
    <row r="552" spans="1:26" ht="15.75" customHeight="1">
      <c r="A552" s="59"/>
      <c r="B552" s="59"/>
      <c r="C552" s="59"/>
      <c r="D552" s="59"/>
      <c r="E552" s="59"/>
      <c r="F552" s="59"/>
      <c r="G552" s="59"/>
      <c r="H552" s="59"/>
      <c r="I552" s="59"/>
      <c r="J552" s="59"/>
      <c r="K552" s="59"/>
      <c r="L552" s="59"/>
      <c r="M552" s="59"/>
      <c r="N552" s="59"/>
      <c r="O552" s="59"/>
      <c r="P552" s="59"/>
      <c r="Q552" s="59"/>
      <c r="R552" s="59"/>
      <c r="S552" s="59"/>
      <c r="T552" s="59"/>
      <c r="U552" s="59"/>
      <c r="V552" s="59"/>
      <c r="W552" s="59"/>
      <c r="X552" s="59"/>
      <c r="Y552" s="59"/>
      <c r="Z552" s="59"/>
    </row>
    <row r="553" spans="1:26" ht="15.75" customHeight="1">
      <c r="A553" s="59"/>
      <c r="B553" s="59"/>
      <c r="C553" s="59"/>
      <c r="D553" s="59"/>
      <c r="E553" s="59"/>
      <c r="F553" s="59"/>
      <c r="G553" s="59"/>
      <c r="H553" s="59"/>
      <c r="I553" s="59"/>
      <c r="J553" s="59"/>
      <c r="K553" s="59"/>
      <c r="L553" s="59"/>
      <c r="M553" s="59"/>
      <c r="N553" s="59"/>
      <c r="O553" s="59"/>
      <c r="P553" s="59"/>
      <c r="Q553" s="59"/>
      <c r="R553" s="59"/>
      <c r="S553" s="59"/>
      <c r="T553" s="59"/>
      <c r="U553" s="59"/>
      <c r="V553" s="59"/>
      <c r="W553" s="59"/>
      <c r="X553" s="59"/>
      <c r="Y553" s="59"/>
      <c r="Z553" s="59"/>
    </row>
    <row r="554" spans="1:26" ht="15.75" customHeight="1">
      <c r="A554" s="59"/>
      <c r="B554" s="59"/>
      <c r="C554" s="59"/>
      <c r="D554" s="59"/>
      <c r="E554" s="59"/>
      <c r="F554" s="59"/>
      <c r="G554" s="59"/>
      <c r="H554" s="59"/>
      <c r="I554" s="59"/>
      <c r="J554" s="59"/>
      <c r="K554" s="59"/>
      <c r="L554" s="59"/>
      <c r="M554" s="59"/>
      <c r="N554" s="59"/>
      <c r="O554" s="59"/>
      <c r="P554" s="59"/>
      <c r="Q554" s="59"/>
      <c r="R554" s="59"/>
      <c r="S554" s="59"/>
      <c r="T554" s="59"/>
      <c r="U554" s="59"/>
      <c r="V554" s="59"/>
      <c r="W554" s="59"/>
      <c r="X554" s="59"/>
      <c r="Y554" s="59"/>
      <c r="Z554" s="59"/>
    </row>
    <row r="555" spans="1:26" ht="15.75" customHeight="1">
      <c r="A555" s="59"/>
      <c r="B555" s="59"/>
      <c r="C555" s="59"/>
      <c r="D555" s="59"/>
      <c r="E555" s="59"/>
      <c r="F555" s="59"/>
      <c r="G555" s="59"/>
      <c r="H555" s="59"/>
      <c r="I555" s="59"/>
      <c r="J555" s="59"/>
      <c r="K555" s="59"/>
      <c r="L555" s="59"/>
      <c r="M555" s="59"/>
      <c r="N555" s="59"/>
      <c r="O555" s="59"/>
      <c r="P555" s="59"/>
      <c r="Q555" s="59"/>
      <c r="R555" s="59"/>
      <c r="S555" s="59"/>
      <c r="T555" s="59"/>
      <c r="U555" s="59"/>
      <c r="V555" s="59"/>
      <c r="W555" s="59"/>
      <c r="X555" s="59"/>
      <c r="Y555" s="59"/>
      <c r="Z555" s="59"/>
    </row>
    <row r="556" spans="1:26" ht="15.75" customHeight="1">
      <c r="A556" s="59"/>
      <c r="B556" s="59"/>
      <c r="C556" s="59"/>
      <c r="D556" s="59"/>
      <c r="E556" s="59"/>
      <c r="F556" s="59"/>
      <c r="G556" s="59"/>
      <c r="H556" s="59"/>
      <c r="I556" s="59"/>
      <c r="J556" s="59"/>
      <c r="K556" s="59"/>
      <c r="L556" s="59"/>
      <c r="M556" s="59"/>
      <c r="N556" s="59"/>
      <c r="O556" s="59"/>
      <c r="P556" s="59"/>
      <c r="Q556" s="59"/>
      <c r="R556" s="59"/>
      <c r="S556" s="59"/>
      <c r="T556" s="59"/>
      <c r="U556" s="59"/>
      <c r="V556" s="59"/>
      <c r="W556" s="59"/>
      <c r="X556" s="59"/>
      <c r="Y556" s="59"/>
      <c r="Z556" s="59"/>
    </row>
    <row r="557" spans="1:26" ht="15.75" customHeight="1">
      <c r="A557" s="59"/>
      <c r="B557" s="59"/>
      <c r="C557" s="59"/>
      <c r="D557" s="59"/>
      <c r="E557" s="59"/>
      <c r="F557" s="59"/>
      <c r="G557" s="59"/>
      <c r="H557" s="59"/>
      <c r="I557" s="59"/>
      <c r="J557" s="59"/>
      <c r="K557" s="59"/>
      <c r="L557" s="59"/>
      <c r="M557" s="59"/>
      <c r="N557" s="59"/>
      <c r="O557" s="59"/>
      <c r="P557" s="59"/>
      <c r="Q557" s="59"/>
      <c r="R557" s="59"/>
      <c r="S557" s="59"/>
      <c r="T557" s="59"/>
      <c r="U557" s="59"/>
      <c r="V557" s="59"/>
      <c r="W557" s="59"/>
      <c r="X557" s="59"/>
      <c r="Y557" s="59"/>
      <c r="Z557" s="59"/>
    </row>
    <row r="558" spans="1:26" ht="15.75" customHeight="1">
      <c r="A558" s="59"/>
      <c r="B558" s="59"/>
      <c r="C558" s="59"/>
      <c r="D558" s="59"/>
      <c r="E558" s="59"/>
      <c r="F558" s="59"/>
      <c r="G558" s="59"/>
      <c r="H558" s="59"/>
      <c r="I558" s="59"/>
      <c r="J558" s="59"/>
      <c r="K558" s="59"/>
      <c r="L558" s="59"/>
      <c r="M558" s="59"/>
      <c r="N558" s="59"/>
      <c r="O558" s="59"/>
      <c r="P558" s="59"/>
      <c r="Q558" s="59"/>
      <c r="R558" s="59"/>
      <c r="S558" s="59"/>
      <c r="T558" s="59"/>
      <c r="U558" s="59"/>
      <c r="V558" s="59"/>
      <c r="W558" s="59"/>
      <c r="X558" s="59"/>
      <c r="Y558" s="59"/>
      <c r="Z558" s="59"/>
    </row>
    <row r="559" spans="1:26" ht="15.75" customHeight="1">
      <c r="A559" s="59"/>
      <c r="B559" s="59"/>
      <c r="C559" s="59"/>
      <c r="D559" s="59"/>
      <c r="E559" s="59"/>
      <c r="F559" s="59"/>
      <c r="G559" s="59"/>
      <c r="H559" s="59"/>
      <c r="I559" s="59"/>
      <c r="J559" s="59"/>
      <c r="K559" s="59"/>
      <c r="L559" s="59"/>
      <c r="M559" s="59"/>
      <c r="N559" s="59"/>
      <c r="O559" s="59"/>
      <c r="P559" s="59"/>
      <c r="Q559" s="59"/>
      <c r="R559" s="59"/>
      <c r="S559" s="59"/>
      <c r="T559" s="59"/>
      <c r="U559" s="59"/>
      <c r="V559" s="59"/>
      <c r="W559" s="59"/>
      <c r="X559" s="59"/>
      <c r="Y559" s="59"/>
      <c r="Z559" s="59"/>
    </row>
    <row r="560" spans="1:26" ht="15.75" customHeight="1">
      <c r="A560" s="59"/>
      <c r="B560" s="59"/>
      <c r="C560" s="59"/>
      <c r="D560" s="59"/>
      <c r="E560" s="59"/>
      <c r="F560" s="59"/>
      <c r="G560" s="59"/>
      <c r="H560" s="59"/>
      <c r="I560" s="59"/>
      <c r="J560" s="59"/>
      <c r="K560" s="59"/>
      <c r="L560" s="59"/>
      <c r="M560" s="59"/>
      <c r="N560" s="59"/>
      <c r="O560" s="59"/>
      <c r="P560" s="59"/>
      <c r="Q560" s="59"/>
      <c r="R560" s="59"/>
      <c r="S560" s="59"/>
      <c r="T560" s="59"/>
      <c r="U560" s="59"/>
      <c r="V560" s="59"/>
      <c r="W560" s="59"/>
      <c r="X560" s="59"/>
      <c r="Y560" s="59"/>
      <c r="Z560" s="59"/>
    </row>
    <row r="561" spans="1:26" ht="15.75" customHeight="1">
      <c r="A561" s="59"/>
      <c r="B561" s="59"/>
      <c r="C561" s="59"/>
      <c r="D561" s="59"/>
      <c r="E561" s="59"/>
      <c r="F561" s="59"/>
      <c r="G561" s="59"/>
      <c r="H561" s="59"/>
      <c r="I561" s="59"/>
      <c r="J561" s="59"/>
      <c r="K561" s="59"/>
      <c r="L561" s="59"/>
      <c r="M561" s="59"/>
      <c r="N561" s="59"/>
      <c r="O561" s="59"/>
      <c r="P561" s="59"/>
      <c r="Q561" s="59"/>
      <c r="R561" s="59"/>
      <c r="S561" s="59"/>
      <c r="T561" s="59"/>
      <c r="U561" s="59"/>
      <c r="V561" s="59"/>
      <c r="W561" s="59"/>
      <c r="X561" s="59"/>
      <c r="Y561" s="59"/>
      <c r="Z561" s="59"/>
    </row>
    <row r="562" spans="1:26" ht="15.75" customHeight="1">
      <c r="A562" s="59"/>
      <c r="B562" s="59"/>
      <c r="C562" s="59"/>
      <c r="D562" s="59"/>
      <c r="E562" s="59"/>
      <c r="F562" s="59"/>
      <c r="G562" s="59"/>
      <c r="H562" s="59"/>
      <c r="I562" s="59"/>
      <c r="J562" s="59"/>
      <c r="K562" s="59"/>
      <c r="L562" s="59"/>
      <c r="M562" s="59"/>
      <c r="N562" s="59"/>
      <c r="O562" s="59"/>
      <c r="P562" s="59"/>
      <c r="Q562" s="59"/>
      <c r="R562" s="59"/>
      <c r="S562" s="59"/>
      <c r="T562" s="59"/>
      <c r="U562" s="59"/>
      <c r="V562" s="59"/>
      <c r="W562" s="59"/>
      <c r="X562" s="59"/>
      <c r="Y562" s="59"/>
      <c r="Z562" s="59"/>
    </row>
    <row r="563" spans="1:26" ht="15.75" customHeight="1">
      <c r="A563" s="59"/>
      <c r="B563" s="59"/>
      <c r="C563" s="59"/>
      <c r="D563" s="59"/>
      <c r="E563" s="59"/>
      <c r="F563" s="59"/>
      <c r="G563" s="59"/>
      <c r="H563" s="59"/>
      <c r="I563" s="59"/>
      <c r="J563" s="59"/>
      <c r="K563" s="59"/>
      <c r="L563" s="59"/>
      <c r="M563" s="59"/>
      <c r="N563" s="59"/>
      <c r="O563" s="59"/>
      <c r="P563" s="59"/>
      <c r="Q563" s="59"/>
      <c r="R563" s="59"/>
      <c r="S563" s="59"/>
      <c r="T563" s="59"/>
      <c r="U563" s="59"/>
      <c r="V563" s="59"/>
      <c r="W563" s="59"/>
      <c r="X563" s="59"/>
      <c r="Y563" s="59"/>
      <c r="Z563" s="59"/>
    </row>
    <row r="564" spans="1:26" ht="15.75" customHeight="1">
      <c r="A564" s="59"/>
      <c r="B564" s="59"/>
      <c r="C564" s="59"/>
      <c r="D564" s="59"/>
      <c r="E564" s="59"/>
      <c r="F564" s="59"/>
      <c r="G564" s="59"/>
      <c r="H564" s="59"/>
      <c r="I564" s="59"/>
      <c r="J564" s="59"/>
      <c r="K564" s="59"/>
      <c r="L564" s="59"/>
      <c r="M564" s="59"/>
      <c r="N564" s="59"/>
      <c r="O564" s="59"/>
      <c r="P564" s="59"/>
      <c r="Q564" s="59"/>
      <c r="R564" s="59"/>
      <c r="S564" s="59"/>
      <c r="T564" s="59"/>
      <c r="U564" s="59"/>
      <c r="V564" s="59"/>
      <c r="W564" s="59"/>
      <c r="X564" s="59"/>
      <c r="Y564" s="59"/>
      <c r="Z564" s="59"/>
    </row>
    <row r="565" spans="1:26" ht="15.75" customHeight="1">
      <c r="A565" s="59"/>
      <c r="B565" s="59"/>
      <c r="C565" s="59"/>
      <c r="D565" s="59"/>
      <c r="E565" s="59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9"/>
      <c r="V565" s="59"/>
      <c r="W565" s="59"/>
      <c r="X565" s="59"/>
      <c r="Y565" s="59"/>
      <c r="Z565" s="59"/>
    </row>
    <row r="566" spans="1:26" ht="15.75" customHeight="1">
      <c r="A566" s="59"/>
      <c r="B566" s="59"/>
      <c r="C566" s="59"/>
      <c r="D566" s="59"/>
      <c r="E566" s="59"/>
      <c r="F566" s="59"/>
      <c r="G566" s="59"/>
      <c r="H566" s="59"/>
      <c r="I566" s="59"/>
      <c r="J566" s="59"/>
      <c r="K566" s="59"/>
      <c r="L566" s="59"/>
      <c r="M566" s="59"/>
      <c r="N566" s="59"/>
      <c r="O566" s="59"/>
      <c r="P566" s="59"/>
      <c r="Q566" s="59"/>
      <c r="R566" s="59"/>
      <c r="S566" s="59"/>
      <c r="T566" s="59"/>
      <c r="U566" s="59"/>
      <c r="V566" s="59"/>
      <c r="W566" s="59"/>
      <c r="X566" s="59"/>
      <c r="Y566" s="59"/>
      <c r="Z566" s="59"/>
    </row>
    <row r="567" spans="1:26" ht="15.75" customHeight="1">
      <c r="A567" s="59"/>
      <c r="B567" s="59"/>
      <c r="C567" s="59"/>
      <c r="D567" s="59"/>
      <c r="E567" s="59"/>
      <c r="F567" s="59"/>
      <c r="G567" s="59"/>
      <c r="H567" s="59"/>
      <c r="I567" s="59"/>
      <c r="J567" s="59"/>
      <c r="K567" s="59"/>
      <c r="L567" s="59"/>
      <c r="M567" s="59"/>
      <c r="N567" s="59"/>
      <c r="O567" s="59"/>
      <c r="P567" s="59"/>
      <c r="Q567" s="59"/>
      <c r="R567" s="59"/>
      <c r="S567" s="59"/>
      <c r="T567" s="59"/>
      <c r="U567" s="59"/>
      <c r="V567" s="59"/>
      <c r="W567" s="59"/>
      <c r="X567" s="59"/>
      <c r="Y567" s="59"/>
      <c r="Z567" s="59"/>
    </row>
    <row r="568" spans="1:26" ht="15.75" customHeight="1">
      <c r="A568" s="59"/>
      <c r="B568" s="59"/>
      <c r="C568" s="59"/>
      <c r="D568" s="59"/>
      <c r="E568" s="59"/>
      <c r="F568" s="59"/>
      <c r="G568" s="59"/>
      <c r="H568" s="59"/>
      <c r="I568" s="59"/>
      <c r="J568" s="59"/>
      <c r="K568" s="59"/>
      <c r="L568" s="59"/>
      <c r="M568" s="59"/>
      <c r="N568" s="59"/>
      <c r="O568" s="59"/>
      <c r="P568" s="59"/>
      <c r="Q568" s="59"/>
      <c r="R568" s="59"/>
      <c r="S568" s="59"/>
      <c r="T568" s="59"/>
      <c r="U568" s="59"/>
      <c r="V568" s="59"/>
      <c r="W568" s="59"/>
      <c r="X568" s="59"/>
      <c r="Y568" s="59"/>
      <c r="Z568" s="59"/>
    </row>
    <row r="569" spans="1:26" ht="15.75" customHeight="1">
      <c r="A569" s="59"/>
      <c r="B569" s="59"/>
      <c r="C569" s="59"/>
      <c r="D569" s="59"/>
      <c r="E569" s="59"/>
      <c r="F569" s="59"/>
      <c r="G569" s="59"/>
      <c r="H569" s="59"/>
      <c r="I569" s="59"/>
      <c r="J569" s="59"/>
      <c r="K569" s="59"/>
      <c r="L569" s="59"/>
      <c r="M569" s="59"/>
      <c r="N569" s="59"/>
      <c r="O569" s="59"/>
      <c r="P569" s="59"/>
      <c r="Q569" s="59"/>
      <c r="R569" s="59"/>
      <c r="S569" s="59"/>
      <c r="T569" s="59"/>
      <c r="U569" s="59"/>
      <c r="V569" s="59"/>
      <c r="W569" s="59"/>
      <c r="X569" s="59"/>
      <c r="Y569" s="59"/>
      <c r="Z569" s="59"/>
    </row>
    <row r="570" spans="1:26" ht="15.75" customHeight="1">
      <c r="A570" s="59"/>
      <c r="B570" s="59"/>
      <c r="C570" s="59"/>
      <c r="D570" s="59"/>
      <c r="E570" s="59"/>
      <c r="F570" s="59"/>
      <c r="G570" s="59"/>
      <c r="H570" s="59"/>
      <c r="I570" s="59"/>
      <c r="J570" s="59"/>
      <c r="K570" s="59"/>
      <c r="L570" s="59"/>
      <c r="M570" s="59"/>
      <c r="N570" s="59"/>
      <c r="O570" s="59"/>
      <c r="P570" s="59"/>
      <c r="Q570" s="59"/>
      <c r="R570" s="59"/>
      <c r="S570" s="59"/>
      <c r="T570" s="59"/>
      <c r="U570" s="59"/>
      <c r="V570" s="59"/>
      <c r="W570" s="59"/>
      <c r="X570" s="59"/>
      <c r="Y570" s="59"/>
      <c r="Z570" s="59"/>
    </row>
    <row r="571" spans="1:26" ht="15.75" customHeight="1">
      <c r="A571" s="59"/>
      <c r="B571" s="59"/>
      <c r="C571" s="59"/>
      <c r="D571" s="59"/>
      <c r="E571" s="59"/>
      <c r="F571" s="59"/>
      <c r="G571" s="59"/>
      <c r="H571" s="59"/>
      <c r="I571" s="59"/>
      <c r="J571" s="59"/>
      <c r="K571" s="59"/>
      <c r="L571" s="59"/>
      <c r="M571" s="59"/>
      <c r="N571" s="59"/>
      <c r="O571" s="59"/>
      <c r="P571" s="59"/>
      <c r="Q571" s="59"/>
      <c r="R571" s="59"/>
      <c r="S571" s="59"/>
      <c r="T571" s="59"/>
      <c r="U571" s="59"/>
      <c r="V571" s="59"/>
      <c r="W571" s="59"/>
      <c r="X571" s="59"/>
      <c r="Y571" s="59"/>
      <c r="Z571" s="59"/>
    </row>
    <row r="572" spans="1:26" ht="15.75" customHeight="1">
      <c r="A572" s="59"/>
      <c r="B572" s="59"/>
      <c r="C572" s="59"/>
      <c r="D572" s="59"/>
      <c r="E572" s="59"/>
      <c r="F572" s="59"/>
      <c r="G572" s="59"/>
      <c r="H572" s="59"/>
      <c r="I572" s="59"/>
      <c r="J572" s="59"/>
      <c r="K572" s="59"/>
      <c r="L572" s="59"/>
      <c r="M572" s="59"/>
      <c r="N572" s="59"/>
      <c r="O572" s="59"/>
      <c r="P572" s="59"/>
      <c r="Q572" s="59"/>
      <c r="R572" s="59"/>
      <c r="S572" s="59"/>
      <c r="T572" s="59"/>
      <c r="U572" s="59"/>
      <c r="V572" s="59"/>
      <c r="W572" s="59"/>
      <c r="X572" s="59"/>
      <c r="Y572" s="59"/>
      <c r="Z572" s="59"/>
    </row>
    <row r="573" spans="1:26" ht="15.75" customHeight="1">
      <c r="A573" s="59"/>
      <c r="B573" s="59"/>
      <c r="C573" s="59"/>
      <c r="D573" s="59"/>
      <c r="E573" s="59"/>
      <c r="F573" s="59"/>
      <c r="G573" s="59"/>
      <c r="H573" s="59"/>
      <c r="I573" s="59"/>
      <c r="J573" s="59"/>
      <c r="K573" s="59"/>
      <c r="L573" s="59"/>
      <c r="M573" s="59"/>
      <c r="N573" s="59"/>
      <c r="O573" s="59"/>
      <c r="P573" s="59"/>
      <c r="Q573" s="59"/>
      <c r="R573" s="59"/>
      <c r="S573" s="59"/>
      <c r="T573" s="59"/>
      <c r="U573" s="59"/>
      <c r="V573" s="59"/>
      <c r="W573" s="59"/>
      <c r="X573" s="59"/>
      <c r="Y573" s="59"/>
      <c r="Z573" s="59"/>
    </row>
    <row r="574" spans="1:26" ht="15.75" customHeight="1">
      <c r="A574" s="59"/>
      <c r="B574" s="59"/>
      <c r="C574" s="59"/>
      <c r="D574" s="59"/>
      <c r="E574" s="59"/>
      <c r="F574" s="59"/>
      <c r="G574" s="59"/>
      <c r="H574" s="59"/>
      <c r="I574" s="59"/>
      <c r="J574" s="59"/>
      <c r="K574" s="59"/>
      <c r="L574" s="59"/>
      <c r="M574" s="59"/>
      <c r="N574" s="59"/>
      <c r="O574" s="59"/>
      <c r="P574" s="59"/>
      <c r="Q574" s="59"/>
      <c r="R574" s="59"/>
      <c r="S574" s="59"/>
      <c r="T574" s="59"/>
      <c r="U574" s="59"/>
      <c r="V574" s="59"/>
      <c r="W574" s="59"/>
      <c r="X574" s="59"/>
      <c r="Y574" s="59"/>
      <c r="Z574" s="59"/>
    </row>
    <row r="575" spans="1:26" ht="15.75" customHeight="1">
      <c r="A575" s="59"/>
      <c r="B575" s="59"/>
      <c r="C575" s="59"/>
      <c r="D575" s="59"/>
      <c r="E575" s="59"/>
      <c r="F575" s="59"/>
      <c r="G575" s="59"/>
      <c r="H575" s="59"/>
      <c r="I575" s="59"/>
      <c r="J575" s="59"/>
      <c r="K575" s="59"/>
      <c r="L575" s="59"/>
      <c r="M575" s="59"/>
      <c r="N575" s="59"/>
      <c r="O575" s="59"/>
      <c r="P575" s="59"/>
      <c r="Q575" s="59"/>
      <c r="R575" s="59"/>
      <c r="S575" s="59"/>
      <c r="T575" s="59"/>
      <c r="U575" s="59"/>
      <c r="V575" s="59"/>
      <c r="W575" s="59"/>
      <c r="X575" s="59"/>
      <c r="Y575" s="59"/>
      <c r="Z575" s="59"/>
    </row>
    <row r="576" spans="1:26" ht="15.75" customHeight="1">
      <c r="A576" s="59"/>
      <c r="B576" s="59"/>
      <c r="C576" s="59"/>
      <c r="D576" s="59"/>
      <c r="E576" s="59"/>
      <c r="F576" s="59"/>
      <c r="G576" s="59"/>
      <c r="H576" s="59"/>
      <c r="I576" s="59"/>
      <c r="J576" s="59"/>
      <c r="K576" s="59"/>
      <c r="L576" s="59"/>
      <c r="M576" s="59"/>
      <c r="N576" s="59"/>
      <c r="O576" s="59"/>
      <c r="P576" s="59"/>
      <c r="Q576" s="59"/>
      <c r="R576" s="59"/>
      <c r="S576" s="59"/>
      <c r="T576" s="59"/>
      <c r="U576" s="59"/>
      <c r="V576" s="59"/>
      <c r="W576" s="59"/>
      <c r="X576" s="59"/>
      <c r="Y576" s="59"/>
      <c r="Z576" s="59"/>
    </row>
    <row r="577" spans="1:26" ht="15.75" customHeight="1">
      <c r="A577" s="59"/>
      <c r="B577" s="59"/>
      <c r="C577" s="59"/>
      <c r="D577" s="59"/>
      <c r="E577" s="59"/>
      <c r="F577" s="59"/>
      <c r="G577" s="59"/>
      <c r="H577" s="59"/>
      <c r="I577" s="59"/>
      <c r="J577" s="59"/>
      <c r="K577" s="59"/>
      <c r="L577" s="59"/>
      <c r="M577" s="59"/>
      <c r="N577" s="59"/>
      <c r="O577" s="59"/>
      <c r="P577" s="59"/>
      <c r="Q577" s="59"/>
      <c r="R577" s="59"/>
      <c r="S577" s="59"/>
      <c r="T577" s="59"/>
      <c r="U577" s="59"/>
      <c r="V577" s="59"/>
      <c r="W577" s="59"/>
      <c r="X577" s="59"/>
      <c r="Y577" s="59"/>
      <c r="Z577" s="59"/>
    </row>
    <row r="578" spans="1:26" ht="15.75" customHeight="1">
      <c r="A578" s="59"/>
      <c r="B578" s="59"/>
      <c r="C578" s="59"/>
      <c r="D578" s="59"/>
      <c r="E578" s="59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9"/>
      <c r="V578" s="59"/>
      <c r="W578" s="59"/>
      <c r="X578" s="59"/>
      <c r="Y578" s="59"/>
      <c r="Z578" s="59"/>
    </row>
    <row r="579" spans="1:26" ht="15.75" customHeight="1">
      <c r="A579" s="59"/>
      <c r="B579" s="59"/>
      <c r="C579" s="59"/>
      <c r="D579" s="59"/>
      <c r="E579" s="59"/>
      <c r="F579" s="59"/>
      <c r="G579" s="59"/>
      <c r="H579" s="59"/>
      <c r="I579" s="59"/>
      <c r="J579" s="59"/>
      <c r="K579" s="59"/>
      <c r="L579" s="59"/>
      <c r="M579" s="59"/>
      <c r="N579" s="59"/>
      <c r="O579" s="59"/>
      <c r="P579" s="59"/>
      <c r="Q579" s="59"/>
      <c r="R579" s="59"/>
      <c r="S579" s="59"/>
      <c r="T579" s="59"/>
      <c r="U579" s="59"/>
      <c r="V579" s="59"/>
      <c r="W579" s="59"/>
      <c r="X579" s="59"/>
      <c r="Y579" s="59"/>
      <c r="Z579" s="59"/>
    </row>
    <row r="580" spans="1:26" ht="15.75" customHeight="1">
      <c r="A580" s="59"/>
      <c r="B580" s="59"/>
      <c r="C580" s="59"/>
      <c r="D580" s="59"/>
      <c r="E580" s="59"/>
      <c r="F580" s="59"/>
      <c r="G580" s="59"/>
      <c r="H580" s="59"/>
      <c r="I580" s="59"/>
      <c r="J580" s="59"/>
      <c r="K580" s="59"/>
      <c r="L580" s="59"/>
      <c r="M580" s="59"/>
      <c r="N580" s="59"/>
      <c r="O580" s="59"/>
      <c r="P580" s="59"/>
      <c r="Q580" s="59"/>
      <c r="R580" s="59"/>
      <c r="S580" s="59"/>
      <c r="T580" s="59"/>
      <c r="U580" s="59"/>
      <c r="V580" s="59"/>
      <c r="W580" s="59"/>
      <c r="X580" s="59"/>
      <c r="Y580" s="59"/>
      <c r="Z580" s="59"/>
    </row>
    <row r="581" spans="1:26" ht="15.75" customHeight="1">
      <c r="A581" s="59"/>
      <c r="B581" s="59"/>
      <c r="C581" s="59"/>
      <c r="D581" s="59"/>
      <c r="E581" s="59"/>
      <c r="F581" s="59"/>
      <c r="G581" s="59"/>
      <c r="H581" s="59"/>
      <c r="I581" s="59"/>
      <c r="J581" s="59"/>
      <c r="K581" s="59"/>
      <c r="L581" s="59"/>
      <c r="M581" s="59"/>
      <c r="N581" s="59"/>
      <c r="O581" s="59"/>
      <c r="P581" s="59"/>
      <c r="Q581" s="59"/>
      <c r="R581" s="59"/>
      <c r="S581" s="59"/>
      <c r="T581" s="59"/>
      <c r="U581" s="59"/>
      <c r="V581" s="59"/>
      <c r="W581" s="59"/>
      <c r="X581" s="59"/>
      <c r="Y581" s="59"/>
      <c r="Z581" s="59"/>
    </row>
    <row r="582" spans="1:26" ht="15.75" customHeight="1">
      <c r="A582" s="59"/>
      <c r="B582" s="59"/>
      <c r="C582" s="59"/>
      <c r="D582" s="59"/>
      <c r="E582" s="59"/>
      <c r="F582" s="59"/>
      <c r="G582" s="59"/>
      <c r="H582" s="59"/>
      <c r="I582" s="59"/>
      <c r="J582" s="59"/>
      <c r="K582" s="59"/>
      <c r="L582" s="59"/>
      <c r="M582" s="59"/>
      <c r="N582" s="59"/>
      <c r="O582" s="59"/>
      <c r="P582" s="59"/>
      <c r="Q582" s="59"/>
      <c r="R582" s="59"/>
      <c r="S582" s="59"/>
      <c r="T582" s="59"/>
      <c r="U582" s="59"/>
      <c r="V582" s="59"/>
      <c r="W582" s="59"/>
      <c r="X582" s="59"/>
      <c r="Y582" s="59"/>
      <c r="Z582" s="59"/>
    </row>
    <row r="583" spans="1:26" ht="15.75" customHeight="1">
      <c r="A583" s="59"/>
      <c r="B583" s="59"/>
      <c r="C583" s="59"/>
      <c r="D583" s="59"/>
      <c r="E583" s="59"/>
      <c r="F583" s="59"/>
      <c r="G583" s="59"/>
      <c r="H583" s="59"/>
      <c r="I583" s="59"/>
      <c r="J583" s="59"/>
      <c r="K583" s="59"/>
      <c r="L583" s="59"/>
      <c r="M583" s="59"/>
      <c r="N583" s="59"/>
      <c r="O583" s="59"/>
      <c r="P583" s="59"/>
      <c r="Q583" s="59"/>
      <c r="R583" s="59"/>
      <c r="S583" s="59"/>
      <c r="T583" s="59"/>
      <c r="U583" s="59"/>
      <c r="V583" s="59"/>
      <c r="W583" s="59"/>
      <c r="X583" s="59"/>
      <c r="Y583" s="59"/>
      <c r="Z583" s="59"/>
    </row>
    <row r="584" spans="1:26" ht="15.75" customHeight="1">
      <c r="A584" s="59"/>
      <c r="B584" s="59"/>
      <c r="C584" s="59"/>
      <c r="D584" s="59"/>
      <c r="E584" s="59"/>
      <c r="F584" s="59"/>
      <c r="G584" s="59"/>
      <c r="H584" s="59"/>
      <c r="I584" s="59"/>
      <c r="J584" s="59"/>
      <c r="K584" s="59"/>
      <c r="L584" s="59"/>
      <c r="M584" s="59"/>
      <c r="N584" s="59"/>
      <c r="O584" s="59"/>
      <c r="P584" s="59"/>
      <c r="Q584" s="59"/>
      <c r="R584" s="59"/>
      <c r="S584" s="59"/>
      <c r="T584" s="59"/>
      <c r="U584" s="59"/>
      <c r="V584" s="59"/>
      <c r="W584" s="59"/>
      <c r="X584" s="59"/>
      <c r="Y584" s="59"/>
      <c r="Z584" s="59"/>
    </row>
    <row r="585" spans="1:26" ht="15.75" customHeight="1">
      <c r="A585" s="59"/>
      <c r="B585" s="59"/>
      <c r="C585" s="59"/>
      <c r="D585" s="59"/>
      <c r="E585" s="59"/>
      <c r="F585" s="59"/>
      <c r="G585" s="59"/>
      <c r="H585" s="59"/>
      <c r="I585" s="59"/>
      <c r="J585" s="59"/>
      <c r="K585" s="59"/>
      <c r="L585" s="59"/>
      <c r="M585" s="59"/>
      <c r="N585" s="59"/>
      <c r="O585" s="59"/>
      <c r="P585" s="59"/>
      <c r="Q585" s="59"/>
      <c r="R585" s="59"/>
      <c r="S585" s="59"/>
      <c r="T585" s="59"/>
      <c r="U585" s="59"/>
      <c r="V585" s="59"/>
      <c r="W585" s="59"/>
      <c r="X585" s="59"/>
      <c r="Y585" s="59"/>
      <c r="Z585" s="59"/>
    </row>
    <row r="586" spans="1:26" ht="15.75" customHeight="1">
      <c r="A586" s="59"/>
      <c r="B586" s="59"/>
      <c r="C586" s="59"/>
      <c r="D586" s="59"/>
      <c r="E586" s="59"/>
      <c r="F586" s="59"/>
      <c r="G586" s="59"/>
      <c r="H586" s="59"/>
      <c r="I586" s="59"/>
      <c r="J586" s="59"/>
      <c r="K586" s="59"/>
      <c r="L586" s="59"/>
      <c r="M586" s="59"/>
      <c r="N586" s="59"/>
      <c r="O586" s="59"/>
      <c r="P586" s="59"/>
      <c r="Q586" s="59"/>
      <c r="R586" s="59"/>
      <c r="S586" s="59"/>
      <c r="T586" s="59"/>
      <c r="U586" s="59"/>
      <c r="V586" s="59"/>
      <c r="W586" s="59"/>
      <c r="X586" s="59"/>
      <c r="Y586" s="59"/>
      <c r="Z586" s="59"/>
    </row>
    <row r="587" spans="1:26" ht="15.75" customHeight="1">
      <c r="A587" s="59"/>
      <c r="B587" s="59"/>
      <c r="C587" s="59"/>
      <c r="D587" s="59"/>
      <c r="E587" s="59"/>
      <c r="F587" s="59"/>
      <c r="G587" s="59"/>
      <c r="H587" s="59"/>
      <c r="I587" s="59"/>
      <c r="J587" s="59"/>
      <c r="K587" s="59"/>
      <c r="L587" s="59"/>
      <c r="M587" s="59"/>
      <c r="N587" s="59"/>
      <c r="O587" s="59"/>
      <c r="P587" s="59"/>
      <c r="Q587" s="59"/>
      <c r="R587" s="59"/>
      <c r="S587" s="59"/>
      <c r="T587" s="59"/>
      <c r="U587" s="59"/>
      <c r="V587" s="59"/>
      <c r="W587" s="59"/>
      <c r="X587" s="59"/>
      <c r="Y587" s="59"/>
      <c r="Z587" s="59"/>
    </row>
    <row r="588" spans="1:26" ht="15.75" customHeight="1">
      <c r="A588" s="59"/>
      <c r="B588" s="59"/>
      <c r="C588" s="59"/>
      <c r="D588" s="59"/>
      <c r="E588" s="59"/>
      <c r="F588" s="59"/>
      <c r="G588" s="59"/>
      <c r="H588" s="59"/>
      <c r="I588" s="59"/>
      <c r="J588" s="59"/>
      <c r="K588" s="59"/>
      <c r="L588" s="59"/>
      <c r="M588" s="59"/>
      <c r="N588" s="59"/>
      <c r="O588" s="59"/>
      <c r="P588" s="59"/>
      <c r="Q588" s="59"/>
      <c r="R588" s="59"/>
      <c r="S588" s="59"/>
      <c r="T588" s="59"/>
      <c r="U588" s="59"/>
      <c r="V588" s="59"/>
      <c r="W588" s="59"/>
      <c r="X588" s="59"/>
      <c r="Y588" s="59"/>
      <c r="Z588" s="59"/>
    </row>
    <row r="589" spans="1:26" ht="15.75" customHeight="1">
      <c r="A589" s="59"/>
      <c r="B589" s="59"/>
      <c r="C589" s="59"/>
      <c r="D589" s="59"/>
      <c r="E589" s="59"/>
      <c r="F589" s="59"/>
      <c r="G589" s="59"/>
      <c r="H589" s="59"/>
      <c r="I589" s="59"/>
      <c r="J589" s="59"/>
      <c r="K589" s="59"/>
      <c r="L589" s="59"/>
      <c r="M589" s="59"/>
      <c r="N589" s="59"/>
      <c r="O589" s="59"/>
      <c r="P589" s="59"/>
      <c r="Q589" s="59"/>
      <c r="R589" s="59"/>
      <c r="S589" s="59"/>
      <c r="T589" s="59"/>
      <c r="U589" s="59"/>
      <c r="V589" s="59"/>
      <c r="W589" s="59"/>
      <c r="X589" s="59"/>
      <c r="Y589" s="59"/>
      <c r="Z589" s="59"/>
    </row>
    <row r="590" spans="1:26" ht="15.75" customHeight="1">
      <c r="A590" s="59"/>
      <c r="B590" s="59"/>
      <c r="C590" s="59"/>
      <c r="D590" s="59"/>
      <c r="E590" s="59"/>
      <c r="F590" s="59"/>
      <c r="G590" s="59"/>
      <c r="H590" s="59"/>
      <c r="I590" s="59"/>
      <c r="J590" s="59"/>
      <c r="K590" s="59"/>
      <c r="L590" s="59"/>
      <c r="M590" s="59"/>
      <c r="N590" s="59"/>
      <c r="O590" s="59"/>
      <c r="P590" s="59"/>
      <c r="Q590" s="59"/>
      <c r="R590" s="59"/>
      <c r="S590" s="59"/>
      <c r="T590" s="59"/>
      <c r="U590" s="59"/>
      <c r="V590" s="59"/>
      <c r="W590" s="59"/>
      <c r="X590" s="59"/>
      <c r="Y590" s="59"/>
      <c r="Z590" s="59"/>
    </row>
    <row r="591" spans="1:26" ht="15.75" customHeight="1">
      <c r="A591" s="59"/>
      <c r="B591" s="59"/>
      <c r="C591" s="59"/>
      <c r="D591" s="59"/>
      <c r="E591" s="59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9"/>
      <c r="V591" s="59"/>
      <c r="W591" s="59"/>
      <c r="X591" s="59"/>
      <c r="Y591" s="59"/>
      <c r="Z591" s="59"/>
    </row>
    <row r="592" spans="1:26" ht="15.75" customHeight="1">
      <c r="A592" s="59"/>
      <c r="B592" s="59"/>
      <c r="C592" s="59"/>
      <c r="D592" s="59"/>
      <c r="E592" s="59"/>
      <c r="F592" s="59"/>
      <c r="G592" s="59"/>
      <c r="H592" s="59"/>
      <c r="I592" s="59"/>
      <c r="J592" s="59"/>
      <c r="K592" s="59"/>
      <c r="L592" s="59"/>
      <c r="M592" s="59"/>
      <c r="N592" s="59"/>
      <c r="O592" s="59"/>
      <c r="P592" s="59"/>
      <c r="Q592" s="59"/>
      <c r="R592" s="59"/>
      <c r="S592" s="59"/>
      <c r="T592" s="59"/>
      <c r="U592" s="59"/>
      <c r="V592" s="59"/>
      <c r="W592" s="59"/>
      <c r="X592" s="59"/>
      <c r="Y592" s="59"/>
      <c r="Z592" s="59"/>
    </row>
    <row r="593" spans="1:26" ht="15.75" customHeight="1">
      <c r="A593" s="59"/>
      <c r="B593" s="59"/>
      <c r="C593" s="59"/>
      <c r="D593" s="59"/>
      <c r="E593" s="59"/>
      <c r="F593" s="59"/>
      <c r="G593" s="59"/>
      <c r="H593" s="59"/>
      <c r="I593" s="59"/>
      <c r="J593" s="59"/>
      <c r="K593" s="59"/>
      <c r="L593" s="59"/>
      <c r="M593" s="59"/>
      <c r="N593" s="59"/>
      <c r="O593" s="59"/>
      <c r="P593" s="59"/>
      <c r="Q593" s="59"/>
      <c r="R593" s="59"/>
      <c r="S593" s="59"/>
      <c r="T593" s="59"/>
      <c r="U593" s="59"/>
      <c r="V593" s="59"/>
      <c r="W593" s="59"/>
      <c r="X593" s="59"/>
      <c r="Y593" s="59"/>
      <c r="Z593" s="59"/>
    </row>
    <row r="594" spans="1:26" ht="15.75" customHeight="1">
      <c r="A594" s="59"/>
      <c r="B594" s="59"/>
      <c r="C594" s="59"/>
      <c r="D594" s="59"/>
      <c r="E594" s="59"/>
      <c r="F594" s="59"/>
      <c r="G594" s="59"/>
      <c r="H594" s="59"/>
      <c r="I594" s="59"/>
      <c r="J594" s="59"/>
      <c r="K594" s="59"/>
      <c r="L594" s="59"/>
      <c r="M594" s="59"/>
      <c r="N594" s="59"/>
      <c r="O594" s="59"/>
      <c r="P594" s="59"/>
      <c r="Q594" s="59"/>
      <c r="R594" s="59"/>
      <c r="S594" s="59"/>
      <c r="T594" s="59"/>
      <c r="U594" s="59"/>
      <c r="V594" s="59"/>
      <c r="W594" s="59"/>
      <c r="X594" s="59"/>
      <c r="Y594" s="59"/>
      <c r="Z594" s="59"/>
    </row>
    <row r="595" spans="1:26" ht="15.75" customHeight="1">
      <c r="A595" s="59"/>
      <c r="B595" s="59"/>
      <c r="C595" s="59"/>
      <c r="D595" s="59"/>
      <c r="E595" s="59"/>
      <c r="F595" s="59"/>
      <c r="G595" s="59"/>
      <c r="H595" s="59"/>
      <c r="I595" s="59"/>
      <c r="J595" s="59"/>
      <c r="K595" s="59"/>
      <c r="L595" s="59"/>
      <c r="M595" s="59"/>
      <c r="N595" s="59"/>
      <c r="O595" s="59"/>
      <c r="P595" s="59"/>
      <c r="Q595" s="59"/>
      <c r="R595" s="59"/>
      <c r="S595" s="59"/>
      <c r="T595" s="59"/>
      <c r="U595" s="59"/>
      <c r="V595" s="59"/>
      <c r="W595" s="59"/>
      <c r="X595" s="59"/>
      <c r="Y595" s="59"/>
      <c r="Z595" s="59"/>
    </row>
    <row r="596" spans="1:26" ht="15.75" customHeight="1">
      <c r="A596" s="59"/>
      <c r="B596" s="59"/>
      <c r="C596" s="59"/>
      <c r="D596" s="59"/>
      <c r="E596" s="59"/>
      <c r="F596" s="59"/>
      <c r="G596" s="59"/>
      <c r="H596" s="59"/>
      <c r="I596" s="59"/>
      <c r="J596" s="59"/>
      <c r="K596" s="59"/>
      <c r="L596" s="59"/>
      <c r="M596" s="59"/>
      <c r="N596" s="59"/>
      <c r="O596" s="59"/>
      <c r="P596" s="59"/>
      <c r="Q596" s="59"/>
      <c r="R596" s="59"/>
      <c r="S596" s="59"/>
      <c r="T596" s="59"/>
      <c r="U596" s="59"/>
      <c r="V596" s="59"/>
      <c r="W596" s="59"/>
      <c r="X596" s="59"/>
      <c r="Y596" s="59"/>
      <c r="Z596" s="59"/>
    </row>
    <row r="597" spans="1:26" ht="15.75" customHeight="1">
      <c r="A597" s="59"/>
      <c r="B597" s="59"/>
      <c r="C597" s="59"/>
      <c r="D597" s="59"/>
      <c r="E597" s="59"/>
      <c r="F597" s="59"/>
      <c r="G597" s="59"/>
      <c r="H597" s="59"/>
      <c r="I597" s="59"/>
      <c r="J597" s="59"/>
      <c r="K597" s="59"/>
      <c r="L597" s="59"/>
      <c r="M597" s="59"/>
      <c r="N597" s="59"/>
      <c r="O597" s="59"/>
      <c r="P597" s="59"/>
      <c r="Q597" s="59"/>
      <c r="R597" s="59"/>
      <c r="S597" s="59"/>
      <c r="T597" s="59"/>
      <c r="U597" s="59"/>
      <c r="V597" s="59"/>
      <c r="W597" s="59"/>
      <c r="X597" s="59"/>
      <c r="Y597" s="59"/>
      <c r="Z597" s="59"/>
    </row>
    <row r="598" spans="1:26" ht="15.75" customHeight="1">
      <c r="A598" s="59"/>
      <c r="B598" s="59"/>
      <c r="C598" s="59"/>
      <c r="D598" s="59"/>
      <c r="E598" s="59"/>
      <c r="F598" s="59"/>
      <c r="G598" s="59"/>
      <c r="H598" s="59"/>
      <c r="I598" s="59"/>
      <c r="J598" s="59"/>
      <c r="K598" s="59"/>
      <c r="L598" s="59"/>
      <c r="M598" s="59"/>
      <c r="N598" s="59"/>
      <c r="O598" s="59"/>
      <c r="P598" s="59"/>
      <c r="Q598" s="59"/>
      <c r="R598" s="59"/>
      <c r="S598" s="59"/>
      <c r="T598" s="59"/>
      <c r="U598" s="59"/>
      <c r="V598" s="59"/>
      <c r="W598" s="59"/>
      <c r="X598" s="59"/>
      <c r="Y598" s="59"/>
      <c r="Z598" s="59"/>
    </row>
    <row r="599" spans="1:26" ht="15.75" customHeight="1">
      <c r="A599" s="59"/>
      <c r="B599" s="59"/>
      <c r="C599" s="59"/>
      <c r="D599" s="59"/>
      <c r="E599" s="59"/>
      <c r="F599" s="59"/>
      <c r="G599" s="59"/>
      <c r="H599" s="59"/>
      <c r="I599" s="59"/>
      <c r="J599" s="59"/>
      <c r="K599" s="59"/>
      <c r="L599" s="59"/>
      <c r="M599" s="59"/>
      <c r="N599" s="59"/>
      <c r="O599" s="59"/>
      <c r="P599" s="59"/>
      <c r="Q599" s="59"/>
      <c r="R599" s="59"/>
      <c r="S599" s="59"/>
      <c r="T599" s="59"/>
      <c r="U599" s="59"/>
      <c r="V599" s="59"/>
      <c r="W599" s="59"/>
      <c r="X599" s="59"/>
      <c r="Y599" s="59"/>
      <c r="Z599" s="59"/>
    </row>
    <row r="600" spans="1:26" ht="15.75" customHeight="1">
      <c r="A600" s="59"/>
      <c r="B600" s="59"/>
      <c r="C600" s="59"/>
      <c r="D600" s="59"/>
      <c r="E600" s="59"/>
      <c r="F600" s="59"/>
      <c r="G600" s="59"/>
      <c r="H600" s="59"/>
      <c r="I600" s="59"/>
      <c r="J600" s="59"/>
      <c r="K600" s="59"/>
      <c r="L600" s="59"/>
      <c r="M600" s="59"/>
      <c r="N600" s="59"/>
      <c r="O600" s="59"/>
      <c r="P600" s="59"/>
      <c r="Q600" s="59"/>
      <c r="R600" s="59"/>
      <c r="S600" s="59"/>
      <c r="T600" s="59"/>
      <c r="U600" s="59"/>
      <c r="V600" s="59"/>
      <c r="W600" s="59"/>
      <c r="X600" s="59"/>
      <c r="Y600" s="59"/>
      <c r="Z600" s="59"/>
    </row>
    <row r="601" spans="1:26" ht="15.75" customHeight="1">
      <c r="A601" s="59"/>
      <c r="B601" s="59"/>
      <c r="C601" s="59"/>
      <c r="D601" s="59"/>
      <c r="E601" s="59"/>
      <c r="F601" s="59"/>
      <c r="G601" s="59"/>
      <c r="H601" s="59"/>
      <c r="I601" s="59"/>
      <c r="J601" s="59"/>
      <c r="K601" s="59"/>
      <c r="L601" s="59"/>
      <c r="M601" s="59"/>
      <c r="N601" s="59"/>
      <c r="O601" s="59"/>
      <c r="P601" s="59"/>
      <c r="Q601" s="59"/>
      <c r="R601" s="59"/>
      <c r="S601" s="59"/>
      <c r="T601" s="59"/>
      <c r="U601" s="59"/>
      <c r="V601" s="59"/>
      <c r="W601" s="59"/>
      <c r="X601" s="59"/>
      <c r="Y601" s="59"/>
      <c r="Z601" s="59"/>
    </row>
    <row r="602" spans="1:26" ht="15.75" customHeight="1">
      <c r="A602" s="59"/>
      <c r="B602" s="59"/>
      <c r="C602" s="59"/>
      <c r="D602" s="59"/>
      <c r="E602" s="59"/>
      <c r="F602" s="59"/>
      <c r="G602" s="59"/>
      <c r="H602" s="59"/>
      <c r="I602" s="59"/>
      <c r="J602" s="59"/>
      <c r="K602" s="59"/>
      <c r="L602" s="59"/>
      <c r="M602" s="59"/>
      <c r="N602" s="59"/>
      <c r="O602" s="59"/>
      <c r="P602" s="59"/>
      <c r="Q602" s="59"/>
      <c r="R602" s="59"/>
      <c r="S602" s="59"/>
      <c r="T602" s="59"/>
      <c r="U602" s="59"/>
      <c r="V602" s="59"/>
      <c r="W602" s="59"/>
      <c r="X602" s="59"/>
      <c r="Y602" s="59"/>
      <c r="Z602" s="59"/>
    </row>
    <row r="603" spans="1:26" ht="15.75" customHeight="1">
      <c r="A603" s="59"/>
      <c r="B603" s="59"/>
      <c r="C603" s="59"/>
      <c r="D603" s="59"/>
      <c r="E603" s="59"/>
      <c r="F603" s="59"/>
      <c r="G603" s="59"/>
      <c r="H603" s="59"/>
      <c r="I603" s="59"/>
      <c r="J603" s="59"/>
      <c r="K603" s="59"/>
      <c r="L603" s="59"/>
      <c r="M603" s="59"/>
      <c r="N603" s="59"/>
      <c r="O603" s="59"/>
      <c r="P603" s="59"/>
      <c r="Q603" s="59"/>
      <c r="R603" s="59"/>
      <c r="S603" s="59"/>
      <c r="T603" s="59"/>
      <c r="U603" s="59"/>
      <c r="V603" s="59"/>
      <c r="W603" s="59"/>
      <c r="X603" s="59"/>
      <c r="Y603" s="59"/>
      <c r="Z603" s="59"/>
    </row>
    <row r="604" spans="1:26" ht="15.75" customHeight="1">
      <c r="A604" s="59"/>
      <c r="B604" s="59"/>
      <c r="C604" s="59"/>
      <c r="D604" s="59"/>
      <c r="E604" s="59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9"/>
      <c r="V604" s="59"/>
      <c r="W604" s="59"/>
      <c r="X604" s="59"/>
      <c r="Y604" s="59"/>
      <c r="Z604" s="59"/>
    </row>
    <row r="605" spans="1:26" ht="15.75" customHeight="1">
      <c r="A605" s="59"/>
      <c r="B605" s="59"/>
      <c r="C605" s="59"/>
      <c r="D605" s="59"/>
      <c r="E605" s="59"/>
      <c r="F605" s="59"/>
      <c r="G605" s="59"/>
      <c r="H605" s="59"/>
      <c r="I605" s="59"/>
      <c r="J605" s="59"/>
      <c r="K605" s="59"/>
      <c r="L605" s="59"/>
      <c r="M605" s="59"/>
      <c r="N605" s="59"/>
      <c r="O605" s="59"/>
      <c r="P605" s="59"/>
      <c r="Q605" s="59"/>
      <c r="R605" s="59"/>
      <c r="S605" s="59"/>
      <c r="T605" s="59"/>
      <c r="U605" s="59"/>
      <c r="V605" s="59"/>
      <c r="W605" s="59"/>
      <c r="X605" s="59"/>
      <c r="Y605" s="59"/>
      <c r="Z605" s="59"/>
    </row>
    <row r="606" spans="1:26" ht="15.75" customHeight="1">
      <c r="A606" s="59"/>
      <c r="B606" s="59"/>
      <c r="C606" s="59"/>
      <c r="D606" s="59"/>
      <c r="E606" s="59"/>
      <c r="F606" s="59"/>
      <c r="G606" s="59"/>
      <c r="H606" s="59"/>
      <c r="I606" s="59"/>
      <c r="J606" s="59"/>
      <c r="K606" s="59"/>
      <c r="L606" s="59"/>
      <c r="M606" s="59"/>
      <c r="N606" s="59"/>
      <c r="O606" s="59"/>
      <c r="P606" s="59"/>
      <c r="Q606" s="59"/>
      <c r="R606" s="59"/>
      <c r="S606" s="59"/>
      <c r="T606" s="59"/>
      <c r="U606" s="59"/>
      <c r="V606" s="59"/>
      <c r="W606" s="59"/>
      <c r="X606" s="59"/>
      <c r="Y606" s="59"/>
      <c r="Z606" s="59"/>
    </row>
    <row r="607" spans="1:26" ht="15.75" customHeight="1">
      <c r="A607" s="59"/>
      <c r="B607" s="59"/>
      <c r="C607" s="59"/>
      <c r="D607" s="59"/>
      <c r="E607" s="59"/>
      <c r="F607" s="59"/>
      <c r="G607" s="59"/>
      <c r="H607" s="59"/>
      <c r="I607" s="59"/>
      <c r="J607" s="59"/>
      <c r="K607" s="59"/>
      <c r="L607" s="59"/>
      <c r="M607" s="59"/>
      <c r="N607" s="59"/>
      <c r="O607" s="59"/>
      <c r="P607" s="59"/>
      <c r="Q607" s="59"/>
      <c r="R607" s="59"/>
      <c r="S607" s="59"/>
      <c r="T607" s="59"/>
      <c r="U607" s="59"/>
      <c r="V607" s="59"/>
      <c r="W607" s="59"/>
      <c r="X607" s="59"/>
      <c r="Y607" s="59"/>
      <c r="Z607" s="59"/>
    </row>
    <row r="608" spans="1:26" ht="15.75" customHeight="1">
      <c r="A608" s="59"/>
      <c r="B608" s="59"/>
      <c r="C608" s="59"/>
      <c r="D608" s="59"/>
      <c r="E608" s="59"/>
      <c r="F608" s="59"/>
      <c r="G608" s="59"/>
      <c r="H608" s="59"/>
      <c r="I608" s="59"/>
      <c r="J608" s="59"/>
      <c r="K608" s="59"/>
      <c r="L608" s="59"/>
      <c r="M608" s="59"/>
      <c r="N608" s="59"/>
      <c r="O608" s="59"/>
      <c r="P608" s="59"/>
      <c r="Q608" s="59"/>
      <c r="R608" s="59"/>
      <c r="S608" s="59"/>
      <c r="T608" s="59"/>
      <c r="U608" s="59"/>
      <c r="V608" s="59"/>
      <c r="W608" s="59"/>
      <c r="X608" s="59"/>
      <c r="Y608" s="59"/>
      <c r="Z608" s="59"/>
    </row>
    <row r="609" spans="1:26" ht="15.75" customHeight="1">
      <c r="A609" s="59"/>
      <c r="B609" s="59"/>
      <c r="C609" s="59"/>
      <c r="D609" s="59"/>
      <c r="E609" s="59"/>
      <c r="F609" s="59"/>
      <c r="G609" s="59"/>
      <c r="H609" s="59"/>
      <c r="I609" s="59"/>
      <c r="J609" s="59"/>
      <c r="K609" s="59"/>
      <c r="L609" s="59"/>
      <c r="M609" s="59"/>
      <c r="N609" s="59"/>
      <c r="O609" s="59"/>
      <c r="P609" s="59"/>
      <c r="Q609" s="59"/>
      <c r="R609" s="59"/>
      <c r="S609" s="59"/>
      <c r="T609" s="59"/>
      <c r="U609" s="59"/>
      <c r="V609" s="59"/>
      <c r="W609" s="59"/>
      <c r="X609" s="59"/>
      <c r="Y609" s="59"/>
      <c r="Z609" s="59"/>
    </row>
    <row r="610" spans="1:26" ht="15.75" customHeight="1">
      <c r="A610" s="59"/>
      <c r="B610" s="59"/>
      <c r="C610" s="59"/>
      <c r="D610" s="59"/>
      <c r="E610" s="59"/>
      <c r="F610" s="59"/>
      <c r="G610" s="59"/>
      <c r="H610" s="59"/>
      <c r="I610" s="59"/>
      <c r="J610" s="59"/>
      <c r="K610" s="59"/>
      <c r="L610" s="59"/>
      <c r="M610" s="59"/>
      <c r="N610" s="59"/>
      <c r="O610" s="59"/>
      <c r="P610" s="59"/>
      <c r="Q610" s="59"/>
      <c r="R610" s="59"/>
      <c r="S610" s="59"/>
      <c r="T610" s="59"/>
      <c r="U610" s="59"/>
      <c r="V610" s="59"/>
      <c r="W610" s="59"/>
      <c r="X610" s="59"/>
      <c r="Y610" s="59"/>
      <c r="Z610" s="59"/>
    </row>
    <row r="611" spans="1:26" ht="15.75" customHeight="1">
      <c r="A611" s="59"/>
      <c r="B611" s="59"/>
      <c r="C611" s="59"/>
      <c r="D611" s="59"/>
      <c r="E611" s="59"/>
      <c r="F611" s="59"/>
      <c r="G611" s="59"/>
      <c r="H611" s="59"/>
      <c r="I611" s="59"/>
      <c r="J611" s="59"/>
      <c r="K611" s="59"/>
      <c r="L611" s="59"/>
      <c r="M611" s="59"/>
      <c r="N611" s="59"/>
      <c r="O611" s="59"/>
      <c r="P611" s="59"/>
      <c r="Q611" s="59"/>
      <c r="R611" s="59"/>
      <c r="S611" s="59"/>
      <c r="T611" s="59"/>
      <c r="U611" s="59"/>
      <c r="V611" s="59"/>
      <c r="W611" s="59"/>
      <c r="X611" s="59"/>
      <c r="Y611" s="59"/>
      <c r="Z611" s="59"/>
    </row>
    <row r="612" spans="1:26" ht="15.75" customHeight="1">
      <c r="A612" s="59"/>
      <c r="B612" s="59"/>
      <c r="C612" s="59"/>
      <c r="D612" s="59"/>
      <c r="E612" s="59"/>
      <c r="F612" s="59"/>
      <c r="G612" s="59"/>
      <c r="H612" s="59"/>
      <c r="I612" s="59"/>
      <c r="J612" s="59"/>
      <c r="K612" s="59"/>
      <c r="L612" s="59"/>
      <c r="M612" s="59"/>
      <c r="N612" s="59"/>
      <c r="O612" s="59"/>
      <c r="P612" s="59"/>
      <c r="Q612" s="59"/>
      <c r="R612" s="59"/>
      <c r="S612" s="59"/>
      <c r="T612" s="59"/>
      <c r="U612" s="59"/>
      <c r="V612" s="59"/>
      <c r="W612" s="59"/>
      <c r="X612" s="59"/>
      <c r="Y612" s="59"/>
      <c r="Z612" s="59"/>
    </row>
    <row r="613" spans="1:26" ht="15.75" customHeight="1">
      <c r="A613" s="59"/>
      <c r="B613" s="59"/>
      <c r="C613" s="59"/>
      <c r="D613" s="59"/>
      <c r="E613" s="59"/>
      <c r="F613" s="59"/>
      <c r="G613" s="59"/>
      <c r="H613" s="59"/>
      <c r="I613" s="59"/>
      <c r="J613" s="59"/>
      <c r="K613" s="59"/>
      <c r="L613" s="59"/>
      <c r="M613" s="59"/>
      <c r="N613" s="59"/>
      <c r="O613" s="59"/>
      <c r="P613" s="59"/>
      <c r="Q613" s="59"/>
      <c r="R613" s="59"/>
      <c r="S613" s="59"/>
      <c r="T613" s="59"/>
      <c r="U613" s="59"/>
      <c r="V613" s="59"/>
      <c r="W613" s="59"/>
      <c r="X613" s="59"/>
      <c r="Y613" s="59"/>
      <c r="Z613" s="59"/>
    </row>
    <row r="614" spans="1:26" ht="15.75" customHeight="1">
      <c r="A614" s="59"/>
      <c r="B614" s="59"/>
      <c r="C614" s="59"/>
      <c r="D614" s="59"/>
      <c r="E614" s="59"/>
      <c r="F614" s="59"/>
      <c r="G614" s="59"/>
      <c r="H614" s="59"/>
      <c r="I614" s="59"/>
      <c r="J614" s="59"/>
      <c r="K614" s="59"/>
      <c r="L614" s="59"/>
      <c r="M614" s="59"/>
      <c r="N614" s="59"/>
      <c r="O614" s="59"/>
      <c r="P614" s="59"/>
      <c r="Q614" s="59"/>
      <c r="R614" s="59"/>
      <c r="S614" s="59"/>
      <c r="T614" s="59"/>
      <c r="U614" s="59"/>
      <c r="V614" s="59"/>
      <c r="W614" s="59"/>
      <c r="X614" s="59"/>
      <c r="Y614" s="59"/>
      <c r="Z614" s="59"/>
    </row>
    <row r="615" spans="1:26" ht="15.75" customHeight="1">
      <c r="A615" s="59"/>
      <c r="B615" s="59"/>
      <c r="C615" s="59"/>
      <c r="D615" s="59"/>
      <c r="E615" s="59"/>
      <c r="F615" s="59"/>
      <c r="G615" s="59"/>
      <c r="H615" s="59"/>
      <c r="I615" s="59"/>
      <c r="J615" s="59"/>
      <c r="K615" s="59"/>
      <c r="L615" s="59"/>
      <c r="M615" s="59"/>
      <c r="N615" s="59"/>
      <c r="O615" s="59"/>
      <c r="P615" s="59"/>
      <c r="Q615" s="59"/>
      <c r="R615" s="59"/>
      <c r="S615" s="59"/>
      <c r="T615" s="59"/>
      <c r="U615" s="59"/>
      <c r="V615" s="59"/>
      <c r="W615" s="59"/>
      <c r="X615" s="59"/>
      <c r="Y615" s="59"/>
      <c r="Z615" s="59"/>
    </row>
    <row r="616" spans="1:26" ht="15.75" customHeight="1">
      <c r="A616" s="59"/>
      <c r="B616" s="59"/>
      <c r="C616" s="59"/>
      <c r="D616" s="59"/>
      <c r="E616" s="59"/>
      <c r="F616" s="59"/>
      <c r="G616" s="59"/>
      <c r="H616" s="59"/>
      <c r="I616" s="59"/>
      <c r="J616" s="59"/>
      <c r="K616" s="59"/>
      <c r="L616" s="59"/>
      <c r="M616" s="59"/>
      <c r="N616" s="59"/>
      <c r="O616" s="59"/>
      <c r="P616" s="59"/>
      <c r="Q616" s="59"/>
      <c r="R616" s="59"/>
      <c r="S616" s="59"/>
      <c r="T616" s="59"/>
      <c r="U616" s="59"/>
      <c r="V616" s="59"/>
      <c r="W616" s="59"/>
      <c r="X616" s="59"/>
      <c r="Y616" s="59"/>
      <c r="Z616" s="59"/>
    </row>
    <row r="617" spans="1:26" ht="15.75" customHeight="1">
      <c r="A617" s="59"/>
      <c r="B617" s="59"/>
      <c r="C617" s="59"/>
      <c r="D617" s="59"/>
      <c r="E617" s="59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9"/>
      <c r="V617" s="59"/>
      <c r="W617" s="59"/>
      <c r="X617" s="59"/>
      <c r="Y617" s="59"/>
      <c r="Z617" s="59"/>
    </row>
    <row r="618" spans="1:26" ht="15.75" customHeight="1">
      <c r="A618" s="59"/>
      <c r="B618" s="59"/>
      <c r="C618" s="59"/>
      <c r="D618" s="59"/>
      <c r="E618" s="59"/>
      <c r="F618" s="59"/>
      <c r="G618" s="59"/>
      <c r="H618" s="59"/>
      <c r="I618" s="59"/>
      <c r="J618" s="59"/>
      <c r="K618" s="59"/>
      <c r="L618" s="59"/>
      <c r="M618" s="59"/>
      <c r="N618" s="59"/>
      <c r="O618" s="59"/>
      <c r="P618" s="59"/>
      <c r="Q618" s="59"/>
      <c r="R618" s="59"/>
      <c r="S618" s="59"/>
      <c r="T618" s="59"/>
      <c r="U618" s="59"/>
      <c r="V618" s="59"/>
      <c r="W618" s="59"/>
      <c r="X618" s="59"/>
      <c r="Y618" s="59"/>
      <c r="Z618" s="59"/>
    </row>
    <row r="619" spans="1:26" ht="15.75" customHeight="1">
      <c r="A619" s="59"/>
      <c r="B619" s="59"/>
      <c r="C619" s="59"/>
      <c r="D619" s="59"/>
      <c r="E619" s="59"/>
      <c r="F619" s="59"/>
      <c r="G619" s="59"/>
      <c r="H619" s="59"/>
      <c r="I619" s="59"/>
      <c r="J619" s="59"/>
      <c r="K619" s="59"/>
      <c r="L619" s="59"/>
      <c r="M619" s="59"/>
      <c r="N619" s="59"/>
      <c r="O619" s="59"/>
      <c r="P619" s="59"/>
      <c r="Q619" s="59"/>
      <c r="R619" s="59"/>
      <c r="S619" s="59"/>
      <c r="T619" s="59"/>
      <c r="U619" s="59"/>
      <c r="V619" s="59"/>
      <c r="W619" s="59"/>
      <c r="X619" s="59"/>
      <c r="Y619" s="59"/>
      <c r="Z619" s="59"/>
    </row>
    <row r="620" spans="1:26" ht="15.75" customHeight="1">
      <c r="A620" s="59"/>
      <c r="B620" s="59"/>
      <c r="C620" s="59"/>
      <c r="D620" s="59"/>
      <c r="E620" s="59"/>
      <c r="F620" s="59"/>
      <c r="G620" s="59"/>
      <c r="H620" s="59"/>
      <c r="I620" s="59"/>
      <c r="J620" s="59"/>
      <c r="K620" s="59"/>
      <c r="L620" s="59"/>
      <c r="M620" s="59"/>
      <c r="N620" s="59"/>
      <c r="O620" s="59"/>
      <c r="P620" s="59"/>
      <c r="Q620" s="59"/>
      <c r="R620" s="59"/>
      <c r="S620" s="59"/>
      <c r="T620" s="59"/>
      <c r="U620" s="59"/>
      <c r="V620" s="59"/>
      <c r="W620" s="59"/>
      <c r="X620" s="59"/>
      <c r="Y620" s="59"/>
      <c r="Z620" s="59"/>
    </row>
    <row r="621" spans="1:26" ht="15.75" customHeight="1">
      <c r="A621" s="59"/>
      <c r="B621" s="59"/>
      <c r="C621" s="59"/>
      <c r="D621" s="59"/>
      <c r="E621" s="59"/>
      <c r="F621" s="59"/>
      <c r="G621" s="59"/>
      <c r="H621" s="59"/>
      <c r="I621" s="59"/>
      <c r="J621" s="59"/>
      <c r="K621" s="59"/>
      <c r="L621" s="59"/>
      <c r="M621" s="59"/>
      <c r="N621" s="59"/>
      <c r="O621" s="59"/>
      <c r="P621" s="59"/>
      <c r="Q621" s="59"/>
      <c r="R621" s="59"/>
      <c r="S621" s="59"/>
      <c r="T621" s="59"/>
      <c r="U621" s="59"/>
      <c r="V621" s="59"/>
      <c r="W621" s="59"/>
      <c r="X621" s="59"/>
      <c r="Y621" s="59"/>
      <c r="Z621" s="59"/>
    </row>
    <row r="622" spans="1:26" ht="15.75" customHeight="1">
      <c r="A622" s="59"/>
      <c r="B622" s="59"/>
      <c r="C622" s="59"/>
      <c r="D622" s="59"/>
      <c r="E622" s="59"/>
      <c r="F622" s="59"/>
      <c r="G622" s="59"/>
      <c r="H622" s="59"/>
      <c r="I622" s="59"/>
      <c r="J622" s="59"/>
      <c r="K622" s="59"/>
      <c r="L622" s="59"/>
      <c r="M622" s="59"/>
      <c r="N622" s="59"/>
      <c r="O622" s="59"/>
      <c r="P622" s="59"/>
      <c r="Q622" s="59"/>
      <c r="R622" s="59"/>
      <c r="S622" s="59"/>
      <c r="T622" s="59"/>
      <c r="U622" s="59"/>
      <c r="V622" s="59"/>
      <c r="W622" s="59"/>
      <c r="X622" s="59"/>
      <c r="Y622" s="59"/>
      <c r="Z622" s="59"/>
    </row>
    <row r="623" spans="1:26" ht="15.75" customHeight="1">
      <c r="A623" s="59"/>
      <c r="B623" s="59"/>
      <c r="C623" s="59"/>
      <c r="D623" s="59"/>
      <c r="E623" s="59"/>
      <c r="F623" s="59"/>
      <c r="G623" s="59"/>
      <c r="H623" s="59"/>
      <c r="I623" s="59"/>
      <c r="J623" s="59"/>
      <c r="K623" s="59"/>
      <c r="L623" s="59"/>
      <c r="M623" s="59"/>
      <c r="N623" s="59"/>
      <c r="O623" s="59"/>
      <c r="P623" s="59"/>
      <c r="Q623" s="59"/>
      <c r="R623" s="59"/>
      <c r="S623" s="59"/>
      <c r="T623" s="59"/>
      <c r="U623" s="59"/>
      <c r="V623" s="59"/>
      <c r="W623" s="59"/>
      <c r="X623" s="59"/>
      <c r="Y623" s="59"/>
      <c r="Z623" s="59"/>
    </row>
    <row r="624" spans="1:26" ht="15.75" customHeight="1">
      <c r="A624" s="59"/>
      <c r="B624" s="59"/>
      <c r="C624" s="59"/>
      <c r="D624" s="59"/>
      <c r="E624" s="59"/>
      <c r="F624" s="59"/>
      <c r="G624" s="59"/>
      <c r="H624" s="59"/>
      <c r="I624" s="59"/>
      <c r="J624" s="59"/>
      <c r="K624" s="59"/>
      <c r="L624" s="59"/>
      <c r="M624" s="59"/>
      <c r="N624" s="59"/>
      <c r="O624" s="59"/>
      <c r="P624" s="59"/>
      <c r="Q624" s="59"/>
      <c r="R624" s="59"/>
      <c r="S624" s="59"/>
      <c r="T624" s="59"/>
      <c r="U624" s="59"/>
      <c r="V624" s="59"/>
      <c r="W624" s="59"/>
      <c r="X624" s="59"/>
      <c r="Y624" s="59"/>
      <c r="Z624" s="59"/>
    </row>
    <row r="625" spans="1:26" ht="15.75" customHeight="1">
      <c r="A625" s="59"/>
      <c r="B625" s="59"/>
      <c r="C625" s="59"/>
      <c r="D625" s="59"/>
      <c r="E625" s="59"/>
      <c r="F625" s="59"/>
      <c r="G625" s="59"/>
      <c r="H625" s="59"/>
      <c r="I625" s="59"/>
      <c r="J625" s="59"/>
      <c r="K625" s="59"/>
      <c r="L625" s="59"/>
      <c r="M625" s="59"/>
      <c r="N625" s="59"/>
      <c r="O625" s="59"/>
      <c r="P625" s="59"/>
      <c r="Q625" s="59"/>
      <c r="R625" s="59"/>
      <c r="S625" s="59"/>
      <c r="T625" s="59"/>
      <c r="U625" s="59"/>
      <c r="V625" s="59"/>
      <c r="W625" s="59"/>
      <c r="X625" s="59"/>
      <c r="Y625" s="59"/>
      <c r="Z625" s="59"/>
    </row>
    <row r="626" spans="1:26" ht="15.75" customHeight="1">
      <c r="A626" s="59"/>
      <c r="B626" s="59"/>
      <c r="C626" s="59"/>
      <c r="D626" s="59"/>
      <c r="E626" s="59"/>
      <c r="F626" s="59"/>
      <c r="G626" s="59"/>
      <c r="H626" s="59"/>
      <c r="I626" s="59"/>
      <c r="J626" s="59"/>
      <c r="K626" s="59"/>
      <c r="L626" s="59"/>
      <c r="M626" s="59"/>
      <c r="N626" s="59"/>
      <c r="O626" s="59"/>
      <c r="P626" s="59"/>
      <c r="Q626" s="59"/>
      <c r="R626" s="59"/>
      <c r="S626" s="59"/>
      <c r="T626" s="59"/>
      <c r="U626" s="59"/>
      <c r="V626" s="59"/>
      <c r="W626" s="59"/>
      <c r="X626" s="59"/>
      <c r="Y626" s="59"/>
      <c r="Z626" s="59"/>
    </row>
    <row r="627" spans="1:26" ht="15.75" customHeight="1">
      <c r="A627" s="59"/>
      <c r="B627" s="59"/>
      <c r="C627" s="59"/>
      <c r="D627" s="59"/>
      <c r="E627" s="59"/>
      <c r="F627" s="59"/>
      <c r="G627" s="59"/>
      <c r="H627" s="59"/>
      <c r="I627" s="59"/>
      <c r="J627" s="59"/>
      <c r="K627" s="59"/>
      <c r="L627" s="59"/>
      <c r="M627" s="59"/>
      <c r="N627" s="59"/>
      <c r="O627" s="59"/>
      <c r="P627" s="59"/>
      <c r="Q627" s="59"/>
      <c r="R627" s="59"/>
      <c r="S627" s="59"/>
      <c r="T627" s="59"/>
      <c r="U627" s="59"/>
      <c r="V627" s="59"/>
      <c r="W627" s="59"/>
      <c r="X627" s="59"/>
      <c r="Y627" s="59"/>
      <c r="Z627" s="59"/>
    </row>
    <row r="628" spans="1:26" ht="15.75" customHeight="1">
      <c r="A628" s="59"/>
      <c r="B628" s="59"/>
      <c r="C628" s="59"/>
      <c r="D628" s="59"/>
      <c r="E628" s="59"/>
      <c r="F628" s="59"/>
      <c r="G628" s="59"/>
      <c r="H628" s="59"/>
      <c r="I628" s="59"/>
      <c r="J628" s="59"/>
      <c r="K628" s="59"/>
      <c r="L628" s="59"/>
      <c r="M628" s="59"/>
      <c r="N628" s="59"/>
      <c r="O628" s="59"/>
      <c r="P628" s="59"/>
      <c r="Q628" s="59"/>
      <c r="R628" s="59"/>
      <c r="S628" s="59"/>
      <c r="T628" s="59"/>
      <c r="U628" s="59"/>
      <c r="V628" s="59"/>
      <c r="W628" s="59"/>
      <c r="X628" s="59"/>
      <c r="Y628" s="59"/>
      <c r="Z628" s="59"/>
    </row>
    <row r="629" spans="1:26" ht="15.75" customHeight="1">
      <c r="A629" s="59"/>
      <c r="B629" s="59"/>
      <c r="C629" s="59"/>
      <c r="D629" s="59"/>
      <c r="E629" s="59"/>
      <c r="F629" s="59"/>
      <c r="G629" s="59"/>
      <c r="H629" s="59"/>
      <c r="I629" s="59"/>
      <c r="J629" s="59"/>
      <c r="K629" s="59"/>
      <c r="L629" s="59"/>
      <c r="M629" s="59"/>
      <c r="N629" s="59"/>
      <c r="O629" s="59"/>
      <c r="P629" s="59"/>
      <c r="Q629" s="59"/>
      <c r="R629" s="59"/>
      <c r="S629" s="59"/>
      <c r="T629" s="59"/>
      <c r="U629" s="59"/>
      <c r="V629" s="59"/>
      <c r="W629" s="59"/>
      <c r="X629" s="59"/>
      <c r="Y629" s="59"/>
      <c r="Z629" s="59"/>
    </row>
    <row r="630" spans="1:26" ht="15.75" customHeight="1">
      <c r="A630" s="59"/>
      <c r="B630" s="59"/>
      <c r="C630" s="59"/>
      <c r="D630" s="59"/>
      <c r="E630" s="59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9"/>
      <c r="V630" s="59"/>
      <c r="W630" s="59"/>
      <c r="X630" s="59"/>
      <c r="Y630" s="59"/>
      <c r="Z630" s="59"/>
    </row>
    <row r="631" spans="1:26" ht="15.75" customHeight="1">
      <c r="A631" s="59"/>
      <c r="B631" s="59"/>
      <c r="C631" s="59"/>
      <c r="D631" s="59"/>
      <c r="E631" s="59"/>
      <c r="F631" s="59"/>
      <c r="G631" s="59"/>
      <c r="H631" s="59"/>
      <c r="I631" s="59"/>
      <c r="J631" s="59"/>
      <c r="K631" s="59"/>
      <c r="L631" s="59"/>
      <c r="M631" s="59"/>
      <c r="N631" s="59"/>
      <c r="O631" s="59"/>
      <c r="P631" s="59"/>
      <c r="Q631" s="59"/>
      <c r="R631" s="59"/>
      <c r="S631" s="59"/>
      <c r="T631" s="59"/>
      <c r="U631" s="59"/>
      <c r="V631" s="59"/>
      <c r="W631" s="59"/>
      <c r="X631" s="59"/>
      <c r="Y631" s="59"/>
      <c r="Z631" s="59"/>
    </row>
    <row r="632" spans="1:26" ht="15.75" customHeight="1">
      <c r="A632" s="59"/>
      <c r="B632" s="59"/>
      <c r="C632" s="59"/>
      <c r="D632" s="59"/>
      <c r="E632" s="59"/>
      <c r="F632" s="59"/>
      <c r="G632" s="59"/>
      <c r="H632" s="59"/>
      <c r="I632" s="59"/>
      <c r="J632" s="59"/>
      <c r="K632" s="59"/>
      <c r="L632" s="59"/>
      <c r="M632" s="59"/>
      <c r="N632" s="59"/>
      <c r="O632" s="59"/>
      <c r="P632" s="59"/>
      <c r="Q632" s="59"/>
      <c r="R632" s="59"/>
      <c r="S632" s="59"/>
      <c r="T632" s="59"/>
      <c r="U632" s="59"/>
      <c r="V632" s="59"/>
      <c r="W632" s="59"/>
      <c r="X632" s="59"/>
      <c r="Y632" s="59"/>
      <c r="Z632" s="59"/>
    </row>
    <row r="633" spans="1:26" ht="15.75" customHeight="1">
      <c r="A633" s="59"/>
      <c r="B633" s="59"/>
      <c r="C633" s="59"/>
      <c r="D633" s="59"/>
      <c r="E633" s="59"/>
      <c r="F633" s="59"/>
      <c r="G633" s="59"/>
      <c r="H633" s="59"/>
      <c r="I633" s="59"/>
      <c r="J633" s="59"/>
      <c r="K633" s="59"/>
      <c r="L633" s="59"/>
      <c r="M633" s="59"/>
      <c r="N633" s="59"/>
      <c r="O633" s="59"/>
      <c r="P633" s="59"/>
      <c r="Q633" s="59"/>
      <c r="R633" s="59"/>
      <c r="S633" s="59"/>
      <c r="T633" s="59"/>
      <c r="U633" s="59"/>
      <c r="V633" s="59"/>
      <c r="W633" s="59"/>
      <c r="X633" s="59"/>
      <c r="Y633" s="59"/>
      <c r="Z633" s="59"/>
    </row>
    <row r="634" spans="1:26" ht="15.75" customHeight="1">
      <c r="A634" s="59"/>
      <c r="B634" s="59"/>
      <c r="C634" s="59"/>
      <c r="D634" s="59"/>
      <c r="E634" s="59"/>
      <c r="F634" s="59"/>
      <c r="G634" s="59"/>
      <c r="H634" s="59"/>
      <c r="I634" s="59"/>
      <c r="J634" s="59"/>
      <c r="K634" s="59"/>
      <c r="L634" s="59"/>
      <c r="M634" s="59"/>
      <c r="N634" s="59"/>
      <c r="O634" s="59"/>
      <c r="P634" s="59"/>
      <c r="Q634" s="59"/>
      <c r="R634" s="59"/>
      <c r="S634" s="59"/>
      <c r="T634" s="59"/>
      <c r="U634" s="59"/>
      <c r="V634" s="59"/>
      <c r="W634" s="59"/>
      <c r="X634" s="59"/>
      <c r="Y634" s="59"/>
      <c r="Z634" s="59"/>
    </row>
    <row r="635" spans="1:26" ht="15.75" customHeight="1">
      <c r="A635" s="59"/>
      <c r="B635" s="59"/>
      <c r="C635" s="59"/>
      <c r="D635" s="59"/>
      <c r="E635" s="59"/>
      <c r="F635" s="59"/>
      <c r="G635" s="59"/>
      <c r="H635" s="59"/>
      <c r="I635" s="59"/>
      <c r="J635" s="59"/>
      <c r="K635" s="59"/>
      <c r="L635" s="59"/>
      <c r="M635" s="59"/>
      <c r="N635" s="59"/>
      <c r="O635" s="59"/>
      <c r="P635" s="59"/>
      <c r="Q635" s="59"/>
      <c r="R635" s="59"/>
      <c r="S635" s="59"/>
      <c r="T635" s="59"/>
      <c r="U635" s="59"/>
      <c r="V635" s="59"/>
      <c r="W635" s="59"/>
      <c r="X635" s="59"/>
      <c r="Y635" s="59"/>
      <c r="Z635" s="59"/>
    </row>
    <row r="636" spans="1:26" ht="15.75" customHeight="1">
      <c r="A636" s="59"/>
      <c r="B636" s="59"/>
      <c r="C636" s="59"/>
      <c r="D636" s="59"/>
      <c r="E636" s="59"/>
      <c r="F636" s="59"/>
      <c r="G636" s="59"/>
      <c r="H636" s="59"/>
      <c r="I636" s="59"/>
      <c r="J636" s="59"/>
      <c r="K636" s="59"/>
      <c r="L636" s="59"/>
      <c r="M636" s="59"/>
      <c r="N636" s="59"/>
      <c r="O636" s="59"/>
      <c r="P636" s="59"/>
      <c r="Q636" s="59"/>
      <c r="R636" s="59"/>
      <c r="S636" s="59"/>
      <c r="T636" s="59"/>
      <c r="U636" s="59"/>
      <c r="V636" s="59"/>
      <c r="W636" s="59"/>
      <c r="X636" s="59"/>
      <c r="Y636" s="59"/>
      <c r="Z636" s="59"/>
    </row>
    <row r="637" spans="1:26" ht="15.75" customHeight="1">
      <c r="A637" s="59"/>
      <c r="B637" s="59"/>
      <c r="C637" s="59"/>
      <c r="D637" s="59"/>
      <c r="E637" s="59"/>
      <c r="F637" s="59"/>
      <c r="G637" s="59"/>
      <c r="H637" s="59"/>
      <c r="I637" s="59"/>
      <c r="J637" s="59"/>
      <c r="K637" s="59"/>
      <c r="L637" s="59"/>
      <c r="M637" s="59"/>
      <c r="N637" s="59"/>
      <c r="O637" s="59"/>
      <c r="P637" s="59"/>
      <c r="Q637" s="59"/>
      <c r="R637" s="59"/>
      <c r="S637" s="59"/>
      <c r="T637" s="59"/>
      <c r="U637" s="59"/>
      <c r="V637" s="59"/>
      <c r="W637" s="59"/>
      <c r="X637" s="59"/>
      <c r="Y637" s="59"/>
      <c r="Z637" s="59"/>
    </row>
    <row r="638" spans="1:26" ht="15.75" customHeight="1">
      <c r="A638" s="59"/>
      <c r="B638" s="59"/>
      <c r="C638" s="59"/>
      <c r="D638" s="59"/>
      <c r="E638" s="59"/>
      <c r="F638" s="59"/>
      <c r="G638" s="59"/>
      <c r="H638" s="59"/>
      <c r="I638" s="59"/>
      <c r="J638" s="59"/>
      <c r="K638" s="59"/>
      <c r="L638" s="59"/>
      <c r="M638" s="59"/>
      <c r="N638" s="59"/>
      <c r="O638" s="59"/>
      <c r="P638" s="59"/>
      <c r="Q638" s="59"/>
      <c r="R638" s="59"/>
      <c r="S638" s="59"/>
      <c r="T638" s="59"/>
      <c r="U638" s="59"/>
      <c r="V638" s="59"/>
      <c r="W638" s="59"/>
      <c r="X638" s="59"/>
      <c r="Y638" s="59"/>
      <c r="Z638" s="59"/>
    </row>
    <row r="639" spans="1:26" ht="15.75" customHeight="1">
      <c r="A639" s="59"/>
      <c r="B639" s="59"/>
      <c r="C639" s="59"/>
      <c r="D639" s="59"/>
      <c r="E639" s="59"/>
      <c r="F639" s="59"/>
      <c r="G639" s="59"/>
      <c r="H639" s="59"/>
      <c r="I639" s="59"/>
      <c r="J639" s="59"/>
      <c r="K639" s="59"/>
      <c r="L639" s="59"/>
      <c r="M639" s="59"/>
      <c r="N639" s="59"/>
      <c r="O639" s="59"/>
      <c r="P639" s="59"/>
      <c r="Q639" s="59"/>
      <c r="R639" s="59"/>
      <c r="S639" s="59"/>
      <c r="T639" s="59"/>
      <c r="U639" s="59"/>
      <c r="V639" s="59"/>
      <c r="W639" s="59"/>
      <c r="X639" s="59"/>
      <c r="Y639" s="59"/>
      <c r="Z639" s="59"/>
    </row>
    <row r="640" spans="1:26" ht="15.75" customHeight="1">
      <c r="A640" s="59"/>
      <c r="B640" s="59"/>
      <c r="C640" s="59"/>
      <c r="D640" s="59"/>
      <c r="E640" s="59"/>
      <c r="F640" s="59"/>
      <c r="G640" s="59"/>
      <c r="H640" s="59"/>
      <c r="I640" s="59"/>
      <c r="J640" s="59"/>
      <c r="K640" s="59"/>
      <c r="L640" s="59"/>
      <c r="M640" s="59"/>
      <c r="N640" s="59"/>
      <c r="O640" s="59"/>
      <c r="P640" s="59"/>
      <c r="Q640" s="59"/>
      <c r="R640" s="59"/>
      <c r="S640" s="59"/>
      <c r="T640" s="59"/>
      <c r="U640" s="59"/>
      <c r="V640" s="59"/>
      <c r="W640" s="59"/>
      <c r="X640" s="59"/>
      <c r="Y640" s="59"/>
      <c r="Z640" s="59"/>
    </row>
    <row r="641" spans="1:26" ht="15.75" customHeight="1">
      <c r="A641" s="59"/>
      <c r="B641" s="59"/>
      <c r="C641" s="59"/>
      <c r="D641" s="59"/>
      <c r="E641" s="59"/>
      <c r="F641" s="59"/>
      <c r="G641" s="59"/>
      <c r="H641" s="59"/>
      <c r="I641" s="59"/>
      <c r="J641" s="59"/>
      <c r="K641" s="59"/>
      <c r="L641" s="59"/>
      <c r="M641" s="59"/>
      <c r="N641" s="59"/>
      <c r="O641" s="59"/>
      <c r="P641" s="59"/>
      <c r="Q641" s="59"/>
      <c r="R641" s="59"/>
      <c r="S641" s="59"/>
      <c r="T641" s="59"/>
      <c r="U641" s="59"/>
      <c r="V641" s="59"/>
      <c r="W641" s="59"/>
      <c r="X641" s="59"/>
      <c r="Y641" s="59"/>
      <c r="Z641" s="59"/>
    </row>
    <row r="642" spans="1:26" ht="15.75" customHeight="1">
      <c r="A642" s="59"/>
      <c r="B642" s="59"/>
      <c r="C642" s="59"/>
      <c r="D642" s="59"/>
      <c r="E642" s="59"/>
      <c r="F642" s="59"/>
      <c r="G642" s="59"/>
      <c r="H642" s="59"/>
      <c r="I642" s="59"/>
      <c r="J642" s="59"/>
      <c r="K642" s="59"/>
      <c r="L642" s="59"/>
      <c r="M642" s="59"/>
      <c r="N642" s="59"/>
      <c r="O642" s="59"/>
      <c r="P642" s="59"/>
      <c r="Q642" s="59"/>
      <c r="R642" s="59"/>
      <c r="S642" s="59"/>
      <c r="T642" s="59"/>
      <c r="U642" s="59"/>
      <c r="V642" s="59"/>
      <c r="W642" s="59"/>
      <c r="X642" s="59"/>
      <c r="Y642" s="59"/>
      <c r="Z642" s="59"/>
    </row>
    <row r="643" spans="1:26" ht="15.75" customHeight="1">
      <c r="A643" s="59"/>
      <c r="B643" s="59"/>
      <c r="C643" s="59"/>
      <c r="D643" s="59"/>
      <c r="E643" s="59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9"/>
      <c r="V643" s="59"/>
      <c r="W643" s="59"/>
      <c r="X643" s="59"/>
      <c r="Y643" s="59"/>
      <c r="Z643" s="59"/>
    </row>
    <row r="644" spans="1:26" ht="15.75" customHeight="1">
      <c r="A644" s="59"/>
      <c r="B644" s="59"/>
      <c r="C644" s="59"/>
      <c r="D644" s="59"/>
      <c r="E644" s="59"/>
      <c r="F644" s="59"/>
      <c r="G644" s="59"/>
      <c r="H644" s="59"/>
      <c r="I644" s="59"/>
      <c r="J644" s="59"/>
      <c r="K644" s="59"/>
      <c r="L644" s="59"/>
      <c r="M644" s="59"/>
      <c r="N644" s="59"/>
      <c r="O644" s="59"/>
      <c r="P644" s="59"/>
      <c r="Q644" s="59"/>
      <c r="R644" s="59"/>
      <c r="S644" s="59"/>
      <c r="T644" s="59"/>
      <c r="U644" s="59"/>
      <c r="V644" s="59"/>
      <c r="W644" s="59"/>
      <c r="X644" s="59"/>
      <c r="Y644" s="59"/>
      <c r="Z644" s="59"/>
    </row>
    <row r="645" spans="1:26" ht="15.75" customHeight="1">
      <c r="A645" s="59"/>
      <c r="B645" s="59"/>
      <c r="C645" s="59"/>
      <c r="D645" s="59"/>
      <c r="E645" s="59"/>
      <c r="F645" s="59"/>
      <c r="G645" s="59"/>
      <c r="H645" s="59"/>
      <c r="I645" s="59"/>
      <c r="J645" s="59"/>
      <c r="K645" s="59"/>
      <c r="L645" s="59"/>
      <c r="M645" s="59"/>
      <c r="N645" s="59"/>
      <c r="O645" s="59"/>
      <c r="P645" s="59"/>
      <c r="Q645" s="59"/>
      <c r="R645" s="59"/>
      <c r="S645" s="59"/>
      <c r="T645" s="59"/>
      <c r="U645" s="59"/>
      <c r="V645" s="59"/>
      <c r="W645" s="59"/>
      <c r="X645" s="59"/>
      <c r="Y645" s="59"/>
      <c r="Z645" s="59"/>
    </row>
    <row r="646" spans="1:26" ht="15.75" customHeight="1">
      <c r="A646" s="59"/>
      <c r="B646" s="59"/>
      <c r="C646" s="59"/>
      <c r="D646" s="59"/>
      <c r="E646" s="59"/>
      <c r="F646" s="59"/>
      <c r="G646" s="59"/>
      <c r="H646" s="59"/>
      <c r="I646" s="59"/>
      <c r="J646" s="59"/>
      <c r="K646" s="59"/>
      <c r="L646" s="59"/>
      <c r="M646" s="59"/>
      <c r="N646" s="59"/>
      <c r="O646" s="59"/>
      <c r="P646" s="59"/>
      <c r="Q646" s="59"/>
      <c r="R646" s="59"/>
      <c r="S646" s="59"/>
      <c r="T646" s="59"/>
      <c r="U646" s="59"/>
      <c r="V646" s="59"/>
      <c r="W646" s="59"/>
      <c r="X646" s="59"/>
      <c r="Y646" s="59"/>
      <c r="Z646" s="59"/>
    </row>
    <row r="647" spans="1:26" ht="15.75" customHeight="1">
      <c r="A647" s="59"/>
      <c r="B647" s="59"/>
      <c r="C647" s="59"/>
      <c r="D647" s="59"/>
      <c r="E647" s="59"/>
      <c r="F647" s="59"/>
      <c r="G647" s="59"/>
      <c r="H647" s="59"/>
      <c r="I647" s="59"/>
      <c r="J647" s="59"/>
      <c r="K647" s="59"/>
      <c r="L647" s="59"/>
      <c r="M647" s="59"/>
      <c r="N647" s="59"/>
      <c r="O647" s="59"/>
      <c r="P647" s="59"/>
      <c r="Q647" s="59"/>
      <c r="R647" s="59"/>
      <c r="S647" s="59"/>
      <c r="T647" s="59"/>
      <c r="U647" s="59"/>
      <c r="V647" s="59"/>
      <c r="W647" s="59"/>
      <c r="X647" s="59"/>
      <c r="Y647" s="59"/>
      <c r="Z647" s="59"/>
    </row>
    <row r="648" spans="1:26" ht="15.75" customHeight="1">
      <c r="A648" s="59"/>
      <c r="B648" s="59"/>
      <c r="C648" s="59"/>
      <c r="D648" s="59"/>
      <c r="E648" s="59"/>
      <c r="F648" s="59"/>
      <c r="G648" s="59"/>
      <c r="H648" s="59"/>
      <c r="I648" s="59"/>
      <c r="J648" s="59"/>
      <c r="K648" s="59"/>
      <c r="L648" s="59"/>
      <c r="M648" s="59"/>
      <c r="N648" s="59"/>
      <c r="O648" s="59"/>
      <c r="P648" s="59"/>
      <c r="Q648" s="59"/>
      <c r="R648" s="59"/>
      <c r="S648" s="59"/>
      <c r="T648" s="59"/>
      <c r="U648" s="59"/>
      <c r="V648" s="59"/>
      <c r="W648" s="59"/>
      <c r="X648" s="59"/>
      <c r="Y648" s="59"/>
      <c r="Z648" s="59"/>
    </row>
    <row r="649" spans="1:26" ht="15.75" customHeight="1">
      <c r="A649" s="59"/>
      <c r="B649" s="59"/>
      <c r="C649" s="59"/>
      <c r="D649" s="59"/>
      <c r="E649" s="59"/>
      <c r="F649" s="59"/>
      <c r="G649" s="59"/>
      <c r="H649" s="59"/>
      <c r="I649" s="59"/>
      <c r="J649" s="59"/>
      <c r="K649" s="59"/>
      <c r="L649" s="59"/>
      <c r="M649" s="59"/>
      <c r="N649" s="59"/>
      <c r="O649" s="59"/>
      <c r="P649" s="59"/>
      <c r="Q649" s="59"/>
      <c r="R649" s="59"/>
      <c r="S649" s="59"/>
      <c r="T649" s="59"/>
      <c r="U649" s="59"/>
      <c r="V649" s="59"/>
      <c r="W649" s="59"/>
      <c r="X649" s="59"/>
      <c r="Y649" s="59"/>
      <c r="Z649" s="59"/>
    </row>
    <row r="650" spans="1:26" ht="15.75" customHeight="1">
      <c r="A650" s="59"/>
      <c r="B650" s="59"/>
      <c r="C650" s="59"/>
      <c r="D650" s="59"/>
      <c r="E650" s="59"/>
      <c r="F650" s="59"/>
      <c r="G650" s="59"/>
      <c r="H650" s="59"/>
      <c r="I650" s="59"/>
      <c r="J650" s="59"/>
      <c r="K650" s="59"/>
      <c r="L650" s="59"/>
      <c r="M650" s="59"/>
      <c r="N650" s="59"/>
      <c r="O650" s="59"/>
      <c r="P650" s="59"/>
      <c r="Q650" s="59"/>
      <c r="R650" s="59"/>
      <c r="S650" s="59"/>
      <c r="T650" s="59"/>
      <c r="U650" s="59"/>
      <c r="V650" s="59"/>
      <c r="W650" s="59"/>
      <c r="X650" s="59"/>
      <c r="Y650" s="59"/>
      <c r="Z650" s="59"/>
    </row>
    <row r="651" spans="1:26" ht="15.75" customHeight="1">
      <c r="A651" s="59"/>
      <c r="B651" s="59"/>
      <c r="C651" s="59"/>
      <c r="D651" s="59"/>
      <c r="E651" s="59"/>
      <c r="F651" s="59"/>
      <c r="G651" s="59"/>
      <c r="H651" s="59"/>
      <c r="I651" s="59"/>
      <c r="J651" s="59"/>
      <c r="K651" s="59"/>
      <c r="L651" s="59"/>
      <c r="M651" s="59"/>
      <c r="N651" s="59"/>
      <c r="O651" s="59"/>
      <c r="P651" s="59"/>
      <c r="Q651" s="59"/>
      <c r="R651" s="59"/>
      <c r="S651" s="59"/>
      <c r="T651" s="59"/>
      <c r="U651" s="59"/>
      <c r="V651" s="59"/>
      <c r="W651" s="59"/>
      <c r="X651" s="59"/>
      <c r="Y651" s="59"/>
      <c r="Z651" s="59"/>
    </row>
    <row r="652" spans="1:26" ht="15.75" customHeight="1">
      <c r="A652" s="59"/>
      <c r="B652" s="59"/>
      <c r="C652" s="59"/>
      <c r="D652" s="59"/>
      <c r="E652" s="59"/>
      <c r="F652" s="59"/>
      <c r="G652" s="59"/>
      <c r="H652" s="59"/>
      <c r="I652" s="59"/>
      <c r="J652" s="59"/>
      <c r="K652" s="59"/>
      <c r="L652" s="59"/>
      <c r="M652" s="59"/>
      <c r="N652" s="59"/>
      <c r="O652" s="59"/>
      <c r="P652" s="59"/>
      <c r="Q652" s="59"/>
      <c r="R652" s="59"/>
      <c r="S652" s="59"/>
      <c r="T652" s="59"/>
      <c r="U652" s="59"/>
      <c r="V652" s="59"/>
      <c r="W652" s="59"/>
      <c r="X652" s="59"/>
      <c r="Y652" s="59"/>
      <c r="Z652" s="59"/>
    </row>
    <row r="653" spans="1:26" ht="15.75" customHeight="1">
      <c r="A653" s="59"/>
      <c r="B653" s="59"/>
      <c r="C653" s="59"/>
      <c r="D653" s="59"/>
      <c r="E653" s="59"/>
      <c r="F653" s="59"/>
      <c r="G653" s="59"/>
      <c r="H653" s="59"/>
      <c r="I653" s="59"/>
      <c r="J653" s="59"/>
      <c r="K653" s="59"/>
      <c r="L653" s="59"/>
      <c r="M653" s="59"/>
      <c r="N653" s="59"/>
      <c r="O653" s="59"/>
      <c r="P653" s="59"/>
      <c r="Q653" s="59"/>
      <c r="R653" s="59"/>
      <c r="S653" s="59"/>
      <c r="T653" s="59"/>
      <c r="U653" s="59"/>
      <c r="V653" s="59"/>
      <c r="W653" s="59"/>
      <c r="X653" s="59"/>
      <c r="Y653" s="59"/>
      <c r="Z653" s="59"/>
    </row>
    <row r="654" spans="1:26" ht="15.75" customHeight="1">
      <c r="A654" s="59"/>
      <c r="B654" s="59"/>
      <c r="C654" s="59"/>
      <c r="D654" s="59"/>
      <c r="E654" s="59"/>
      <c r="F654" s="59"/>
      <c r="G654" s="59"/>
      <c r="H654" s="59"/>
      <c r="I654" s="59"/>
      <c r="J654" s="59"/>
      <c r="K654" s="59"/>
      <c r="L654" s="59"/>
      <c r="M654" s="59"/>
      <c r="N654" s="59"/>
      <c r="O654" s="59"/>
      <c r="P654" s="59"/>
      <c r="Q654" s="59"/>
      <c r="R654" s="59"/>
      <c r="S654" s="59"/>
      <c r="T654" s="59"/>
      <c r="U654" s="59"/>
      <c r="V654" s="59"/>
      <c r="W654" s="59"/>
      <c r="X654" s="59"/>
      <c r="Y654" s="59"/>
      <c r="Z654" s="59"/>
    </row>
    <row r="655" spans="1:26" ht="15.75" customHeight="1">
      <c r="A655" s="59"/>
      <c r="B655" s="59"/>
      <c r="C655" s="59"/>
      <c r="D655" s="59"/>
      <c r="E655" s="59"/>
      <c r="F655" s="59"/>
      <c r="G655" s="59"/>
      <c r="H655" s="59"/>
      <c r="I655" s="59"/>
      <c r="J655" s="59"/>
      <c r="K655" s="59"/>
      <c r="L655" s="59"/>
      <c r="M655" s="59"/>
      <c r="N655" s="59"/>
      <c r="O655" s="59"/>
      <c r="P655" s="59"/>
      <c r="Q655" s="59"/>
      <c r="R655" s="59"/>
      <c r="S655" s="59"/>
      <c r="T655" s="59"/>
      <c r="U655" s="59"/>
      <c r="V655" s="59"/>
      <c r="W655" s="59"/>
      <c r="X655" s="59"/>
      <c r="Y655" s="59"/>
      <c r="Z655" s="59"/>
    </row>
    <row r="656" spans="1:26" ht="15.75" customHeight="1">
      <c r="A656" s="59"/>
      <c r="B656" s="59"/>
      <c r="C656" s="59"/>
      <c r="D656" s="59"/>
      <c r="E656" s="59"/>
      <c r="F656" s="59"/>
      <c r="G656" s="59"/>
      <c r="H656" s="59"/>
      <c r="I656" s="59"/>
      <c r="J656" s="59"/>
      <c r="K656" s="59"/>
      <c r="L656" s="59"/>
      <c r="M656" s="59"/>
      <c r="N656" s="59"/>
      <c r="O656" s="59"/>
      <c r="P656" s="59"/>
      <c r="Q656" s="59"/>
      <c r="R656" s="59"/>
      <c r="S656" s="59"/>
      <c r="T656" s="59"/>
      <c r="U656" s="59"/>
      <c r="V656" s="59"/>
      <c r="W656" s="59"/>
      <c r="X656" s="59"/>
      <c r="Y656" s="59"/>
      <c r="Z656" s="59"/>
    </row>
    <row r="657" spans="1:26" ht="15.75" customHeight="1">
      <c r="A657" s="59"/>
      <c r="B657" s="59"/>
      <c r="C657" s="59"/>
      <c r="D657" s="59"/>
      <c r="E657" s="59"/>
      <c r="F657" s="59"/>
      <c r="G657" s="59"/>
      <c r="H657" s="59"/>
      <c r="I657" s="59"/>
      <c r="J657" s="59"/>
      <c r="K657" s="59"/>
      <c r="L657" s="59"/>
      <c r="M657" s="59"/>
      <c r="N657" s="59"/>
      <c r="O657" s="59"/>
      <c r="P657" s="59"/>
      <c r="Q657" s="59"/>
      <c r="R657" s="59"/>
      <c r="S657" s="59"/>
      <c r="T657" s="59"/>
      <c r="U657" s="59"/>
      <c r="V657" s="59"/>
      <c r="W657" s="59"/>
      <c r="X657" s="59"/>
      <c r="Y657" s="59"/>
      <c r="Z657" s="59"/>
    </row>
    <row r="658" spans="1:26" ht="15.75" customHeight="1">
      <c r="A658" s="59"/>
      <c r="B658" s="59"/>
      <c r="C658" s="59"/>
      <c r="D658" s="59"/>
      <c r="E658" s="59"/>
      <c r="F658" s="59"/>
      <c r="G658" s="59"/>
      <c r="H658" s="59"/>
      <c r="I658" s="59"/>
      <c r="J658" s="59"/>
      <c r="K658" s="59"/>
      <c r="L658" s="59"/>
      <c r="M658" s="59"/>
      <c r="N658" s="59"/>
      <c r="O658" s="59"/>
      <c r="P658" s="59"/>
      <c r="Q658" s="59"/>
      <c r="R658" s="59"/>
      <c r="S658" s="59"/>
      <c r="T658" s="59"/>
      <c r="U658" s="59"/>
      <c r="V658" s="59"/>
      <c r="W658" s="59"/>
      <c r="X658" s="59"/>
      <c r="Y658" s="59"/>
      <c r="Z658" s="59"/>
    </row>
    <row r="659" spans="1:26" ht="15.75" customHeight="1">
      <c r="A659" s="59"/>
      <c r="B659" s="59"/>
      <c r="C659" s="59"/>
      <c r="D659" s="59"/>
      <c r="E659" s="59"/>
      <c r="F659" s="59"/>
      <c r="G659" s="59"/>
      <c r="H659" s="59"/>
      <c r="I659" s="59"/>
      <c r="J659" s="59"/>
      <c r="K659" s="59"/>
      <c r="L659" s="59"/>
      <c r="M659" s="59"/>
      <c r="N659" s="59"/>
      <c r="O659" s="59"/>
      <c r="P659" s="59"/>
      <c r="Q659" s="59"/>
      <c r="R659" s="59"/>
      <c r="S659" s="59"/>
      <c r="T659" s="59"/>
      <c r="U659" s="59"/>
      <c r="V659" s="59"/>
      <c r="W659" s="59"/>
      <c r="X659" s="59"/>
      <c r="Y659" s="59"/>
      <c r="Z659" s="59"/>
    </row>
    <row r="660" spans="1:26" ht="15.75" customHeight="1">
      <c r="A660" s="59"/>
      <c r="B660" s="59"/>
      <c r="C660" s="59"/>
      <c r="D660" s="59"/>
      <c r="E660" s="59"/>
      <c r="F660" s="59"/>
      <c r="G660" s="59"/>
      <c r="H660" s="59"/>
      <c r="I660" s="59"/>
      <c r="J660" s="59"/>
      <c r="K660" s="59"/>
      <c r="L660" s="59"/>
      <c r="M660" s="59"/>
      <c r="N660" s="59"/>
      <c r="O660" s="59"/>
      <c r="P660" s="59"/>
      <c r="Q660" s="59"/>
      <c r="R660" s="59"/>
      <c r="S660" s="59"/>
      <c r="T660" s="59"/>
      <c r="U660" s="59"/>
      <c r="V660" s="59"/>
      <c r="W660" s="59"/>
      <c r="X660" s="59"/>
      <c r="Y660" s="59"/>
      <c r="Z660" s="59"/>
    </row>
    <row r="661" spans="1:26" ht="15.75" customHeight="1">
      <c r="A661" s="59"/>
      <c r="B661" s="59"/>
      <c r="C661" s="59"/>
      <c r="D661" s="59"/>
      <c r="E661" s="59"/>
      <c r="F661" s="59"/>
      <c r="G661" s="59"/>
      <c r="H661" s="59"/>
      <c r="I661" s="59"/>
      <c r="J661" s="59"/>
      <c r="K661" s="59"/>
      <c r="L661" s="59"/>
      <c r="M661" s="59"/>
      <c r="N661" s="59"/>
      <c r="O661" s="59"/>
      <c r="P661" s="59"/>
      <c r="Q661" s="59"/>
      <c r="R661" s="59"/>
      <c r="S661" s="59"/>
      <c r="T661" s="59"/>
      <c r="U661" s="59"/>
      <c r="V661" s="59"/>
      <c r="W661" s="59"/>
      <c r="X661" s="59"/>
      <c r="Y661" s="59"/>
      <c r="Z661" s="59"/>
    </row>
    <row r="662" spans="1:26" ht="15.75" customHeight="1">
      <c r="A662" s="59"/>
      <c r="B662" s="59"/>
      <c r="C662" s="59"/>
      <c r="D662" s="59"/>
      <c r="E662" s="59"/>
      <c r="F662" s="59"/>
      <c r="G662" s="59"/>
      <c r="H662" s="59"/>
      <c r="I662" s="59"/>
      <c r="J662" s="59"/>
      <c r="K662" s="59"/>
      <c r="L662" s="59"/>
      <c r="M662" s="59"/>
      <c r="N662" s="59"/>
      <c r="O662" s="59"/>
      <c r="P662" s="59"/>
      <c r="Q662" s="59"/>
      <c r="R662" s="59"/>
      <c r="S662" s="59"/>
      <c r="T662" s="59"/>
      <c r="U662" s="59"/>
      <c r="V662" s="59"/>
      <c r="W662" s="59"/>
      <c r="X662" s="59"/>
      <c r="Y662" s="59"/>
      <c r="Z662" s="59"/>
    </row>
    <row r="663" spans="1:26" ht="15.75" customHeight="1">
      <c r="A663" s="59"/>
      <c r="B663" s="59"/>
      <c r="C663" s="59"/>
      <c r="D663" s="59"/>
      <c r="E663" s="59"/>
      <c r="F663" s="59"/>
      <c r="G663" s="59"/>
      <c r="H663" s="59"/>
      <c r="I663" s="59"/>
      <c r="J663" s="59"/>
      <c r="K663" s="59"/>
      <c r="L663" s="59"/>
      <c r="M663" s="59"/>
      <c r="N663" s="59"/>
      <c r="O663" s="59"/>
      <c r="P663" s="59"/>
      <c r="Q663" s="59"/>
      <c r="R663" s="59"/>
      <c r="S663" s="59"/>
      <c r="T663" s="59"/>
      <c r="U663" s="59"/>
      <c r="V663" s="59"/>
      <c r="W663" s="59"/>
      <c r="X663" s="59"/>
      <c r="Y663" s="59"/>
      <c r="Z663" s="59"/>
    </row>
    <row r="664" spans="1:26" ht="15.75" customHeight="1">
      <c r="A664" s="59"/>
      <c r="B664" s="59"/>
      <c r="C664" s="59"/>
      <c r="D664" s="59"/>
      <c r="E664" s="59"/>
      <c r="F664" s="59"/>
      <c r="G664" s="59"/>
      <c r="H664" s="59"/>
      <c r="I664" s="59"/>
      <c r="J664" s="59"/>
      <c r="K664" s="59"/>
      <c r="L664" s="59"/>
      <c r="M664" s="59"/>
      <c r="N664" s="59"/>
      <c r="O664" s="59"/>
      <c r="P664" s="59"/>
      <c r="Q664" s="59"/>
      <c r="R664" s="59"/>
      <c r="S664" s="59"/>
      <c r="T664" s="59"/>
      <c r="U664" s="59"/>
      <c r="V664" s="59"/>
      <c r="W664" s="59"/>
      <c r="X664" s="59"/>
      <c r="Y664" s="59"/>
      <c r="Z664" s="59"/>
    </row>
    <row r="665" spans="1:26" ht="15.75" customHeight="1">
      <c r="A665" s="59"/>
      <c r="B665" s="59"/>
      <c r="C665" s="59"/>
      <c r="D665" s="59"/>
      <c r="E665" s="59"/>
      <c r="F665" s="59"/>
      <c r="G665" s="59"/>
      <c r="H665" s="59"/>
      <c r="I665" s="59"/>
      <c r="J665" s="59"/>
      <c r="K665" s="59"/>
      <c r="L665" s="59"/>
      <c r="M665" s="59"/>
      <c r="N665" s="59"/>
      <c r="O665" s="59"/>
      <c r="P665" s="59"/>
      <c r="Q665" s="59"/>
      <c r="R665" s="59"/>
      <c r="S665" s="59"/>
      <c r="T665" s="59"/>
      <c r="U665" s="59"/>
      <c r="V665" s="59"/>
      <c r="W665" s="59"/>
      <c r="X665" s="59"/>
      <c r="Y665" s="59"/>
      <c r="Z665" s="59"/>
    </row>
    <row r="666" spans="1:26" ht="15.75" customHeight="1">
      <c r="A666" s="59"/>
      <c r="B666" s="59"/>
      <c r="C666" s="59"/>
      <c r="D666" s="59"/>
      <c r="E666" s="59"/>
      <c r="F666" s="59"/>
      <c r="G666" s="59"/>
      <c r="H666" s="59"/>
      <c r="I666" s="59"/>
      <c r="J666" s="59"/>
      <c r="K666" s="59"/>
      <c r="L666" s="59"/>
      <c r="M666" s="59"/>
      <c r="N666" s="59"/>
      <c r="O666" s="59"/>
      <c r="P666" s="59"/>
      <c r="Q666" s="59"/>
      <c r="R666" s="59"/>
      <c r="S666" s="59"/>
      <c r="T666" s="59"/>
      <c r="U666" s="59"/>
      <c r="V666" s="59"/>
      <c r="W666" s="59"/>
      <c r="X666" s="59"/>
      <c r="Y666" s="59"/>
      <c r="Z666" s="59"/>
    </row>
    <row r="667" spans="1:26" ht="15.75" customHeight="1">
      <c r="A667" s="59"/>
      <c r="B667" s="59"/>
      <c r="C667" s="59"/>
      <c r="D667" s="59"/>
      <c r="E667" s="59"/>
      <c r="F667" s="59"/>
      <c r="G667" s="59"/>
      <c r="H667" s="59"/>
      <c r="I667" s="59"/>
      <c r="J667" s="59"/>
      <c r="K667" s="59"/>
      <c r="L667" s="59"/>
      <c r="M667" s="59"/>
      <c r="N667" s="59"/>
      <c r="O667" s="59"/>
      <c r="P667" s="59"/>
      <c r="Q667" s="59"/>
      <c r="R667" s="59"/>
      <c r="S667" s="59"/>
      <c r="T667" s="59"/>
      <c r="U667" s="59"/>
      <c r="V667" s="59"/>
      <c r="W667" s="59"/>
      <c r="X667" s="59"/>
      <c r="Y667" s="59"/>
      <c r="Z667" s="59"/>
    </row>
    <row r="668" spans="1:26" ht="15.75" customHeight="1">
      <c r="A668" s="59"/>
      <c r="B668" s="59"/>
      <c r="C668" s="59"/>
      <c r="D668" s="59"/>
      <c r="E668" s="59"/>
      <c r="F668" s="59"/>
      <c r="G668" s="59"/>
      <c r="H668" s="59"/>
      <c r="I668" s="59"/>
      <c r="J668" s="59"/>
      <c r="K668" s="59"/>
      <c r="L668" s="59"/>
      <c r="M668" s="59"/>
      <c r="N668" s="59"/>
      <c r="O668" s="59"/>
      <c r="P668" s="59"/>
      <c r="Q668" s="59"/>
      <c r="R668" s="59"/>
      <c r="S668" s="59"/>
      <c r="T668" s="59"/>
      <c r="U668" s="59"/>
      <c r="V668" s="59"/>
      <c r="W668" s="59"/>
      <c r="X668" s="59"/>
      <c r="Y668" s="59"/>
      <c r="Z668" s="59"/>
    </row>
    <row r="669" spans="1:26" ht="15.75" customHeight="1">
      <c r="A669" s="59"/>
      <c r="B669" s="59"/>
      <c r="C669" s="59"/>
      <c r="D669" s="59"/>
      <c r="E669" s="59"/>
      <c r="F669" s="59"/>
      <c r="G669" s="59"/>
      <c r="H669" s="59"/>
      <c r="I669" s="59"/>
      <c r="J669" s="59"/>
      <c r="K669" s="59"/>
      <c r="L669" s="59"/>
      <c r="M669" s="59"/>
      <c r="N669" s="59"/>
      <c r="O669" s="59"/>
      <c r="P669" s="59"/>
      <c r="Q669" s="59"/>
      <c r="R669" s="59"/>
      <c r="S669" s="59"/>
      <c r="T669" s="59"/>
      <c r="U669" s="59"/>
      <c r="V669" s="59"/>
      <c r="W669" s="59"/>
      <c r="X669" s="59"/>
      <c r="Y669" s="59"/>
      <c r="Z669" s="59"/>
    </row>
    <row r="670" spans="1:26" ht="15.75" customHeight="1">
      <c r="A670" s="59"/>
      <c r="B670" s="59"/>
      <c r="C670" s="59"/>
      <c r="D670" s="59"/>
      <c r="E670" s="59"/>
      <c r="F670" s="59"/>
      <c r="G670" s="59"/>
      <c r="H670" s="59"/>
      <c r="I670" s="59"/>
      <c r="J670" s="59"/>
      <c r="K670" s="59"/>
      <c r="L670" s="59"/>
      <c r="M670" s="59"/>
      <c r="N670" s="59"/>
      <c r="O670" s="59"/>
      <c r="P670" s="59"/>
      <c r="Q670" s="59"/>
      <c r="R670" s="59"/>
      <c r="S670" s="59"/>
      <c r="T670" s="59"/>
      <c r="U670" s="59"/>
      <c r="V670" s="59"/>
      <c r="W670" s="59"/>
      <c r="X670" s="59"/>
      <c r="Y670" s="59"/>
      <c r="Z670" s="59"/>
    </row>
    <row r="671" spans="1:26" ht="15.75" customHeight="1">
      <c r="A671" s="59"/>
      <c r="B671" s="59"/>
      <c r="C671" s="59"/>
      <c r="D671" s="59"/>
      <c r="E671" s="59"/>
      <c r="F671" s="59"/>
      <c r="G671" s="59"/>
      <c r="H671" s="59"/>
      <c r="I671" s="59"/>
      <c r="J671" s="59"/>
      <c r="K671" s="59"/>
      <c r="L671" s="59"/>
      <c r="M671" s="59"/>
      <c r="N671" s="59"/>
      <c r="O671" s="59"/>
      <c r="P671" s="59"/>
      <c r="Q671" s="59"/>
      <c r="R671" s="59"/>
      <c r="S671" s="59"/>
      <c r="T671" s="59"/>
      <c r="U671" s="59"/>
      <c r="V671" s="59"/>
      <c r="W671" s="59"/>
      <c r="X671" s="59"/>
      <c r="Y671" s="59"/>
      <c r="Z671" s="59"/>
    </row>
    <row r="672" spans="1:26" ht="15.75" customHeight="1">
      <c r="A672" s="59"/>
      <c r="B672" s="59"/>
      <c r="C672" s="59"/>
      <c r="D672" s="59"/>
      <c r="E672" s="59"/>
      <c r="F672" s="59"/>
      <c r="G672" s="59"/>
      <c r="H672" s="59"/>
      <c r="I672" s="59"/>
      <c r="J672" s="59"/>
      <c r="K672" s="59"/>
      <c r="L672" s="59"/>
      <c r="M672" s="59"/>
      <c r="N672" s="59"/>
      <c r="O672" s="59"/>
      <c r="P672" s="59"/>
      <c r="Q672" s="59"/>
      <c r="R672" s="59"/>
      <c r="S672" s="59"/>
      <c r="T672" s="59"/>
      <c r="U672" s="59"/>
      <c r="V672" s="59"/>
      <c r="W672" s="59"/>
      <c r="X672" s="59"/>
      <c r="Y672" s="59"/>
      <c r="Z672" s="59"/>
    </row>
    <row r="673" spans="1:26" ht="15.75" customHeight="1">
      <c r="A673" s="59"/>
      <c r="B673" s="59"/>
      <c r="C673" s="59"/>
      <c r="D673" s="59"/>
      <c r="E673" s="59"/>
      <c r="F673" s="59"/>
      <c r="G673" s="59"/>
      <c r="H673" s="59"/>
      <c r="I673" s="59"/>
      <c r="J673" s="59"/>
      <c r="K673" s="59"/>
      <c r="L673" s="59"/>
      <c r="M673" s="59"/>
      <c r="N673" s="59"/>
      <c r="O673" s="59"/>
      <c r="P673" s="59"/>
      <c r="Q673" s="59"/>
      <c r="R673" s="59"/>
      <c r="S673" s="59"/>
      <c r="T673" s="59"/>
      <c r="U673" s="59"/>
      <c r="V673" s="59"/>
      <c r="W673" s="59"/>
      <c r="X673" s="59"/>
      <c r="Y673" s="59"/>
      <c r="Z673" s="59"/>
    </row>
    <row r="674" spans="1:26" ht="15.75" customHeight="1">
      <c r="A674" s="59"/>
      <c r="B674" s="59"/>
      <c r="C674" s="59"/>
      <c r="D674" s="59"/>
      <c r="E674" s="59"/>
      <c r="F674" s="59"/>
      <c r="G674" s="59"/>
      <c r="H674" s="59"/>
      <c r="I674" s="59"/>
      <c r="J674" s="59"/>
      <c r="K674" s="59"/>
      <c r="L674" s="59"/>
      <c r="M674" s="59"/>
      <c r="N674" s="59"/>
      <c r="O674" s="59"/>
      <c r="P674" s="59"/>
      <c r="Q674" s="59"/>
      <c r="R674" s="59"/>
      <c r="S674" s="59"/>
      <c r="T674" s="59"/>
      <c r="U674" s="59"/>
      <c r="V674" s="59"/>
      <c r="W674" s="59"/>
      <c r="X674" s="59"/>
      <c r="Y674" s="59"/>
      <c r="Z674" s="59"/>
    </row>
    <row r="675" spans="1:26" ht="15.75" customHeight="1">
      <c r="A675" s="59"/>
      <c r="B675" s="59"/>
      <c r="C675" s="59"/>
      <c r="D675" s="59"/>
      <c r="E675" s="59"/>
      <c r="F675" s="59"/>
      <c r="G675" s="59"/>
      <c r="H675" s="59"/>
      <c r="I675" s="59"/>
      <c r="J675" s="59"/>
      <c r="K675" s="59"/>
      <c r="L675" s="59"/>
      <c r="M675" s="59"/>
      <c r="N675" s="59"/>
      <c r="O675" s="59"/>
      <c r="P675" s="59"/>
      <c r="Q675" s="59"/>
      <c r="R675" s="59"/>
      <c r="S675" s="59"/>
      <c r="T675" s="59"/>
      <c r="U675" s="59"/>
      <c r="V675" s="59"/>
      <c r="W675" s="59"/>
      <c r="X675" s="59"/>
      <c r="Y675" s="59"/>
      <c r="Z675" s="59"/>
    </row>
    <row r="676" spans="1:26" ht="15.75" customHeight="1">
      <c r="A676" s="59"/>
      <c r="B676" s="59"/>
      <c r="C676" s="59"/>
      <c r="D676" s="59"/>
      <c r="E676" s="59"/>
      <c r="F676" s="59"/>
      <c r="G676" s="59"/>
      <c r="H676" s="59"/>
      <c r="I676" s="59"/>
      <c r="J676" s="59"/>
      <c r="K676" s="59"/>
      <c r="L676" s="59"/>
      <c r="M676" s="59"/>
      <c r="N676" s="59"/>
      <c r="O676" s="59"/>
      <c r="P676" s="59"/>
      <c r="Q676" s="59"/>
      <c r="R676" s="59"/>
      <c r="S676" s="59"/>
      <c r="T676" s="59"/>
      <c r="U676" s="59"/>
      <c r="V676" s="59"/>
      <c r="W676" s="59"/>
      <c r="X676" s="59"/>
      <c r="Y676" s="59"/>
      <c r="Z676" s="59"/>
    </row>
    <row r="677" spans="1:26" ht="15.75" customHeight="1">
      <c r="A677" s="59"/>
      <c r="B677" s="59"/>
      <c r="C677" s="59"/>
      <c r="D677" s="59"/>
      <c r="E677" s="59"/>
      <c r="F677" s="59"/>
      <c r="G677" s="59"/>
      <c r="H677" s="59"/>
      <c r="I677" s="59"/>
      <c r="J677" s="59"/>
      <c r="K677" s="59"/>
      <c r="L677" s="59"/>
      <c r="M677" s="59"/>
      <c r="N677" s="59"/>
      <c r="O677" s="59"/>
      <c r="P677" s="59"/>
      <c r="Q677" s="59"/>
      <c r="R677" s="59"/>
      <c r="S677" s="59"/>
      <c r="T677" s="59"/>
      <c r="U677" s="59"/>
      <c r="V677" s="59"/>
      <c r="W677" s="59"/>
      <c r="X677" s="59"/>
      <c r="Y677" s="59"/>
      <c r="Z677" s="59"/>
    </row>
    <row r="678" spans="1:26" ht="15.75" customHeight="1">
      <c r="A678" s="59"/>
      <c r="B678" s="59"/>
      <c r="C678" s="59"/>
      <c r="D678" s="59"/>
      <c r="E678" s="59"/>
      <c r="F678" s="59"/>
      <c r="G678" s="59"/>
      <c r="H678" s="59"/>
      <c r="I678" s="59"/>
      <c r="J678" s="59"/>
      <c r="K678" s="59"/>
      <c r="L678" s="59"/>
      <c r="M678" s="59"/>
      <c r="N678" s="59"/>
      <c r="O678" s="59"/>
      <c r="P678" s="59"/>
      <c r="Q678" s="59"/>
      <c r="R678" s="59"/>
      <c r="S678" s="59"/>
      <c r="T678" s="59"/>
      <c r="U678" s="59"/>
      <c r="V678" s="59"/>
      <c r="W678" s="59"/>
      <c r="X678" s="59"/>
      <c r="Y678" s="59"/>
      <c r="Z678" s="59"/>
    </row>
    <row r="679" spans="1:26" ht="15.75" customHeight="1">
      <c r="A679" s="59"/>
      <c r="B679" s="59"/>
      <c r="C679" s="59"/>
      <c r="D679" s="59"/>
      <c r="E679" s="59"/>
      <c r="F679" s="59"/>
      <c r="G679" s="59"/>
      <c r="H679" s="59"/>
      <c r="I679" s="59"/>
      <c r="J679" s="59"/>
      <c r="K679" s="59"/>
      <c r="L679" s="59"/>
      <c r="M679" s="59"/>
      <c r="N679" s="59"/>
      <c r="O679" s="59"/>
      <c r="P679" s="59"/>
      <c r="Q679" s="59"/>
      <c r="R679" s="59"/>
      <c r="S679" s="59"/>
      <c r="T679" s="59"/>
      <c r="U679" s="59"/>
      <c r="V679" s="59"/>
      <c r="W679" s="59"/>
      <c r="X679" s="59"/>
      <c r="Y679" s="59"/>
      <c r="Z679" s="59"/>
    </row>
    <row r="680" spans="1:26" ht="15.75" customHeight="1">
      <c r="A680" s="59"/>
      <c r="B680" s="59"/>
      <c r="C680" s="59"/>
      <c r="D680" s="59"/>
      <c r="E680" s="59"/>
      <c r="F680" s="59"/>
      <c r="G680" s="59"/>
      <c r="H680" s="59"/>
      <c r="I680" s="59"/>
      <c r="J680" s="59"/>
      <c r="K680" s="59"/>
      <c r="L680" s="59"/>
      <c r="M680" s="59"/>
      <c r="N680" s="59"/>
      <c r="O680" s="59"/>
      <c r="P680" s="59"/>
      <c r="Q680" s="59"/>
      <c r="R680" s="59"/>
      <c r="S680" s="59"/>
      <c r="T680" s="59"/>
      <c r="U680" s="59"/>
      <c r="V680" s="59"/>
      <c r="W680" s="59"/>
      <c r="X680" s="59"/>
      <c r="Y680" s="59"/>
      <c r="Z680" s="59"/>
    </row>
    <row r="681" spans="1:26" ht="15.75" customHeight="1">
      <c r="A681" s="59"/>
      <c r="B681" s="59"/>
      <c r="C681" s="59"/>
      <c r="D681" s="59"/>
      <c r="E681" s="59"/>
      <c r="F681" s="59"/>
      <c r="G681" s="59"/>
      <c r="H681" s="59"/>
      <c r="I681" s="59"/>
      <c r="J681" s="59"/>
      <c r="K681" s="59"/>
      <c r="L681" s="59"/>
      <c r="M681" s="59"/>
      <c r="N681" s="59"/>
      <c r="O681" s="59"/>
      <c r="P681" s="59"/>
      <c r="Q681" s="59"/>
      <c r="R681" s="59"/>
      <c r="S681" s="59"/>
      <c r="T681" s="59"/>
      <c r="U681" s="59"/>
      <c r="V681" s="59"/>
      <c r="W681" s="59"/>
      <c r="X681" s="59"/>
      <c r="Y681" s="59"/>
      <c r="Z681" s="59"/>
    </row>
    <row r="682" spans="1:26" ht="15.75" customHeight="1">
      <c r="A682" s="59"/>
      <c r="B682" s="59"/>
      <c r="C682" s="59"/>
      <c r="D682" s="59"/>
      <c r="E682" s="59"/>
      <c r="F682" s="59"/>
      <c r="G682" s="59"/>
      <c r="H682" s="59"/>
      <c r="I682" s="59"/>
      <c r="J682" s="59"/>
      <c r="K682" s="59"/>
      <c r="L682" s="59"/>
      <c r="M682" s="59"/>
      <c r="N682" s="59"/>
      <c r="O682" s="59"/>
      <c r="P682" s="59"/>
      <c r="Q682" s="59"/>
      <c r="R682" s="59"/>
      <c r="S682" s="59"/>
      <c r="T682" s="59"/>
      <c r="U682" s="59"/>
      <c r="V682" s="59"/>
      <c r="W682" s="59"/>
      <c r="X682" s="59"/>
      <c r="Y682" s="59"/>
      <c r="Z682" s="59"/>
    </row>
    <row r="683" spans="1:26" ht="15.75" customHeight="1">
      <c r="A683" s="59"/>
      <c r="B683" s="59"/>
      <c r="C683" s="59"/>
      <c r="D683" s="59"/>
      <c r="E683" s="59"/>
      <c r="F683" s="59"/>
      <c r="G683" s="59"/>
      <c r="H683" s="59"/>
      <c r="I683" s="59"/>
      <c r="J683" s="59"/>
      <c r="K683" s="59"/>
      <c r="L683" s="59"/>
      <c r="M683" s="59"/>
      <c r="N683" s="59"/>
      <c r="O683" s="59"/>
      <c r="P683" s="59"/>
      <c r="Q683" s="59"/>
      <c r="R683" s="59"/>
      <c r="S683" s="59"/>
      <c r="T683" s="59"/>
      <c r="U683" s="59"/>
      <c r="V683" s="59"/>
      <c r="W683" s="59"/>
      <c r="X683" s="59"/>
      <c r="Y683" s="59"/>
      <c r="Z683" s="59"/>
    </row>
    <row r="684" spans="1:26" ht="15.75" customHeight="1">
      <c r="A684" s="59"/>
      <c r="B684" s="59"/>
      <c r="C684" s="59"/>
      <c r="D684" s="59"/>
      <c r="E684" s="59"/>
      <c r="F684" s="59"/>
      <c r="G684" s="59"/>
      <c r="H684" s="59"/>
      <c r="I684" s="59"/>
      <c r="J684" s="59"/>
      <c r="K684" s="59"/>
      <c r="L684" s="59"/>
      <c r="M684" s="59"/>
      <c r="N684" s="59"/>
      <c r="O684" s="59"/>
      <c r="P684" s="59"/>
      <c r="Q684" s="59"/>
      <c r="R684" s="59"/>
      <c r="S684" s="59"/>
      <c r="T684" s="59"/>
      <c r="U684" s="59"/>
      <c r="V684" s="59"/>
      <c r="W684" s="59"/>
      <c r="X684" s="59"/>
      <c r="Y684" s="59"/>
      <c r="Z684" s="59"/>
    </row>
    <row r="685" spans="1:26" ht="15.75" customHeight="1">
      <c r="A685" s="59"/>
      <c r="B685" s="59"/>
      <c r="C685" s="59"/>
      <c r="D685" s="59"/>
      <c r="E685" s="59"/>
      <c r="F685" s="59"/>
      <c r="G685" s="59"/>
      <c r="H685" s="59"/>
      <c r="I685" s="59"/>
      <c r="J685" s="59"/>
      <c r="K685" s="59"/>
      <c r="L685" s="59"/>
      <c r="M685" s="59"/>
      <c r="N685" s="59"/>
      <c r="O685" s="59"/>
      <c r="P685" s="59"/>
      <c r="Q685" s="59"/>
      <c r="R685" s="59"/>
      <c r="S685" s="59"/>
      <c r="T685" s="59"/>
      <c r="U685" s="59"/>
      <c r="V685" s="59"/>
      <c r="W685" s="59"/>
      <c r="X685" s="59"/>
      <c r="Y685" s="59"/>
      <c r="Z685" s="59"/>
    </row>
    <row r="686" spans="1:26" ht="15.75" customHeight="1">
      <c r="A686" s="59"/>
      <c r="B686" s="59"/>
      <c r="C686" s="59"/>
      <c r="D686" s="59"/>
      <c r="E686" s="59"/>
      <c r="F686" s="59"/>
      <c r="G686" s="59"/>
      <c r="H686" s="59"/>
      <c r="I686" s="59"/>
      <c r="J686" s="59"/>
      <c r="K686" s="59"/>
      <c r="L686" s="59"/>
      <c r="M686" s="59"/>
      <c r="N686" s="59"/>
      <c r="O686" s="59"/>
      <c r="P686" s="59"/>
      <c r="Q686" s="59"/>
      <c r="R686" s="59"/>
      <c r="S686" s="59"/>
      <c r="T686" s="59"/>
      <c r="U686" s="59"/>
      <c r="V686" s="59"/>
      <c r="W686" s="59"/>
      <c r="X686" s="59"/>
      <c r="Y686" s="59"/>
      <c r="Z686" s="59"/>
    </row>
    <row r="687" spans="1:26" ht="15.75" customHeight="1">
      <c r="A687" s="59"/>
      <c r="B687" s="59"/>
      <c r="C687" s="59"/>
      <c r="D687" s="59"/>
      <c r="E687" s="59"/>
      <c r="F687" s="59"/>
      <c r="G687" s="59"/>
      <c r="H687" s="59"/>
      <c r="I687" s="59"/>
      <c r="J687" s="59"/>
      <c r="K687" s="59"/>
      <c r="L687" s="59"/>
      <c r="M687" s="59"/>
      <c r="N687" s="59"/>
      <c r="O687" s="59"/>
      <c r="P687" s="59"/>
      <c r="Q687" s="59"/>
      <c r="R687" s="59"/>
      <c r="S687" s="59"/>
      <c r="T687" s="59"/>
      <c r="U687" s="59"/>
      <c r="V687" s="59"/>
      <c r="W687" s="59"/>
      <c r="X687" s="59"/>
      <c r="Y687" s="59"/>
      <c r="Z687" s="59"/>
    </row>
    <row r="688" spans="1:26" ht="15.75" customHeight="1">
      <c r="A688" s="59"/>
      <c r="B688" s="59"/>
      <c r="C688" s="59"/>
      <c r="D688" s="59"/>
      <c r="E688" s="59"/>
      <c r="F688" s="59"/>
      <c r="G688" s="59"/>
      <c r="H688" s="59"/>
      <c r="I688" s="59"/>
      <c r="J688" s="59"/>
      <c r="K688" s="59"/>
      <c r="L688" s="59"/>
      <c r="M688" s="59"/>
      <c r="N688" s="59"/>
      <c r="O688" s="59"/>
      <c r="P688" s="59"/>
      <c r="Q688" s="59"/>
      <c r="R688" s="59"/>
      <c r="S688" s="59"/>
      <c r="T688" s="59"/>
      <c r="U688" s="59"/>
      <c r="V688" s="59"/>
      <c r="W688" s="59"/>
      <c r="X688" s="59"/>
      <c r="Y688" s="59"/>
      <c r="Z688" s="59"/>
    </row>
    <row r="689" spans="1:26" ht="15.75" customHeight="1">
      <c r="A689" s="59"/>
      <c r="B689" s="59"/>
      <c r="C689" s="59"/>
      <c r="D689" s="59"/>
      <c r="E689" s="59"/>
      <c r="F689" s="59"/>
      <c r="G689" s="59"/>
      <c r="H689" s="59"/>
      <c r="I689" s="59"/>
      <c r="J689" s="59"/>
      <c r="K689" s="59"/>
      <c r="L689" s="59"/>
      <c r="M689" s="59"/>
      <c r="N689" s="59"/>
      <c r="O689" s="59"/>
      <c r="P689" s="59"/>
      <c r="Q689" s="59"/>
      <c r="R689" s="59"/>
      <c r="S689" s="59"/>
      <c r="T689" s="59"/>
      <c r="U689" s="59"/>
      <c r="V689" s="59"/>
      <c r="W689" s="59"/>
      <c r="X689" s="59"/>
      <c r="Y689" s="59"/>
      <c r="Z689" s="59"/>
    </row>
    <row r="690" spans="1:26" ht="15.75" customHeight="1">
      <c r="A690" s="59"/>
      <c r="B690" s="59"/>
      <c r="C690" s="59"/>
      <c r="D690" s="59"/>
      <c r="E690" s="59"/>
      <c r="F690" s="59"/>
      <c r="G690" s="59"/>
      <c r="H690" s="59"/>
      <c r="I690" s="59"/>
      <c r="J690" s="59"/>
      <c r="K690" s="59"/>
      <c r="L690" s="59"/>
      <c r="M690" s="59"/>
      <c r="N690" s="59"/>
      <c r="O690" s="59"/>
      <c r="P690" s="59"/>
      <c r="Q690" s="59"/>
      <c r="R690" s="59"/>
      <c r="S690" s="59"/>
      <c r="T690" s="59"/>
      <c r="U690" s="59"/>
      <c r="V690" s="59"/>
      <c r="W690" s="59"/>
      <c r="X690" s="59"/>
      <c r="Y690" s="59"/>
      <c r="Z690" s="59"/>
    </row>
    <row r="691" spans="1:26" ht="15.75" customHeight="1">
      <c r="A691" s="59"/>
      <c r="B691" s="59"/>
      <c r="C691" s="59"/>
      <c r="D691" s="59"/>
      <c r="E691" s="59"/>
      <c r="F691" s="59"/>
      <c r="G691" s="59"/>
      <c r="H691" s="59"/>
      <c r="I691" s="59"/>
      <c r="J691" s="59"/>
      <c r="K691" s="59"/>
      <c r="L691" s="59"/>
      <c r="M691" s="59"/>
      <c r="N691" s="59"/>
      <c r="O691" s="59"/>
      <c r="P691" s="59"/>
      <c r="Q691" s="59"/>
      <c r="R691" s="59"/>
      <c r="S691" s="59"/>
      <c r="T691" s="59"/>
      <c r="U691" s="59"/>
      <c r="V691" s="59"/>
      <c r="W691" s="59"/>
      <c r="X691" s="59"/>
      <c r="Y691" s="59"/>
      <c r="Z691" s="59"/>
    </row>
    <row r="692" spans="1:26" ht="15.75" customHeight="1">
      <c r="A692" s="59"/>
      <c r="B692" s="59"/>
      <c r="C692" s="59"/>
      <c r="D692" s="59"/>
      <c r="E692" s="59"/>
      <c r="F692" s="59"/>
      <c r="G692" s="59"/>
      <c r="H692" s="59"/>
      <c r="I692" s="59"/>
      <c r="J692" s="59"/>
      <c r="K692" s="59"/>
      <c r="L692" s="59"/>
      <c r="M692" s="59"/>
      <c r="N692" s="59"/>
      <c r="O692" s="59"/>
      <c r="P692" s="59"/>
      <c r="Q692" s="59"/>
      <c r="R692" s="59"/>
      <c r="S692" s="59"/>
      <c r="T692" s="59"/>
      <c r="U692" s="59"/>
      <c r="V692" s="59"/>
      <c r="W692" s="59"/>
      <c r="X692" s="59"/>
      <c r="Y692" s="59"/>
      <c r="Z692" s="59"/>
    </row>
    <row r="693" spans="1:26" ht="15.75" customHeight="1">
      <c r="A693" s="59"/>
      <c r="B693" s="59"/>
      <c r="C693" s="59"/>
      <c r="D693" s="59"/>
      <c r="E693" s="59"/>
      <c r="F693" s="59"/>
      <c r="G693" s="59"/>
      <c r="H693" s="59"/>
      <c r="I693" s="59"/>
      <c r="J693" s="59"/>
      <c r="K693" s="59"/>
      <c r="L693" s="59"/>
      <c r="M693" s="59"/>
      <c r="N693" s="59"/>
      <c r="O693" s="59"/>
      <c r="P693" s="59"/>
      <c r="Q693" s="59"/>
      <c r="R693" s="59"/>
      <c r="S693" s="59"/>
      <c r="T693" s="59"/>
      <c r="U693" s="59"/>
      <c r="V693" s="59"/>
      <c r="W693" s="59"/>
      <c r="X693" s="59"/>
      <c r="Y693" s="59"/>
      <c r="Z693" s="59"/>
    </row>
    <row r="694" spans="1:26" ht="15.75" customHeight="1">
      <c r="A694" s="59"/>
      <c r="B694" s="59"/>
      <c r="C694" s="59"/>
      <c r="D694" s="59"/>
      <c r="E694" s="59"/>
      <c r="F694" s="59"/>
      <c r="G694" s="59"/>
      <c r="H694" s="59"/>
      <c r="I694" s="59"/>
      <c r="J694" s="59"/>
      <c r="K694" s="59"/>
      <c r="L694" s="59"/>
      <c r="M694" s="59"/>
      <c r="N694" s="59"/>
      <c r="O694" s="59"/>
      <c r="P694" s="59"/>
      <c r="Q694" s="59"/>
      <c r="R694" s="59"/>
      <c r="S694" s="59"/>
      <c r="T694" s="59"/>
      <c r="U694" s="59"/>
      <c r="V694" s="59"/>
      <c r="W694" s="59"/>
      <c r="X694" s="59"/>
      <c r="Y694" s="59"/>
      <c r="Z694" s="59"/>
    </row>
    <row r="695" spans="1:26" ht="15.75" customHeight="1">
      <c r="A695" s="59"/>
      <c r="B695" s="59"/>
      <c r="C695" s="59"/>
      <c r="D695" s="59"/>
      <c r="E695" s="59"/>
      <c r="F695" s="59"/>
      <c r="G695" s="59"/>
      <c r="H695" s="59"/>
      <c r="I695" s="59"/>
      <c r="J695" s="59"/>
      <c r="K695" s="59"/>
      <c r="L695" s="59"/>
      <c r="M695" s="59"/>
      <c r="N695" s="59"/>
      <c r="O695" s="59"/>
      <c r="P695" s="59"/>
      <c r="Q695" s="59"/>
      <c r="R695" s="59"/>
      <c r="S695" s="59"/>
      <c r="T695" s="59"/>
      <c r="U695" s="59"/>
      <c r="V695" s="59"/>
      <c r="W695" s="59"/>
      <c r="X695" s="59"/>
      <c r="Y695" s="59"/>
      <c r="Z695" s="59"/>
    </row>
    <row r="696" spans="1:26" ht="15.75" customHeight="1">
      <c r="A696" s="59"/>
      <c r="B696" s="59"/>
      <c r="C696" s="59"/>
      <c r="D696" s="59"/>
      <c r="E696" s="59"/>
      <c r="F696" s="59"/>
      <c r="G696" s="59"/>
      <c r="H696" s="59"/>
      <c r="I696" s="59"/>
      <c r="J696" s="59"/>
      <c r="K696" s="59"/>
      <c r="L696" s="59"/>
      <c r="M696" s="59"/>
      <c r="N696" s="59"/>
      <c r="O696" s="59"/>
      <c r="P696" s="59"/>
      <c r="Q696" s="59"/>
      <c r="R696" s="59"/>
      <c r="S696" s="59"/>
      <c r="T696" s="59"/>
      <c r="U696" s="59"/>
      <c r="V696" s="59"/>
      <c r="W696" s="59"/>
      <c r="X696" s="59"/>
      <c r="Y696" s="59"/>
      <c r="Z696" s="59"/>
    </row>
    <row r="697" spans="1:26" ht="15.75" customHeight="1">
      <c r="A697" s="59"/>
      <c r="B697" s="59"/>
      <c r="C697" s="59"/>
      <c r="D697" s="59"/>
      <c r="E697" s="59"/>
      <c r="F697" s="59"/>
      <c r="G697" s="59"/>
      <c r="H697" s="59"/>
      <c r="I697" s="59"/>
      <c r="J697" s="59"/>
      <c r="K697" s="59"/>
      <c r="L697" s="59"/>
      <c r="M697" s="59"/>
      <c r="N697" s="59"/>
      <c r="O697" s="59"/>
      <c r="P697" s="59"/>
      <c r="Q697" s="59"/>
      <c r="R697" s="59"/>
      <c r="S697" s="59"/>
      <c r="T697" s="59"/>
      <c r="U697" s="59"/>
      <c r="V697" s="59"/>
      <c r="W697" s="59"/>
      <c r="X697" s="59"/>
      <c r="Y697" s="59"/>
      <c r="Z697" s="59"/>
    </row>
    <row r="698" spans="1:26" ht="15.75" customHeight="1">
      <c r="A698" s="59"/>
      <c r="B698" s="59"/>
      <c r="C698" s="59"/>
      <c r="D698" s="59"/>
      <c r="E698" s="59"/>
      <c r="F698" s="59"/>
      <c r="G698" s="59"/>
      <c r="H698" s="59"/>
      <c r="I698" s="59"/>
      <c r="J698" s="59"/>
      <c r="K698" s="59"/>
      <c r="L698" s="59"/>
      <c r="M698" s="59"/>
      <c r="N698" s="59"/>
      <c r="O698" s="59"/>
      <c r="P698" s="59"/>
      <c r="Q698" s="59"/>
      <c r="R698" s="59"/>
      <c r="S698" s="59"/>
      <c r="T698" s="59"/>
      <c r="U698" s="59"/>
      <c r="V698" s="59"/>
      <c r="W698" s="59"/>
      <c r="X698" s="59"/>
      <c r="Y698" s="59"/>
      <c r="Z698" s="59"/>
    </row>
    <row r="699" spans="1:26" ht="15.75" customHeight="1">
      <c r="A699" s="59"/>
      <c r="B699" s="59"/>
      <c r="C699" s="59"/>
      <c r="D699" s="59"/>
      <c r="E699" s="59"/>
      <c r="F699" s="59"/>
      <c r="G699" s="59"/>
      <c r="H699" s="59"/>
      <c r="I699" s="59"/>
      <c r="J699" s="59"/>
      <c r="K699" s="59"/>
      <c r="L699" s="59"/>
      <c r="M699" s="59"/>
      <c r="N699" s="59"/>
      <c r="O699" s="59"/>
      <c r="P699" s="59"/>
      <c r="Q699" s="59"/>
      <c r="R699" s="59"/>
      <c r="S699" s="59"/>
      <c r="T699" s="59"/>
      <c r="U699" s="59"/>
      <c r="V699" s="59"/>
      <c r="W699" s="59"/>
      <c r="X699" s="59"/>
      <c r="Y699" s="59"/>
      <c r="Z699" s="59"/>
    </row>
    <row r="700" spans="1:26" ht="15.75" customHeight="1">
      <c r="A700" s="59"/>
      <c r="B700" s="59"/>
      <c r="C700" s="59"/>
      <c r="D700" s="59"/>
      <c r="E700" s="59"/>
      <c r="F700" s="59"/>
      <c r="G700" s="59"/>
      <c r="H700" s="59"/>
      <c r="I700" s="59"/>
      <c r="J700" s="59"/>
      <c r="K700" s="59"/>
      <c r="L700" s="59"/>
      <c r="M700" s="59"/>
      <c r="N700" s="59"/>
      <c r="O700" s="59"/>
      <c r="P700" s="59"/>
      <c r="Q700" s="59"/>
      <c r="R700" s="59"/>
      <c r="S700" s="59"/>
      <c r="T700" s="59"/>
      <c r="U700" s="59"/>
      <c r="V700" s="59"/>
      <c r="W700" s="59"/>
      <c r="X700" s="59"/>
      <c r="Y700" s="59"/>
      <c r="Z700" s="59"/>
    </row>
    <row r="701" spans="1:26" ht="15.75" customHeight="1">
      <c r="A701" s="59"/>
      <c r="B701" s="59"/>
      <c r="C701" s="59"/>
      <c r="D701" s="59"/>
      <c r="E701" s="59"/>
      <c r="F701" s="59"/>
      <c r="G701" s="59"/>
      <c r="H701" s="59"/>
      <c r="I701" s="59"/>
      <c r="J701" s="59"/>
      <c r="K701" s="59"/>
      <c r="L701" s="59"/>
      <c r="M701" s="59"/>
      <c r="N701" s="59"/>
      <c r="O701" s="59"/>
      <c r="P701" s="59"/>
      <c r="Q701" s="59"/>
      <c r="R701" s="59"/>
      <c r="S701" s="59"/>
      <c r="T701" s="59"/>
      <c r="U701" s="59"/>
      <c r="V701" s="59"/>
      <c r="W701" s="59"/>
      <c r="X701" s="59"/>
      <c r="Y701" s="59"/>
      <c r="Z701" s="59"/>
    </row>
    <row r="702" spans="1:26" ht="15.75" customHeight="1">
      <c r="A702" s="59"/>
      <c r="B702" s="59"/>
      <c r="C702" s="59"/>
      <c r="D702" s="59"/>
      <c r="E702" s="59"/>
      <c r="F702" s="59"/>
      <c r="G702" s="59"/>
      <c r="H702" s="59"/>
      <c r="I702" s="59"/>
      <c r="J702" s="59"/>
      <c r="K702" s="59"/>
      <c r="L702" s="59"/>
      <c r="M702" s="59"/>
      <c r="N702" s="59"/>
      <c r="O702" s="59"/>
      <c r="P702" s="59"/>
      <c r="Q702" s="59"/>
      <c r="R702" s="59"/>
      <c r="S702" s="59"/>
      <c r="T702" s="59"/>
      <c r="U702" s="59"/>
      <c r="V702" s="59"/>
      <c r="W702" s="59"/>
      <c r="X702" s="59"/>
      <c r="Y702" s="59"/>
      <c r="Z702" s="59"/>
    </row>
    <row r="703" spans="1:26" ht="15.75" customHeight="1">
      <c r="A703" s="59"/>
      <c r="B703" s="59"/>
      <c r="C703" s="59"/>
      <c r="D703" s="59"/>
      <c r="E703" s="59"/>
      <c r="F703" s="59"/>
      <c r="G703" s="59"/>
      <c r="H703" s="59"/>
      <c r="I703" s="59"/>
      <c r="J703" s="59"/>
      <c r="K703" s="59"/>
      <c r="L703" s="59"/>
      <c r="M703" s="59"/>
      <c r="N703" s="59"/>
      <c r="O703" s="59"/>
      <c r="P703" s="59"/>
      <c r="Q703" s="59"/>
      <c r="R703" s="59"/>
      <c r="S703" s="59"/>
      <c r="T703" s="59"/>
      <c r="U703" s="59"/>
      <c r="V703" s="59"/>
      <c r="W703" s="59"/>
      <c r="X703" s="59"/>
      <c r="Y703" s="59"/>
      <c r="Z703" s="59"/>
    </row>
    <row r="704" spans="1:26" ht="15.75" customHeight="1">
      <c r="A704" s="59"/>
      <c r="B704" s="59"/>
      <c r="C704" s="59"/>
      <c r="D704" s="59"/>
      <c r="E704" s="59"/>
      <c r="F704" s="59"/>
      <c r="G704" s="59"/>
      <c r="H704" s="59"/>
      <c r="I704" s="59"/>
      <c r="J704" s="59"/>
      <c r="K704" s="59"/>
      <c r="L704" s="59"/>
      <c r="M704" s="59"/>
      <c r="N704" s="59"/>
      <c r="O704" s="59"/>
      <c r="P704" s="59"/>
      <c r="Q704" s="59"/>
      <c r="R704" s="59"/>
      <c r="S704" s="59"/>
      <c r="T704" s="59"/>
      <c r="U704" s="59"/>
      <c r="V704" s="59"/>
      <c r="W704" s="59"/>
      <c r="X704" s="59"/>
      <c r="Y704" s="59"/>
      <c r="Z704" s="59"/>
    </row>
    <row r="705" spans="1:26" ht="15.75" customHeight="1">
      <c r="A705" s="59"/>
      <c r="B705" s="59"/>
      <c r="C705" s="59"/>
      <c r="D705" s="59"/>
      <c r="E705" s="59"/>
      <c r="F705" s="59"/>
      <c r="G705" s="59"/>
      <c r="H705" s="59"/>
      <c r="I705" s="59"/>
      <c r="J705" s="59"/>
      <c r="K705" s="59"/>
      <c r="L705" s="59"/>
      <c r="M705" s="59"/>
      <c r="N705" s="59"/>
      <c r="O705" s="59"/>
      <c r="P705" s="59"/>
      <c r="Q705" s="59"/>
      <c r="R705" s="59"/>
      <c r="S705" s="59"/>
      <c r="T705" s="59"/>
      <c r="U705" s="59"/>
      <c r="V705" s="59"/>
      <c r="W705" s="59"/>
      <c r="X705" s="59"/>
      <c r="Y705" s="59"/>
      <c r="Z705" s="59"/>
    </row>
    <row r="706" spans="1:26" ht="15.75" customHeight="1">
      <c r="A706" s="59"/>
      <c r="B706" s="59"/>
      <c r="C706" s="59"/>
      <c r="D706" s="59"/>
      <c r="E706" s="59"/>
      <c r="F706" s="59"/>
      <c r="G706" s="59"/>
      <c r="H706" s="59"/>
      <c r="I706" s="59"/>
      <c r="J706" s="59"/>
      <c r="K706" s="59"/>
      <c r="L706" s="59"/>
      <c r="M706" s="59"/>
      <c r="N706" s="59"/>
      <c r="O706" s="59"/>
      <c r="P706" s="59"/>
      <c r="Q706" s="59"/>
      <c r="R706" s="59"/>
      <c r="S706" s="59"/>
      <c r="T706" s="59"/>
      <c r="U706" s="59"/>
      <c r="V706" s="59"/>
      <c r="W706" s="59"/>
      <c r="X706" s="59"/>
      <c r="Y706" s="59"/>
      <c r="Z706" s="59"/>
    </row>
    <row r="707" spans="1:26" ht="15.75" customHeight="1">
      <c r="A707" s="59"/>
      <c r="B707" s="59"/>
      <c r="C707" s="59"/>
      <c r="D707" s="59"/>
      <c r="E707" s="59"/>
      <c r="F707" s="59"/>
      <c r="G707" s="59"/>
      <c r="H707" s="59"/>
      <c r="I707" s="59"/>
      <c r="J707" s="59"/>
      <c r="K707" s="59"/>
      <c r="L707" s="59"/>
      <c r="M707" s="59"/>
      <c r="N707" s="59"/>
      <c r="O707" s="59"/>
      <c r="P707" s="59"/>
      <c r="Q707" s="59"/>
      <c r="R707" s="59"/>
      <c r="S707" s="59"/>
      <c r="T707" s="59"/>
      <c r="U707" s="59"/>
      <c r="V707" s="59"/>
      <c r="W707" s="59"/>
      <c r="X707" s="59"/>
      <c r="Y707" s="59"/>
      <c r="Z707" s="59"/>
    </row>
    <row r="708" spans="1:26" ht="15.75" customHeight="1">
      <c r="A708" s="59"/>
      <c r="B708" s="59"/>
      <c r="C708" s="59"/>
      <c r="D708" s="59"/>
      <c r="E708" s="59"/>
      <c r="F708" s="59"/>
      <c r="G708" s="59"/>
      <c r="H708" s="59"/>
      <c r="I708" s="59"/>
      <c r="J708" s="59"/>
      <c r="K708" s="59"/>
      <c r="L708" s="59"/>
      <c r="M708" s="59"/>
      <c r="N708" s="59"/>
      <c r="O708" s="59"/>
      <c r="P708" s="59"/>
      <c r="Q708" s="59"/>
      <c r="R708" s="59"/>
      <c r="S708" s="59"/>
      <c r="T708" s="59"/>
      <c r="U708" s="59"/>
      <c r="V708" s="59"/>
      <c r="W708" s="59"/>
      <c r="X708" s="59"/>
      <c r="Y708" s="59"/>
      <c r="Z708" s="59"/>
    </row>
    <row r="709" spans="1:26" ht="15.75" customHeight="1">
      <c r="A709" s="59"/>
      <c r="B709" s="59"/>
      <c r="C709" s="59"/>
      <c r="D709" s="59"/>
      <c r="E709" s="59"/>
      <c r="F709" s="59"/>
      <c r="G709" s="59"/>
      <c r="H709" s="59"/>
      <c r="I709" s="59"/>
      <c r="J709" s="59"/>
      <c r="K709" s="59"/>
      <c r="L709" s="59"/>
      <c r="M709" s="59"/>
      <c r="N709" s="59"/>
      <c r="O709" s="59"/>
      <c r="P709" s="59"/>
      <c r="Q709" s="59"/>
      <c r="R709" s="59"/>
      <c r="S709" s="59"/>
      <c r="T709" s="59"/>
      <c r="U709" s="59"/>
      <c r="V709" s="59"/>
      <c r="W709" s="59"/>
      <c r="X709" s="59"/>
      <c r="Y709" s="59"/>
      <c r="Z709" s="59"/>
    </row>
    <row r="710" spans="1:26" ht="15.75" customHeight="1">
      <c r="A710" s="59"/>
      <c r="B710" s="59"/>
      <c r="C710" s="59"/>
      <c r="D710" s="59"/>
      <c r="E710" s="59"/>
      <c r="F710" s="59"/>
      <c r="G710" s="59"/>
      <c r="H710" s="59"/>
      <c r="I710" s="59"/>
      <c r="J710" s="59"/>
      <c r="K710" s="59"/>
      <c r="L710" s="59"/>
      <c r="M710" s="59"/>
      <c r="N710" s="59"/>
      <c r="O710" s="59"/>
      <c r="P710" s="59"/>
      <c r="Q710" s="59"/>
      <c r="R710" s="59"/>
      <c r="S710" s="59"/>
      <c r="T710" s="59"/>
      <c r="U710" s="59"/>
      <c r="V710" s="59"/>
      <c r="W710" s="59"/>
      <c r="X710" s="59"/>
      <c r="Y710" s="59"/>
      <c r="Z710" s="59"/>
    </row>
    <row r="711" spans="1:26" ht="15.75" customHeight="1">
      <c r="A711" s="59"/>
      <c r="B711" s="59"/>
      <c r="C711" s="59"/>
      <c r="D711" s="59"/>
      <c r="E711" s="59"/>
      <c r="F711" s="59"/>
      <c r="G711" s="59"/>
      <c r="H711" s="59"/>
      <c r="I711" s="59"/>
      <c r="J711" s="59"/>
      <c r="K711" s="59"/>
      <c r="L711" s="59"/>
      <c r="M711" s="59"/>
      <c r="N711" s="59"/>
      <c r="O711" s="59"/>
      <c r="P711" s="59"/>
      <c r="Q711" s="59"/>
      <c r="R711" s="59"/>
      <c r="S711" s="59"/>
      <c r="T711" s="59"/>
      <c r="U711" s="59"/>
      <c r="V711" s="59"/>
      <c r="W711" s="59"/>
      <c r="X711" s="59"/>
      <c r="Y711" s="59"/>
      <c r="Z711" s="59"/>
    </row>
    <row r="712" spans="1:26" ht="15.75" customHeight="1">
      <c r="A712" s="59"/>
      <c r="B712" s="59"/>
      <c r="C712" s="59"/>
      <c r="D712" s="59"/>
      <c r="E712" s="59"/>
      <c r="F712" s="59"/>
      <c r="G712" s="59"/>
      <c r="H712" s="59"/>
      <c r="I712" s="59"/>
      <c r="J712" s="59"/>
      <c r="K712" s="59"/>
      <c r="L712" s="59"/>
      <c r="M712" s="59"/>
      <c r="N712" s="59"/>
      <c r="O712" s="59"/>
      <c r="P712" s="59"/>
      <c r="Q712" s="59"/>
      <c r="R712" s="59"/>
      <c r="S712" s="59"/>
      <c r="T712" s="59"/>
      <c r="U712" s="59"/>
      <c r="V712" s="59"/>
      <c r="W712" s="59"/>
      <c r="X712" s="59"/>
      <c r="Y712" s="59"/>
      <c r="Z712" s="59"/>
    </row>
    <row r="713" spans="1:26" ht="15.75" customHeight="1">
      <c r="A713" s="59"/>
      <c r="B713" s="59"/>
      <c r="C713" s="59"/>
      <c r="D713" s="59"/>
      <c r="E713" s="59"/>
      <c r="F713" s="59"/>
      <c r="G713" s="59"/>
      <c r="H713" s="59"/>
      <c r="I713" s="59"/>
      <c r="J713" s="59"/>
      <c r="K713" s="59"/>
      <c r="L713" s="59"/>
      <c r="M713" s="59"/>
      <c r="N713" s="59"/>
      <c r="O713" s="59"/>
      <c r="P713" s="59"/>
      <c r="Q713" s="59"/>
      <c r="R713" s="59"/>
      <c r="S713" s="59"/>
      <c r="T713" s="59"/>
      <c r="U713" s="59"/>
      <c r="V713" s="59"/>
      <c r="W713" s="59"/>
      <c r="X713" s="59"/>
      <c r="Y713" s="59"/>
      <c r="Z713" s="59"/>
    </row>
    <row r="714" spans="1:26" ht="15.75" customHeight="1">
      <c r="A714" s="59"/>
      <c r="B714" s="59"/>
      <c r="C714" s="59"/>
      <c r="D714" s="59"/>
      <c r="E714" s="59"/>
      <c r="F714" s="59"/>
      <c r="G714" s="59"/>
      <c r="H714" s="59"/>
      <c r="I714" s="59"/>
      <c r="J714" s="59"/>
      <c r="K714" s="59"/>
      <c r="L714" s="59"/>
      <c r="M714" s="59"/>
      <c r="N714" s="59"/>
      <c r="O714" s="59"/>
      <c r="P714" s="59"/>
      <c r="Q714" s="59"/>
      <c r="R714" s="59"/>
      <c r="S714" s="59"/>
      <c r="T714" s="59"/>
      <c r="U714" s="59"/>
      <c r="V714" s="59"/>
      <c r="W714" s="59"/>
      <c r="X714" s="59"/>
      <c r="Y714" s="59"/>
      <c r="Z714" s="59"/>
    </row>
    <row r="715" spans="1:26" ht="15.75" customHeight="1">
      <c r="A715" s="59"/>
      <c r="B715" s="59"/>
      <c r="C715" s="59"/>
      <c r="D715" s="59"/>
      <c r="E715" s="59"/>
      <c r="F715" s="59"/>
      <c r="G715" s="59"/>
      <c r="H715" s="59"/>
      <c r="I715" s="59"/>
      <c r="J715" s="59"/>
      <c r="K715" s="59"/>
      <c r="L715" s="59"/>
      <c r="M715" s="59"/>
      <c r="N715" s="59"/>
      <c r="O715" s="59"/>
      <c r="P715" s="59"/>
      <c r="Q715" s="59"/>
      <c r="R715" s="59"/>
      <c r="S715" s="59"/>
      <c r="T715" s="59"/>
      <c r="U715" s="59"/>
      <c r="V715" s="59"/>
      <c r="W715" s="59"/>
      <c r="X715" s="59"/>
      <c r="Y715" s="59"/>
      <c r="Z715" s="59"/>
    </row>
    <row r="716" spans="1:26" ht="15.75" customHeight="1">
      <c r="A716" s="59"/>
      <c r="B716" s="59"/>
      <c r="C716" s="59"/>
      <c r="D716" s="59"/>
      <c r="E716" s="59"/>
      <c r="F716" s="59"/>
      <c r="G716" s="59"/>
      <c r="H716" s="59"/>
      <c r="I716" s="59"/>
      <c r="J716" s="59"/>
      <c r="K716" s="59"/>
      <c r="L716" s="59"/>
      <c r="M716" s="59"/>
      <c r="N716" s="59"/>
      <c r="O716" s="59"/>
      <c r="P716" s="59"/>
      <c r="Q716" s="59"/>
      <c r="R716" s="59"/>
      <c r="S716" s="59"/>
      <c r="T716" s="59"/>
      <c r="U716" s="59"/>
      <c r="V716" s="59"/>
      <c r="W716" s="59"/>
      <c r="X716" s="59"/>
      <c r="Y716" s="59"/>
      <c r="Z716" s="59"/>
    </row>
    <row r="717" spans="1:26" ht="15.75" customHeight="1">
      <c r="A717" s="59"/>
      <c r="B717" s="59"/>
      <c r="C717" s="59"/>
      <c r="D717" s="59"/>
      <c r="E717" s="59"/>
      <c r="F717" s="59"/>
      <c r="G717" s="59"/>
      <c r="H717" s="59"/>
      <c r="I717" s="59"/>
      <c r="J717" s="59"/>
      <c r="K717" s="59"/>
      <c r="L717" s="59"/>
      <c r="M717" s="59"/>
      <c r="N717" s="59"/>
      <c r="O717" s="59"/>
      <c r="P717" s="59"/>
      <c r="Q717" s="59"/>
      <c r="R717" s="59"/>
      <c r="S717" s="59"/>
      <c r="T717" s="59"/>
      <c r="U717" s="59"/>
      <c r="V717" s="59"/>
      <c r="W717" s="59"/>
      <c r="X717" s="59"/>
      <c r="Y717" s="59"/>
      <c r="Z717" s="59"/>
    </row>
    <row r="718" spans="1:26" ht="15.75" customHeight="1">
      <c r="A718" s="59"/>
      <c r="B718" s="59"/>
      <c r="C718" s="59"/>
      <c r="D718" s="59"/>
      <c r="E718" s="59"/>
      <c r="F718" s="59"/>
      <c r="G718" s="59"/>
      <c r="H718" s="59"/>
      <c r="I718" s="59"/>
      <c r="J718" s="59"/>
      <c r="K718" s="59"/>
      <c r="L718" s="59"/>
      <c r="M718" s="59"/>
      <c r="N718" s="59"/>
      <c r="O718" s="59"/>
      <c r="P718" s="59"/>
      <c r="Q718" s="59"/>
      <c r="R718" s="59"/>
      <c r="S718" s="59"/>
      <c r="T718" s="59"/>
      <c r="U718" s="59"/>
      <c r="V718" s="59"/>
      <c r="W718" s="59"/>
      <c r="X718" s="59"/>
      <c r="Y718" s="59"/>
      <c r="Z718" s="59"/>
    </row>
    <row r="719" spans="1:26" ht="15.75" customHeight="1">
      <c r="A719" s="59"/>
      <c r="B719" s="59"/>
      <c r="C719" s="59"/>
      <c r="D719" s="59"/>
      <c r="E719" s="59"/>
      <c r="F719" s="59"/>
      <c r="G719" s="59"/>
      <c r="H719" s="59"/>
      <c r="I719" s="59"/>
      <c r="J719" s="59"/>
      <c r="K719" s="59"/>
      <c r="L719" s="59"/>
      <c r="M719" s="59"/>
      <c r="N719" s="59"/>
      <c r="O719" s="59"/>
      <c r="P719" s="59"/>
      <c r="Q719" s="59"/>
      <c r="R719" s="59"/>
      <c r="S719" s="59"/>
      <c r="T719" s="59"/>
      <c r="U719" s="59"/>
      <c r="V719" s="59"/>
      <c r="W719" s="59"/>
      <c r="X719" s="59"/>
      <c r="Y719" s="59"/>
      <c r="Z719" s="59"/>
    </row>
    <row r="720" spans="1:26" ht="15.75" customHeight="1">
      <c r="A720" s="59"/>
      <c r="B720" s="59"/>
      <c r="C720" s="59"/>
      <c r="D720" s="59"/>
      <c r="E720" s="59"/>
      <c r="F720" s="59"/>
      <c r="G720" s="59"/>
      <c r="H720" s="59"/>
      <c r="I720" s="59"/>
      <c r="J720" s="59"/>
      <c r="K720" s="59"/>
      <c r="L720" s="59"/>
      <c r="M720" s="59"/>
      <c r="N720" s="59"/>
      <c r="O720" s="59"/>
      <c r="P720" s="59"/>
      <c r="Q720" s="59"/>
      <c r="R720" s="59"/>
      <c r="S720" s="59"/>
      <c r="T720" s="59"/>
      <c r="U720" s="59"/>
      <c r="V720" s="59"/>
      <c r="W720" s="59"/>
      <c r="X720" s="59"/>
      <c r="Y720" s="59"/>
      <c r="Z720" s="59"/>
    </row>
    <row r="721" spans="1:26" ht="15.75" customHeight="1">
      <c r="A721" s="59"/>
      <c r="B721" s="59"/>
      <c r="C721" s="59"/>
      <c r="D721" s="59"/>
      <c r="E721" s="59"/>
      <c r="F721" s="59"/>
      <c r="G721" s="59"/>
      <c r="H721" s="59"/>
      <c r="I721" s="59"/>
      <c r="J721" s="59"/>
      <c r="K721" s="59"/>
      <c r="L721" s="59"/>
      <c r="M721" s="59"/>
      <c r="N721" s="59"/>
      <c r="O721" s="59"/>
      <c r="P721" s="59"/>
      <c r="Q721" s="59"/>
      <c r="R721" s="59"/>
      <c r="S721" s="59"/>
      <c r="T721" s="59"/>
      <c r="U721" s="59"/>
      <c r="V721" s="59"/>
      <c r="W721" s="59"/>
      <c r="X721" s="59"/>
      <c r="Y721" s="59"/>
      <c r="Z721" s="59"/>
    </row>
    <row r="722" spans="1:26" ht="15.75" customHeight="1">
      <c r="A722" s="59"/>
      <c r="B722" s="59"/>
      <c r="C722" s="59"/>
      <c r="D722" s="59"/>
      <c r="E722" s="59"/>
      <c r="F722" s="59"/>
      <c r="G722" s="59"/>
      <c r="H722" s="59"/>
      <c r="I722" s="59"/>
      <c r="J722" s="59"/>
      <c r="K722" s="59"/>
      <c r="L722" s="59"/>
      <c r="M722" s="59"/>
      <c r="N722" s="59"/>
      <c r="O722" s="59"/>
      <c r="P722" s="59"/>
      <c r="Q722" s="59"/>
      <c r="R722" s="59"/>
      <c r="S722" s="59"/>
      <c r="T722" s="59"/>
      <c r="U722" s="59"/>
      <c r="V722" s="59"/>
      <c r="W722" s="59"/>
      <c r="X722" s="59"/>
      <c r="Y722" s="59"/>
      <c r="Z722" s="59"/>
    </row>
    <row r="723" spans="1:26" ht="15.75" customHeight="1">
      <c r="A723" s="59"/>
      <c r="B723" s="59"/>
      <c r="C723" s="59"/>
      <c r="D723" s="59"/>
      <c r="E723" s="59"/>
      <c r="F723" s="59"/>
      <c r="G723" s="59"/>
      <c r="H723" s="59"/>
      <c r="I723" s="59"/>
      <c r="J723" s="59"/>
      <c r="K723" s="59"/>
      <c r="L723" s="59"/>
      <c r="M723" s="59"/>
      <c r="N723" s="59"/>
      <c r="O723" s="59"/>
      <c r="P723" s="59"/>
      <c r="Q723" s="59"/>
      <c r="R723" s="59"/>
      <c r="S723" s="59"/>
      <c r="T723" s="59"/>
      <c r="U723" s="59"/>
      <c r="V723" s="59"/>
      <c r="W723" s="59"/>
      <c r="X723" s="59"/>
      <c r="Y723" s="59"/>
      <c r="Z723" s="59"/>
    </row>
    <row r="724" spans="1:26" ht="15.75" customHeight="1">
      <c r="A724" s="59"/>
      <c r="B724" s="59"/>
      <c r="C724" s="59"/>
      <c r="D724" s="59"/>
      <c r="E724" s="59"/>
      <c r="F724" s="59"/>
      <c r="G724" s="59"/>
      <c r="H724" s="59"/>
      <c r="I724" s="59"/>
      <c r="J724" s="59"/>
      <c r="K724" s="59"/>
      <c r="L724" s="59"/>
      <c r="M724" s="59"/>
      <c r="N724" s="59"/>
      <c r="O724" s="59"/>
      <c r="P724" s="59"/>
      <c r="Q724" s="59"/>
      <c r="R724" s="59"/>
      <c r="S724" s="59"/>
      <c r="T724" s="59"/>
      <c r="U724" s="59"/>
      <c r="V724" s="59"/>
      <c r="W724" s="59"/>
      <c r="X724" s="59"/>
      <c r="Y724" s="59"/>
      <c r="Z724" s="59"/>
    </row>
    <row r="725" spans="1:26" ht="15.75" customHeight="1">
      <c r="A725" s="59"/>
      <c r="B725" s="59"/>
      <c r="C725" s="59"/>
      <c r="D725" s="59"/>
      <c r="E725" s="59"/>
      <c r="F725" s="59"/>
      <c r="G725" s="59"/>
      <c r="H725" s="59"/>
      <c r="I725" s="59"/>
      <c r="J725" s="59"/>
      <c r="K725" s="59"/>
      <c r="L725" s="59"/>
      <c r="M725" s="59"/>
      <c r="N725" s="59"/>
      <c r="O725" s="59"/>
      <c r="P725" s="59"/>
      <c r="Q725" s="59"/>
      <c r="R725" s="59"/>
      <c r="S725" s="59"/>
      <c r="T725" s="59"/>
      <c r="U725" s="59"/>
      <c r="V725" s="59"/>
      <c r="W725" s="59"/>
      <c r="X725" s="59"/>
      <c r="Y725" s="59"/>
      <c r="Z725" s="59"/>
    </row>
    <row r="726" spans="1:26" ht="15.75" customHeight="1">
      <c r="A726" s="59"/>
      <c r="B726" s="59"/>
      <c r="C726" s="59"/>
      <c r="D726" s="59"/>
      <c r="E726" s="59"/>
      <c r="F726" s="59"/>
      <c r="G726" s="59"/>
      <c r="H726" s="59"/>
      <c r="I726" s="59"/>
      <c r="J726" s="59"/>
      <c r="K726" s="59"/>
      <c r="L726" s="59"/>
      <c r="M726" s="59"/>
      <c r="N726" s="59"/>
      <c r="O726" s="59"/>
      <c r="P726" s="59"/>
      <c r="Q726" s="59"/>
      <c r="R726" s="59"/>
      <c r="S726" s="59"/>
      <c r="T726" s="59"/>
      <c r="U726" s="59"/>
      <c r="V726" s="59"/>
      <c r="W726" s="59"/>
      <c r="X726" s="59"/>
      <c r="Y726" s="59"/>
      <c r="Z726" s="59"/>
    </row>
    <row r="727" spans="1:26" ht="15.75" customHeight="1">
      <c r="A727" s="59"/>
      <c r="B727" s="59"/>
      <c r="C727" s="59"/>
      <c r="D727" s="59"/>
      <c r="E727" s="59"/>
      <c r="F727" s="59"/>
      <c r="G727" s="59"/>
      <c r="H727" s="59"/>
      <c r="I727" s="59"/>
      <c r="J727" s="59"/>
      <c r="K727" s="59"/>
      <c r="L727" s="59"/>
      <c r="M727" s="59"/>
      <c r="N727" s="59"/>
      <c r="O727" s="59"/>
      <c r="P727" s="59"/>
      <c r="Q727" s="59"/>
      <c r="R727" s="59"/>
      <c r="S727" s="59"/>
      <c r="T727" s="59"/>
      <c r="U727" s="59"/>
      <c r="V727" s="59"/>
      <c r="W727" s="59"/>
      <c r="X727" s="59"/>
      <c r="Y727" s="59"/>
      <c r="Z727" s="59"/>
    </row>
    <row r="728" spans="1:26" ht="15.75" customHeight="1">
      <c r="A728" s="59"/>
      <c r="B728" s="59"/>
      <c r="C728" s="59"/>
      <c r="D728" s="59"/>
      <c r="E728" s="59"/>
      <c r="F728" s="59"/>
      <c r="G728" s="59"/>
      <c r="H728" s="59"/>
      <c r="I728" s="59"/>
      <c r="J728" s="59"/>
      <c r="K728" s="59"/>
      <c r="L728" s="59"/>
      <c r="M728" s="59"/>
      <c r="N728" s="59"/>
      <c r="O728" s="59"/>
      <c r="P728" s="59"/>
      <c r="Q728" s="59"/>
      <c r="R728" s="59"/>
      <c r="S728" s="59"/>
      <c r="T728" s="59"/>
      <c r="U728" s="59"/>
      <c r="V728" s="59"/>
      <c r="W728" s="59"/>
      <c r="X728" s="59"/>
      <c r="Y728" s="59"/>
      <c r="Z728" s="59"/>
    </row>
    <row r="729" spans="1:26" ht="15.75" customHeight="1">
      <c r="A729" s="59"/>
      <c r="B729" s="59"/>
      <c r="C729" s="59"/>
      <c r="D729" s="59"/>
      <c r="E729" s="59"/>
      <c r="F729" s="59"/>
      <c r="G729" s="59"/>
      <c r="H729" s="59"/>
      <c r="I729" s="59"/>
      <c r="J729" s="59"/>
      <c r="K729" s="59"/>
      <c r="L729" s="59"/>
      <c r="M729" s="59"/>
      <c r="N729" s="59"/>
      <c r="O729" s="59"/>
      <c r="P729" s="59"/>
      <c r="Q729" s="59"/>
      <c r="R729" s="59"/>
      <c r="S729" s="59"/>
      <c r="T729" s="59"/>
      <c r="U729" s="59"/>
      <c r="V729" s="59"/>
      <c r="W729" s="59"/>
      <c r="X729" s="59"/>
      <c r="Y729" s="59"/>
      <c r="Z729" s="59"/>
    </row>
    <row r="730" spans="1:26" ht="15.75" customHeight="1">
      <c r="A730" s="59"/>
      <c r="B730" s="59"/>
      <c r="C730" s="59"/>
      <c r="D730" s="59"/>
      <c r="E730" s="59"/>
      <c r="F730" s="59"/>
      <c r="G730" s="59"/>
      <c r="H730" s="59"/>
      <c r="I730" s="59"/>
      <c r="J730" s="59"/>
      <c r="K730" s="59"/>
      <c r="L730" s="59"/>
      <c r="M730" s="59"/>
      <c r="N730" s="59"/>
      <c r="O730" s="59"/>
      <c r="P730" s="59"/>
      <c r="Q730" s="59"/>
      <c r="R730" s="59"/>
      <c r="S730" s="59"/>
      <c r="T730" s="59"/>
      <c r="U730" s="59"/>
      <c r="V730" s="59"/>
      <c r="W730" s="59"/>
      <c r="X730" s="59"/>
      <c r="Y730" s="59"/>
      <c r="Z730" s="59"/>
    </row>
    <row r="731" spans="1:26" ht="15.75" customHeight="1">
      <c r="A731" s="59"/>
      <c r="B731" s="59"/>
      <c r="C731" s="59"/>
      <c r="D731" s="59"/>
      <c r="E731" s="59"/>
      <c r="F731" s="59"/>
      <c r="G731" s="59"/>
      <c r="H731" s="59"/>
      <c r="I731" s="59"/>
      <c r="J731" s="59"/>
      <c r="K731" s="59"/>
      <c r="L731" s="59"/>
      <c r="M731" s="59"/>
      <c r="N731" s="59"/>
      <c r="O731" s="59"/>
      <c r="P731" s="59"/>
      <c r="Q731" s="59"/>
      <c r="R731" s="59"/>
      <c r="S731" s="59"/>
      <c r="T731" s="59"/>
      <c r="U731" s="59"/>
      <c r="V731" s="59"/>
      <c r="W731" s="59"/>
      <c r="X731" s="59"/>
      <c r="Y731" s="59"/>
      <c r="Z731" s="59"/>
    </row>
    <row r="732" spans="1:26" ht="15.75" customHeight="1">
      <c r="A732" s="59"/>
      <c r="B732" s="59"/>
      <c r="C732" s="59"/>
      <c r="D732" s="59"/>
      <c r="E732" s="59"/>
      <c r="F732" s="59"/>
      <c r="G732" s="59"/>
      <c r="H732" s="59"/>
      <c r="I732" s="59"/>
      <c r="J732" s="59"/>
      <c r="K732" s="59"/>
      <c r="L732" s="59"/>
      <c r="M732" s="59"/>
      <c r="N732" s="59"/>
      <c r="O732" s="59"/>
      <c r="P732" s="59"/>
      <c r="Q732" s="59"/>
      <c r="R732" s="59"/>
      <c r="S732" s="59"/>
      <c r="T732" s="59"/>
      <c r="U732" s="59"/>
      <c r="V732" s="59"/>
      <c r="W732" s="59"/>
      <c r="X732" s="59"/>
      <c r="Y732" s="59"/>
      <c r="Z732" s="59"/>
    </row>
    <row r="733" spans="1:26" ht="15.75" customHeight="1">
      <c r="A733" s="59"/>
      <c r="B733" s="59"/>
      <c r="C733" s="59"/>
      <c r="D733" s="59"/>
      <c r="E733" s="59"/>
      <c r="F733" s="59"/>
      <c r="G733" s="59"/>
      <c r="H733" s="59"/>
      <c r="I733" s="59"/>
      <c r="J733" s="59"/>
      <c r="K733" s="59"/>
      <c r="L733" s="59"/>
      <c r="M733" s="59"/>
      <c r="N733" s="59"/>
      <c r="O733" s="59"/>
      <c r="P733" s="59"/>
      <c r="Q733" s="59"/>
      <c r="R733" s="59"/>
      <c r="S733" s="59"/>
      <c r="T733" s="59"/>
      <c r="U733" s="59"/>
      <c r="V733" s="59"/>
      <c r="W733" s="59"/>
      <c r="X733" s="59"/>
      <c r="Y733" s="59"/>
      <c r="Z733" s="59"/>
    </row>
    <row r="734" spans="1:26" ht="15.75" customHeight="1">
      <c r="A734" s="59"/>
      <c r="B734" s="59"/>
      <c r="C734" s="59"/>
      <c r="D734" s="59"/>
      <c r="E734" s="59"/>
      <c r="F734" s="59"/>
      <c r="G734" s="59"/>
      <c r="H734" s="59"/>
      <c r="I734" s="59"/>
      <c r="J734" s="59"/>
      <c r="K734" s="59"/>
      <c r="L734" s="59"/>
      <c r="M734" s="59"/>
      <c r="N734" s="59"/>
      <c r="O734" s="59"/>
      <c r="P734" s="59"/>
      <c r="Q734" s="59"/>
      <c r="R734" s="59"/>
      <c r="S734" s="59"/>
      <c r="T734" s="59"/>
      <c r="U734" s="59"/>
      <c r="V734" s="59"/>
      <c r="W734" s="59"/>
      <c r="X734" s="59"/>
      <c r="Y734" s="59"/>
      <c r="Z734" s="59"/>
    </row>
    <row r="735" spans="1:26" ht="15.75" customHeight="1">
      <c r="A735" s="59"/>
      <c r="B735" s="59"/>
      <c r="C735" s="59"/>
      <c r="D735" s="59"/>
      <c r="E735" s="59"/>
      <c r="F735" s="59"/>
      <c r="G735" s="59"/>
      <c r="H735" s="59"/>
      <c r="I735" s="59"/>
      <c r="J735" s="59"/>
      <c r="K735" s="59"/>
      <c r="L735" s="59"/>
      <c r="M735" s="59"/>
      <c r="N735" s="59"/>
      <c r="O735" s="59"/>
      <c r="P735" s="59"/>
      <c r="Q735" s="59"/>
      <c r="R735" s="59"/>
      <c r="S735" s="59"/>
      <c r="T735" s="59"/>
      <c r="U735" s="59"/>
      <c r="V735" s="59"/>
      <c r="W735" s="59"/>
      <c r="X735" s="59"/>
      <c r="Y735" s="59"/>
      <c r="Z735" s="59"/>
    </row>
    <row r="736" spans="1:26" ht="15.75" customHeight="1">
      <c r="A736" s="59"/>
      <c r="B736" s="59"/>
      <c r="C736" s="59"/>
      <c r="D736" s="59"/>
      <c r="E736" s="59"/>
      <c r="F736" s="59"/>
      <c r="G736" s="59"/>
      <c r="H736" s="59"/>
      <c r="I736" s="59"/>
      <c r="J736" s="59"/>
      <c r="K736" s="59"/>
      <c r="L736" s="59"/>
      <c r="M736" s="59"/>
      <c r="N736" s="59"/>
      <c r="O736" s="59"/>
      <c r="P736" s="59"/>
      <c r="Q736" s="59"/>
      <c r="R736" s="59"/>
      <c r="S736" s="59"/>
      <c r="T736" s="59"/>
      <c r="U736" s="59"/>
      <c r="V736" s="59"/>
      <c r="W736" s="59"/>
      <c r="X736" s="59"/>
      <c r="Y736" s="59"/>
      <c r="Z736" s="59"/>
    </row>
    <row r="737" spans="1:26" ht="15.75" customHeight="1">
      <c r="A737" s="59"/>
      <c r="B737" s="59"/>
      <c r="C737" s="59"/>
      <c r="D737" s="59"/>
      <c r="E737" s="59"/>
      <c r="F737" s="59"/>
      <c r="G737" s="59"/>
      <c r="H737" s="59"/>
      <c r="I737" s="59"/>
      <c r="J737" s="59"/>
      <c r="K737" s="59"/>
      <c r="L737" s="59"/>
      <c r="M737" s="59"/>
      <c r="N737" s="59"/>
      <c r="O737" s="59"/>
      <c r="P737" s="59"/>
      <c r="Q737" s="59"/>
      <c r="R737" s="59"/>
      <c r="S737" s="59"/>
      <c r="T737" s="59"/>
      <c r="U737" s="59"/>
      <c r="V737" s="59"/>
      <c r="W737" s="59"/>
      <c r="X737" s="59"/>
      <c r="Y737" s="59"/>
      <c r="Z737" s="59"/>
    </row>
    <row r="738" spans="1:26" ht="15.75" customHeight="1">
      <c r="A738" s="59"/>
      <c r="B738" s="59"/>
      <c r="C738" s="59"/>
      <c r="D738" s="59"/>
      <c r="E738" s="59"/>
      <c r="F738" s="59"/>
      <c r="G738" s="59"/>
      <c r="H738" s="59"/>
      <c r="I738" s="59"/>
      <c r="J738" s="59"/>
      <c r="K738" s="59"/>
      <c r="L738" s="59"/>
      <c r="M738" s="59"/>
      <c r="N738" s="59"/>
      <c r="O738" s="59"/>
      <c r="P738" s="59"/>
      <c r="Q738" s="59"/>
      <c r="R738" s="59"/>
      <c r="S738" s="59"/>
      <c r="T738" s="59"/>
      <c r="U738" s="59"/>
      <c r="V738" s="59"/>
      <c r="W738" s="59"/>
      <c r="X738" s="59"/>
      <c r="Y738" s="59"/>
      <c r="Z738" s="59"/>
    </row>
    <row r="739" spans="1:26" ht="15.75" customHeight="1">
      <c r="A739" s="59"/>
      <c r="B739" s="59"/>
      <c r="C739" s="59"/>
      <c r="D739" s="59"/>
      <c r="E739" s="59"/>
      <c r="F739" s="59"/>
      <c r="G739" s="59"/>
      <c r="H739" s="59"/>
      <c r="I739" s="59"/>
      <c r="J739" s="59"/>
      <c r="K739" s="59"/>
      <c r="L739" s="59"/>
      <c r="M739" s="59"/>
      <c r="N739" s="59"/>
      <c r="O739" s="59"/>
      <c r="P739" s="59"/>
      <c r="Q739" s="59"/>
      <c r="R739" s="59"/>
      <c r="S739" s="59"/>
      <c r="T739" s="59"/>
      <c r="U739" s="59"/>
      <c r="V739" s="59"/>
      <c r="W739" s="59"/>
      <c r="X739" s="59"/>
      <c r="Y739" s="59"/>
      <c r="Z739" s="59"/>
    </row>
    <row r="740" spans="1:26" ht="15.75" customHeight="1">
      <c r="A740" s="59"/>
      <c r="B740" s="59"/>
      <c r="C740" s="59"/>
      <c r="D740" s="59"/>
      <c r="E740" s="59"/>
      <c r="F740" s="59"/>
      <c r="G740" s="59"/>
      <c r="H740" s="59"/>
      <c r="I740" s="59"/>
      <c r="J740" s="59"/>
      <c r="K740" s="59"/>
      <c r="L740" s="59"/>
      <c r="M740" s="59"/>
      <c r="N740" s="59"/>
      <c r="O740" s="59"/>
      <c r="P740" s="59"/>
      <c r="Q740" s="59"/>
      <c r="R740" s="59"/>
      <c r="S740" s="59"/>
      <c r="T740" s="59"/>
      <c r="U740" s="59"/>
      <c r="V740" s="59"/>
      <c r="W740" s="59"/>
      <c r="X740" s="59"/>
      <c r="Y740" s="59"/>
      <c r="Z740" s="59"/>
    </row>
    <row r="741" spans="1:26" ht="15.75" customHeight="1">
      <c r="A741" s="59"/>
      <c r="B741" s="59"/>
      <c r="C741" s="59"/>
      <c r="D741" s="59"/>
      <c r="E741" s="59"/>
      <c r="F741" s="59"/>
      <c r="G741" s="59"/>
      <c r="H741" s="59"/>
      <c r="I741" s="59"/>
      <c r="J741" s="59"/>
      <c r="K741" s="59"/>
      <c r="L741" s="59"/>
      <c r="M741" s="59"/>
      <c r="N741" s="59"/>
      <c r="O741" s="59"/>
      <c r="P741" s="59"/>
      <c r="Q741" s="59"/>
      <c r="R741" s="59"/>
      <c r="S741" s="59"/>
      <c r="T741" s="59"/>
      <c r="U741" s="59"/>
      <c r="V741" s="59"/>
      <c r="W741" s="59"/>
      <c r="X741" s="59"/>
      <c r="Y741" s="59"/>
      <c r="Z741" s="59"/>
    </row>
    <row r="742" spans="1:26" ht="15.75" customHeight="1">
      <c r="A742" s="59"/>
      <c r="B742" s="59"/>
      <c r="C742" s="59"/>
      <c r="D742" s="59"/>
      <c r="E742" s="59"/>
      <c r="F742" s="59"/>
      <c r="G742" s="59"/>
      <c r="H742" s="59"/>
      <c r="I742" s="59"/>
      <c r="J742" s="59"/>
      <c r="K742" s="59"/>
      <c r="L742" s="59"/>
      <c r="M742" s="59"/>
      <c r="N742" s="59"/>
      <c r="O742" s="59"/>
      <c r="P742" s="59"/>
      <c r="Q742" s="59"/>
      <c r="R742" s="59"/>
      <c r="S742" s="59"/>
      <c r="T742" s="59"/>
      <c r="U742" s="59"/>
      <c r="V742" s="59"/>
      <c r="W742" s="59"/>
      <c r="X742" s="59"/>
      <c r="Y742" s="59"/>
      <c r="Z742" s="59"/>
    </row>
    <row r="743" spans="1:26" ht="15.75" customHeight="1">
      <c r="A743" s="59"/>
      <c r="B743" s="59"/>
      <c r="C743" s="59"/>
      <c r="D743" s="59"/>
      <c r="E743" s="59"/>
      <c r="F743" s="59"/>
      <c r="G743" s="59"/>
      <c r="H743" s="59"/>
      <c r="I743" s="59"/>
      <c r="J743" s="59"/>
      <c r="K743" s="59"/>
      <c r="L743" s="59"/>
      <c r="M743" s="59"/>
      <c r="N743" s="59"/>
      <c r="O743" s="59"/>
      <c r="P743" s="59"/>
      <c r="Q743" s="59"/>
      <c r="R743" s="59"/>
      <c r="S743" s="59"/>
      <c r="T743" s="59"/>
      <c r="U743" s="59"/>
      <c r="V743" s="59"/>
      <c r="W743" s="59"/>
      <c r="X743" s="59"/>
      <c r="Y743" s="59"/>
      <c r="Z743" s="59"/>
    </row>
    <row r="744" spans="1:26" ht="15.75" customHeight="1">
      <c r="A744" s="59"/>
      <c r="B744" s="59"/>
      <c r="C744" s="59"/>
      <c r="D744" s="59"/>
      <c r="E744" s="59"/>
      <c r="F744" s="59"/>
      <c r="G744" s="59"/>
      <c r="H744" s="59"/>
      <c r="I744" s="59"/>
      <c r="J744" s="59"/>
      <c r="K744" s="59"/>
      <c r="L744" s="59"/>
      <c r="M744" s="59"/>
      <c r="N744" s="59"/>
      <c r="O744" s="59"/>
      <c r="P744" s="59"/>
      <c r="Q744" s="59"/>
      <c r="R744" s="59"/>
      <c r="S744" s="59"/>
      <c r="T744" s="59"/>
      <c r="U744" s="59"/>
      <c r="V744" s="59"/>
      <c r="W744" s="59"/>
      <c r="X744" s="59"/>
      <c r="Y744" s="59"/>
      <c r="Z744" s="59"/>
    </row>
    <row r="745" spans="1:26" ht="15.75" customHeight="1">
      <c r="A745" s="59"/>
      <c r="B745" s="59"/>
      <c r="C745" s="59"/>
      <c r="D745" s="59"/>
      <c r="E745" s="59"/>
      <c r="F745" s="59"/>
      <c r="G745" s="59"/>
      <c r="H745" s="59"/>
      <c r="I745" s="59"/>
      <c r="J745" s="59"/>
      <c r="K745" s="59"/>
      <c r="L745" s="59"/>
      <c r="M745" s="59"/>
      <c r="N745" s="59"/>
      <c r="O745" s="59"/>
      <c r="P745" s="59"/>
      <c r="Q745" s="59"/>
      <c r="R745" s="59"/>
      <c r="S745" s="59"/>
      <c r="T745" s="59"/>
      <c r="U745" s="59"/>
      <c r="V745" s="59"/>
      <c r="W745" s="59"/>
      <c r="X745" s="59"/>
      <c r="Y745" s="59"/>
      <c r="Z745" s="59"/>
    </row>
    <row r="746" spans="1:26" ht="15.75" customHeight="1">
      <c r="A746" s="59"/>
      <c r="B746" s="59"/>
      <c r="C746" s="59"/>
      <c r="D746" s="59"/>
      <c r="E746" s="59"/>
      <c r="F746" s="59"/>
      <c r="G746" s="59"/>
      <c r="H746" s="59"/>
      <c r="I746" s="59"/>
      <c r="J746" s="59"/>
      <c r="K746" s="59"/>
      <c r="L746" s="59"/>
      <c r="M746" s="59"/>
      <c r="N746" s="59"/>
      <c r="O746" s="59"/>
      <c r="P746" s="59"/>
      <c r="Q746" s="59"/>
      <c r="R746" s="59"/>
      <c r="S746" s="59"/>
      <c r="T746" s="59"/>
      <c r="U746" s="59"/>
      <c r="V746" s="59"/>
      <c r="W746" s="59"/>
      <c r="X746" s="59"/>
      <c r="Y746" s="59"/>
      <c r="Z746" s="59"/>
    </row>
    <row r="747" spans="1:26" ht="15.75" customHeight="1">
      <c r="A747" s="59"/>
      <c r="B747" s="59"/>
      <c r="C747" s="59"/>
      <c r="D747" s="59"/>
      <c r="E747" s="59"/>
      <c r="F747" s="59"/>
      <c r="G747" s="59"/>
      <c r="H747" s="59"/>
      <c r="I747" s="59"/>
      <c r="J747" s="59"/>
      <c r="K747" s="59"/>
      <c r="L747" s="59"/>
      <c r="M747" s="59"/>
      <c r="N747" s="59"/>
      <c r="O747" s="59"/>
      <c r="P747" s="59"/>
      <c r="Q747" s="59"/>
      <c r="R747" s="59"/>
      <c r="S747" s="59"/>
      <c r="T747" s="59"/>
      <c r="U747" s="59"/>
      <c r="V747" s="59"/>
      <c r="W747" s="59"/>
      <c r="X747" s="59"/>
      <c r="Y747" s="59"/>
      <c r="Z747" s="59"/>
    </row>
    <row r="748" spans="1:26" ht="15.75" customHeight="1">
      <c r="A748" s="59"/>
      <c r="B748" s="59"/>
      <c r="C748" s="59"/>
      <c r="D748" s="59"/>
      <c r="E748" s="59"/>
      <c r="F748" s="59"/>
      <c r="G748" s="59"/>
      <c r="H748" s="59"/>
      <c r="I748" s="59"/>
      <c r="J748" s="59"/>
      <c r="K748" s="59"/>
      <c r="L748" s="59"/>
      <c r="M748" s="59"/>
      <c r="N748" s="59"/>
      <c r="O748" s="59"/>
      <c r="P748" s="59"/>
      <c r="Q748" s="59"/>
      <c r="R748" s="59"/>
      <c r="S748" s="59"/>
      <c r="T748" s="59"/>
      <c r="U748" s="59"/>
      <c r="V748" s="59"/>
      <c r="W748" s="59"/>
      <c r="X748" s="59"/>
      <c r="Y748" s="59"/>
      <c r="Z748" s="59"/>
    </row>
    <row r="749" spans="1:26" ht="15.75" customHeight="1">
      <c r="A749" s="59"/>
      <c r="B749" s="59"/>
      <c r="C749" s="59"/>
      <c r="D749" s="59"/>
      <c r="E749" s="59"/>
      <c r="F749" s="59"/>
      <c r="G749" s="59"/>
      <c r="H749" s="59"/>
      <c r="I749" s="59"/>
      <c r="J749" s="59"/>
      <c r="K749" s="59"/>
      <c r="L749" s="59"/>
      <c r="M749" s="59"/>
      <c r="N749" s="59"/>
      <c r="O749" s="59"/>
      <c r="P749" s="59"/>
      <c r="Q749" s="59"/>
      <c r="R749" s="59"/>
      <c r="S749" s="59"/>
      <c r="T749" s="59"/>
      <c r="U749" s="59"/>
      <c r="V749" s="59"/>
      <c r="W749" s="59"/>
      <c r="X749" s="59"/>
      <c r="Y749" s="59"/>
      <c r="Z749" s="59"/>
    </row>
    <row r="750" spans="1:26" ht="15.75" customHeight="1">
      <c r="A750" s="59"/>
      <c r="B750" s="59"/>
      <c r="C750" s="59"/>
      <c r="D750" s="59"/>
      <c r="E750" s="59"/>
      <c r="F750" s="59"/>
      <c r="G750" s="59"/>
      <c r="H750" s="59"/>
      <c r="I750" s="59"/>
      <c r="J750" s="59"/>
      <c r="K750" s="59"/>
      <c r="L750" s="59"/>
      <c r="M750" s="59"/>
      <c r="N750" s="59"/>
      <c r="O750" s="59"/>
      <c r="P750" s="59"/>
      <c r="Q750" s="59"/>
      <c r="R750" s="59"/>
      <c r="S750" s="59"/>
      <c r="T750" s="59"/>
      <c r="U750" s="59"/>
      <c r="V750" s="59"/>
      <c r="W750" s="59"/>
      <c r="X750" s="59"/>
      <c r="Y750" s="59"/>
      <c r="Z750" s="59"/>
    </row>
    <row r="751" spans="1:26" ht="15.75" customHeight="1">
      <c r="A751" s="59"/>
      <c r="B751" s="59"/>
      <c r="C751" s="59"/>
      <c r="D751" s="59"/>
      <c r="E751" s="59"/>
      <c r="F751" s="59"/>
      <c r="G751" s="59"/>
      <c r="H751" s="59"/>
      <c r="I751" s="59"/>
      <c r="J751" s="59"/>
      <c r="K751" s="59"/>
      <c r="L751" s="59"/>
      <c r="M751" s="59"/>
      <c r="N751" s="59"/>
      <c r="O751" s="59"/>
      <c r="P751" s="59"/>
      <c r="Q751" s="59"/>
      <c r="R751" s="59"/>
      <c r="S751" s="59"/>
      <c r="T751" s="59"/>
      <c r="U751" s="59"/>
      <c r="V751" s="59"/>
      <c r="W751" s="59"/>
      <c r="X751" s="59"/>
      <c r="Y751" s="59"/>
      <c r="Z751" s="59"/>
    </row>
    <row r="752" spans="1:26" ht="15.75" customHeight="1">
      <c r="A752" s="59"/>
      <c r="B752" s="59"/>
      <c r="C752" s="59"/>
      <c r="D752" s="59"/>
      <c r="E752" s="59"/>
      <c r="F752" s="59"/>
      <c r="G752" s="59"/>
      <c r="H752" s="59"/>
      <c r="I752" s="59"/>
      <c r="J752" s="59"/>
      <c r="K752" s="59"/>
      <c r="L752" s="59"/>
      <c r="M752" s="59"/>
      <c r="N752" s="59"/>
      <c r="O752" s="59"/>
      <c r="P752" s="59"/>
      <c r="Q752" s="59"/>
      <c r="R752" s="59"/>
      <c r="S752" s="59"/>
      <c r="T752" s="59"/>
      <c r="U752" s="59"/>
      <c r="V752" s="59"/>
      <c r="W752" s="59"/>
      <c r="X752" s="59"/>
      <c r="Y752" s="59"/>
      <c r="Z752" s="59"/>
    </row>
    <row r="753" spans="1:26" ht="15.75" customHeight="1">
      <c r="A753" s="59"/>
      <c r="B753" s="59"/>
      <c r="C753" s="59"/>
      <c r="D753" s="59"/>
      <c r="E753" s="59"/>
      <c r="F753" s="59"/>
      <c r="G753" s="59"/>
      <c r="H753" s="59"/>
      <c r="I753" s="59"/>
      <c r="J753" s="59"/>
      <c r="K753" s="59"/>
      <c r="L753" s="59"/>
      <c r="M753" s="59"/>
      <c r="N753" s="59"/>
      <c r="O753" s="59"/>
      <c r="P753" s="59"/>
      <c r="Q753" s="59"/>
      <c r="R753" s="59"/>
      <c r="S753" s="59"/>
      <c r="T753" s="59"/>
      <c r="U753" s="59"/>
      <c r="V753" s="59"/>
      <c r="W753" s="59"/>
      <c r="X753" s="59"/>
      <c r="Y753" s="59"/>
      <c r="Z753" s="59"/>
    </row>
    <row r="754" spans="1:26" ht="15.75" customHeight="1">
      <c r="A754" s="59"/>
      <c r="B754" s="59"/>
      <c r="C754" s="59"/>
      <c r="D754" s="59"/>
      <c r="E754" s="59"/>
      <c r="F754" s="59"/>
      <c r="G754" s="59"/>
      <c r="H754" s="59"/>
      <c r="I754" s="59"/>
      <c r="J754" s="59"/>
      <c r="K754" s="59"/>
      <c r="L754" s="59"/>
      <c r="M754" s="59"/>
      <c r="N754" s="59"/>
      <c r="O754" s="59"/>
      <c r="P754" s="59"/>
      <c r="Q754" s="59"/>
      <c r="R754" s="59"/>
      <c r="S754" s="59"/>
      <c r="T754" s="59"/>
      <c r="U754" s="59"/>
      <c r="V754" s="59"/>
      <c r="W754" s="59"/>
      <c r="X754" s="59"/>
      <c r="Y754" s="59"/>
      <c r="Z754" s="59"/>
    </row>
    <row r="755" spans="1:26" ht="15.75" customHeight="1">
      <c r="A755" s="59"/>
      <c r="B755" s="59"/>
      <c r="C755" s="59"/>
      <c r="D755" s="59"/>
      <c r="E755" s="59"/>
      <c r="F755" s="59"/>
      <c r="G755" s="59"/>
      <c r="H755" s="59"/>
      <c r="I755" s="59"/>
      <c r="J755" s="59"/>
      <c r="K755" s="59"/>
      <c r="L755" s="59"/>
      <c r="M755" s="59"/>
      <c r="N755" s="59"/>
      <c r="O755" s="59"/>
      <c r="P755" s="59"/>
      <c r="Q755" s="59"/>
      <c r="R755" s="59"/>
      <c r="S755" s="59"/>
      <c r="T755" s="59"/>
      <c r="U755" s="59"/>
      <c r="V755" s="59"/>
      <c r="W755" s="59"/>
      <c r="X755" s="59"/>
      <c r="Y755" s="59"/>
      <c r="Z755" s="59"/>
    </row>
    <row r="756" spans="1:26" ht="15.75" customHeight="1">
      <c r="A756" s="59"/>
      <c r="B756" s="59"/>
      <c r="C756" s="59"/>
      <c r="D756" s="59"/>
      <c r="E756" s="59"/>
      <c r="F756" s="59"/>
      <c r="G756" s="59"/>
      <c r="H756" s="59"/>
      <c r="I756" s="59"/>
      <c r="J756" s="59"/>
      <c r="K756" s="59"/>
      <c r="L756" s="59"/>
      <c r="M756" s="59"/>
      <c r="N756" s="59"/>
      <c r="O756" s="59"/>
      <c r="P756" s="59"/>
      <c r="Q756" s="59"/>
      <c r="R756" s="59"/>
      <c r="S756" s="59"/>
      <c r="T756" s="59"/>
      <c r="U756" s="59"/>
      <c r="V756" s="59"/>
      <c r="W756" s="59"/>
      <c r="X756" s="59"/>
      <c r="Y756" s="59"/>
      <c r="Z756" s="59"/>
    </row>
    <row r="757" spans="1:26" ht="15.75" customHeight="1">
      <c r="A757" s="59"/>
      <c r="B757" s="59"/>
      <c r="C757" s="59"/>
      <c r="D757" s="59"/>
      <c r="E757" s="59"/>
      <c r="F757" s="59"/>
      <c r="G757" s="59"/>
      <c r="H757" s="59"/>
      <c r="I757" s="59"/>
      <c r="J757" s="59"/>
      <c r="K757" s="59"/>
      <c r="L757" s="59"/>
      <c r="M757" s="59"/>
      <c r="N757" s="59"/>
      <c r="O757" s="59"/>
      <c r="P757" s="59"/>
      <c r="Q757" s="59"/>
      <c r="R757" s="59"/>
      <c r="S757" s="59"/>
      <c r="T757" s="59"/>
      <c r="U757" s="59"/>
      <c r="V757" s="59"/>
      <c r="W757" s="59"/>
      <c r="X757" s="59"/>
      <c r="Y757" s="59"/>
      <c r="Z757" s="59"/>
    </row>
    <row r="758" spans="1:26" ht="15.75" customHeight="1">
      <c r="A758" s="59"/>
      <c r="B758" s="59"/>
      <c r="C758" s="59"/>
      <c r="D758" s="59"/>
      <c r="E758" s="59"/>
      <c r="F758" s="59"/>
      <c r="G758" s="59"/>
      <c r="H758" s="59"/>
      <c r="I758" s="59"/>
      <c r="J758" s="59"/>
      <c r="K758" s="59"/>
      <c r="L758" s="59"/>
      <c r="M758" s="59"/>
      <c r="N758" s="59"/>
      <c r="O758" s="59"/>
      <c r="P758" s="59"/>
      <c r="Q758" s="59"/>
      <c r="R758" s="59"/>
      <c r="S758" s="59"/>
      <c r="T758" s="59"/>
      <c r="U758" s="59"/>
      <c r="V758" s="59"/>
      <c r="W758" s="59"/>
      <c r="X758" s="59"/>
      <c r="Y758" s="59"/>
      <c r="Z758" s="59"/>
    </row>
    <row r="759" spans="1:26" ht="15.75" customHeight="1">
      <c r="A759" s="59"/>
      <c r="B759" s="59"/>
      <c r="C759" s="59"/>
      <c r="D759" s="59"/>
      <c r="E759" s="59"/>
      <c r="F759" s="59"/>
      <c r="G759" s="59"/>
      <c r="H759" s="59"/>
      <c r="I759" s="59"/>
      <c r="J759" s="59"/>
      <c r="K759" s="59"/>
      <c r="L759" s="59"/>
      <c r="M759" s="59"/>
      <c r="N759" s="59"/>
      <c r="O759" s="59"/>
      <c r="P759" s="59"/>
      <c r="Q759" s="59"/>
      <c r="R759" s="59"/>
      <c r="S759" s="59"/>
      <c r="T759" s="59"/>
      <c r="U759" s="59"/>
      <c r="V759" s="59"/>
      <c r="W759" s="59"/>
      <c r="X759" s="59"/>
      <c r="Y759" s="59"/>
      <c r="Z759" s="59"/>
    </row>
    <row r="760" spans="1:26" ht="15.75" customHeight="1">
      <c r="A760" s="59"/>
      <c r="B760" s="59"/>
      <c r="C760" s="59"/>
      <c r="D760" s="59"/>
      <c r="E760" s="59"/>
      <c r="F760" s="59"/>
      <c r="G760" s="59"/>
      <c r="H760" s="59"/>
      <c r="I760" s="59"/>
      <c r="J760" s="59"/>
      <c r="K760" s="59"/>
      <c r="L760" s="59"/>
      <c r="M760" s="59"/>
      <c r="N760" s="59"/>
      <c r="O760" s="59"/>
      <c r="P760" s="59"/>
      <c r="Q760" s="59"/>
      <c r="R760" s="59"/>
      <c r="S760" s="59"/>
      <c r="T760" s="59"/>
      <c r="U760" s="59"/>
      <c r="V760" s="59"/>
      <c r="W760" s="59"/>
      <c r="X760" s="59"/>
      <c r="Y760" s="59"/>
      <c r="Z760" s="59"/>
    </row>
    <row r="761" spans="1:26" ht="15.75" customHeight="1">
      <c r="A761" s="59"/>
      <c r="B761" s="59"/>
      <c r="C761" s="59"/>
      <c r="D761" s="59"/>
      <c r="E761" s="59"/>
      <c r="F761" s="59"/>
      <c r="G761" s="59"/>
      <c r="H761" s="59"/>
      <c r="I761" s="59"/>
      <c r="J761" s="59"/>
      <c r="K761" s="59"/>
      <c r="L761" s="59"/>
      <c r="M761" s="59"/>
      <c r="N761" s="59"/>
      <c r="O761" s="59"/>
      <c r="P761" s="59"/>
      <c r="Q761" s="59"/>
      <c r="R761" s="59"/>
      <c r="S761" s="59"/>
      <c r="T761" s="59"/>
      <c r="U761" s="59"/>
      <c r="V761" s="59"/>
      <c r="W761" s="59"/>
      <c r="X761" s="59"/>
      <c r="Y761" s="59"/>
      <c r="Z761" s="59"/>
    </row>
    <row r="762" spans="1:26" ht="15.75" customHeight="1">
      <c r="A762" s="59"/>
      <c r="B762" s="59"/>
      <c r="C762" s="59"/>
      <c r="D762" s="59"/>
      <c r="E762" s="59"/>
      <c r="F762" s="59"/>
      <c r="G762" s="59"/>
      <c r="H762" s="59"/>
      <c r="I762" s="59"/>
      <c r="J762" s="59"/>
      <c r="K762" s="59"/>
      <c r="L762" s="59"/>
      <c r="M762" s="59"/>
      <c r="N762" s="59"/>
      <c r="O762" s="59"/>
      <c r="P762" s="59"/>
      <c r="Q762" s="59"/>
      <c r="R762" s="59"/>
      <c r="S762" s="59"/>
      <c r="T762" s="59"/>
      <c r="U762" s="59"/>
      <c r="V762" s="59"/>
      <c r="W762" s="59"/>
      <c r="X762" s="59"/>
      <c r="Y762" s="59"/>
      <c r="Z762" s="59"/>
    </row>
    <row r="763" spans="1:26" ht="15.75" customHeight="1">
      <c r="A763" s="59"/>
      <c r="B763" s="59"/>
      <c r="C763" s="59"/>
      <c r="D763" s="59"/>
      <c r="E763" s="59"/>
      <c r="F763" s="59"/>
      <c r="G763" s="59"/>
      <c r="H763" s="59"/>
      <c r="I763" s="59"/>
      <c r="J763" s="59"/>
      <c r="K763" s="59"/>
      <c r="L763" s="59"/>
      <c r="M763" s="59"/>
      <c r="N763" s="59"/>
      <c r="O763" s="59"/>
      <c r="P763" s="59"/>
      <c r="Q763" s="59"/>
      <c r="R763" s="59"/>
      <c r="S763" s="59"/>
      <c r="T763" s="59"/>
      <c r="U763" s="59"/>
      <c r="V763" s="59"/>
      <c r="W763" s="59"/>
      <c r="X763" s="59"/>
      <c r="Y763" s="59"/>
      <c r="Z763" s="59"/>
    </row>
    <row r="764" spans="1:26" ht="15.75" customHeight="1">
      <c r="A764" s="59"/>
      <c r="B764" s="59"/>
      <c r="C764" s="59"/>
      <c r="D764" s="59"/>
      <c r="E764" s="59"/>
      <c r="F764" s="59"/>
      <c r="G764" s="59"/>
      <c r="H764" s="59"/>
      <c r="I764" s="59"/>
      <c r="J764" s="59"/>
      <c r="K764" s="59"/>
      <c r="L764" s="59"/>
      <c r="M764" s="59"/>
      <c r="N764" s="59"/>
      <c r="O764" s="59"/>
      <c r="P764" s="59"/>
      <c r="Q764" s="59"/>
      <c r="R764" s="59"/>
      <c r="S764" s="59"/>
      <c r="T764" s="59"/>
      <c r="U764" s="59"/>
      <c r="V764" s="59"/>
      <c r="W764" s="59"/>
      <c r="X764" s="59"/>
      <c r="Y764" s="59"/>
      <c r="Z764" s="59"/>
    </row>
    <row r="765" spans="1:26" ht="15.75" customHeight="1">
      <c r="A765" s="59"/>
      <c r="B765" s="59"/>
      <c r="C765" s="59"/>
      <c r="D765" s="59"/>
      <c r="E765" s="59"/>
      <c r="F765" s="59"/>
      <c r="G765" s="59"/>
      <c r="H765" s="59"/>
      <c r="I765" s="59"/>
      <c r="J765" s="59"/>
      <c r="K765" s="59"/>
      <c r="L765" s="59"/>
      <c r="M765" s="59"/>
      <c r="N765" s="59"/>
      <c r="O765" s="59"/>
      <c r="P765" s="59"/>
      <c r="Q765" s="59"/>
      <c r="R765" s="59"/>
      <c r="S765" s="59"/>
      <c r="T765" s="59"/>
      <c r="U765" s="59"/>
      <c r="V765" s="59"/>
      <c r="W765" s="59"/>
      <c r="X765" s="59"/>
      <c r="Y765" s="59"/>
      <c r="Z765" s="59"/>
    </row>
    <row r="766" spans="1:26" ht="15.75" customHeight="1">
      <c r="A766" s="59"/>
      <c r="B766" s="59"/>
      <c r="C766" s="59"/>
      <c r="D766" s="59"/>
      <c r="E766" s="59"/>
      <c r="F766" s="59"/>
      <c r="G766" s="59"/>
      <c r="H766" s="59"/>
      <c r="I766" s="59"/>
      <c r="J766" s="59"/>
      <c r="K766" s="59"/>
      <c r="L766" s="59"/>
      <c r="M766" s="59"/>
      <c r="N766" s="59"/>
      <c r="O766" s="59"/>
      <c r="P766" s="59"/>
      <c r="Q766" s="59"/>
      <c r="R766" s="59"/>
      <c r="S766" s="59"/>
      <c r="T766" s="59"/>
      <c r="U766" s="59"/>
      <c r="V766" s="59"/>
      <c r="W766" s="59"/>
      <c r="X766" s="59"/>
      <c r="Y766" s="59"/>
      <c r="Z766" s="59"/>
    </row>
    <row r="767" spans="1:26" ht="15.75" customHeight="1">
      <c r="A767" s="59"/>
      <c r="B767" s="59"/>
      <c r="C767" s="59"/>
      <c r="D767" s="59"/>
      <c r="E767" s="59"/>
      <c r="F767" s="59"/>
      <c r="G767" s="59"/>
      <c r="H767" s="59"/>
      <c r="I767" s="59"/>
      <c r="J767" s="59"/>
      <c r="K767" s="59"/>
      <c r="L767" s="59"/>
      <c r="M767" s="59"/>
      <c r="N767" s="59"/>
      <c r="O767" s="59"/>
      <c r="P767" s="59"/>
      <c r="Q767" s="59"/>
      <c r="R767" s="59"/>
      <c r="S767" s="59"/>
      <c r="T767" s="59"/>
      <c r="U767" s="59"/>
      <c r="V767" s="59"/>
      <c r="W767" s="59"/>
      <c r="X767" s="59"/>
      <c r="Y767" s="59"/>
      <c r="Z767" s="59"/>
    </row>
    <row r="768" spans="1:26" ht="15.75" customHeight="1">
      <c r="A768" s="59"/>
      <c r="B768" s="59"/>
      <c r="C768" s="59"/>
      <c r="D768" s="59"/>
      <c r="E768" s="59"/>
      <c r="F768" s="59"/>
      <c r="G768" s="59"/>
      <c r="H768" s="59"/>
      <c r="I768" s="59"/>
      <c r="J768" s="59"/>
      <c r="K768" s="59"/>
      <c r="L768" s="59"/>
      <c r="M768" s="59"/>
      <c r="N768" s="59"/>
      <c r="O768" s="59"/>
      <c r="P768" s="59"/>
      <c r="Q768" s="59"/>
      <c r="R768" s="59"/>
      <c r="S768" s="59"/>
      <c r="T768" s="59"/>
      <c r="U768" s="59"/>
      <c r="V768" s="59"/>
      <c r="W768" s="59"/>
      <c r="X768" s="59"/>
      <c r="Y768" s="59"/>
      <c r="Z768" s="59"/>
    </row>
    <row r="769" spans="1:26" ht="15.75" customHeight="1">
      <c r="A769" s="59"/>
      <c r="B769" s="59"/>
      <c r="C769" s="59"/>
      <c r="D769" s="59"/>
      <c r="E769" s="59"/>
      <c r="F769" s="59"/>
      <c r="G769" s="59"/>
      <c r="H769" s="59"/>
      <c r="I769" s="59"/>
      <c r="J769" s="59"/>
      <c r="K769" s="59"/>
      <c r="L769" s="59"/>
      <c r="M769" s="59"/>
      <c r="N769" s="59"/>
      <c r="O769" s="59"/>
      <c r="P769" s="59"/>
      <c r="Q769" s="59"/>
      <c r="R769" s="59"/>
      <c r="S769" s="59"/>
      <c r="T769" s="59"/>
      <c r="U769" s="59"/>
      <c r="V769" s="59"/>
      <c r="W769" s="59"/>
      <c r="X769" s="59"/>
      <c r="Y769" s="59"/>
      <c r="Z769" s="59"/>
    </row>
    <row r="770" spans="1:26" ht="15.75" customHeight="1">
      <c r="A770" s="59"/>
      <c r="B770" s="59"/>
      <c r="C770" s="59"/>
      <c r="D770" s="59"/>
      <c r="E770" s="59"/>
      <c r="F770" s="59"/>
      <c r="G770" s="59"/>
      <c r="H770" s="59"/>
      <c r="I770" s="59"/>
      <c r="J770" s="59"/>
      <c r="K770" s="59"/>
      <c r="L770" s="59"/>
      <c r="M770" s="59"/>
      <c r="N770" s="59"/>
      <c r="O770" s="59"/>
      <c r="P770" s="59"/>
      <c r="Q770" s="59"/>
      <c r="R770" s="59"/>
      <c r="S770" s="59"/>
      <c r="T770" s="59"/>
      <c r="U770" s="59"/>
      <c r="V770" s="59"/>
      <c r="W770" s="59"/>
      <c r="X770" s="59"/>
      <c r="Y770" s="59"/>
      <c r="Z770" s="59"/>
    </row>
    <row r="771" spans="1:26" ht="15.75" customHeight="1">
      <c r="A771" s="59"/>
      <c r="B771" s="59"/>
      <c r="C771" s="59"/>
      <c r="D771" s="59"/>
      <c r="E771" s="59"/>
      <c r="F771" s="59"/>
      <c r="G771" s="59"/>
      <c r="H771" s="59"/>
      <c r="I771" s="59"/>
      <c r="J771" s="59"/>
      <c r="K771" s="59"/>
      <c r="L771" s="59"/>
      <c r="M771" s="59"/>
      <c r="N771" s="59"/>
      <c r="O771" s="59"/>
      <c r="P771" s="59"/>
      <c r="Q771" s="59"/>
      <c r="R771" s="59"/>
      <c r="S771" s="59"/>
      <c r="T771" s="59"/>
      <c r="U771" s="59"/>
      <c r="V771" s="59"/>
      <c r="W771" s="59"/>
      <c r="X771" s="59"/>
      <c r="Y771" s="59"/>
      <c r="Z771" s="59"/>
    </row>
    <row r="772" spans="1:26" ht="15.75" customHeight="1">
      <c r="A772" s="59"/>
      <c r="B772" s="59"/>
      <c r="C772" s="59"/>
      <c r="D772" s="59"/>
      <c r="E772" s="59"/>
      <c r="F772" s="59"/>
      <c r="G772" s="59"/>
      <c r="H772" s="59"/>
      <c r="I772" s="59"/>
      <c r="J772" s="59"/>
      <c r="K772" s="59"/>
      <c r="L772" s="59"/>
      <c r="M772" s="59"/>
      <c r="N772" s="59"/>
      <c r="O772" s="59"/>
      <c r="P772" s="59"/>
      <c r="Q772" s="59"/>
      <c r="R772" s="59"/>
      <c r="S772" s="59"/>
      <c r="T772" s="59"/>
      <c r="U772" s="59"/>
      <c r="V772" s="59"/>
      <c r="W772" s="59"/>
      <c r="X772" s="59"/>
      <c r="Y772" s="59"/>
      <c r="Z772" s="59"/>
    </row>
    <row r="773" spans="1:26" ht="15.75" customHeight="1">
      <c r="A773" s="59"/>
      <c r="B773" s="59"/>
      <c r="C773" s="59"/>
      <c r="D773" s="59"/>
      <c r="E773" s="59"/>
      <c r="F773" s="59"/>
      <c r="G773" s="59"/>
      <c r="H773" s="59"/>
      <c r="I773" s="59"/>
      <c r="J773" s="59"/>
      <c r="K773" s="59"/>
      <c r="L773" s="59"/>
      <c r="M773" s="59"/>
      <c r="N773" s="59"/>
      <c r="O773" s="59"/>
      <c r="P773" s="59"/>
      <c r="Q773" s="59"/>
      <c r="R773" s="59"/>
      <c r="S773" s="59"/>
      <c r="T773" s="59"/>
      <c r="U773" s="59"/>
      <c r="V773" s="59"/>
      <c r="W773" s="59"/>
      <c r="X773" s="59"/>
      <c r="Y773" s="59"/>
      <c r="Z773" s="59"/>
    </row>
    <row r="774" spans="1:26" ht="15.75" customHeight="1">
      <c r="A774" s="59"/>
      <c r="B774" s="59"/>
      <c r="C774" s="59"/>
      <c r="D774" s="59"/>
      <c r="E774" s="59"/>
      <c r="F774" s="59"/>
      <c r="G774" s="59"/>
      <c r="H774" s="59"/>
      <c r="I774" s="59"/>
      <c r="J774" s="59"/>
      <c r="K774" s="59"/>
      <c r="L774" s="59"/>
      <c r="M774" s="59"/>
      <c r="N774" s="59"/>
      <c r="O774" s="59"/>
      <c r="P774" s="59"/>
      <c r="Q774" s="59"/>
      <c r="R774" s="59"/>
      <c r="S774" s="59"/>
      <c r="T774" s="59"/>
      <c r="U774" s="59"/>
      <c r="V774" s="59"/>
      <c r="W774" s="59"/>
      <c r="X774" s="59"/>
      <c r="Y774" s="59"/>
      <c r="Z774" s="59"/>
    </row>
    <row r="775" spans="1:26" ht="15.75" customHeight="1">
      <c r="A775" s="59"/>
      <c r="B775" s="59"/>
      <c r="C775" s="59"/>
      <c r="D775" s="59"/>
      <c r="E775" s="59"/>
      <c r="F775" s="59"/>
      <c r="G775" s="59"/>
      <c r="H775" s="59"/>
      <c r="I775" s="59"/>
      <c r="J775" s="59"/>
      <c r="K775" s="59"/>
      <c r="L775" s="59"/>
      <c r="M775" s="59"/>
      <c r="N775" s="59"/>
      <c r="O775" s="59"/>
      <c r="P775" s="59"/>
      <c r="Q775" s="59"/>
      <c r="R775" s="59"/>
      <c r="S775" s="59"/>
      <c r="T775" s="59"/>
      <c r="U775" s="59"/>
      <c r="V775" s="59"/>
      <c r="W775" s="59"/>
      <c r="X775" s="59"/>
      <c r="Y775" s="59"/>
      <c r="Z775" s="59"/>
    </row>
    <row r="776" spans="1:26" ht="15.75" customHeight="1">
      <c r="A776" s="59"/>
      <c r="B776" s="59"/>
      <c r="C776" s="59"/>
      <c r="D776" s="59"/>
      <c r="E776" s="59"/>
      <c r="F776" s="59"/>
      <c r="G776" s="59"/>
      <c r="H776" s="59"/>
      <c r="I776" s="59"/>
      <c r="J776" s="59"/>
      <c r="K776" s="59"/>
      <c r="L776" s="59"/>
      <c r="M776" s="59"/>
      <c r="N776" s="59"/>
      <c r="O776" s="59"/>
      <c r="P776" s="59"/>
      <c r="Q776" s="59"/>
      <c r="R776" s="59"/>
      <c r="S776" s="59"/>
      <c r="T776" s="59"/>
      <c r="U776" s="59"/>
      <c r="V776" s="59"/>
      <c r="W776" s="59"/>
      <c r="X776" s="59"/>
      <c r="Y776" s="59"/>
      <c r="Z776" s="59"/>
    </row>
    <row r="777" spans="1:26" ht="15.75" customHeight="1">
      <c r="A777" s="59"/>
      <c r="B777" s="59"/>
      <c r="C777" s="59"/>
      <c r="D777" s="59"/>
      <c r="E777" s="59"/>
      <c r="F777" s="59"/>
      <c r="G777" s="59"/>
      <c r="H777" s="59"/>
      <c r="I777" s="59"/>
      <c r="J777" s="59"/>
      <c r="K777" s="59"/>
      <c r="L777" s="59"/>
      <c r="M777" s="59"/>
      <c r="N777" s="59"/>
      <c r="O777" s="59"/>
      <c r="P777" s="59"/>
      <c r="Q777" s="59"/>
      <c r="R777" s="59"/>
      <c r="S777" s="59"/>
      <c r="T777" s="59"/>
      <c r="U777" s="59"/>
      <c r="V777" s="59"/>
      <c r="W777" s="59"/>
      <c r="X777" s="59"/>
      <c r="Y777" s="59"/>
      <c r="Z777" s="59"/>
    </row>
    <row r="778" spans="1:26" ht="15.75" customHeight="1">
      <c r="A778" s="59"/>
      <c r="B778" s="59"/>
      <c r="C778" s="59"/>
      <c r="D778" s="59"/>
      <c r="E778" s="59"/>
      <c r="F778" s="59"/>
      <c r="G778" s="59"/>
      <c r="H778" s="59"/>
      <c r="I778" s="59"/>
      <c r="J778" s="59"/>
      <c r="K778" s="59"/>
      <c r="L778" s="59"/>
      <c r="M778" s="59"/>
      <c r="N778" s="59"/>
      <c r="O778" s="59"/>
      <c r="P778" s="59"/>
      <c r="Q778" s="59"/>
      <c r="R778" s="59"/>
      <c r="S778" s="59"/>
      <c r="T778" s="59"/>
      <c r="U778" s="59"/>
      <c r="V778" s="59"/>
      <c r="W778" s="59"/>
      <c r="X778" s="59"/>
      <c r="Y778" s="59"/>
      <c r="Z778" s="59"/>
    </row>
    <row r="779" spans="1:26" ht="15.75" customHeight="1">
      <c r="A779" s="59"/>
      <c r="B779" s="59"/>
      <c r="C779" s="59"/>
      <c r="D779" s="59"/>
      <c r="E779" s="59"/>
      <c r="F779" s="59"/>
      <c r="G779" s="59"/>
      <c r="H779" s="59"/>
      <c r="I779" s="59"/>
      <c r="J779" s="59"/>
      <c r="K779" s="59"/>
      <c r="L779" s="59"/>
      <c r="M779" s="59"/>
      <c r="N779" s="59"/>
      <c r="O779" s="59"/>
      <c r="P779" s="59"/>
      <c r="Q779" s="59"/>
      <c r="R779" s="59"/>
      <c r="S779" s="59"/>
      <c r="T779" s="59"/>
      <c r="U779" s="59"/>
      <c r="V779" s="59"/>
      <c r="W779" s="59"/>
      <c r="X779" s="59"/>
      <c r="Y779" s="59"/>
      <c r="Z779" s="59"/>
    </row>
    <row r="780" spans="1:26" ht="15.75" customHeight="1">
      <c r="A780" s="59"/>
      <c r="B780" s="59"/>
      <c r="C780" s="59"/>
      <c r="D780" s="59"/>
      <c r="E780" s="59"/>
      <c r="F780" s="59"/>
      <c r="G780" s="59"/>
      <c r="H780" s="59"/>
      <c r="I780" s="59"/>
      <c r="J780" s="59"/>
      <c r="K780" s="59"/>
      <c r="L780" s="59"/>
      <c r="M780" s="59"/>
      <c r="N780" s="59"/>
      <c r="O780" s="59"/>
      <c r="P780" s="59"/>
      <c r="Q780" s="59"/>
      <c r="R780" s="59"/>
      <c r="S780" s="59"/>
      <c r="T780" s="59"/>
      <c r="U780" s="59"/>
      <c r="V780" s="59"/>
      <c r="W780" s="59"/>
      <c r="X780" s="59"/>
      <c r="Y780" s="59"/>
      <c r="Z780" s="59"/>
    </row>
    <row r="781" spans="1:26" ht="15.75" customHeight="1">
      <c r="A781" s="59"/>
      <c r="B781" s="59"/>
      <c r="C781" s="59"/>
      <c r="D781" s="59"/>
      <c r="E781" s="59"/>
      <c r="F781" s="59"/>
      <c r="G781" s="59"/>
      <c r="H781" s="59"/>
      <c r="I781" s="59"/>
      <c r="J781" s="59"/>
      <c r="K781" s="59"/>
      <c r="L781" s="59"/>
      <c r="M781" s="59"/>
      <c r="N781" s="59"/>
      <c r="O781" s="59"/>
      <c r="P781" s="59"/>
      <c r="Q781" s="59"/>
      <c r="R781" s="59"/>
      <c r="S781" s="59"/>
      <c r="T781" s="59"/>
      <c r="U781" s="59"/>
      <c r="V781" s="59"/>
      <c r="W781" s="59"/>
      <c r="X781" s="59"/>
      <c r="Y781" s="59"/>
      <c r="Z781" s="59"/>
    </row>
    <row r="782" spans="1:26" ht="15.75" customHeight="1">
      <c r="A782" s="59"/>
      <c r="B782" s="59"/>
      <c r="C782" s="59"/>
      <c r="D782" s="59"/>
      <c r="E782" s="59"/>
      <c r="F782" s="59"/>
      <c r="G782" s="59"/>
      <c r="H782" s="59"/>
      <c r="I782" s="59"/>
      <c r="J782" s="59"/>
      <c r="K782" s="59"/>
      <c r="L782" s="59"/>
      <c r="M782" s="59"/>
      <c r="N782" s="59"/>
      <c r="O782" s="59"/>
      <c r="P782" s="59"/>
      <c r="Q782" s="59"/>
      <c r="R782" s="59"/>
      <c r="S782" s="59"/>
      <c r="T782" s="59"/>
      <c r="U782" s="59"/>
      <c r="V782" s="59"/>
      <c r="W782" s="59"/>
      <c r="X782" s="59"/>
      <c r="Y782" s="59"/>
      <c r="Z782" s="59"/>
    </row>
    <row r="783" spans="1:26" ht="15.75" customHeight="1">
      <c r="A783" s="59"/>
      <c r="B783" s="59"/>
      <c r="C783" s="59"/>
      <c r="D783" s="59"/>
      <c r="E783" s="59"/>
      <c r="F783" s="59"/>
      <c r="G783" s="59"/>
      <c r="H783" s="59"/>
      <c r="I783" s="59"/>
      <c r="J783" s="59"/>
      <c r="K783" s="59"/>
      <c r="L783" s="59"/>
      <c r="M783" s="59"/>
      <c r="N783" s="59"/>
      <c r="O783" s="59"/>
      <c r="P783" s="59"/>
      <c r="Q783" s="59"/>
      <c r="R783" s="59"/>
      <c r="S783" s="59"/>
      <c r="T783" s="59"/>
      <c r="U783" s="59"/>
      <c r="V783" s="59"/>
      <c r="W783" s="59"/>
      <c r="X783" s="59"/>
      <c r="Y783" s="59"/>
      <c r="Z783" s="59"/>
    </row>
    <row r="784" spans="1:26" ht="15.75" customHeight="1">
      <c r="A784" s="59"/>
      <c r="B784" s="59"/>
      <c r="C784" s="59"/>
      <c r="D784" s="59"/>
      <c r="E784" s="59"/>
      <c r="F784" s="59"/>
      <c r="G784" s="59"/>
      <c r="H784" s="59"/>
      <c r="I784" s="59"/>
      <c r="J784" s="59"/>
      <c r="K784" s="59"/>
      <c r="L784" s="59"/>
      <c r="M784" s="59"/>
      <c r="N784" s="59"/>
      <c r="O784" s="59"/>
      <c r="P784" s="59"/>
      <c r="Q784" s="59"/>
      <c r="R784" s="59"/>
      <c r="S784" s="59"/>
      <c r="T784" s="59"/>
      <c r="U784" s="59"/>
      <c r="V784" s="59"/>
      <c r="W784" s="59"/>
      <c r="X784" s="59"/>
      <c r="Y784" s="59"/>
      <c r="Z784" s="59"/>
    </row>
    <row r="785" spans="1:26" ht="15.75" customHeight="1">
      <c r="A785" s="59"/>
      <c r="B785" s="59"/>
      <c r="C785" s="59"/>
      <c r="D785" s="59"/>
      <c r="E785" s="59"/>
      <c r="F785" s="59"/>
      <c r="G785" s="59"/>
      <c r="H785" s="59"/>
      <c r="I785" s="59"/>
      <c r="J785" s="59"/>
      <c r="K785" s="59"/>
      <c r="L785" s="59"/>
      <c r="M785" s="59"/>
      <c r="N785" s="59"/>
      <c r="O785" s="59"/>
      <c r="P785" s="59"/>
      <c r="Q785" s="59"/>
      <c r="R785" s="59"/>
      <c r="S785" s="59"/>
      <c r="T785" s="59"/>
      <c r="U785" s="59"/>
      <c r="V785" s="59"/>
      <c r="W785" s="59"/>
      <c r="X785" s="59"/>
      <c r="Y785" s="59"/>
      <c r="Z785" s="59"/>
    </row>
    <row r="786" spans="1:26" ht="15.75" customHeight="1">
      <c r="A786" s="59"/>
      <c r="B786" s="59"/>
      <c r="C786" s="59"/>
      <c r="D786" s="59"/>
      <c r="E786" s="59"/>
      <c r="F786" s="59"/>
      <c r="G786" s="59"/>
      <c r="H786" s="59"/>
      <c r="I786" s="59"/>
      <c r="J786" s="59"/>
      <c r="K786" s="59"/>
      <c r="L786" s="59"/>
      <c r="M786" s="59"/>
      <c r="N786" s="59"/>
      <c r="O786" s="59"/>
      <c r="P786" s="59"/>
      <c r="Q786" s="59"/>
      <c r="R786" s="59"/>
      <c r="S786" s="59"/>
      <c r="T786" s="59"/>
      <c r="U786" s="59"/>
      <c r="V786" s="59"/>
      <c r="W786" s="59"/>
      <c r="X786" s="59"/>
      <c r="Y786" s="59"/>
      <c r="Z786" s="59"/>
    </row>
    <row r="787" spans="1:26" ht="15.75" customHeight="1">
      <c r="A787" s="59"/>
      <c r="B787" s="59"/>
      <c r="C787" s="59"/>
      <c r="D787" s="59"/>
      <c r="E787" s="59"/>
      <c r="F787" s="59"/>
      <c r="G787" s="59"/>
      <c r="H787" s="59"/>
      <c r="I787" s="59"/>
      <c r="J787" s="59"/>
      <c r="K787" s="59"/>
      <c r="L787" s="59"/>
      <c r="M787" s="59"/>
      <c r="N787" s="59"/>
      <c r="O787" s="59"/>
      <c r="P787" s="59"/>
      <c r="Q787" s="59"/>
      <c r="R787" s="59"/>
      <c r="S787" s="59"/>
      <c r="T787" s="59"/>
      <c r="U787" s="59"/>
      <c r="V787" s="59"/>
      <c r="W787" s="59"/>
      <c r="X787" s="59"/>
      <c r="Y787" s="59"/>
      <c r="Z787" s="59"/>
    </row>
    <row r="788" spans="1:26" ht="15.75" customHeight="1">
      <c r="A788" s="59"/>
      <c r="B788" s="59"/>
      <c r="C788" s="59"/>
      <c r="D788" s="59"/>
      <c r="E788" s="59"/>
      <c r="F788" s="59"/>
      <c r="G788" s="59"/>
      <c r="H788" s="59"/>
      <c r="I788" s="59"/>
      <c r="J788" s="59"/>
      <c r="K788" s="59"/>
      <c r="L788" s="59"/>
      <c r="M788" s="59"/>
      <c r="N788" s="59"/>
      <c r="O788" s="59"/>
      <c r="P788" s="59"/>
      <c r="Q788" s="59"/>
      <c r="R788" s="59"/>
      <c r="S788" s="59"/>
      <c r="T788" s="59"/>
      <c r="U788" s="59"/>
      <c r="V788" s="59"/>
      <c r="W788" s="59"/>
      <c r="X788" s="59"/>
      <c r="Y788" s="59"/>
      <c r="Z788" s="59"/>
    </row>
    <row r="789" spans="1:26" ht="15.75" customHeight="1">
      <c r="A789" s="59"/>
      <c r="B789" s="59"/>
      <c r="C789" s="59"/>
      <c r="D789" s="59"/>
      <c r="E789" s="59"/>
      <c r="F789" s="59"/>
      <c r="G789" s="59"/>
      <c r="H789" s="59"/>
      <c r="I789" s="59"/>
      <c r="J789" s="59"/>
      <c r="K789" s="59"/>
      <c r="L789" s="59"/>
      <c r="M789" s="59"/>
      <c r="N789" s="59"/>
      <c r="O789" s="59"/>
      <c r="P789" s="59"/>
      <c r="Q789" s="59"/>
      <c r="R789" s="59"/>
      <c r="S789" s="59"/>
      <c r="T789" s="59"/>
      <c r="U789" s="59"/>
      <c r="V789" s="59"/>
      <c r="W789" s="59"/>
      <c r="X789" s="59"/>
      <c r="Y789" s="59"/>
      <c r="Z789" s="59"/>
    </row>
    <row r="790" spans="1:26" ht="15.75" customHeight="1">
      <c r="A790" s="59"/>
      <c r="B790" s="59"/>
      <c r="C790" s="59"/>
      <c r="D790" s="59"/>
      <c r="E790" s="59"/>
      <c r="F790" s="59"/>
      <c r="G790" s="59"/>
      <c r="H790" s="59"/>
      <c r="I790" s="59"/>
      <c r="J790" s="59"/>
      <c r="K790" s="59"/>
      <c r="L790" s="59"/>
      <c r="M790" s="59"/>
      <c r="N790" s="59"/>
      <c r="O790" s="59"/>
      <c r="P790" s="59"/>
      <c r="Q790" s="59"/>
      <c r="R790" s="59"/>
      <c r="S790" s="59"/>
      <c r="T790" s="59"/>
      <c r="U790" s="59"/>
      <c r="V790" s="59"/>
      <c r="W790" s="59"/>
      <c r="X790" s="59"/>
      <c r="Y790" s="59"/>
      <c r="Z790" s="59"/>
    </row>
    <row r="791" spans="1:26" ht="15.75" customHeight="1">
      <c r="A791" s="59"/>
      <c r="B791" s="59"/>
      <c r="C791" s="59"/>
      <c r="D791" s="59"/>
      <c r="E791" s="59"/>
      <c r="F791" s="59"/>
      <c r="G791" s="59"/>
      <c r="H791" s="59"/>
      <c r="I791" s="59"/>
      <c r="J791" s="59"/>
      <c r="K791" s="59"/>
      <c r="L791" s="59"/>
      <c r="M791" s="59"/>
      <c r="N791" s="59"/>
      <c r="O791" s="59"/>
      <c r="P791" s="59"/>
      <c r="Q791" s="59"/>
      <c r="R791" s="59"/>
      <c r="S791" s="59"/>
      <c r="T791" s="59"/>
      <c r="U791" s="59"/>
      <c r="V791" s="59"/>
      <c r="W791" s="59"/>
      <c r="X791" s="59"/>
      <c r="Y791" s="59"/>
      <c r="Z791" s="59"/>
    </row>
    <row r="792" spans="1:26" ht="15.75" customHeight="1">
      <c r="A792" s="59"/>
      <c r="B792" s="59"/>
      <c r="C792" s="59"/>
      <c r="D792" s="59"/>
      <c r="E792" s="59"/>
      <c r="F792" s="59"/>
      <c r="G792" s="59"/>
      <c r="H792" s="59"/>
      <c r="I792" s="59"/>
      <c r="J792" s="59"/>
      <c r="K792" s="59"/>
      <c r="L792" s="59"/>
      <c r="M792" s="59"/>
      <c r="N792" s="59"/>
      <c r="O792" s="59"/>
      <c r="P792" s="59"/>
      <c r="Q792" s="59"/>
      <c r="R792" s="59"/>
      <c r="S792" s="59"/>
      <c r="T792" s="59"/>
      <c r="U792" s="59"/>
      <c r="V792" s="59"/>
      <c r="W792" s="59"/>
      <c r="X792" s="59"/>
      <c r="Y792" s="59"/>
      <c r="Z792" s="59"/>
    </row>
    <row r="793" spans="1:26" ht="15.75" customHeight="1">
      <c r="A793" s="59"/>
      <c r="B793" s="59"/>
      <c r="C793" s="59"/>
      <c r="D793" s="59"/>
      <c r="E793" s="59"/>
      <c r="F793" s="59"/>
      <c r="G793" s="59"/>
      <c r="H793" s="59"/>
      <c r="I793" s="59"/>
      <c r="J793" s="59"/>
      <c r="K793" s="59"/>
      <c r="L793" s="59"/>
      <c r="M793" s="59"/>
      <c r="N793" s="59"/>
      <c r="O793" s="59"/>
      <c r="P793" s="59"/>
      <c r="Q793" s="59"/>
      <c r="R793" s="59"/>
      <c r="S793" s="59"/>
      <c r="T793" s="59"/>
      <c r="U793" s="59"/>
      <c r="V793" s="59"/>
      <c r="W793" s="59"/>
      <c r="X793" s="59"/>
      <c r="Y793" s="59"/>
      <c r="Z793" s="59"/>
    </row>
    <row r="794" spans="1:26" ht="15.75" customHeight="1">
      <c r="A794" s="59"/>
      <c r="B794" s="59"/>
      <c r="C794" s="59"/>
      <c r="D794" s="59"/>
      <c r="E794" s="59"/>
      <c r="F794" s="59"/>
      <c r="G794" s="59"/>
      <c r="H794" s="59"/>
      <c r="I794" s="59"/>
      <c r="J794" s="59"/>
      <c r="K794" s="59"/>
      <c r="L794" s="59"/>
      <c r="M794" s="59"/>
      <c r="N794" s="59"/>
      <c r="O794" s="59"/>
      <c r="P794" s="59"/>
      <c r="Q794" s="59"/>
      <c r="R794" s="59"/>
      <c r="S794" s="59"/>
      <c r="T794" s="59"/>
      <c r="U794" s="59"/>
      <c r="V794" s="59"/>
      <c r="W794" s="59"/>
      <c r="X794" s="59"/>
      <c r="Y794" s="59"/>
      <c r="Z794" s="59"/>
    </row>
    <row r="795" spans="1:26" ht="15.75" customHeight="1">
      <c r="A795" s="59"/>
      <c r="B795" s="59"/>
      <c r="C795" s="59"/>
      <c r="D795" s="59"/>
      <c r="E795" s="59"/>
      <c r="F795" s="59"/>
      <c r="G795" s="59"/>
      <c r="H795" s="59"/>
      <c r="I795" s="59"/>
      <c r="J795" s="59"/>
      <c r="K795" s="59"/>
      <c r="L795" s="59"/>
      <c r="M795" s="59"/>
      <c r="N795" s="59"/>
      <c r="O795" s="59"/>
      <c r="P795" s="59"/>
      <c r="Q795" s="59"/>
      <c r="R795" s="59"/>
      <c r="S795" s="59"/>
      <c r="T795" s="59"/>
      <c r="U795" s="59"/>
      <c r="V795" s="59"/>
      <c r="W795" s="59"/>
      <c r="X795" s="59"/>
      <c r="Y795" s="59"/>
      <c r="Z795" s="59"/>
    </row>
    <row r="796" spans="1:26" ht="15.75" customHeight="1">
      <c r="A796" s="59"/>
      <c r="B796" s="59"/>
      <c r="C796" s="59"/>
      <c r="D796" s="59"/>
      <c r="E796" s="59"/>
      <c r="F796" s="59"/>
      <c r="G796" s="59"/>
      <c r="H796" s="59"/>
      <c r="I796" s="59"/>
      <c r="J796" s="59"/>
      <c r="K796" s="59"/>
      <c r="L796" s="59"/>
      <c r="M796" s="59"/>
      <c r="N796" s="59"/>
      <c r="O796" s="59"/>
      <c r="P796" s="59"/>
      <c r="Q796" s="59"/>
      <c r="R796" s="59"/>
      <c r="S796" s="59"/>
      <c r="T796" s="59"/>
      <c r="U796" s="59"/>
      <c r="V796" s="59"/>
      <c r="W796" s="59"/>
      <c r="X796" s="59"/>
      <c r="Y796" s="59"/>
      <c r="Z796" s="59"/>
    </row>
    <row r="797" spans="1:26" ht="15.75" customHeight="1">
      <c r="A797" s="59"/>
      <c r="B797" s="59"/>
      <c r="C797" s="59"/>
      <c r="D797" s="59"/>
      <c r="E797" s="59"/>
      <c r="F797" s="59"/>
      <c r="G797" s="59"/>
      <c r="H797" s="59"/>
      <c r="I797" s="59"/>
      <c r="J797" s="59"/>
      <c r="K797" s="59"/>
      <c r="L797" s="59"/>
      <c r="M797" s="59"/>
      <c r="N797" s="59"/>
      <c r="O797" s="59"/>
      <c r="P797" s="59"/>
      <c r="Q797" s="59"/>
      <c r="R797" s="59"/>
      <c r="S797" s="59"/>
      <c r="T797" s="59"/>
      <c r="U797" s="59"/>
      <c r="V797" s="59"/>
      <c r="W797" s="59"/>
      <c r="X797" s="59"/>
      <c r="Y797" s="59"/>
      <c r="Z797" s="59"/>
    </row>
    <row r="798" spans="1:26" ht="15.75" customHeight="1">
      <c r="A798" s="59"/>
      <c r="B798" s="59"/>
      <c r="C798" s="59"/>
      <c r="D798" s="59"/>
      <c r="E798" s="59"/>
      <c r="F798" s="59"/>
      <c r="G798" s="59"/>
      <c r="H798" s="59"/>
      <c r="I798" s="59"/>
      <c r="J798" s="59"/>
      <c r="K798" s="59"/>
      <c r="L798" s="59"/>
      <c r="M798" s="59"/>
      <c r="N798" s="59"/>
      <c r="O798" s="59"/>
      <c r="P798" s="59"/>
      <c r="Q798" s="59"/>
      <c r="R798" s="59"/>
      <c r="S798" s="59"/>
      <c r="T798" s="59"/>
      <c r="U798" s="59"/>
      <c r="V798" s="59"/>
      <c r="W798" s="59"/>
      <c r="X798" s="59"/>
      <c r="Y798" s="59"/>
      <c r="Z798" s="59"/>
    </row>
    <row r="799" spans="1:26" ht="15.75" customHeight="1">
      <c r="A799" s="59"/>
      <c r="B799" s="59"/>
      <c r="C799" s="59"/>
      <c r="D799" s="59"/>
      <c r="E799" s="59"/>
      <c r="F799" s="59"/>
      <c r="G799" s="59"/>
      <c r="H799" s="59"/>
      <c r="I799" s="59"/>
      <c r="J799" s="59"/>
      <c r="K799" s="59"/>
      <c r="L799" s="59"/>
      <c r="M799" s="59"/>
      <c r="N799" s="59"/>
      <c r="O799" s="59"/>
      <c r="P799" s="59"/>
      <c r="Q799" s="59"/>
      <c r="R799" s="59"/>
      <c r="S799" s="59"/>
      <c r="T799" s="59"/>
      <c r="U799" s="59"/>
      <c r="V799" s="59"/>
      <c r="W799" s="59"/>
      <c r="X799" s="59"/>
      <c r="Y799" s="59"/>
      <c r="Z799" s="59"/>
    </row>
    <row r="800" spans="1:26" ht="15.75" customHeight="1">
      <c r="A800" s="59"/>
      <c r="B800" s="59"/>
      <c r="C800" s="59"/>
      <c r="D800" s="59"/>
      <c r="E800" s="59"/>
      <c r="F800" s="59"/>
      <c r="G800" s="59"/>
      <c r="H800" s="59"/>
      <c r="I800" s="59"/>
      <c r="J800" s="59"/>
      <c r="K800" s="59"/>
      <c r="L800" s="59"/>
      <c r="M800" s="59"/>
      <c r="N800" s="59"/>
      <c r="O800" s="59"/>
      <c r="P800" s="59"/>
      <c r="Q800" s="59"/>
      <c r="R800" s="59"/>
      <c r="S800" s="59"/>
      <c r="T800" s="59"/>
      <c r="U800" s="59"/>
      <c r="V800" s="59"/>
      <c r="W800" s="59"/>
      <c r="X800" s="59"/>
      <c r="Y800" s="59"/>
      <c r="Z800" s="59"/>
    </row>
    <row r="801" spans="1:26" ht="15.75" customHeight="1">
      <c r="A801" s="59"/>
      <c r="B801" s="59"/>
      <c r="C801" s="59"/>
      <c r="D801" s="59"/>
      <c r="E801" s="59"/>
      <c r="F801" s="59"/>
      <c r="G801" s="59"/>
      <c r="H801" s="59"/>
      <c r="I801" s="59"/>
      <c r="J801" s="59"/>
      <c r="K801" s="59"/>
      <c r="L801" s="59"/>
      <c r="M801" s="59"/>
      <c r="N801" s="59"/>
      <c r="O801" s="59"/>
      <c r="P801" s="59"/>
      <c r="Q801" s="59"/>
      <c r="R801" s="59"/>
      <c r="S801" s="59"/>
      <c r="T801" s="59"/>
      <c r="U801" s="59"/>
      <c r="V801" s="59"/>
      <c r="W801" s="59"/>
      <c r="X801" s="59"/>
      <c r="Y801" s="59"/>
      <c r="Z801" s="59"/>
    </row>
    <row r="802" spans="1:26" ht="15.75" customHeight="1">
      <c r="A802" s="59"/>
      <c r="B802" s="59"/>
      <c r="C802" s="59"/>
      <c r="D802" s="59"/>
      <c r="E802" s="59"/>
      <c r="F802" s="59"/>
      <c r="G802" s="59"/>
      <c r="H802" s="59"/>
      <c r="I802" s="59"/>
      <c r="J802" s="59"/>
      <c r="K802" s="59"/>
      <c r="L802" s="59"/>
      <c r="M802" s="59"/>
      <c r="N802" s="59"/>
      <c r="O802" s="59"/>
      <c r="P802" s="59"/>
      <c r="Q802" s="59"/>
      <c r="R802" s="59"/>
      <c r="S802" s="59"/>
      <c r="T802" s="59"/>
      <c r="U802" s="59"/>
      <c r="V802" s="59"/>
      <c r="W802" s="59"/>
      <c r="X802" s="59"/>
      <c r="Y802" s="59"/>
      <c r="Z802" s="59"/>
    </row>
    <row r="803" spans="1:26" ht="15.75" customHeight="1">
      <c r="A803" s="59"/>
      <c r="B803" s="59"/>
      <c r="C803" s="59"/>
      <c r="D803" s="59"/>
      <c r="E803" s="59"/>
      <c r="F803" s="59"/>
      <c r="G803" s="59"/>
      <c r="H803" s="59"/>
      <c r="I803" s="59"/>
      <c r="J803" s="59"/>
      <c r="K803" s="59"/>
      <c r="L803" s="59"/>
      <c r="M803" s="59"/>
      <c r="N803" s="59"/>
      <c r="O803" s="59"/>
      <c r="P803" s="59"/>
      <c r="Q803" s="59"/>
      <c r="R803" s="59"/>
      <c r="S803" s="59"/>
      <c r="T803" s="59"/>
      <c r="U803" s="59"/>
      <c r="V803" s="59"/>
      <c r="W803" s="59"/>
      <c r="X803" s="59"/>
      <c r="Y803" s="59"/>
      <c r="Z803" s="59"/>
    </row>
    <row r="804" spans="1:26" ht="15.75" customHeight="1">
      <c r="A804" s="59"/>
      <c r="B804" s="59"/>
      <c r="C804" s="59"/>
      <c r="D804" s="59"/>
      <c r="E804" s="59"/>
      <c r="F804" s="59"/>
      <c r="G804" s="59"/>
      <c r="H804" s="59"/>
      <c r="I804" s="59"/>
      <c r="J804" s="59"/>
      <c r="K804" s="59"/>
      <c r="L804" s="59"/>
      <c r="M804" s="59"/>
      <c r="N804" s="59"/>
      <c r="O804" s="59"/>
      <c r="P804" s="59"/>
      <c r="Q804" s="59"/>
      <c r="R804" s="59"/>
      <c r="S804" s="59"/>
      <c r="T804" s="59"/>
      <c r="U804" s="59"/>
      <c r="V804" s="59"/>
      <c r="W804" s="59"/>
      <c r="X804" s="59"/>
      <c r="Y804" s="59"/>
      <c r="Z804" s="59"/>
    </row>
    <row r="805" spans="1:26" ht="15.75" customHeight="1">
      <c r="A805" s="59"/>
      <c r="B805" s="59"/>
      <c r="C805" s="59"/>
      <c r="D805" s="59"/>
      <c r="E805" s="59"/>
      <c r="F805" s="59"/>
      <c r="G805" s="59"/>
      <c r="H805" s="59"/>
      <c r="I805" s="59"/>
      <c r="J805" s="59"/>
      <c r="K805" s="59"/>
      <c r="L805" s="59"/>
      <c r="M805" s="59"/>
      <c r="N805" s="59"/>
      <c r="O805" s="59"/>
      <c r="P805" s="59"/>
      <c r="Q805" s="59"/>
      <c r="R805" s="59"/>
      <c r="S805" s="59"/>
      <c r="T805" s="59"/>
      <c r="U805" s="59"/>
      <c r="V805" s="59"/>
      <c r="W805" s="59"/>
      <c r="X805" s="59"/>
      <c r="Y805" s="59"/>
      <c r="Z805" s="59"/>
    </row>
    <row r="806" spans="1:26" ht="15.75" customHeight="1">
      <c r="A806" s="59"/>
      <c r="B806" s="59"/>
      <c r="C806" s="59"/>
      <c r="D806" s="59"/>
      <c r="E806" s="59"/>
      <c r="F806" s="59"/>
      <c r="G806" s="59"/>
      <c r="H806" s="59"/>
      <c r="I806" s="59"/>
      <c r="J806" s="59"/>
      <c r="K806" s="59"/>
      <c r="L806" s="59"/>
      <c r="M806" s="59"/>
      <c r="N806" s="59"/>
      <c r="O806" s="59"/>
      <c r="P806" s="59"/>
      <c r="Q806" s="59"/>
      <c r="R806" s="59"/>
      <c r="S806" s="59"/>
      <c r="T806" s="59"/>
      <c r="U806" s="59"/>
      <c r="V806" s="59"/>
      <c r="W806" s="59"/>
      <c r="X806" s="59"/>
      <c r="Y806" s="59"/>
      <c r="Z806" s="59"/>
    </row>
    <row r="807" spans="1:26" ht="15.75" customHeight="1">
      <c r="A807" s="59"/>
      <c r="B807" s="59"/>
      <c r="C807" s="59"/>
      <c r="D807" s="59"/>
      <c r="E807" s="59"/>
      <c r="F807" s="59"/>
      <c r="G807" s="59"/>
      <c r="H807" s="59"/>
      <c r="I807" s="59"/>
      <c r="J807" s="59"/>
      <c r="K807" s="59"/>
      <c r="L807" s="59"/>
      <c r="M807" s="59"/>
      <c r="N807" s="59"/>
      <c r="O807" s="59"/>
      <c r="P807" s="59"/>
      <c r="Q807" s="59"/>
      <c r="R807" s="59"/>
      <c r="S807" s="59"/>
      <c r="T807" s="59"/>
      <c r="U807" s="59"/>
      <c r="V807" s="59"/>
      <c r="W807" s="59"/>
      <c r="X807" s="59"/>
      <c r="Y807" s="59"/>
      <c r="Z807" s="59"/>
    </row>
    <row r="808" spans="1:26" ht="15.75" customHeight="1">
      <c r="A808" s="59"/>
      <c r="B808" s="59"/>
      <c r="C808" s="59"/>
      <c r="D808" s="59"/>
      <c r="E808" s="59"/>
      <c r="F808" s="59"/>
      <c r="G808" s="59"/>
      <c r="H808" s="59"/>
      <c r="I808" s="59"/>
      <c r="J808" s="59"/>
      <c r="K808" s="59"/>
      <c r="L808" s="59"/>
      <c r="M808" s="59"/>
      <c r="N808" s="59"/>
      <c r="O808" s="59"/>
      <c r="P808" s="59"/>
      <c r="Q808" s="59"/>
      <c r="R808" s="59"/>
      <c r="S808" s="59"/>
      <c r="T808" s="59"/>
      <c r="U808" s="59"/>
      <c r="V808" s="59"/>
      <c r="W808" s="59"/>
      <c r="X808" s="59"/>
      <c r="Y808" s="59"/>
      <c r="Z808" s="59"/>
    </row>
    <row r="809" spans="1:26" ht="15.75" customHeight="1">
      <c r="A809" s="59"/>
      <c r="B809" s="59"/>
      <c r="C809" s="59"/>
      <c r="D809" s="59"/>
      <c r="E809" s="59"/>
      <c r="F809" s="59"/>
      <c r="G809" s="59"/>
      <c r="H809" s="59"/>
      <c r="I809" s="59"/>
      <c r="J809" s="59"/>
      <c r="K809" s="59"/>
      <c r="L809" s="59"/>
      <c r="M809" s="59"/>
      <c r="N809" s="59"/>
      <c r="O809" s="59"/>
      <c r="P809" s="59"/>
      <c r="Q809" s="59"/>
      <c r="R809" s="59"/>
      <c r="S809" s="59"/>
      <c r="T809" s="59"/>
      <c r="U809" s="59"/>
      <c r="V809" s="59"/>
      <c r="W809" s="59"/>
      <c r="X809" s="59"/>
      <c r="Y809" s="59"/>
      <c r="Z809" s="59"/>
    </row>
    <row r="810" spans="1:26" ht="15.75" customHeight="1">
      <c r="A810" s="59"/>
      <c r="B810" s="59"/>
      <c r="C810" s="59"/>
      <c r="D810" s="59"/>
      <c r="E810" s="59"/>
      <c r="F810" s="59"/>
      <c r="G810" s="59"/>
      <c r="H810" s="59"/>
      <c r="I810" s="59"/>
      <c r="J810" s="59"/>
      <c r="K810" s="59"/>
      <c r="L810" s="59"/>
      <c r="M810" s="59"/>
      <c r="N810" s="59"/>
      <c r="O810" s="59"/>
      <c r="P810" s="59"/>
      <c r="Q810" s="59"/>
      <c r="R810" s="59"/>
      <c r="S810" s="59"/>
      <c r="T810" s="59"/>
      <c r="U810" s="59"/>
      <c r="V810" s="59"/>
      <c r="W810" s="59"/>
      <c r="X810" s="59"/>
      <c r="Y810" s="59"/>
      <c r="Z810" s="59"/>
    </row>
    <row r="811" spans="1:26" ht="15.75" customHeight="1">
      <c r="A811" s="59"/>
      <c r="B811" s="59"/>
      <c r="C811" s="59"/>
      <c r="D811" s="59"/>
      <c r="E811" s="59"/>
      <c r="F811" s="59"/>
      <c r="G811" s="59"/>
      <c r="H811" s="59"/>
      <c r="I811" s="59"/>
      <c r="J811" s="59"/>
      <c r="K811" s="59"/>
      <c r="L811" s="59"/>
      <c r="M811" s="59"/>
      <c r="N811" s="59"/>
      <c r="O811" s="59"/>
      <c r="P811" s="59"/>
      <c r="Q811" s="59"/>
      <c r="R811" s="59"/>
      <c r="S811" s="59"/>
      <c r="T811" s="59"/>
      <c r="U811" s="59"/>
      <c r="V811" s="59"/>
      <c r="W811" s="59"/>
      <c r="X811" s="59"/>
      <c r="Y811" s="59"/>
      <c r="Z811" s="59"/>
    </row>
    <row r="812" spans="1:26" ht="15.75" customHeight="1">
      <c r="A812" s="59"/>
      <c r="B812" s="59"/>
      <c r="C812" s="59"/>
      <c r="D812" s="59"/>
      <c r="E812" s="59"/>
      <c r="F812" s="59"/>
      <c r="G812" s="59"/>
      <c r="H812" s="59"/>
      <c r="I812" s="59"/>
      <c r="J812" s="59"/>
      <c r="K812" s="59"/>
      <c r="L812" s="59"/>
      <c r="M812" s="59"/>
      <c r="N812" s="59"/>
      <c r="O812" s="59"/>
      <c r="P812" s="59"/>
      <c r="Q812" s="59"/>
      <c r="R812" s="59"/>
      <c r="S812" s="59"/>
      <c r="T812" s="59"/>
      <c r="U812" s="59"/>
      <c r="V812" s="59"/>
      <c r="W812" s="59"/>
      <c r="X812" s="59"/>
      <c r="Y812" s="59"/>
      <c r="Z812" s="59"/>
    </row>
    <row r="813" spans="1:26" ht="15.75" customHeight="1">
      <c r="A813" s="59"/>
      <c r="B813" s="59"/>
      <c r="C813" s="59"/>
      <c r="D813" s="59"/>
      <c r="E813" s="59"/>
      <c r="F813" s="59"/>
      <c r="G813" s="59"/>
      <c r="H813" s="59"/>
      <c r="I813" s="59"/>
      <c r="J813" s="59"/>
      <c r="K813" s="59"/>
      <c r="L813" s="59"/>
      <c r="M813" s="59"/>
      <c r="N813" s="59"/>
      <c r="O813" s="59"/>
      <c r="P813" s="59"/>
      <c r="Q813" s="59"/>
      <c r="R813" s="59"/>
      <c r="S813" s="59"/>
      <c r="T813" s="59"/>
      <c r="U813" s="59"/>
      <c r="V813" s="59"/>
      <c r="W813" s="59"/>
      <c r="X813" s="59"/>
      <c r="Y813" s="59"/>
      <c r="Z813" s="59"/>
    </row>
    <row r="814" spans="1:26" ht="15.75" customHeight="1">
      <c r="A814" s="59"/>
      <c r="B814" s="59"/>
      <c r="C814" s="59"/>
      <c r="D814" s="59"/>
      <c r="E814" s="59"/>
      <c r="F814" s="59"/>
      <c r="G814" s="59"/>
      <c r="H814" s="59"/>
      <c r="I814" s="59"/>
      <c r="J814" s="59"/>
      <c r="K814" s="59"/>
      <c r="L814" s="59"/>
      <c r="M814" s="59"/>
      <c r="N814" s="59"/>
      <c r="O814" s="59"/>
      <c r="P814" s="59"/>
      <c r="Q814" s="59"/>
      <c r="R814" s="59"/>
      <c r="S814" s="59"/>
      <c r="T814" s="59"/>
      <c r="U814" s="59"/>
      <c r="V814" s="59"/>
      <c r="W814" s="59"/>
      <c r="X814" s="59"/>
      <c r="Y814" s="59"/>
      <c r="Z814" s="59"/>
    </row>
    <row r="815" spans="1:26" ht="15.75" customHeight="1">
      <c r="A815" s="59"/>
      <c r="B815" s="59"/>
      <c r="C815" s="59"/>
      <c r="D815" s="59"/>
      <c r="E815" s="59"/>
      <c r="F815" s="59"/>
      <c r="G815" s="59"/>
      <c r="H815" s="59"/>
      <c r="I815" s="59"/>
      <c r="J815" s="59"/>
      <c r="K815" s="59"/>
      <c r="L815" s="59"/>
      <c r="M815" s="59"/>
      <c r="N815" s="59"/>
      <c r="O815" s="59"/>
      <c r="P815" s="59"/>
      <c r="Q815" s="59"/>
      <c r="R815" s="59"/>
      <c r="S815" s="59"/>
      <c r="T815" s="59"/>
      <c r="U815" s="59"/>
      <c r="V815" s="59"/>
      <c r="W815" s="59"/>
      <c r="X815" s="59"/>
      <c r="Y815" s="59"/>
      <c r="Z815" s="59"/>
    </row>
    <row r="816" spans="1:26" ht="15.75" customHeight="1">
      <c r="A816" s="59"/>
      <c r="B816" s="59"/>
      <c r="C816" s="59"/>
      <c r="D816" s="59"/>
      <c r="E816" s="59"/>
      <c r="F816" s="59"/>
      <c r="G816" s="59"/>
      <c r="H816" s="59"/>
      <c r="I816" s="59"/>
      <c r="J816" s="59"/>
      <c r="K816" s="59"/>
      <c r="L816" s="59"/>
      <c r="M816" s="59"/>
      <c r="N816" s="59"/>
      <c r="O816" s="59"/>
      <c r="P816" s="59"/>
      <c r="Q816" s="59"/>
      <c r="R816" s="59"/>
      <c r="S816" s="59"/>
      <c r="T816" s="59"/>
      <c r="U816" s="59"/>
      <c r="V816" s="59"/>
      <c r="W816" s="59"/>
      <c r="X816" s="59"/>
      <c r="Y816" s="59"/>
      <c r="Z816" s="59"/>
    </row>
    <row r="817" spans="1:26" ht="15.75" customHeight="1">
      <c r="A817" s="59"/>
      <c r="B817" s="59"/>
      <c r="C817" s="59"/>
      <c r="D817" s="59"/>
      <c r="E817" s="59"/>
      <c r="F817" s="59"/>
      <c r="G817" s="59"/>
      <c r="H817" s="59"/>
      <c r="I817" s="59"/>
      <c r="J817" s="59"/>
      <c r="K817" s="59"/>
      <c r="L817" s="59"/>
      <c r="M817" s="59"/>
      <c r="N817" s="59"/>
      <c r="O817" s="59"/>
      <c r="P817" s="59"/>
      <c r="Q817" s="59"/>
      <c r="R817" s="59"/>
      <c r="S817" s="59"/>
      <c r="T817" s="59"/>
      <c r="U817" s="59"/>
      <c r="V817" s="59"/>
      <c r="W817" s="59"/>
      <c r="X817" s="59"/>
      <c r="Y817" s="59"/>
      <c r="Z817" s="59"/>
    </row>
    <row r="818" spans="1:26" ht="15.75" customHeight="1">
      <c r="A818" s="59"/>
      <c r="B818" s="59"/>
      <c r="C818" s="59"/>
      <c r="D818" s="59"/>
      <c r="E818" s="59"/>
      <c r="F818" s="59"/>
      <c r="G818" s="59"/>
      <c r="H818" s="59"/>
      <c r="I818" s="59"/>
      <c r="J818" s="59"/>
      <c r="K818" s="59"/>
      <c r="L818" s="59"/>
      <c r="M818" s="59"/>
      <c r="N818" s="59"/>
      <c r="O818" s="59"/>
      <c r="P818" s="59"/>
      <c r="Q818" s="59"/>
      <c r="R818" s="59"/>
      <c r="S818" s="59"/>
      <c r="T818" s="59"/>
      <c r="U818" s="59"/>
      <c r="V818" s="59"/>
      <c r="W818" s="59"/>
      <c r="X818" s="59"/>
      <c r="Y818" s="59"/>
      <c r="Z818" s="59"/>
    </row>
    <row r="819" spans="1:26" ht="15.75" customHeight="1">
      <c r="A819" s="59"/>
      <c r="B819" s="59"/>
      <c r="C819" s="59"/>
      <c r="D819" s="59"/>
      <c r="E819" s="59"/>
      <c r="F819" s="59"/>
      <c r="G819" s="59"/>
      <c r="H819" s="59"/>
      <c r="I819" s="59"/>
      <c r="J819" s="59"/>
      <c r="K819" s="59"/>
      <c r="L819" s="59"/>
      <c r="M819" s="59"/>
      <c r="N819" s="59"/>
      <c r="O819" s="59"/>
      <c r="P819" s="59"/>
      <c r="Q819" s="59"/>
      <c r="R819" s="59"/>
      <c r="S819" s="59"/>
      <c r="T819" s="59"/>
      <c r="U819" s="59"/>
      <c r="V819" s="59"/>
      <c r="W819" s="59"/>
      <c r="X819" s="59"/>
      <c r="Y819" s="59"/>
      <c r="Z819" s="59"/>
    </row>
    <row r="820" spans="1:26" ht="15.75" customHeight="1">
      <c r="A820" s="59"/>
      <c r="B820" s="59"/>
      <c r="C820" s="59"/>
      <c r="D820" s="59"/>
      <c r="E820" s="59"/>
      <c r="F820" s="59"/>
      <c r="G820" s="59"/>
      <c r="H820" s="59"/>
      <c r="I820" s="59"/>
      <c r="J820" s="59"/>
      <c r="K820" s="59"/>
      <c r="L820" s="59"/>
      <c r="M820" s="59"/>
      <c r="N820" s="59"/>
      <c r="O820" s="59"/>
      <c r="P820" s="59"/>
      <c r="Q820" s="59"/>
      <c r="R820" s="59"/>
      <c r="S820" s="59"/>
      <c r="T820" s="59"/>
      <c r="U820" s="59"/>
      <c r="V820" s="59"/>
      <c r="W820" s="59"/>
      <c r="X820" s="59"/>
      <c r="Y820" s="59"/>
      <c r="Z820" s="59"/>
    </row>
    <row r="821" spans="1:26" ht="15.75" customHeight="1">
      <c r="A821" s="59"/>
      <c r="B821" s="59"/>
      <c r="C821" s="59"/>
      <c r="D821" s="59"/>
      <c r="E821" s="59"/>
      <c r="F821" s="59"/>
      <c r="G821" s="59"/>
      <c r="H821" s="59"/>
      <c r="I821" s="59"/>
      <c r="J821" s="59"/>
      <c r="K821" s="59"/>
      <c r="L821" s="59"/>
      <c r="M821" s="59"/>
      <c r="N821" s="59"/>
      <c r="O821" s="59"/>
      <c r="P821" s="59"/>
      <c r="Q821" s="59"/>
      <c r="R821" s="59"/>
      <c r="S821" s="59"/>
      <c r="T821" s="59"/>
      <c r="U821" s="59"/>
      <c r="V821" s="59"/>
      <c r="W821" s="59"/>
      <c r="X821" s="59"/>
      <c r="Y821" s="59"/>
      <c r="Z821" s="59"/>
    </row>
    <row r="822" spans="1:26" ht="15.75" customHeight="1">
      <c r="A822" s="59"/>
      <c r="B822" s="59"/>
      <c r="C822" s="59"/>
      <c r="D822" s="59"/>
      <c r="E822" s="59"/>
      <c r="F822" s="59"/>
      <c r="G822" s="59"/>
      <c r="H822" s="59"/>
      <c r="I822" s="59"/>
      <c r="J822" s="59"/>
      <c r="K822" s="59"/>
      <c r="L822" s="59"/>
      <c r="M822" s="59"/>
      <c r="N822" s="59"/>
      <c r="O822" s="59"/>
      <c r="P822" s="59"/>
      <c r="Q822" s="59"/>
      <c r="R822" s="59"/>
      <c r="S822" s="59"/>
      <c r="T822" s="59"/>
      <c r="U822" s="59"/>
      <c r="V822" s="59"/>
      <c r="W822" s="59"/>
      <c r="X822" s="59"/>
      <c r="Y822" s="59"/>
      <c r="Z822" s="59"/>
    </row>
    <row r="823" spans="1:26" ht="15.75" customHeight="1">
      <c r="A823" s="59"/>
      <c r="B823" s="59"/>
      <c r="C823" s="59"/>
      <c r="D823" s="59"/>
      <c r="E823" s="59"/>
      <c r="F823" s="59"/>
      <c r="G823" s="59"/>
      <c r="H823" s="59"/>
      <c r="I823" s="59"/>
      <c r="J823" s="59"/>
      <c r="K823" s="59"/>
      <c r="L823" s="59"/>
      <c r="M823" s="59"/>
      <c r="N823" s="59"/>
      <c r="O823" s="59"/>
      <c r="P823" s="59"/>
      <c r="Q823" s="59"/>
      <c r="R823" s="59"/>
      <c r="S823" s="59"/>
      <c r="T823" s="59"/>
      <c r="U823" s="59"/>
      <c r="V823" s="59"/>
      <c r="W823" s="59"/>
      <c r="X823" s="59"/>
      <c r="Y823" s="59"/>
      <c r="Z823" s="59"/>
    </row>
    <row r="824" spans="1:26" ht="15.75" customHeight="1">
      <c r="A824" s="59"/>
      <c r="B824" s="59"/>
      <c r="C824" s="59"/>
      <c r="D824" s="59"/>
      <c r="E824" s="59"/>
      <c r="F824" s="59"/>
      <c r="G824" s="59"/>
      <c r="H824" s="59"/>
      <c r="I824" s="59"/>
      <c r="J824" s="59"/>
      <c r="K824" s="59"/>
      <c r="L824" s="59"/>
      <c r="M824" s="59"/>
      <c r="N824" s="59"/>
      <c r="O824" s="59"/>
      <c r="P824" s="59"/>
      <c r="Q824" s="59"/>
      <c r="R824" s="59"/>
      <c r="S824" s="59"/>
      <c r="T824" s="59"/>
      <c r="U824" s="59"/>
      <c r="V824" s="59"/>
      <c r="W824" s="59"/>
      <c r="X824" s="59"/>
      <c r="Y824" s="59"/>
      <c r="Z824" s="59"/>
    </row>
    <row r="825" spans="1:26" ht="15.75" customHeight="1">
      <c r="A825" s="59"/>
      <c r="B825" s="59"/>
      <c r="C825" s="59"/>
      <c r="D825" s="59"/>
      <c r="E825" s="59"/>
      <c r="F825" s="59"/>
      <c r="G825" s="59"/>
      <c r="H825" s="59"/>
      <c r="I825" s="59"/>
      <c r="J825" s="59"/>
      <c r="K825" s="59"/>
      <c r="L825" s="59"/>
      <c r="M825" s="59"/>
      <c r="N825" s="59"/>
      <c r="O825" s="59"/>
      <c r="P825" s="59"/>
      <c r="Q825" s="59"/>
      <c r="R825" s="59"/>
      <c r="S825" s="59"/>
      <c r="T825" s="59"/>
      <c r="U825" s="59"/>
      <c r="V825" s="59"/>
      <c r="W825" s="59"/>
      <c r="X825" s="59"/>
      <c r="Y825" s="59"/>
      <c r="Z825" s="59"/>
    </row>
    <row r="826" spans="1:26" ht="15.75" customHeight="1">
      <c r="A826" s="59"/>
      <c r="B826" s="59"/>
      <c r="C826" s="59"/>
      <c r="D826" s="59"/>
      <c r="E826" s="59"/>
      <c r="F826" s="59"/>
      <c r="G826" s="59"/>
      <c r="H826" s="59"/>
      <c r="I826" s="59"/>
      <c r="J826" s="59"/>
      <c r="K826" s="59"/>
      <c r="L826" s="59"/>
      <c r="M826" s="59"/>
      <c r="N826" s="59"/>
      <c r="O826" s="59"/>
      <c r="P826" s="59"/>
      <c r="Q826" s="59"/>
      <c r="R826" s="59"/>
      <c r="S826" s="59"/>
      <c r="T826" s="59"/>
      <c r="U826" s="59"/>
      <c r="V826" s="59"/>
      <c r="W826" s="59"/>
      <c r="X826" s="59"/>
      <c r="Y826" s="59"/>
      <c r="Z826" s="59"/>
    </row>
    <row r="827" spans="1:26" ht="15.75" customHeight="1">
      <c r="A827" s="59"/>
      <c r="B827" s="59"/>
      <c r="C827" s="59"/>
      <c r="D827" s="59"/>
      <c r="E827" s="59"/>
      <c r="F827" s="59"/>
      <c r="G827" s="59"/>
      <c r="H827" s="59"/>
      <c r="I827" s="59"/>
      <c r="J827" s="59"/>
      <c r="K827" s="59"/>
      <c r="L827" s="59"/>
      <c r="M827" s="59"/>
      <c r="N827" s="59"/>
      <c r="O827" s="59"/>
      <c r="P827" s="59"/>
      <c r="Q827" s="59"/>
      <c r="R827" s="59"/>
      <c r="S827" s="59"/>
      <c r="T827" s="59"/>
      <c r="U827" s="59"/>
      <c r="V827" s="59"/>
      <c r="W827" s="59"/>
      <c r="X827" s="59"/>
      <c r="Y827" s="59"/>
      <c r="Z827" s="59"/>
    </row>
    <row r="828" spans="1:26" ht="15.75" customHeight="1">
      <c r="A828" s="59"/>
      <c r="B828" s="59"/>
      <c r="C828" s="59"/>
      <c r="D828" s="59"/>
      <c r="E828" s="59"/>
      <c r="F828" s="59"/>
      <c r="G828" s="59"/>
      <c r="H828" s="59"/>
      <c r="I828" s="59"/>
      <c r="J828" s="59"/>
      <c r="K828" s="59"/>
      <c r="L828" s="59"/>
      <c r="M828" s="59"/>
      <c r="N828" s="59"/>
      <c r="O828" s="59"/>
      <c r="P828" s="59"/>
      <c r="Q828" s="59"/>
      <c r="R828" s="59"/>
      <c r="S828" s="59"/>
      <c r="T828" s="59"/>
      <c r="U828" s="59"/>
      <c r="V828" s="59"/>
      <c r="W828" s="59"/>
      <c r="X828" s="59"/>
      <c r="Y828" s="59"/>
      <c r="Z828" s="59"/>
    </row>
    <row r="829" spans="1:26" ht="15.75" customHeight="1">
      <c r="A829" s="59"/>
      <c r="B829" s="59"/>
      <c r="C829" s="59"/>
      <c r="D829" s="59"/>
      <c r="E829" s="59"/>
      <c r="F829" s="59"/>
      <c r="G829" s="59"/>
      <c r="H829" s="59"/>
      <c r="I829" s="59"/>
      <c r="J829" s="59"/>
      <c r="K829" s="59"/>
      <c r="L829" s="59"/>
      <c r="M829" s="59"/>
      <c r="N829" s="59"/>
      <c r="O829" s="59"/>
      <c r="P829" s="59"/>
      <c r="Q829" s="59"/>
      <c r="R829" s="59"/>
      <c r="S829" s="59"/>
      <c r="T829" s="59"/>
      <c r="U829" s="59"/>
      <c r="V829" s="59"/>
      <c r="W829" s="59"/>
      <c r="X829" s="59"/>
      <c r="Y829" s="59"/>
      <c r="Z829" s="59"/>
    </row>
    <row r="830" spans="1:26" ht="15.75" customHeight="1">
      <c r="A830" s="59"/>
      <c r="B830" s="59"/>
      <c r="C830" s="59"/>
      <c r="D830" s="59"/>
      <c r="E830" s="59"/>
      <c r="F830" s="59"/>
      <c r="G830" s="59"/>
      <c r="H830" s="59"/>
      <c r="I830" s="59"/>
      <c r="J830" s="59"/>
      <c r="K830" s="59"/>
      <c r="L830" s="59"/>
      <c r="M830" s="59"/>
      <c r="N830" s="59"/>
      <c r="O830" s="59"/>
      <c r="P830" s="59"/>
      <c r="Q830" s="59"/>
      <c r="R830" s="59"/>
      <c r="S830" s="59"/>
      <c r="T830" s="59"/>
      <c r="U830" s="59"/>
      <c r="V830" s="59"/>
      <c r="W830" s="59"/>
      <c r="X830" s="59"/>
      <c r="Y830" s="59"/>
      <c r="Z830" s="59"/>
    </row>
    <row r="831" spans="1:26" ht="15.75" customHeight="1">
      <c r="A831" s="59"/>
      <c r="B831" s="59"/>
      <c r="C831" s="59"/>
      <c r="D831" s="59"/>
      <c r="E831" s="59"/>
      <c r="F831" s="59"/>
      <c r="G831" s="59"/>
      <c r="H831" s="59"/>
      <c r="I831" s="59"/>
      <c r="J831" s="59"/>
      <c r="K831" s="59"/>
      <c r="L831" s="59"/>
      <c r="M831" s="59"/>
      <c r="N831" s="59"/>
      <c r="O831" s="59"/>
      <c r="P831" s="59"/>
      <c r="Q831" s="59"/>
      <c r="R831" s="59"/>
      <c r="S831" s="59"/>
      <c r="T831" s="59"/>
      <c r="U831" s="59"/>
      <c r="V831" s="59"/>
      <c r="W831" s="59"/>
      <c r="X831" s="59"/>
      <c r="Y831" s="59"/>
      <c r="Z831" s="59"/>
    </row>
    <row r="832" spans="1:26" ht="15.75" customHeight="1">
      <c r="A832" s="59"/>
      <c r="B832" s="59"/>
      <c r="C832" s="59"/>
      <c r="D832" s="59"/>
      <c r="E832" s="59"/>
      <c r="F832" s="59"/>
      <c r="G832" s="59"/>
      <c r="H832" s="59"/>
      <c r="I832" s="59"/>
      <c r="J832" s="59"/>
      <c r="K832" s="59"/>
      <c r="L832" s="59"/>
      <c r="M832" s="59"/>
      <c r="N832" s="59"/>
      <c r="O832" s="59"/>
      <c r="P832" s="59"/>
      <c r="Q832" s="59"/>
      <c r="R832" s="59"/>
      <c r="S832" s="59"/>
      <c r="T832" s="59"/>
      <c r="U832" s="59"/>
      <c r="V832" s="59"/>
      <c r="W832" s="59"/>
      <c r="X832" s="59"/>
      <c r="Y832" s="59"/>
      <c r="Z832" s="59"/>
    </row>
    <row r="833" spans="1:26" ht="15.75" customHeight="1">
      <c r="A833" s="59"/>
      <c r="B833" s="59"/>
      <c r="C833" s="59"/>
      <c r="D833" s="59"/>
      <c r="E833" s="59"/>
      <c r="F833" s="59"/>
      <c r="G833" s="59"/>
      <c r="H833" s="59"/>
      <c r="I833" s="59"/>
      <c r="J833" s="59"/>
      <c r="K833" s="59"/>
      <c r="L833" s="59"/>
      <c r="M833" s="59"/>
      <c r="N833" s="59"/>
      <c r="O833" s="59"/>
      <c r="P833" s="59"/>
      <c r="Q833" s="59"/>
      <c r="R833" s="59"/>
      <c r="S833" s="59"/>
      <c r="T833" s="59"/>
      <c r="U833" s="59"/>
      <c r="V833" s="59"/>
      <c r="W833" s="59"/>
      <c r="X833" s="59"/>
      <c r="Y833" s="59"/>
      <c r="Z833" s="59"/>
    </row>
    <row r="834" spans="1:26" ht="15.75" customHeight="1">
      <c r="A834" s="59"/>
      <c r="B834" s="59"/>
      <c r="C834" s="59"/>
      <c r="D834" s="59"/>
      <c r="E834" s="59"/>
      <c r="F834" s="59"/>
      <c r="G834" s="59"/>
      <c r="H834" s="59"/>
      <c r="I834" s="59"/>
      <c r="J834" s="59"/>
      <c r="K834" s="59"/>
      <c r="L834" s="59"/>
      <c r="M834" s="59"/>
      <c r="N834" s="59"/>
      <c r="O834" s="59"/>
      <c r="P834" s="59"/>
      <c r="Q834" s="59"/>
      <c r="R834" s="59"/>
      <c r="S834" s="59"/>
      <c r="T834" s="59"/>
      <c r="U834" s="59"/>
      <c r="V834" s="59"/>
      <c r="W834" s="59"/>
      <c r="X834" s="59"/>
      <c r="Y834" s="59"/>
      <c r="Z834" s="59"/>
    </row>
    <row r="835" spans="1:26" ht="15.75" customHeight="1">
      <c r="A835" s="59"/>
      <c r="B835" s="59"/>
      <c r="C835" s="59"/>
      <c r="D835" s="59"/>
      <c r="E835" s="59"/>
      <c r="F835" s="59"/>
      <c r="G835" s="59"/>
      <c r="H835" s="59"/>
      <c r="I835" s="59"/>
      <c r="J835" s="59"/>
      <c r="K835" s="59"/>
      <c r="L835" s="59"/>
      <c r="M835" s="59"/>
      <c r="N835" s="59"/>
      <c r="O835" s="59"/>
      <c r="P835" s="59"/>
      <c r="Q835" s="59"/>
      <c r="R835" s="59"/>
      <c r="S835" s="59"/>
      <c r="T835" s="59"/>
      <c r="U835" s="59"/>
      <c r="V835" s="59"/>
      <c r="W835" s="59"/>
      <c r="X835" s="59"/>
      <c r="Y835" s="59"/>
      <c r="Z835" s="59"/>
    </row>
    <row r="836" spans="1:26" ht="15.75" customHeight="1">
      <c r="A836" s="59"/>
      <c r="B836" s="59"/>
      <c r="C836" s="59"/>
      <c r="D836" s="59"/>
      <c r="E836" s="59"/>
      <c r="F836" s="59"/>
      <c r="G836" s="59"/>
      <c r="H836" s="59"/>
      <c r="I836" s="59"/>
      <c r="J836" s="59"/>
      <c r="K836" s="59"/>
      <c r="L836" s="59"/>
      <c r="M836" s="59"/>
      <c r="N836" s="59"/>
      <c r="O836" s="59"/>
      <c r="P836" s="59"/>
      <c r="Q836" s="59"/>
      <c r="R836" s="59"/>
      <c r="S836" s="59"/>
      <c r="T836" s="59"/>
      <c r="U836" s="59"/>
      <c r="V836" s="59"/>
      <c r="W836" s="59"/>
      <c r="X836" s="59"/>
      <c r="Y836" s="59"/>
      <c r="Z836" s="59"/>
    </row>
    <row r="837" spans="1:26" ht="15.75" customHeight="1">
      <c r="A837" s="59"/>
      <c r="B837" s="59"/>
      <c r="C837" s="59"/>
      <c r="D837" s="59"/>
      <c r="E837" s="59"/>
      <c r="F837" s="59"/>
      <c r="G837" s="59"/>
      <c r="H837" s="59"/>
      <c r="I837" s="59"/>
      <c r="J837" s="59"/>
      <c r="K837" s="59"/>
      <c r="L837" s="59"/>
      <c r="M837" s="59"/>
      <c r="N837" s="59"/>
      <c r="O837" s="59"/>
      <c r="P837" s="59"/>
      <c r="Q837" s="59"/>
      <c r="R837" s="59"/>
      <c r="S837" s="59"/>
      <c r="T837" s="59"/>
      <c r="U837" s="59"/>
      <c r="V837" s="59"/>
      <c r="W837" s="59"/>
      <c r="X837" s="59"/>
      <c r="Y837" s="59"/>
      <c r="Z837" s="59"/>
    </row>
    <row r="838" spans="1:26" ht="15.75" customHeight="1">
      <c r="A838" s="59"/>
      <c r="B838" s="59"/>
      <c r="C838" s="59"/>
      <c r="D838" s="59"/>
      <c r="E838" s="59"/>
      <c r="F838" s="59"/>
      <c r="G838" s="59"/>
      <c r="H838" s="59"/>
      <c r="I838" s="59"/>
      <c r="J838" s="59"/>
      <c r="K838" s="59"/>
      <c r="L838" s="59"/>
      <c r="M838" s="59"/>
      <c r="N838" s="59"/>
      <c r="O838" s="59"/>
      <c r="P838" s="59"/>
      <c r="Q838" s="59"/>
      <c r="R838" s="59"/>
      <c r="S838" s="59"/>
      <c r="T838" s="59"/>
      <c r="U838" s="59"/>
      <c r="V838" s="59"/>
      <c r="W838" s="59"/>
      <c r="X838" s="59"/>
      <c r="Y838" s="59"/>
      <c r="Z838" s="59"/>
    </row>
    <row r="839" spans="1:26" ht="15.75" customHeight="1">
      <c r="A839" s="59"/>
      <c r="B839" s="59"/>
      <c r="C839" s="59"/>
      <c r="D839" s="59"/>
      <c r="E839" s="59"/>
      <c r="F839" s="59"/>
      <c r="G839" s="59"/>
      <c r="H839" s="59"/>
      <c r="I839" s="59"/>
      <c r="J839" s="59"/>
      <c r="K839" s="59"/>
      <c r="L839" s="59"/>
      <c r="M839" s="59"/>
      <c r="N839" s="59"/>
      <c r="O839" s="59"/>
      <c r="P839" s="59"/>
      <c r="Q839" s="59"/>
      <c r="R839" s="59"/>
      <c r="S839" s="59"/>
      <c r="T839" s="59"/>
      <c r="U839" s="59"/>
      <c r="V839" s="59"/>
      <c r="W839" s="59"/>
      <c r="X839" s="59"/>
      <c r="Y839" s="59"/>
      <c r="Z839" s="59"/>
    </row>
    <row r="840" spans="1:26" ht="15.75" customHeight="1">
      <c r="A840" s="59"/>
      <c r="B840" s="59"/>
      <c r="C840" s="59"/>
      <c r="D840" s="59"/>
      <c r="E840" s="59"/>
      <c r="F840" s="59"/>
      <c r="G840" s="59"/>
      <c r="H840" s="59"/>
      <c r="I840" s="59"/>
      <c r="J840" s="59"/>
      <c r="K840" s="59"/>
      <c r="L840" s="59"/>
      <c r="M840" s="59"/>
      <c r="N840" s="59"/>
      <c r="O840" s="59"/>
      <c r="P840" s="59"/>
      <c r="Q840" s="59"/>
      <c r="R840" s="59"/>
      <c r="S840" s="59"/>
      <c r="T840" s="59"/>
      <c r="U840" s="59"/>
      <c r="V840" s="59"/>
      <c r="W840" s="59"/>
      <c r="X840" s="59"/>
      <c r="Y840" s="59"/>
      <c r="Z840" s="59"/>
    </row>
    <row r="841" spans="1:26" ht="15.75" customHeight="1">
      <c r="A841" s="59"/>
      <c r="B841" s="59"/>
      <c r="C841" s="59"/>
      <c r="D841" s="59"/>
      <c r="E841" s="59"/>
      <c r="F841" s="59"/>
      <c r="G841" s="59"/>
      <c r="H841" s="59"/>
      <c r="I841" s="59"/>
      <c r="J841" s="59"/>
      <c r="K841" s="59"/>
      <c r="L841" s="59"/>
      <c r="M841" s="59"/>
      <c r="N841" s="59"/>
      <c r="O841" s="59"/>
      <c r="P841" s="59"/>
      <c r="Q841" s="59"/>
      <c r="R841" s="59"/>
      <c r="S841" s="59"/>
      <c r="T841" s="59"/>
      <c r="U841" s="59"/>
      <c r="V841" s="59"/>
      <c r="W841" s="59"/>
      <c r="X841" s="59"/>
      <c r="Y841" s="59"/>
      <c r="Z841" s="59"/>
    </row>
    <row r="842" spans="1:26" ht="15.75" customHeight="1">
      <c r="A842" s="59"/>
      <c r="B842" s="59"/>
      <c r="C842" s="59"/>
      <c r="D842" s="59"/>
      <c r="E842" s="59"/>
      <c r="F842" s="59"/>
      <c r="G842" s="59"/>
      <c r="H842" s="59"/>
      <c r="I842" s="59"/>
      <c r="J842" s="59"/>
      <c r="K842" s="59"/>
      <c r="L842" s="59"/>
      <c r="M842" s="59"/>
      <c r="N842" s="59"/>
      <c r="O842" s="59"/>
      <c r="P842" s="59"/>
      <c r="Q842" s="59"/>
      <c r="R842" s="59"/>
      <c r="S842" s="59"/>
      <c r="T842" s="59"/>
      <c r="U842" s="59"/>
      <c r="V842" s="59"/>
      <c r="W842" s="59"/>
      <c r="X842" s="59"/>
      <c r="Y842" s="59"/>
      <c r="Z842" s="59"/>
    </row>
    <row r="843" spans="1:26" ht="15.75" customHeight="1">
      <c r="A843" s="59"/>
      <c r="B843" s="59"/>
      <c r="C843" s="59"/>
      <c r="D843" s="59"/>
      <c r="E843" s="59"/>
      <c r="F843" s="59"/>
      <c r="G843" s="59"/>
      <c r="H843" s="59"/>
      <c r="I843" s="59"/>
      <c r="J843" s="59"/>
      <c r="K843" s="59"/>
      <c r="L843" s="59"/>
      <c r="M843" s="59"/>
      <c r="N843" s="59"/>
      <c r="O843" s="59"/>
      <c r="P843" s="59"/>
      <c r="Q843" s="59"/>
      <c r="R843" s="59"/>
      <c r="S843" s="59"/>
      <c r="T843" s="59"/>
      <c r="U843" s="59"/>
      <c r="V843" s="59"/>
      <c r="W843" s="59"/>
      <c r="X843" s="59"/>
      <c r="Y843" s="59"/>
      <c r="Z843" s="59"/>
    </row>
    <row r="844" spans="1:26" ht="15.75" customHeight="1">
      <c r="A844" s="59"/>
      <c r="B844" s="59"/>
      <c r="C844" s="59"/>
      <c r="D844" s="59"/>
      <c r="E844" s="59"/>
      <c r="F844" s="59"/>
      <c r="G844" s="59"/>
      <c r="H844" s="59"/>
      <c r="I844" s="59"/>
      <c r="J844" s="59"/>
      <c r="K844" s="59"/>
      <c r="L844" s="59"/>
      <c r="M844" s="59"/>
      <c r="N844" s="59"/>
      <c r="O844" s="59"/>
      <c r="P844" s="59"/>
      <c r="Q844" s="59"/>
      <c r="R844" s="59"/>
      <c r="S844" s="59"/>
      <c r="T844" s="59"/>
      <c r="U844" s="59"/>
      <c r="V844" s="59"/>
      <c r="W844" s="59"/>
      <c r="X844" s="59"/>
      <c r="Y844" s="59"/>
      <c r="Z844" s="59"/>
    </row>
    <row r="845" spans="1:26" ht="15.75" customHeight="1">
      <c r="A845" s="59"/>
      <c r="B845" s="59"/>
      <c r="C845" s="59"/>
      <c r="D845" s="59"/>
      <c r="E845" s="59"/>
      <c r="F845" s="59"/>
      <c r="G845" s="59"/>
      <c r="H845" s="59"/>
      <c r="I845" s="59"/>
      <c r="J845" s="59"/>
      <c r="K845" s="59"/>
      <c r="L845" s="59"/>
      <c r="M845" s="59"/>
      <c r="N845" s="59"/>
      <c r="O845" s="59"/>
      <c r="P845" s="59"/>
      <c r="Q845" s="59"/>
      <c r="R845" s="59"/>
      <c r="S845" s="59"/>
      <c r="T845" s="59"/>
      <c r="U845" s="59"/>
      <c r="V845" s="59"/>
      <c r="W845" s="59"/>
      <c r="X845" s="59"/>
      <c r="Y845" s="59"/>
      <c r="Z845" s="59"/>
    </row>
    <row r="846" spans="1:26" ht="15.75" customHeight="1">
      <c r="A846" s="59"/>
      <c r="B846" s="59"/>
      <c r="C846" s="59"/>
      <c r="D846" s="59"/>
      <c r="E846" s="59"/>
      <c r="F846" s="59"/>
      <c r="G846" s="59"/>
      <c r="H846" s="59"/>
      <c r="I846" s="59"/>
      <c r="J846" s="59"/>
      <c r="K846" s="59"/>
      <c r="L846" s="59"/>
      <c r="M846" s="59"/>
      <c r="N846" s="59"/>
      <c r="O846" s="59"/>
      <c r="P846" s="59"/>
      <c r="Q846" s="59"/>
      <c r="R846" s="59"/>
      <c r="S846" s="59"/>
      <c r="T846" s="59"/>
      <c r="U846" s="59"/>
      <c r="V846" s="59"/>
      <c r="W846" s="59"/>
      <c r="X846" s="59"/>
      <c r="Y846" s="59"/>
      <c r="Z846" s="59"/>
    </row>
    <row r="847" spans="1:26" ht="15.75" customHeight="1">
      <c r="A847" s="59"/>
      <c r="B847" s="59"/>
      <c r="C847" s="59"/>
      <c r="D847" s="59"/>
      <c r="E847" s="59"/>
      <c r="F847" s="59"/>
      <c r="G847" s="59"/>
      <c r="H847" s="59"/>
      <c r="I847" s="59"/>
      <c r="J847" s="59"/>
      <c r="K847" s="59"/>
      <c r="L847" s="59"/>
      <c r="M847" s="59"/>
      <c r="N847" s="59"/>
      <c r="O847" s="59"/>
      <c r="P847" s="59"/>
      <c r="Q847" s="59"/>
      <c r="R847" s="59"/>
      <c r="S847" s="59"/>
      <c r="T847" s="59"/>
      <c r="U847" s="59"/>
      <c r="V847" s="59"/>
      <c r="W847" s="59"/>
      <c r="X847" s="59"/>
      <c r="Y847" s="59"/>
      <c r="Z847" s="59"/>
    </row>
    <row r="848" spans="1:26" ht="15.75" customHeight="1">
      <c r="A848" s="59"/>
      <c r="B848" s="59"/>
      <c r="C848" s="59"/>
      <c r="D848" s="59"/>
      <c r="E848" s="59"/>
      <c r="F848" s="59"/>
      <c r="G848" s="59"/>
      <c r="H848" s="59"/>
      <c r="I848" s="59"/>
      <c r="J848" s="59"/>
      <c r="K848" s="59"/>
      <c r="L848" s="59"/>
      <c r="M848" s="59"/>
      <c r="N848" s="59"/>
      <c r="O848" s="59"/>
      <c r="P848" s="59"/>
      <c r="Q848" s="59"/>
      <c r="R848" s="59"/>
      <c r="S848" s="59"/>
      <c r="T848" s="59"/>
      <c r="U848" s="59"/>
      <c r="V848" s="59"/>
      <c r="W848" s="59"/>
      <c r="X848" s="59"/>
      <c r="Y848" s="59"/>
      <c r="Z848" s="59"/>
    </row>
    <row r="849" spans="1:26" ht="15.75" customHeight="1">
      <c r="A849" s="59"/>
      <c r="B849" s="59"/>
      <c r="C849" s="59"/>
      <c r="D849" s="59"/>
      <c r="E849" s="59"/>
      <c r="F849" s="59"/>
      <c r="G849" s="59"/>
      <c r="H849" s="59"/>
      <c r="I849" s="59"/>
      <c r="J849" s="59"/>
      <c r="K849" s="59"/>
      <c r="L849" s="59"/>
      <c r="M849" s="59"/>
      <c r="N849" s="59"/>
      <c r="O849" s="59"/>
      <c r="P849" s="59"/>
      <c r="Q849" s="59"/>
      <c r="R849" s="59"/>
      <c r="S849" s="59"/>
      <c r="T849" s="59"/>
      <c r="U849" s="59"/>
      <c r="V849" s="59"/>
      <c r="W849" s="59"/>
      <c r="X849" s="59"/>
      <c r="Y849" s="59"/>
      <c r="Z849" s="59"/>
    </row>
    <row r="850" spans="1:26" ht="15.75" customHeight="1">
      <c r="A850" s="59"/>
      <c r="B850" s="59"/>
      <c r="C850" s="59"/>
      <c r="D850" s="59"/>
      <c r="E850" s="59"/>
      <c r="F850" s="59"/>
      <c r="G850" s="59"/>
      <c r="H850" s="59"/>
      <c r="I850" s="59"/>
      <c r="J850" s="59"/>
      <c r="K850" s="59"/>
      <c r="L850" s="59"/>
      <c r="M850" s="59"/>
      <c r="N850" s="59"/>
      <c r="O850" s="59"/>
      <c r="P850" s="59"/>
      <c r="Q850" s="59"/>
      <c r="R850" s="59"/>
      <c r="S850" s="59"/>
      <c r="T850" s="59"/>
      <c r="U850" s="59"/>
      <c r="V850" s="59"/>
      <c r="W850" s="59"/>
      <c r="X850" s="59"/>
      <c r="Y850" s="59"/>
      <c r="Z850" s="59"/>
    </row>
    <row r="851" spans="1:26" ht="15.75" customHeight="1">
      <c r="A851" s="59"/>
      <c r="B851" s="59"/>
      <c r="C851" s="59"/>
      <c r="D851" s="59"/>
      <c r="E851" s="59"/>
      <c r="F851" s="59"/>
      <c r="G851" s="59"/>
      <c r="H851" s="59"/>
      <c r="I851" s="59"/>
      <c r="J851" s="59"/>
      <c r="K851" s="59"/>
      <c r="L851" s="59"/>
      <c r="M851" s="59"/>
      <c r="N851" s="59"/>
      <c r="O851" s="59"/>
      <c r="P851" s="59"/>
      <c r="Q851" s="59"/>
      <c r="R851" s="59"/>
      <c r="S851" s="59"/>
      <c r="T851" s="59"/>
      <c r="U851" s="59"/>
      <c r="V851" s="59"/>
      <c r="W851" s="59"/>
      <c r="X851" s="59"/>
      <c r="Y851" s="59"/>
      <c r="Z851" s="59"/>
    </row>
    <row r="852" spans="1:26" ht="15.75" customHeight="1">
      <c r="A852" s="59"/>
      <c r="B852" s="59"/>
      <c r="C852" s="59"/>
      <c r="D852" s="59"/>
      <c r="E852" s="59"/>
      <c r="F852" s="59"/>
      <c r="G852" s="59"/>
      <c r="H852" s="59"/>
      <c r="I852" s="59"/>
      <c r="J852" s="59"/>
      <c r="K852" s="59"/>
      <c r="L852" s="59"/>
      <c r="M852" s="59"/>
      <c r="N852" s="59"/>
      <c r="O852" s="59"/>
      <c r="P852" s="59"/>
      <c r="Q852" s="59"/>
      <c r="R852" s="59"/>
      <c r="S852" s="59"/>
      <c r="T852" s="59"/>
      <c r="U852" s="59"/>
      <c r="V852" s="59"/>
      <c r="W852" s="59"/>
      <c r="X852" s="59"/>
      <c r="Y852" s="59"/>
      <c r="Z852" s="59"/>
    </row>
    <row r="853" spans="1:26" ht="15.75" customHeight="1">
      <c r="A853" s="59"/>
      <c r="B853" s="59"/>
      <c r="C853" s="59"/>
      <c r="D853" s="59"/>
      <c r="E853" s="59"/>
      <c r="F853" s="59"/>
      <c r="G853" s="59"/>
      <c r="H853" s="59"/>
      <c r="I853" s="59"/>
      <c r="J853" s="59"/>
      <c r="K853" s="59"/>
      <c r="L853" s="59"/>
      <c r="M853" s="59"/>
      <c r="N853" s="59"/>
      <c r="O853" s="59"/>
      <c r="P853" s="59"/>
      <c r="Q853" s="59"/>
      <c r="R853" s="59"/>
      <c r="S853" s="59"/>
      <c r="T853" s="59"/>
      <c r="U853" s="59"/>
      <c r="V853" s="59"/>
      <c r="W853" s="59"/>
      <c r="X853" s="59"/>
      <c r="Y853" s="59"/>
      <c r="Z853" s="59"/>
    </row>
    <row r="854" spans="1:26" ht="15.75" customHeight="1">
      <c r="A854" s="59"/>
      <c r="B854" s="59"/>
      <c r="C854" s="59"/>
      <c r="D854" s="59"/>
      <c r="E854" s="59"/>
      <c r="F854" s="59"/>
      <c r="G854" s="59"/>
      <c r="H854" s="59"/>
      <c r="I854" s="59"/>
      <c r="J854" s="59"/>
      <c r="K854" s="59"/>
      <c r="L854" s="59"/>
      <c r="M854" s="59"/>
      <c r="N854" s="59"/>
      <c r="O854" s="59"/>
      <c r="P854" s="59"/>
      <c r="Q854" s="59"/>
      <c r="R854" s="59"/>
      <c r="S854" s="59"/>
      <c r="T854" s="59"/>
      <c r="U854" s="59"/>
      <c r="V854" s="59"/>
      <c r="W854" s="59"/>
      <c r="X854" s="59"/>
      <c r="Y854" s="59"/>
      <c r="Z854" s="59"/>
    </row>
    <row r="855" spans="1:26" ht="15.75" customHeight="1">
      <c r="A855" s="59"/>
      <c r="B855" s="59"/>
      <c r="C855" s="59"/>
      <c r="D855" s="59"/>
      <c r="E855" s="59"/>
      <c r="F855" s="59"/>
      <c r="G855" s="59"/>
      <c r="H855" s="59"/>
      <c r="I855" s="59"/>
      <c r="J855" s="59"/>
      <c r="K855" s="59"/>
      <c r="L855" s="59"/>
      <c r="M855" s="59"/>
      <c r="N855" s="59"/>
      <c r="O855" s="59"/>
      <c r="P855" s="59"/>
      <c r="Q855" s="59"/>
      <c r="R855" s="59"/>
      <c r="S855" s="59"/>
      <c r="T855" s="59"/>
      <c r="U855" s="59"/>
      <c r="V855" s="59"/>
      <c r="W855" s="59"/>
      <c r="X855" s="59"/>
      <c r="Y855" s="59"/>
      <c r="Z855" s="59"/>
    </row>
    <row r="856" spans="1:26" ht="15.75" customHeight="1">
      <c r="A856" s="59"/>
      <c r="B856" s="59"/>
      <c r="C856" s="59"/>
      <c r="D856" s="59"/>
      <c r="E856" s="59"/>
      <c r="F856" s="59"/>
      <c r="G856" s="59"/>
      <c r="H856" s="59"/>
      <c r="I856" s="59"/>
      <c r="J856" s="59"/>
      <c r="K856" s="59"/>
      <c r="L856" s="59"/>
      <c r="M856" s="59"/>
      <c r="N856" s="59"/>
      <c r="O856" s="59"/>
      <c r="P856" s="59"/>
      <c r="Q856" s="59"/>
      <c r="R856" s="59"/>
      <c r="S856" s="59"/>
      <c r="T856" s="59"/>
      <c r="U856" s="59"/>
      <c r="V856" s="59"/>
      <c r="W856" s="59"/>
      <c r="X856" s="59"/>
      <c r="Y856" s="59"/>
      <c r="Z856" s="59"/>
    </row>
    <row r="857" spans="1:26" ht="15.75" customHeight="1">
      <c r="A857" s="59"/>
      <c r="B857" s="59"/>
      <c r="C857" s="59"/>
      <c r="D857" s="59"/>
      <c r="E857" s="59"/>
      <c r="F857" s="59"/>
      <c r="G857" s="59"/>
      <c r="H857" s="59"/>
      <c r="I857" s="59"/>
      <c r="J857" s="59"/>
      <c r="K857" s="59"/>
      <c r="L857" s="59"/>
      <c r="M857" s="59"/>
      <c r="N857" s="59"/>
      <c r="O857" s="59"/>
      <c r="P857" s="59"/>
      <c r="Q857" s="59"/>
      <c r="R857" s="59"/>
      <c r="S857" s="59"/>
      <c r="T857" s="59"/>
      <c r="U857" s="59"/>
      <c r="V857" s="59"/>
      <c r="W857" s="59"/>
      <c r="X857" s="59"/>
      <c r="Y857" s="59"/>
      <c r="Z857" s="59"/>
    </row>
    <row r="858" spans="1:26" ht="15.75" customHeight="1">
      <c r="A858" s="59"/>
      <c r="B858" s="59"/>
      <c r="C858" s="59"/>
      <c r="D858" s="59"/>
      <c r="E858" s="59"/>
      <c r="F858" s="59"/>
      <c r="G858" s="59"/>
      <c r="H858" s="59"/>
      <c r="I858" s="59"/>
      <c r="J858" s="59"/>
      <c r="K858" s="59"/>
      <c r="L858" s="59"/>
      <c r="M858" s="59"/>
      <c r="N858" s="59"/>
      <c r="O858" s="59"/>
      <c r="P858" s="59"/>
      <c r="Q858" s="59"/>
      <c r="R858" s="59"/>
      <c r="S858" s="59"/>
      <c r="T858" s="59"/>
      <c r="U858" s="59"/>
      <c r="V858" s="59"/>
      <c r="W858" s="59"/>
      <c r="X858" s="59"/>
      <c r="Y858" s="59"/>
      <c r="Z858" s="59"/>
    </row>
    <row r="859" spans="1:26" ht="15.75" customHeight="1">
      <c r="A859" s="59"/>
      <c r="B859" s="59"/>
      <c r="C859" s="59"/>
      <c r="D859" s="59"/>
      <c r="E859" s="59"/>
      <c r="F859" s="59"/>
      <c r="G859" s="59"/>
      <c r="H859" s="59"/>
      <c r="I859" s="59"/>
      <c r="J859" s="59"/>
      <c r="K859" s="59"/>
      <c r="L859" s="59"/>
      <c r="M859" s="59"/>
      <c r="N859" s="59"/>
      <c r="O859" s="59"/>
      <c r="P859" s="59"/>
      <c r="Q859" s="59"/>
      <c r="R859" s="59"/>
      <c r="S859" s="59"/>
      <c r="T859" s="59"/>
      <c r="U859" s="59"/>
      <c r="V859" s="59"/>
      <c r="W859" s="59"/>
      <c r="X859" s="59"/>
      <c r="Y859" s="59"/>
      <c r="Z859" s="59"/>
    </row>
    <row r="860" spans="1:26" ht="15.75" customHeight="1">
      <c r="A860" s="59"/>
      <c r="B860" s="59"/>
      <c r="C860" s="59"/>
      <c r="D860" s="59"/>
      <c r="E860" s="59"/>
      <c r="F860" s="59"/>
      <c r="G860" s="59"/>
      <c r="H860" s="59"/>
      <c r="I860" s="59"/>
      <c r="J860" s="59"/>
      <c r="K860" s="59"/>
      <c r="L860" s="59"/>
      <c r="M860" s="59"/>
      <c r="N860" s="59"/>
      <c r="O860" s="59"/>
      <c r="P860" s="59"/>
      <c r="Q860" s="59"/>
      <c r="R860" s="59"/>
      <c r="S860" s="59"/>
      <c r="T860" s="59"/>
      <c r="U860" s="59"/>
      <c r="V860" s="59"/>
      <c r="W860" s="59"/>
      <c r="X860" s="59"/>
      <c r="Y860" s="59"/>
      <c r="Z860" s="59"/>
    </row>
    <row r="861" spans="1:26" ht="15.75" customHeight="1">
      <c r="A861" s="59"/>
      <c r="B861" s="59"/>
      <c r="C861" s="59"/>
      <c r="D861" s="59"/>
      <c r="E861" s="59"/>
      <c r="F861" s="59"/>
      <c r="G861" s="59"/>
      <c r="H861" s="59"/>
      <c r="I861" s="59"/>
      <c r="J861" s="59"/>
      <c r="K861" s="59"/>
      <c r="L861" s="59"/>
      <c r="M861" s="59"/>
      <c r="N861" s="59"/>
      <c r="O861" s="59"/>
      <c r="P861" s="59"/>
      <c r="Q861" s="59"/>
      <c r="R861" s="59"/>
      <c r="S861" s="59"/>
      <c r="T861" s="59"/>
      <c r="U861" s="59"/>
      <c r="V861" s="59"/>
      <c r="W861" s="59"/>
      <c r="X861" s="59"/>
      <c r="Y861" s="59"/>
      <c r="Z861" s="59"/>
    </row>
    <row r="862" spans="1:26" ht="15.75" customHeight="1">
      <c r="A862" s="59"/>
      <c r="B862" s="59"/>
      <c r="C862" s="59"/>
      <c r="D862" s="59"/>
      <c r="E862" s="59"/>
      <c r="F862" s="59"/>
      <c r="G862" s="59"/>
      <c r="H862" s="59"/>
      <c r="I862" s="59"/>
      <c r="J862" s="59"/>
      <c r="K862" s="59"/>
      <c r="L862" s="59"/>
      <c r="M862" s="59"/>
      <c r="N862" s="59"/>
      <c r="O862" s="59"/>
      <c r="P862" s="59"/>
      <c r="Q862" s="59"/>
      <c r="R862" s="59"/>
      <c r="S862" s="59"/>
      <c r="T862" s="59"/>
      <c r="U862" s="59"/>
      <c r="V862" s="59"/>
      <c r="W862" s="59"/>
      <c r="X862" s="59"/>
      <c r="Y862" s="59"/>
      <c r="Z862" s="59"/>
    </row>
    <row r="863" spans="1:26" ht="15.75" customHeight="1">
      <c r="A863" s="59"/>
      <c r="B863" s="59"/>
      <c r="C863" s="59"/>
      <c r="D863" s="59"/>
      <c r="E863" s="59"/>
      <c r="F863" s="59"/>
      <c r="G863" s="59"/>
      <c r="H863" s="59"/>
      <c r="I863" s="59"/>
      <c r="J863" s="59"/>
      <c r="K863" s="59"/>
      <c r="L863" s="59"/>
      <c r="M863" s="59"/>
      <c r="N863" s="59"/>
      <c r="O863" s="59"/>
      <c r="P863" s="59"/>
      <c r="Q863" s="59"/>
      <c r="R863" s="59"/>
      <c r="S863" s="59"/>
      <c r="T863" s="59"/>
      <c r="U863" s="59"/>
      <c r="V863" s="59"/>
      <c r="W863" s="59"/>
      <c r="X863" s="59"/>
      <c r="Y863" s="59"/>
      <c r="Z863" s="59"/>
    </row>
    <row r="864" spans="1:26" ht="15.75" customHeight="1">
      <c r="A864" s="59"/>
      <c r="B864" s="59"/>
      <c r="C864" s="59"/>
      <c r="D864" s="59"/>
      <c r="E864" s="59"/>
      <c r="F864" s="59"/>
      <c r="G864" s="59"/>
      <c r="H864" s="59"/>
      <c r="I864" s="59"/>
      <c r="J864" s="59"/>
      <c r="K864" s="59"/>
      <c r="L864" s="59"/>
      <c r="M864" s="59"/>
      <c r="N864" s="59"/>
      <c r="O864" s="59"/>
      <c r="P864" s="59"/>
      <c r="Q864" s="59"/>
      <c r="R864" s="59"/>
      <c r="S864" s="59"/>
      <c r="T864" s="59"/>
      <c r="U864" s="59"/>
      <c r="V864" s="59"/>
      <c r="W864" s="59"/>
      <c r="X864" s="59"/>
      <c r="Y864" s="59"/>
      <c r="Z864" s="59"/>
    </row>
    <row r="865" spans="1:26" ht="15.75" customHeight="1">
      <c r="A865" s="59"/>
      <c r="B865" s="59"/>
      <c r="C865" s="59"/>
      <c r="D865" s="59"/>
      <c r="E865" s="59"/>
      <c r="F865" s="59"/>
      <c r="G865" s="59"/>
      <c r="H865" s="59"/>
      <c r="I865" s="59"/>
      <c r="J865" s="59"/>
      <c r="K865" s="59"/>
      <c r="L865" s="59"/>
      <c r="M865" s="59"/>
      <c r="N865" s="59"/>
      <c r="O865" s="59"/>
      <c r="P865" s="59"/>
      <c r="Q865" s="59"/>
      <c r="R865" s="59"/>
      <c r="S865" s="59"/>
      <c r="T865" s="59"/>
      <c r="U865" s="59"/>
      <c r="V865" s="59"/>
      <c r="W865" s="59"/>
      <c r="X865" s="59"/>
      <c r="Y865" s="59"/>
      <c r="Z865" s="59"/>
    </row>
    <row r="866" spans="1:26" ht="15.75" customHeight="1">
      <c r="A866" s="59"/>
      <c r="B866" s="59"/>
      <c r="C866" s="59"/>
      <c r="D866" s="59"/>
      <c r="E866" s="59"/>
      <c r="F866" s="59"/>
      <c r="G866" s="59"/>
      <c r="H866" s="59"/>
      <c r="I866" s="59"/>
      <c r="J866" s="59"/>
      <c r="K866" s="59"/>
      <c r="L866" s="59"/>
      <c r="M866" s="59"/>
      <c r="N866" s="59"/>
      <c r="O866" s="59"/>
      <c r="P866" s="59"/>
      <c r="Q866" s="59"/>
      <c r="R866" s="59"/>
      <c r="S866" s="59"/>
      <c r="T866" s="59"/>
      <c r="U866" s="59"/>
      <c r="V866" s="59"/>
      <c r="W866" s="59"/>
      <c r="X866" s="59"/>
      <c r="Y866" s="59"/>
      <c r="Z866" s="59"/>
    </row>
    <row r="867" spans="1:26" ht="15.75" customHeight="1">
      <c r="A867" s="59"/>
      <c r="B867" s="59"/>
      <c r="C867" s="59"/>
      <c r="D867" s="59"/>
      <c r="E867" s="59"/>
      <c r="F867" s="59"/>
      <c r="G867" s="59"/>
      <c r="H867" s="59"/>
      <c r="I867" s="59"/>
      <c r="J867" s="59"/>
      <c r="K867" s="59"/>
      <c r="L867" s="59"/>
      <c r="M867" s="59"/>
      <c r="N867" s="59"/>
      <c r="O867" s="59"/>
      <c r="P867" s="59"/>
      <c r="Q867" s="59"/>
      <c r="R867" s="59"/>
      <c r="S867" s="59"/>
      <c r="T867" s="59"/>
      <c r="U867" s="59"/>
      <c r="V867" s="59"/>
      <c r="W867" s="59"/>
      <c r="X867" s="59"/>
      <c r="Y867" s="59"/>
      <c r="Z867" s="59"/>
    </row>
    <row r="868" spans="1:26" ht="15.75" customHeight="1">
      <c r="A868" s="59"/>
      <c r="B868" s="59"/>
      <c r="C868" s="59"/>
      <c r="D868" s="59"/>
      <c r="E868" s="59"/>
      <c r="F868" s="59"/>
      <c r="G868" s="59"/>
      <c r="H868" s="59"/>
      <c r="I868" s="59"/>
      <c r="J868" s="59"/>
      <c r="K868" s="59"/>
      <c r="L868" s="59"/>
      <c r="M868" s="59"/>
      <c r="N868" s="59"/>
      <c r="O868" s="59"/>
      <c r="P868" s="59"/>
      <c r="Q868" s="59"/>
      <c r="R868" s="59"/>
      <c r="S868" s="59"/>
      <c r="T868" s="59"/>
      <c r="U868" s="59"/>
      <c r="V868" s="59"/>
      <c r="W868" s="59"/>
      <c r="X868" s="59"/>
      <c r="Y868" s="59"/>
      <c r="Z868" s="59"/>
    </row>
    <row r="869" spans="1:26" ht="15.75" customHeight="1">
      <c r="A869" s="59"/>
      <c r="B869" s="59"/>
      <c r="C869" s="59"/>
      <c r="D869" s="59"/>
      <c r="E869" s="59"/>
      <c r="F869" s="59"/>
      <c r="G869" s="59"/>
      <c r="H869" s="59"/>
      <c r="I869" s="59"/>
      <c r="J869" s="59"/>
      <c r="K869" s="59"/>
      <c r="L869" s="59"/>
      <c r="M869" s="59"/>
      <c r="N869" s="59"/>
      <c r="O869" s="59"/>
      <c r="P869" s="59"/>
      <c r="Q869" s="59"/>
      <c r="R869" s="59"/>
      <c r="S869" s="59"/>
      <c r="T869" s="59"/>
      <c r="U869" s="59"/>
      <c r="V869" s="59"/>
      <c r="W869" s="59"/>
      <c r="X869" s="59"/>
      <c r="Y869" s="59"/>
      <c r="Z869" s="59"/>
    </row>
    <row r="870" spans="1:26" ht="15.75" customHeight="1">
      <c r="A870" s="59"/>
      <c r="B870" s="59"/>
      <c r="C870" s="59"/>
      <c r="D870" s="59"/>
      <c r="E870" s="59"/>
      <c r="F870" s="59"/>
      <c r="G870" s="59"/>
      <c r="H870" s="59"/>
      <c r="I870" s="59"/>
      <c r="J870" s="59"/>
      <c r="K870" s="59"/>
      <c r="L870" s="59"/>
      <c r="M870" s="59"/>
      <c r="N870" s="59"/>
      <c r="O870" s="59"/>
      <c r="P870" s="59"/>
      <c r="Q870" s="59"/>
      <c r="R870" s="59"/>
      <c r="S870" s="59"/>
      <c r="T870" s="59"/>
      <c r="U870" s="59"/>
      <c r="V870" s="59"/>
      <c r="W870" s="59"/>
      <c r="X870" s="59"/>
      <c r="Y870" s="59"/>
      <c r="Z870" s="59"/>
    </row>
    <row r="871" spans="1:26" ht="15.75" customHeight="1">
      <c r="A871" s="59"/>
      <c r="B871" s="59"/>
      <c r="C871" s="59"/>
      <c r="D871" s="59"/>
      <c r="E871" s="59"/>
      <c r="F871" s="59"/>
      <c r="G871" s="59"/>
      <c r="H871" s="59"/>
      <c r="I871" s="59"/>
      <c r="J871" s="59"/>
      <c r="K871" s="59"/>
      <c r="L871" s="59"/>
      <c r="M871" s="59"/>
      <c r="N871" s="59"/>
      <c r="O871" s="59"/>
      <c r="P871" s="59"/>
      <c r="Q871" s="59"/>
      <c r="R871" s="59"/>
      <c r="S871" s="59"/>
      <c r="T871" s="59"/>
      <c r="U871" s="59"/>
      <c r="V871" s="59"/>
      <c r="W871" s="59"/>
      <c r="X871" s="59"/>
      <c r="Y871" s="59"/>
      <c r="Z871" s="59"/>
    </row>
    <row r="872" spans="1:26" ht="15.75" customHeight="1">
      <c r="A872" s="59"/>
      <c r="B872" s="59"/>
      <c r="C872" s="59"/>
      <c r="D872" s="59"/>
      <c r="E872" s="59"/>
      <c r="F872" s="59"/>
      <c r="G872" s="59"/>
      <c r="H872" s="59"/>
      <c r="I872" s="59"/>
      <c r="J872" s="59"/>
      <c r="K872" s="59"/>
      <c r="L872" s="59"/>
      <c r="M872" s="59"/>
      <c r="N872" s="59"/>
      <c r="O872" s="59"/>
      <c r="P872" s="59"/>
      <c r="Q872" s="59"/>
      <c r="R872" s="59"/>
      <c r="S872" s="59"/>
      <c r="T872" s="59"/>
      <c r="U872" s="59"/>
      <c r="V872" s="59"/>
      <c r="W872" s="59"/>
      <c r="X872" s="59"/>
      <c r="Y872" s="59"/>
      <c r="Z872" s="59"/>
    </row>
    <row r="873" spans="1:26" ht="15.75" customHeight="1">
      <c r="A873" s="59"/>
      <c r="B873" s="59"/>
      <c r="C873" s="59"/>
      <c r="D873" s="59"/>
      <c r="E873" s="59"/>
      <c r="F873" s="59"/>
      <c r="G873" s="59"/>
      <c r="H873" s="59"/>
      <c r="I873" s="59"/>
      <c r="J873" s="59"/>
      <c r="K873" s="59"/>
      <c r="L873" s="59"/>
      <c r="M873" s="59"/>
      <c r="N873" s="59"/>
      <c r="O873" s="59"/>
      <c r="P873" s="59"/>
      <c r="Q873" s="59"/>
      <c r="R873" s="59"/>
      <c r="S873" s="59"/>
      <c r="T873" s="59"/>
      <c r="U873" s="59"/>
      <c r="V873" s="59"/>
      <c r="W873" s="59"/>
      <c r="X873" s="59"/>
      <c r="Y873" s="59"/>
      <c r="Z873" s="59"/>
    </row>
    <row r="874" spans="1:26" ht="15.75" customHeight="1">
      <c r="A874" s="59"/>
      <c r="B874" s="59"/>
      <c r="C874" s="59"/>
      <c r="D874" s="59"/>
      <c r="E874" s="59"/>
      <c r="F874" s="59"/>
      <c r="G874" s="59"/>
      <c r="H874" s="59"/>
      <c r="I874" s="59"/>
      <c r="J874" s="59"/>
      <c r="K874" s="59"/>
      <c r="L874" s="59"/>
      <c r="M874" s="59"/>
      <c r="N874" s="59"/>
      <c r="O874" s="59"/>
      <c r="P874" s="59"/>
      <c r="Q874" s="59"/>
      <c r="R874" s="59"/>
      <c r="S874" s="59"/>
      <c r="T874" s="59"/>
      <c r="U874" s="59"/>
      <c r="V874" s="59"/>
      <c r="W874" s="59"/>
      <c r="X874" s="59"/>
      <c r="Y874" s="59"/>
      <c r="Z874" s="59"/>
    </row>
    <row r="875" spans="1:26" ht="15.75" customHeight="1">
      <c r="A875" s="59"/>
      <c r="B875" s="59"/>
      <c r="C875" s="59"/>
      <c r="D875" s="59"/>
      <c r="E875" s="59"/>
      <c r="F875" s="59"/>
      <c r="G875" s="59"/>
      <c r="H875" s="59"/>
      <c r="I875" s="59"/>
      <c r="J875" s="59"/>
      <c r="K875" s="59"/>
      <c r="L875" s="59"/>
      <c r="M875" s="59"/>
      <c r="N875" s="59"/>
      <c r="O875" s="59"/>
      <c r="P875" s="59"/>
      <c r="Q875" s="59"/>
      <c r="R875" s="59"/>
      <c r="S875" s="59"/>
      <c r="T875" s="59"/>
      <c r="U875" s="59"/>
      <c r="V875" s="59"/>
      <c r="W875" s="59"/>
      <c r="X875" s="59"/>
      <c r="Y875" s="59"/>
      <c r="Z875" s="59"/>
    </row>
    <row r="876" spans="1:26" ht="15.75" customHeight="1">
      <c r="A876" s="59"/>
      <c r="B876" s="59"/>
      <c r="C876" s="59"/>
      <c r="D876" s="59"/>
      <c r="E876" s="59"/>
      <c r="F876" s="59"/>
      <c r="G876" s="59"/>
      <c r="H876" s="59"/>
      <c r="I876" s="59"/>
      <c r="J876" s="59"/>
      <c r="K876" s="59"/>
      <c r="L876" s="59"/>
      <c r="M876" s="59"/>
      <c r="N876" s="59"/>
      <c r="O876" s="59"/>
      <c r="P876" s="59"/>
      <c r="Q876" s="59"/>
      <c r="R876" s="59"/>
      <c r="S876" s="59"/>
      <c r="T876" s="59"/>
      <c r="U876" s="59"/>
      <c r="V876" s="59"/>
      <c r="W876" s="59"/>
      <c r="X876" s="59"/>
      <c r="Y876" s="59"/>
      <c r="Z876" s="59"/>
    </row>
    <row r="877" spans="1:26" ht="15.75" customHeight="1">
      <c r="A877" s="59"/>
      <c r="B877" s="59"/>
      <c r="C877" s="59"/>
      <c r="D877" s="59"/>
      <c r="E877" s="59"/>
      <c r="F877" s="59"/>
      <c r="G877" s="59"/>
      <c r="H877" s="59"/>
      <c r="I877" s="59"/>
      <c r="J877" s="59"/>
      <c r="K877" s="59"/>
      <c r="L877" s="59"/>
      <c r="M877" s="59"/>
      <c r="N877" s="59"/>
      <c r="O877" s="59"/>
      <c r="P877" s="59"/>
      <c r="Q877" s="59"/>
      <c r="R877" s="59"/>
      <c r="S877" s="59"/>
      <c r="T877" s="59"/>
      <c r="U877" s="59"/>
      <c r="V877" s="59"/>
      <c r="W877" s="59"/>
      <c r="X877" s="59"/>
      <c r="Y877" s="59"/>
      <c r="Z877" s="59"/>
    </row>
    <row r="878" spans="1:26" ht="15.75" customHeight="1">
      <c r="A878" s="59"/>
      <c r="B878" s="59"/>
      <c r="C878" s="59"/>
      <c r="D878" s="59"/>
      <c r="E878" s="59"/>
      <c r="F878" s="59"/>
      <c r="G878" s="59"/>
      <c r="H878" s="59"/>
      <c r="I878" s="59"/>
      <c r="J878" s="59"/>
      <c r="K878" s="59"/>
      <c r="L878" s="59"/>
      <c r="M878" s="59"/>
      <c r="N878" s="59"/>
      <c r="O878" s="59"/>
      <c r="P878" s="59"/>
      <c r="Q878" s="59"/>
      <c r="R878" s="59"/>
      <c r="S878" s="59"/>
      <c r="T878" s="59"/>
      <c r="U878" s="59"/>
      <c r="V878" s="59"/>
      <c r="W878" s="59"/>
      <c r="X878" s="59"/>
      <c r="Y878" s="59"/>
      <c r="Z878" s="59"/>
    </row>
    <row r="879" spans="1:26" ht="15.75" customHeight="1">
      <c r="A879" s="59"/>
      <c r="B879" s="59"/>
      <c r="C879" s="59"/>
      <c r="D879" s="59"/>
      <c r="E879" s="59"/>
      <c r="F879" s="59"/>
      <c r="G879" s="59"/>
      <c r="H879" s="59"/>
      <c r="I879" s="59"/>
      <c r="J879" s="59"/>
      <c r="K879" s="59"/>
      <c r="L879" s="59"/>
      <c r="M879" s="59"/>
      <c r="N879" s="59"/>
      <c r="O879" s="59"/>
      <c r="P879" s="59"/>
      <c r="Q879" s="59"/>
      <c r="R879" s="59"/>
      <c r="S879" s="59"/>
      <c r="T879" s="59"/>
      <c r="U879" s="59"/>
      <c r="V879" s="59"/>
      <c r="W879" s="59"/>
      <c r="X879" s="59"/>
      <c r="Y879" s="59"/>
      <c r="Z879" s="59"/>
    </row>
    <row r="880" spans="1:26" ht="15.75" customHeight="1">
      <c r="A880" s="59"/>
      <c r="B880" s="59"/>
      <c r="C880" s="59"/>
      <c r="D880" s="59"/>
      <c r="E880" s="59"/>
      <c r="F880" s="59"/>
      <c r="G880" s="59"/>
      <c r="H880" s="59"/>
      <c r="I880" s="59"/>
      <c r="J880" s="59"/>
      <c r="K880" s="59"/>
      <c r="L880" s="59"/>
      <c r="M880" s="59"/>
      <c r="N880" s="59"/>
      <c r="O880" s="59"/>
      <c r="P880" s="59"/>
      <c r="Q880" s="59"/>
      <c r="R880" s="59"/>
      <c r="S880" s="59"/>
      <c r="T880" s="59"/>
      <c r="U880" s="59"/>
      <c r="V880" s="59"/>
      <c r="W880" s="59"/>
      <c r="X880" s="59"/>
      <c r="Y880" s="59"/>
      <c r="Z880" s="59"/>
    </row>
    <row r="881" spans="1:26" ht="15.75" customHeight="1">
      <c r="A881" s="59"/>
      <c r="B881" s="59"/>
      <c r="C881" s="59"/>
      <c r="D881" s="59"/>
      <c r="E881" s="59"/>
      <c r="F881" s="59"/>
      <c r="G881" s="59"/>
      <c r="H881" s="59"/>
      <c r="I881" s="59"/>
      <c r="J881" s="59"/>
      <c r="K881" s="59"/>
      <c r="L881" s="59"/>
      <c r="M881" s="59"/>
      <c r="N881" s="59"/>
      <c r="O881" s="59"/>
      <c r="P881" s="59"/>
      <c r="Q881" s="59"/>
      <c r="R881" s="59"/>
      <c r="S881" s="59"/>
      <c r="T881" s="59"/>
      <c r="U881" s="59"/>
      <c r="V881" s="59"/>
      <c r="W881" s="59"/>
      <c r="X881" s="59"/>
      <c r="Y881" s="59"/>
      <c r="Z881" s="59"/>
    </row>
    <row r="882" spans="1:26" ht="15.75" customHeight="1">
      <c r="A882" s="59"/>
      <c r="B882" s="59"/>
      <c r="C882" s="59"/>
      <c r="D882" s="59"/>
      <c r="E882" s="59"/>
      <c r="F882" s="59"/>
      <c r="G882" s="59"/>
      <c r="H882" s="59"/>
      <c r="I882" s="59"/>
      <c r="J882" s="59"/>
      <c r="K882" s="59"/>
      <c r="L882" s="59"/>
      <c r="M882" s="59"/>
      <c r="N882" s="59"/>
      <c r="O882" s="59"/>
      <c r="P882" s="59"/>
      <c r="Q882" s="59"/>
      <c r="R882" s="59"/>
      <c r="S882" s="59"/>
      <c r="T882" s="59"/>
      <c r="U882" s="59"/>
      <c r="V882" s="59"/>
      <c r="W882" s="59"/>
      <c r="X882" s="59"/>
      <c r="Y882" s="59"/>
      <c r="Z882" s="59"/>
    </row>
    <row r="883" spans="1:26" ht="15.75" customHeight="1">
      <c r="A883" s="59"/>
      <c r="B883" s="59"/>
      <c r="C883" s="59"/>
      <c r="D883" s="59"/>
      <c r="E883" s="59"/>
      <c r="F883" s="59"/>
      <c r="G883" s="59"/>
      <c r="H883" s="59"/>
      <c r="I883" s="59"/>
      <c r="J883" s="59"/>
      <c r="K883" s="59"/>
      <c r="L883" s="59"/>
      <c r="M883" s="59"/>
      <c r="N883" s="59"/>
      <c r="O883" s="59"/>
      <c r="P883" s="59"/>
      <c r="Q883" s="59"/>
      <c r="R883" s="59"/>
      <c r="S883" s="59"/>
      <c r="T883" s="59"/>
      <c r="U883" s="59"/>
      <c r="V883" s="59"/>
      <c r="W883" s="59"/>
      <c r="X883" s="59"/>
      <c r="Y883" s="59"/>
      <c r="Z883" s="59"/>
    </row>
    <row r="884" spans="1:26" ht="15.75" customHeight="1">
      <c r="A884" s="59"/>
      <c r="B884" s="59"/>
      <c r="C884" s="59"/>
      <c r="D884" s="59"/>
      <c r="E884" s="59"/>
      <c r="F884" s="59"/>
      <c r="G884" s="59"/>
      <c r="H884" s="59"/>
      <c r="I884" s="59"/>
      <c r="J884" s="59"/>
      <c r="K884" s="59"/>
      <c r="L884" s="59"/>
      <c r="M884" s="59"/>
      <c r="N884" s="59"/>
      <c r="O884" s="59"/>
      <c r="P884" s="59"/>
      <c r="Q884" s="59"/>
      <c r="R884" s="59"/>
      <c r="S884" s="59"/>
      <c r="T884" s="59"/>
      <c r="U884" s="59"/>
      <c r="V884" s="59"/>
      <c r="W884" s="59"/>
      <c r="X884" s="59"/>
      <c r="Y884" s="59"/>
      <c r="Z884" s="59"/>
    </row>
    <row r="885" spans="1:26" ht="15.75" customHeight="1">
      <c r="A885" s="59"/>
      <c r="B885" s="59"/>
      <c r="C885" s="59"/>
      <c r="D885" s="59"/>
      <c r="E885" s="59"/>
      <c r="F885" s="59"/>
      <c r="G885" s="59"/>
      <c r="H885" s="59"/>
      <c r="I885" s="59"/>
      <c r="J885" s="59"/>
      <c r="K885" s="59"/>
      <c r="L885" s="59"/>
      <c r="M885" s="59"/>
      <c r="N885" s="59"/>
      <c r="O885" s="59"/>
      <c r="P885" s="59"/>
      <c r="Q885" s="59"/>
      <c r="R885" s="59"/>
      <c r="S885" s="59"/>
      <c r="T885" s="59"/>
      <c r="U885" s="59"/>
      <c r="V885" s="59"/>
      <c r="W885" s="59"/>
      <c r="X885" s="59"/>
      <c r="Y885" s="59"/>
      <c r="Z885" s="59"/>
    </row>
    <row r="886" spans="1:26" ht="15.75" customHeight="1">
      <c r="A886" s="59"/>
      <c r="B886" s="59"/>
      <c r="C886" s="59"/>
      <c r="D886" s="59"/>
      <c r="E886" s="59"/>
      <c r="F886" s="59"/>
      <c r="G886" s="59"/>
      <c r="H886" s="59"/>
      <c r="I886" s="59"/>
      <c r="J886" s="59"/>
      <c r="K886" s="59"/>
      <c r="L886" s="59"/>
      <c r="M886" s="59"/>
      <c r="N886" s="59"/>
      <c r="O886" s="59"/>
      <c r="P886" s="59"/>
      <c r="Q886" s="59"/>
      <c r="R886" s="59"/>
      <c r="S886" s="59"/>
      <c r="T886" s="59"/>
      <c r="U886" s="59"/>
      <c r="V886" s="59"/>
      <c r="W886" s="59"/>
      <c r="X886" s="59"/>
      <c r="Y886" s="59"/>
      <c r="Z886" s="59"/>
    </row>
    <row r="887" spans="1:26" ht="15.75" customHeight="1">
      <c r="A887" s="59"/>
      <c r="B887" s="59"/>
      <c r="C887" s="59"/>
      <c r="D887" s="59"/>
      <c r="E887" s="59"/>
      <c r="F887" s="59"/>
      <c r="G887" s="59"/>
      <c r="H887" s="59"/>
      <c r="I887" s="59"/>
      <c r="J887" s="59"/>
      <c r="K887" s="59"/>
      <c r="L887" s="59"/>
      <c r="M887" s="59"/>
      <c r="N887" s="59"/>
      <c r="O887" s="59"/>
      <c r="P887" s="59"/>
      <c r="Q887" s="59"/>
      <c r="R887" s="59"/>
      <c r="S887" s="59"/>
      <c r="T887" s="59"/>
      <c r="U887" s="59"/>
      <c r="V887" s="59"/>
      <c r="W887" s="59"/>
      <c r="X887" s="59"/>
      <c r="Y887" s="59"/>
      <c r="Z887" s="59"/>
    </row>
    <row r="888" spans="1:26" ht="15.75" customHeight="1">
      <c r="A888" s="59"/>
      <c r="B888" s="59"/>
      <c r="C888" s="59"/>
      <c r="D888" s="59"/>
      <c r="E888" s="59"/>
      <c r="F888" s="59"/>
      <c r="G888" s="59"/>
      <c r="H888" s="59"/>
      <c r="I888" s="59"/>
      <c r="J888" s="59"/>
      <c r="K888" s="59"/>
      <c r="L888" s="59"/>
      <c r="M888" s="59"/>
      <c r="N888" s="59"/>
      <c r="O888" s="59"/>
      <c r="P888" s="59"/>
      <c r="Q888" s="59"/>
      <c r="R888" s="59"/>
      <c r="S888" s="59"/>
      <c r="T888" s="59"/>
      <c r="U888" s="59"/>
      <c r="V888" s="59"/>
      <c r="W888" s="59"/>
      <c r="X888" s="59"/>
      <c r="Y888" s="59"/>
      <c r="Z888" s="59"/>
    </row>
    <row r="889" spans="1:26" ht="15.75" customHeight="1">
      <c r="A889" s="59"/>
      <c r="B889" s="59"/>
      <c r="C889" s="59"/>
      <c r="D889" s="59"/>
      <c r="E889" s="59"/>
      <c r="F889" s="59"/>
      <c r="G889" s="59"/>
      <c r="H889" s="59"/>
      <c r="I889" s="59"/>
      <c r="J889" s="59"/>
      <c r="K889" s="59"/>
      <c r="L889" s="59"/>
      <c r="M889" s="59"/>
      <c r="N889" s="59"/>
      <c r="O889" s="59"/>
      <c r="P889" s="59"/>
      <c r="Q889" s="59"/>
      <c r="R889" s="59"/>
      <c r="S889" s="59"/>
      <c r="T889" s="59"/>
      <c r="U889" s="59"/>
      <c r="V889" s="59"/>
      <c r="W889" s="59"/>
      <c r="X889" s="59"/>
      <c r="Y889" s="59"/>
      <c r="Z889" s="59"/>
    </row>
    <row r="890" spans="1:26" ht="15.75" customHeight="1">
      <c r="A890" s="59"/>
      <c r="B890" s="59"/>
      <c r="C890" s="59"/>
      <c r="D890" s="59"/>
      <c r="E890" s="59"/>
      <c r="F890" s="59"/>
      <c r="G890" s="59"/>
      <c r="H890" s="59"/>
      <c r="I890" s="59"/>
      <c r="J890" s="59"/>
      <c r="K890" s="59"/>
      <c r="L890" s="59"/>
      <c r="M890" s="59"/>
      <c r="N890" s="59"/>
      <c r="O890" s="59"/>
      <c r="P890" s="59"/>
      <c r="Q890" s="59"/>
      <c r="R890" s="59"/>
      <c r="S890" s="59"/>
      <c r="T890" s="59"/>
      <c r="U890" s="59"/>
      <c r="V890" s="59"/>
      <c r="W890" s="59"/>
      <c r="X890" s="59"/>
      <c r="Y890" s="59"/>
      <c r="Z890" s="59"/>
    </row>
    <row r="891" spans="1:26" ht="15.75" customHeight="1">
      <c r="A891" s="59"/>
      <c r="B891" s="59"/>
      <c r="C891" s="59"/>
      <c r="D891" s="59"/>
      <c r="E891" s="59"/>
      <c r="F891" s="59"/>
      <c r="G891" s="59"/>
      <c r="H891" s="59"/>
      <c r="I891" s="59"/>
      <c r="J891" s="59"/>
      <c r="K891" s="59"/>
      <c r="L891" s="59"/>
      <c r="M891" s="59"/>
      <c r="N891" s="59"/>
      <c r="O891" s="59"/>
      <c r="P891" s="59"/>
      <c r="Q891" s="59"/>
      <c r="R891" s="59"/>
      <c r="S891" s="59"/>
      <c r="T891" s="59"/>
      <c r="U891" s="59"/>
      <c r="V891" s="59"/>
      <c r="W891" s="59"/>
      <c r="X891" s="59"/>
      <c r="Y891" s="59"/>
      <c r="Z891" s="59"/>
    </row>
    <row r="892" spans="1:26" ht="15.75" customHeight="1">
      <c r="A892" s="59"/>
      <c r="B892" s="59"/>
      <c r="C892" s="59"/>
      <c r="D892" s="59"/>
      <c r="E892" s="59"/>
      <c r="F892" s="59"/>
      <c r="G892" s="59"/>
      <c r="H892" s="59"/>
      <c r="I892" s="59"/>
      <c r="J892" s="59"/>
      <c r="K892" s="59"/>
      <c r="L892" s="59"/>
      <c r="M892" s="59"/>
      <c r="N892" s="59"/>
      <c r="O892" s="59"/>
      <c r="P892" s="59"/>
      <c r="Q892" s="59"/>
      <c r="R892" s="59"/>
      <c r="S892" s="59"/>
      <c r="T892" s="59"/>
      <c r="U892" s="59"/>
      <c r="V892" s="59"/>
      <c r="W892" s="59"/>
      <c r="X892" s="59"/>
      <c r="Y892" s="59"/>
      <c r="Z892" s="59"/>
    </row>
    <row r="893" spans="1:26" ht="15.75" customHeight="1">
      <c r="A893" s="59"/>
      <c r="B893" s="59"/>
      <c r="C893" s="59"/>
      <c r="D893" s="59"/>
      <c r="E893" s="59"/>
      <c r="F893" s="59"/>
      <c r="G893" s="59"/>
      <c r="H893" s="59"/>
      <c r="I893" s="59"/>
      <c r="J893" s="59"/>
      <c r="K893" s="59"/>
      <c r="L893" s="59"/>
      <c r="M893" s="59"/>
      <c r="N893" s="59"/>
      <c r="O893" s="59"/>
      <c r="P893" s="59"/>
      <c r="Q893" s="59"/>
      <c r="R893" s="59"/>
      <c r="S893" s="59"/>
      <c r="T893" s="59"/>
      <c r="U893" s="59"/>
      <c r="V893" s="59"/>
      <c r="W893" s="59"/>
      <c r="X893" s="59"/>
      <c r="Y893" s="59"/>
      <c r="Z893" s="59"/>
    </row>
    <row r="894" spans="1:26" ht="15.75" customHeight="1">
      <c r="A894" s="59"/>
      <c r="B894" s="59"/>
      <c r="C894" s="59"/>
      <c r="D894" s="59"/>
      <c r="E894" s="59"/>
      <c r="F894" s="59"/>
      <c r="G894" s="59"/>
      <c r="H894" s="59"/>
      <c r="I894" s="59"/>
      <c r="J894" s="59"/>
      <c r="K894" s="59"/>
      <c r="L894" s="59"/>
      <c r="M894" s="59"/>
      <c r="N894" s="59"/>
      <c r="O894" s="59"/>
      <c r="P894" s="59"/>
      <c r="Q894" s="59"/>
      <c r="R894" s="59"/>
      <c r="S894" s="59"/>
      <c r="T894" s="59"/>
      <c r="U894" s="59"/>
      <c r="V894" s="59"/>
      <c r="W894" s="59"/>
      <c r="X894" s="59"/>
      <c r="Y894" s="59"/>
      <c r="Z894" s="59"/>
    </row>
    <row r="895" spans="1:26" ht="15.75" customHeight="1">
      <c r="A895" s="59"/>
      <c r="B895" s="59"/>
      <c r="C895" s="59"/>
      <c r="D895" s="59"/>
      <c r="E895" s="59"/>
      <c r="F895" s="59"/>
      <c r="G895" s="59"/>
      <c r="H895" s="59"/>
      <c r="I895" s="59"/>
      <c r="J895" s="59"/>
      <c r="K895" s="59"/>
      <c r="L895" s="59"/>
      <c r="M895" s="59"/>
      <c r="N895" s="59"/>
      <c r="O895" s="59"/>
      <c r="P895" s="59"/>
      <c r="Q895" s="59"/>
      <c r="R895" s="59"/>
      <c r="S895" s="59"/>
      <c r="T895" s="59"/>
      <c r="U895" s="59"/>
      <c r="V895" s="59"/>
      <c r="W895" s="59"/>
      <c r="X895" s="59"/>
      <c r="Y895" s="59"/>
      <c r="Z895" s="59"/>
    </row>
    <row r="896" spans="1:26" ht="15.75" customHeight="1">
      <c r="A896" s="59"/>
      <c r="B896" s="59"/>
      <c r="C896" s="59"/>
      <c r="D896" s="59"/>
      <c r="E896" s="59"/>
      <c r="F896" s="59"/>
      <c r="G896" s="59"/>
      <c r="H896" s="59"/>
      <c r="I896" s="59"/>
      <c r="J896" s="59"/>
      <c r="K896" s="59"/>
      <c r="L896" s="59"/>
      <c r="M896" s="59"/>
      <c r="N896" s="59"/>
      <c r="O896" s="59"/>
      <c r="P896" s="59"/>
      <c r="Q896" s="59"/>
      <c r="R896" s="59"/>
      <c r="S896" s="59"/>
      <c r="T896" s="59"/>
      <c r="U896" s="59"/>
      <c r="V896" s="59"/>
      <c r="W896" s="59"/>
      <c r="X896" s="59"/>
      <c r="Y896" s="59"/>
      <c r="Z896" s="59"/>
    </row>
    <row r="897" spans="1:26" ht="15.75" customHeight="1">
      <c r="A897" s="59"/>
      <c r="B897" s="59"/>
      <c r="C897" s="59"/>
      <c r="D897" s="59"/>
      <c r="E897" s="59"/>
      <c r="F897" s="59"/>
      <c r="G897" s="59"/>
      <c r="H897" s="59"/>
      <c r="I897" s="59"/>
      <c r="J897" s="59"/>
      <c r="K897" s="59"/>
      <c r="L897" s="59"/>
      <c r="M897" s="59"/>
      <c r="N897" s="59"/>
      <c r="O897" s="59"/>
      <c r="P897" s="59"/>
      <c r="Q897" s="59"/>
      <c r="R897" s="59"/>
      <c r="S897" s="59"/>
      <c r="T897" s="59"/>
      <c r="U897" s="59"/>
      <c r="V897" s="59"/>
      <c r="W897" s="59"/>
      <c r="X897" s="59"/>
      <c r="Y897" s="59"/>
      <c r="Z897" s="59"/>
    </row>
    <row r="898" spans="1:26" ht="15.75" customHeight="1">
      <c r="A898" s="59"/>
      <c r="B898" s="59"/>
      <c r="C898" s="59"/>
      <c r="D898" s="59"/>
      <c r="E898" s="59"/>
      <c r="F898" s="59"/>
      <c r="G898" s="59"/>
      <c r="H898" s="59"/>
      <c r="I898" s="59"/>
      <c r="J898" s="59"/>
      <c r="K898" s="59"/>
      <c r="L898" s="59"/>
      <c r="M898" s="59"/>
      <c r="N898" s="59"/>
      <c r="O898" s="59"/>
      <c r="P898" s="59"/>
      <c r="Q898" s="59"/>
      <c r="R898" s="59"/>
      <c r="S898" s="59"/>
      <c r="T898" s="59"/>
      <c r="U898" s="59"/>
      <c r="V898" s="59"/>
      <c r="W898" s="59"/>
      <c r="X898" s="59"/>
      <c r="Y898" s="59"/>
      <c r="Z898" s="59"/>
    </row>
    <row r="899" spans="1:26" ht="15.75" customHeight="1">
      <c r="A899" s="59"/>
      <c r="B899" s="59"/>
      <c r="C899" s="59"/>
      <c r="D899" s="59"/>
      <c r="E899" s="59"/>
      <c r="F899" s="59"/>
      <c r="G899" s="59"/>
      <c r="H899" s="59"/>
      <c r="I899" s="59"/>
      <c r="J899" s="59"/>
      <c r="K899" s="59"/>
      <c r="L899" s="59"/>
      <c r="M899" s="59"/>
      <c r="N899" s="59"/>
      <c r="O899" s="59"/>
      <c r="P899" s="59"/>
      <c r="Q899" s="59"/>
      <c r="R899" s="59"/>
      <c r="S899" s="59"/>
      <c r="T899" s="59"/>
      <c r="U899" s="59"/>
      <c r="V899" s="59"/>
      <c r="W899" s="59"/>
      <c r="X899" s="59"/>
      <c r="Y899" s="59"/>
      <c r="Z899" s="59"/>
    </row>
    <row r="900" spans="1:26" ht="15.75" customHeight="1">
      <c r="A900" s="59"/>
      <c r="B900" s="59"/>
      <c r="C900" s="59"/>
      <c r="D900" s="59"/>
      <c r="E900" s="59"/>
      <c r="F900" s="59"/>
      <c r="G900" s="59"/>
      <c r="H900" s="59"/>
      <c r="I900" s="59"/>
      <c r="J900" s="59"/>
      <c r="K900" s="59"/>
      <c r="L900" s="59"/>
      <c r="M900" s="59"/>
      <c r="N900" s="59"/>
      <c r="O900" s="59"/>
      <c r="P900" s="59"/>
      <c r="Q900" s="59"/>
      <c r="R900" s="59"/>
      <c r="S900" s="59"/>
      <c r="T900" s="59"/>
      <c r="U900" s="59"/>
      <c r="V900" s="59"/>
      <c r="W900" s="59"/>
      <c r="X900" s="59"/>
      <c r="Y900" s="59"/>
      <c r="Z900" s="59"/>
    </row>
    <row r="901" spans="1:26" ht="15.75" customHeight="1">
      <c r="A901" s="59"/>
      <c r="B901" s="59"/>
      <c r="C901" s="59"/>
      <c r="D901" s="59"/>
      <c r="E901" s="59"/>
      <c r="F901" s="59"/>
      <c r="G901" s="59"/>
      <c r="H901" s="59"/>
      <c r="I901" s="59"/>
      <c r="J901" s="59"/>
      <c r="K901" s="59"/>
      <c r="L901" s="59"/>
      <c r="M901" s="59"/>
      <c r="N901" s="59"/>
      <c r="O901" s="59"/>
      <c r="P901" s="59"/>
      <c r="Q901" s="59"/>
      <c r="R901" s="59"/>
      <c r="S901" s="59"/>
      <c r="T901" s="59"/>
      <c r="U901" s="59"/>
      <c r="V901" s="59"/>
      <c r="W901" s="59"/>
      <c r="X901" s="59"/>
      <c r="Y901" s="59"/>
      <c r="Z901" s="59"/>
    </row>
    <row r="902" spans="1:26" ht="15.75" customHeight="1">
      <c r="A902" s="59"/>
      <c r="B902" s="59"/>
      <c r="C902" s="59"/>
      <c r="D902" s="59"/>
      <c r="E902" s="59"/>
      <c r="F902" s="59"/>
      <c r="G902" s="59"/>
      <c r="H902" s="59"/>
      <c r="I902" s="59"/>
      <c r="J902" s="59"/>
      <c r="K902" s="59"/>
      <c r="L902" s="59"/>
      <c r="M902" s="59"/>
      <c r="N902" s="59"/>
      <c r="O902" s="59"/>
      <c r="P902" s="59"/>
      <c r="Q902" s="59"/>
      <c r="R902" s="59"/>
      <c r="S902" s="59"/>
      <c r="T902" s="59"/>
      <c r="U902" s="59"/>
      <c r="V902" s="59"/>
      <c r="W902" s="59"/>
      <c r="X902" s="59"/>
      <c r="Y902" s="59"/>
      <c r="Z902" s="59"/>
    </row>
    <row r="903" spans="1:26" ht="15.75" customHeight="1">
      <c r="A903" s="59"/>
      <c r="B903" s="59"/>
      <c r="C903" s="59"/>
      <c r="D903" s="59"/>
      <c r="E903" s="59"/>
      <c r="F903" s="59"/>
      <c r="G903" s="59"/>
      <c r="H903" s="59"/>
      <c r="I903" s="59"/>
      <c r="J903" s="59"/>
      <c r="K903" s="59"/>
      <c r="L903" s="59"/>
      <c r="M903" s="59"/>
      <c r="N903" s="59"/>
      <c r="O903" s="59"/>
      <c r="P903" s="59"/>
      <c r="Q903" s="59"/>
      <c r="R903" s="59"/>
      <c r="S903" s="59"/>
      <c r="T903" s="59"/>
      <c r="U903" s="59"/>
      <c r="V903" s="59"/>
      <c r="W903" s="59"/>
      <c r="X903" s="59"/>
      <c r="Y903" s="59"/>
      <c r="Z903" s="59"/>
    </row>
    <row r="904" spans="1:26" ht="15.75" customHeight="1">
      <c r="A904" s="59"/>
      <c r="B904" s="59"/>
      <c r="C904" s="59"/>
      <c r="D904" s="59"/>
      <c r="E904" s="59"/>
      <c r="F904" s="59"/>
      <c r="G904" s="59"/>
      <c r="H904" s="59"/>
      <c r="I904" s="59"/>
      <c r="J904" s="59"/>
      <c r="K904" s="59"/>
      <c r="L904" s="59"/>
      <c r="M904" s="59"/>
      <c r="N904" s="59"/>
      <c r="O904" s="59"/>
      <c r="P904" s="59"/>
      <c r="Q904" s="59"/>
      <c r="R904" s="59"/>
      <c r="S904" s="59"/>
      <c r="T904" s="59"/>
      <c r="U904" s="59"/>
      <c r="V904" s="59"/>
      <c r="W904" s="59"/>
      <c r="X904" s="59"/>
      <c r="Y904" s="59"/>
      <c r="Z904" s="59"/>
    </row>
    <row r="905" spans="1:26" ht="15.75" customHeight="1">
      <c r="A905" s="59"/>
      <c r="B905" s="59"/>
      <c r="C905" s="59"/>
      <c r="D905" s="59"/>
      <c r="E905" s="59"/>
      <c r="F905" s="59"/>
      <c r="G905" s="59"/>
      <c r="H905" s="59"/>
      <c r="I905" s="59"/>
      <c r="J905" s="59"/>
      <c r="K905" s="59"/>
      <c r="L905" s="59"/>
      <c r="M905" s="59"/>
      <c r="N905" s="59"/>
      <c r="O905" s="59"/>
      <c r="P905" s="59"/>
      <c r="Q905" s="59"/>
      <c r="R905" s="59"/>
      <c r="S905" s="59"/>
      <c r="T905" s="59"/>
      <c r="U905" s="59"/>
      <c r="V905" s="59"/>
      <c r="W905" s="59"/>
      <c r="X905" s="59"/>
      <c r="Y905" s="59"/>
      <c r="Z905" s="59"/>
    </row>
    <row r="906" spans="1:26" ht="15.75" customHeight="1">
      <c r="A906" s="59"/>
      <c r="B906" s="59"/>
      <c r="C906" s="59"/>
      <c r="D906" s="59"/>
      <c r="E906" s="59"/>
      <c r="F906" s="59"/>
      <c r="G906" s="59"/>
      <c r="H906" s="59"/>
      <c r="I906" s="59"/>
      <c r="J906" s="59"/>
      <c r="K906" s="59"/>
      <c r="L906" s="59"/>
      <c r="M906" s="59"/>
      <c r="N906" s="59"/>
      <c r="O906" s="59"/>
      <c r="P906" s="59"/>
      <c r="Q906" s="59"/>
      <c r="R906" s="59"/>
      <c r="S906" s="59"/>
      <c r="T906" s="59"/>
      <c r="U906" s="59"/>
      <c r="V906" s="59"/>
      <c r="W906" s="59"/>
      <c r="X906" s="59"/>
      <c r="Y906" s="59"/>
      <c r="Z906" s="59"/>
    </row>
    <row r="907" spans="1:26" ht="15.75" customHeight="1">
      <c r="A907" s="59"/>
      <c r="B907" s="59"/>
      <c r="C907" s="59"/>
      <c r="D907" s="59"/>
      <c r="E907" s="59"/>
      <c r="F907" s="59"/>
      <c r="G907" s="59"/>
      <c r="H907" s="59"/>
      <c r="I907" s="59"/>
      <c r="J907" s="59"/>
      <c r="K907" s="59"/>
      <c r="L907" s="59"/>
      <c r="M907" s="59"/>
      <c r="N907" s="59"/>
      <c r="O907" s="59"/>
      <c r="P907" s="59"/>
      <c r="Q907" s="59"/>
      <c r="R907" s="59"/>
      <c r="S907" s="59"/>
      <c r="T907" s="59"/>
      <c r="U907" s="59"/>
      <c r="V907" s="59"/>
      <c r="W907" s="59"/>
      <c r="X907" s="59"/>
      <c r="Y907" s="59"/>
      <c r="Z907" s="59"/>
    </row>
    <row r="908" spans="1:26" ht="15.75" customHeight="1">
      <c r="A908" s="59"/>
      <c r="B908" s="59"/>
      <c r="C908" s="59"/>
      <c r="D908" s="59"/>
      <c r="E908" s="59"/>
      <c r="F908" s="59"/>
      <c r="G908" s="59"/>
      <c r="H908" s="59"/>
      <c r="I908" s="59"/>
      <c r="J908" s="59"/>
      <c r="K908" s="59"/>
      <c r="L908" s="59"/>
      <c r="M908" s="59"/>
      <c r="N908" s="59"/>
      <c r="O908" s="59"/>
      <c r="P908" s="59"/>
      <c r="Q908" s="59"/>
      <c r="R908" s="59"/>
      <c r="S908" s="59"/>
      <c r="T908" s="59"/>
      <c r="U908" s="59"/>
      <c r="V908" s="59"/>
      <c r="W908" s="59"/>
      <c r="X908" s="59"/>
      <c r="Y908" s="59"/>
      <c r="Z908" s="59"/>
    </row>
    <row r="909" spans="1:26" ht="15.75" customHeight="1">
      <c r="A909" s="59"/>
      <c r="B909" s="59"/>
      <c r="C909" s="59"/>
      <c r="D909" s="59"/>
      <c r="E909" s="59"/>
      <c r="F909" s="59"/>
      <c r="G909" s="59"/>
      <c r="H909" s="59"/>
      <c r="I909" s="59"/>
      <c r="J909" s="59"/>
      <c r="K909" s="59"/>
      <c r="L909" s="59"/>
      <c r="M909" s="59"/>
      <c r="N909" s="59"/>
      <c r="O909" s="59"/>
      <c r="P909" s="59"/>
      <c r="Q909" s="59"/>
      <c r="R909" s="59"/>
      <c r="S909" s="59"/>
      <c r="T909" s="59"/>
      <c r="U909" s="59"/>
      <c r="V909" s="59"/>
      <c r="W909" s="59"/>
      <c r="X909" s="59"/>
      <c r="Y909" s="59"/>
      <c r="Z909" s="59"/>
    </row>
    <row r="910" spans="1:26" ht="15.75" customHeight="1">
      <c r="A910" s="59"/>
      <c r="B910" s="59"/>
      <c r="C910" s="59"/>
      <c r="D910" s="59"/>
      <c r="E910" s="59"/>
      <c r="F910" s="59"/>
      <c r="G910" s="59"/>
      <c r="H910" s="59"/>
      <c r="I910" s="59"/>
      <c r="J910" s="59"/>
      <c r="K910" s="59"/>
      <c r="L910" s="59"/>
      <c r="M910" s="59"/>
      <c r="N910" s="59"/>
      <c r="O910" s="59"/>
      <c r="P910" s="59"/>
      <c r="Q910" s="59"/>
      <c r="R910" s="59"/>
      <c r="S910" s="59"/>
      <c r="T910" s="59"/>
      <c r="U910" s="59"/>
      <c r="V910" s="59"/>
      <c r="W910" s="59"/>
      <c r="X910" s="59"/>
      <c r="Y910" s="59"/>
      <c r="Z910" s="59"/>
    </row>
    <row r="911" spans="1:26" ht="15.75" customHeight="1">
      <c r="A911" s="59"/>
      <c r="B911" s="59"/>
      <c r="C911" s="59"/>
      <c r="D911" s="59"/>
      <c r="E911" s="59"/>
      <c r="F911" s="59"/>
      <c r="G911" s="59"/>
      <c r="H911" s="59"/>
      <c r="I911" s="59"/>
      <c r="J911" s="59"/>
      <c r="K911" s="59"/>
      <c r="L911" s="59"/>
      <c r="M911" s="59"/>
      <c r="N911" s="59"/>
      <c r="O911" s="59"/>
      <c r="P911" s="59"/>
      <c r="Q911" s="59"/>
      <c r="R911" s="59"/>
      <c r="S911" s="59"/>
      <c r="T911" s="59"/>
      <c r="U911" s="59"/>
      <c r="V911" s="59"/>
      <c r="W911" s="59"/>
      <c r="X911" s="59"/>
      <c r="Y911" s="59"/>
      <c r="Z911" s="59"/>
    </row>
    <row r="912" spans="1:26" ht="15.75" customHeight="1">
      <c r="A912" s="59"/>
      <c r="B912" s="59"/>
      <c r="C912" s="59"/>
      <c r="D912" s="59"/>
      <c r="E912" s="59"/>
      <c r="F912" s="59"/>
      <c r="G912" s="59"/>
      <c r="H912" s="59"/>
      <c r="I912" s="59"/>
      <c r="J912" s="59"/>
      <c r="K912" s="59"/>
      <c r="L912" s="59"/>
      <c r="M912" s="59"/>
      <c r="N912" s="59"/>
      <c r="O912" s="59"/>
      <c r="P912" s="59"/>
      <c r="Q912" s="59"/>
      <c r="R912" s="59"/>
      <c r="S912" s="59"/>
      <c r="T912" s="59"/>
      <c r="U912" s="59"/>
      <c r="V912" s="59"/>
      <c r="W912" s="59"/>
      <c r="X912" s="59"/>
      <c r="Y912" s="59"/>
      <c r="Z912" s="59"/>
    </row>
    <row r="913" spans="1:26" ht="15.75" customHeight="1">
      <c r="A913" s="59"/>
      <c r="B913" s="59"/>
      <c r="C913" s="59"/>
      <c r="D913" s="59"/>
      <c r="E913" s="59"/>
      <c r="F913" s="59"/>
      <c r="G913" s="59"/>
      <c r="H913" s="59"/>
      <c r="I913" s="59"/>
      <c r="J913" s="59"/>
      <c r="K913" s="59"/>
      <c r="L913" s="59"/>
      <c r="M913" s="59"/>
      <c r="N913" s="59"/>
      <c r="O913" s="59"/>
      <c r="P913" s="59"/>
      <c r="Q913" s="59"/>
      <c r="R913" s="59"/>
      <c r="S913" s="59"/>
      <c r="T913" s="59"/>
      <c r="U913" s="59"/>
      <c r="V913" s="59"/>
      <c r="W913" s="59"/>
      <c r="X913" s="59"/>
      <c r="Y913" s="59"/>
      <c r="Z913" s="59"/>
    </row>
    <row r="914" spans="1:26" ht="15.75" customHeight="1">
      <c r="A914" s="59"/>
      <c r="B914" s="59"/>
      <c r="C914" s="59"/>
      <c r="D914" s="59"/>
      <c r="E914" s="59"/>
      <c r="F914" s="59"/>
      <c r="G914" s="59"/>
      <c r="H914" s="59"/>
      <c r="I914" s="59"/>
      <c r="J914" s="59"/>
      <c r="K914" s="59"/>
      <c r="L914" s="59"/>
      <c r="M914" s="59"/>
      <c r="N914" s="59"/>
      <c r="O914" s="59"/>
      <c r="P914" s="59"/>
      <c r="Q914" s="59"/>
      <c r="R914" s="59"/>
      <c r="S914" s="59"/>
      <c r="T914" s="59"/>
      <c r="U914" s="59"/>
      <c r="V914" s="59"/>
      <c r="W914" s="59"/>
      <c r="X914" s="59"/>
      <c r="Y914" s="59"/>
      <c r="Z914" s="59"/>
    </row>
    <row r="915" spans="1:26" ht="15.75" customHeight="1">
      <c r="A915" s="59"/>
      <c r="B915" s="59"/>
      <c r="C915" s="59"/>
      <c r="D915" s="59"/>
      <c r="E915" s="59"/>
      <c r="F915" s="59"/>
      <c r="G915" s="59"/>
      <c r="H915" s="59"/>
      <c r="I915" s="59"/>
      <c r="J915" s="59"/>
      <c r="K915" s="59"/>
      <c r="L915" s="59"/>
      <c r="M915" s="59"/>
      <c r="N915" s="59"/>
      <c r="O915" s="59"/>
      <c r="P915" s="59"/>
      <c r="Q915" s="59"/>
      <c r="R915" s="59"/>
      <c r="S915" s="59"/>
      <c r="T915" s="59"/>
      <c r="U915" s="59"/>
      <c r="V915" s="59"/>
      <c r="W915" s="59"/>
      <c r="X915" s="59"/>
      <c r="Y915" s="59"/>
      <c r="Z915" s="59"/>
    </row>
    <row r="916" spans="1:26" ht="15.75" customHeight="1">
      <c r="A916" s="59"/>
      <c r="B916" s="59"/>
      <c r="C916" s="59"/>
      <c r="D916" s="59"/>
      <c r="E916" s="59"/>
      <c r="F916" s="59"/>
      <c r="G916" s="59"/>
      <c r="H916" s="59"/>
      <c r="I916" s="59"/>
      <c r="J916" s="59"/>
      <c r="K916" s="59"/>
      <c r="L916" s="59"/>
      <c r="M916" s="59"/>
      <c r="N916" s="59"/>
      <c r="O916" s="59"/>
      <c r="P916" s="59"/>
      <c r="Q916" s="59"/>
      <c r="R916" s="59"/>
      <c r="S916" s="59"/>
      <c r="T916" s="59"/>
      <c r="U916" s="59"/>
      <c r="V916" s="59"/>
      <c r="W916" s="59"/>
      <c r="X916" s="59"/>
      <c r="Y916" s="59"/>
      <c r="Z916" s="59"/>
    </row>
    <row r="917" spans="1:26" ht="15.75" customHeight="1">
      <c r="A917" s="59"/>
      <c r="B917" s="59"/>
      <c r="C917" s="59"/>
      <c r="D917" s="59"/>
      <c r="E917" s="59"/>
      <c r="F917" s="59"/>
      <c r="G917" s="59"/>
      <c r="H917" s="59"/>
      <c r="I917" s="59"/>
      <c r="J917" s="59"/>
      <c r="K917" s="59"/>
      <c r="L917" s="59"/>
      <c r="M917" s="59"/>
      <c r="N917" s="59"/>
      <c r="O917" s="59"/>
      <c r="P917" s="59"/>
      <c r="Q917" s="59"/>
      <c r="R917" s="59"/>
      <c r="S917" s="59"/>
      <c r="T917" s="59"/>
      <c r="U917" s="59"/>
      <c r="V917" s="59"/>
      <c r="W917" s="59"/>
      <c r="X917" s="59"/>
      <c r="Y917" s="59"/>
      <c r="Z917" s="59"/>
    </row>
    <row r="918" spans="1:26" ht="15.75" customHeight="1">
      <c r="A918" s="59"/>
      <c r="B918" s="59"/>
      <c r="C918" s="59"/>
      <c r="D918" s="59"/>
      <c r="E918" s="59"/>
      <c r="F918" s="59"/>
      <c r="G918" s="59"/>
      <c r="H918" s="59"/>
      <c r="I918" s="59"/>
      <c r="J918" s="59"/>
      <c r="K918" s="59"/>
      <c r="L918" s="59"/>
      <c r="M918" s="59"/>
      <c r="N918" s="59"/>
      <c r="O918" s="59"/>
      <c r="P918" s="59"/>
      <c r="Q918" s="59"/>
      <c r="R918" s="59"/>
      <c r="S918" s="59"/>
      <c r="T918" s="59"/>
      <c r="U918" s="59"/>
      <c r="V918" s="59"/>
      <c r="W918" s="59"/>
      <c r="X918" s="59"/>
      <c r="Y918" s="59"/>
      <c r="Z918" s="59"/>
    </row>
    <row r="919" spans="1:26" ht="15.75" customHeight="1">
      <c r="A919" s="59"/>
      <c r="B919" s="59"/>
      <c r="C919" s="59"/>
      <c r="D919" s="59"/>
      <c r="E919" s="59"/>
      <c r="F919" s="59"/>
      <c r="G919" s="59"/>
      <c r="H919" s="59"/>
      <c r="I919" s="59"/>
      <c r="J919" s="59"/>
      <c r="K919" s="59"/>
      <c r="L919" s="59"/>
      <c r="M919" s="59"/>
      <c r="N919" s="59"/>
      <c r="O919" s="59"/>
      <c r="P919" s="59"/>
      <c r="Q919" s="59"/>
      <c r="R919" s="59"/>
      <c r="S919" s="59"/>
      <c r="T919" s="59"/>
      <c r="U919" s="59"/>
      <c r="V919" s="59"/>
      <c r="W919" s="59"/>
      <c r="X919" s="59"/>
      <c r="Y919" s="59"/>
      <c r="Z919" s="59"/>
    </row>
    <row r="920" spans="1:26" ht="15.75" customHeight="1">
      <c r="A920" s="59"/>
      <c r="B920" s="59"/>
      <c r="C920" s="59"/>
      <c r="D920" s="59"/>
      <c r="E920" s="59"/>
      <c r="F920" s="59"/>
      <c r="G920" s="59"/>
      <c r="H920" s="59"/>
      <c r="I920" s="59"/>
      <c r="J920" s="59"/>
      <c r="K920" s="59"/>
      <c r="L920" s="59"/>
      <c r="M920" s="59"/>
      <c r="N920" s="59"/>
      <c r="O920" s="59"/>
      <c r="P920" s="59"/>
      <c r="Q920" s="59"/>
      <c r="R920" s="59"/>
      <c r="S920" s="59"/>
      <c r="T920" s="59"/>
      <c r="U920" s="59"/>
      <c r="V920" s="59"/>
      <c r="W920" s="59"/>
      <c r="X920" s="59"/>
      <c r="Y920" s="59"/>
      <c r="Z920" s="59"/>
    </row>
    <row r="921" spans="1:26" ht="15.75" customHeight="1">
      <c r="A921" s="59"/>
      <c r="B921" s="59"/>
      <c r="C921" s="59"/>
      <c r="D921" s="59"/>
      <c r="E921" s="59"/>
      <c r="F921" s="59"/>
      <c r="G921" s="59"/>
      <c r="H921" s="59"/>
      <c r="I921" s="59"/>
      <c r="J921" s="59"/>
      <c r="K921" s="59"/>
      <c r="L921" s="59"/>
      <c r="M921" s="59"/>
      <c r="N921" s="59"/>
      <c r="O921" s="59"/>
      <c r="P921" s="59"/>
      <c r="Q921" s="59"/>
      <c r="R921" s="59"/>
      <c r="S921" s="59"/>
      <c r="T921" s="59"/>
      <c r="U921" s="59"/>
      <c r="V921" s="59"/>
      <c r="W921" s="59"/>
      <c r="X921" s="59"/>
      <c r="Y921" s="59"/>
      <c r="Z921" s="59"/>
    </row>
    <row r="922" spans="1:26" ht="15.75" customHeight="1">
      <c r="A922" s="59"/>
      <c r="B922" s="59"/>
      <c r="C922" s="59"/>
      <c r="D922" s="59"/>
      <c r="E922" s="59"/>
      <c r="F922" s="59"/>
      <c r="G922" s="59"/>
      <c r="H922" s="59"/>
      <c r="I922" s="59"/>
      <c r="J922" s="59"/>
      <c r="K922" s="59"/>
      <c r="L922" s="59"/>
      <c r="M922" s="59"/>
      <c r="N922" s="59"/>
      <c r="O922" s="59"/>
      <c r="P922" s="59"/>
      <c r="Q922" s="59"/>
      <c r="R922" s="59"/>
      <c r="S922" s="59"/>
      <c r="T922" s="59"/>
      <c r="U922" s="59"/>
      <c r="V922" s="59"/>
      <c r="W922" s="59"/>
      <c r="X922" s="59"/>
      <c r="Y922" s="59"/>
      <c r="Z922" s="59"/>
    </row>
    <row r="923" spans="1:26" ht="15.75" customHeight="1">
      <c r="A923" s="59"/>
      <c r="B923" s="59"/>
      <c r="C923" s="59"/>
      <c r="D923" s="59"/>
      <c r="E923" s="59"/>
      <c r="F923" s="59"/>
      <c r="G923" s="59"/>
      <c r="H923" s="59"/>
      <c r="I923" s="59"/>
      <c r="J923" s="59"/>
      <c r="K923" s="59"/>
      <c r="L923" s="59"/>
      <c r="M923" s="59"/>
      <c r="N923" s="59"/>
      <c r="O923" s="59"/>
      <c r="P923" s="59"/>
      <c r="Q923" s="59"/>
      <c r="R923" s="59"/>
      <c r="S923" s="59"/>
      <c r="T923" s="59"/>
      <c r="U923" s="59"/>
      <c r="V923" s="59"/>
      <c r="W923" s="59"/>
      <c r="X923" s="59"/>
      <c r="Y923" s="59"/>
      <c r="Z923" s="59"/>
    </row>
    <row r="924" spans="1:26" ht="15.75" customHeight="1">
      <c r="A924" s="59"/>
      <c r="B924" s="59"/>
      <c r="C924" s="59"/>
      <c r="D924" s="59"/>
      <c r="E924" s="59"/>
      <c r="F924" s="59"/>
      <c r="G924" s="59"/>
      <c r="H924" s="59"/>
      <c r="I924" s="59"/>
      <c r="J924" s="59"/>
      <c r="K924" s="59"/>
      <c r="L924" s="59"/>
      <c r="M924" s="59"/>
      <c r="N924" s="59"/>
      <c r="O924" s="59"/>
      <c r="P924" s="59"/>
      <c r="Q924" s="59"/>
      <c r="R924" s="59"/>
      <c r="S924" s="59"/>
      <c r="T924" s="59"/>
      <c r="U924" s="59"/>
      <c r="V924" s="59"/>
      <c r="W924" s="59"/>
      <c r="X924" s="59"/>
      <c r="Y924" s="59"/>
      <c r="Z924" s="59"/>
    </row>
    <row r="925" spans="1:26" ht="15.75" customHeight="1">
      <c r="A925" s="59"/>
      <c r="B925" s="59"/>
      <c r="C925" s="59"/>
      <c r="D925" s="59"/>
      <c r="E925" s="59"/>
      <c r="F925" s="59"/>
      <c r="G925" s="59"/>
      <c r="H925" s="59"/>
      <c r="I925" s="59"/>
      <c r="J925" s="59"/>
      <c r="K925" s="59"/>
      <c r="L925" s="59"/>
      <c r="M925" s="59"/>
      <c r="N925" s="59"/>
      <c r="O925" s="59"/>
      <c r="P925" s="59"/>
      <c r="Q925" s="59"/>
      <c r="R925" s="59"/>
      <c r="S925" s="59"/>
      <c r="T925" s="59"/>
      <c r="U925" s="59"/>
      <c r="V925" s="59"/>
      <c r="W925" s="59"/>
      <c r="X925" s="59"/>
      <c r="Y925" s="59"/>
      <c r="Z925" s="59"/>
    </row>
    <row r="926" spans="1:26" ht="15.75" customHeight="1">
      <c r="A926" s="59"/>
      <c r="B926" s="59"/>
      <c r="C926" s="59"/>
      <c r="D926" s="59"/>
      <c r="E926" s="59"/>
      <c r="F926" s="59"/>
      <c r="G926" s="59"/>
      <c r="H926" s="59"/>
      <c r="I926" s="59"/>
      <c r="J926" s="59"/>
      <c r="K926" s="59"/>
      <c r="L926" s="59"/>
      <c r="M926" s="59"/>
      <c r="N926" s="59"/>
      <c r="O926" s="59"/>
      <c r="P926" s="59"/>
      <c r="Q926" s="59"/>
      <c r="R926" s="59"/>
      <c r="S926" s="59"/>
      <c r="T926" s="59"/>
      <c r="U926" s="59"/>
      <c r="V926" s="59"/>
      <c r="W926" s="59"/>
      <c r="X926" s="59"/>
      <c r="Y926" s="59"/>
      <c r="Z926" s="59"/>
    </row>
    <row r="927" spans="1:26" ht="15.75" customHeight="1">
      <c r="A927" s="59"/>
      <c r="B927" s="59"/>
      <c r="C927" s="59"/>
      <c r="D927" s="59"/>
      <c r="E927" s="59"/>
      <c r="F927" s="59"/>
      <c r="G927" s="59"/>
      <c r="H927" s="59"/>
      <c r="I927" s="59"/>
      <c r="J927" s="59"/>
      <c r="K927" s="59"/>
      <c r="L927" s="59"/>
      <c r="M927" s="59"/>
      <c r="N927" s="59"/>
      <c r="O927" s="59"/>
      <c r="P927" s="59"/>
      <c r="Q927" s="59"/>
      <c r="R927" s="59"/>
      <c r="S927" s="59"/>
      <c r="T927" s="59"/>
      <c r="U927" s="59"/>
      <c r="V927" s="59"/>
      <c r="W927" s="59"/>
      <c r="X927" s="59"/>
      <c r="Y927" s="59"/>
      <c r="Z927" s="59"/>
    </row>
    <row r="928" spans="1:26" ht="15.75" customHeight="1">
      <c r="A928" s="59"/>
      <c r="B928" s="59"/>
      <c r="C928" s="59"/>
      <c r="D928" s="59"/>
      <c r="E928" s="59"/>
      <c r="F928" s="59"/>
      <c r="G928" s="59"/>
      <c r="H928" s="59"/>
      <c r="I928" s="59"/>
      <c r="J928" s="59"/>
      <c r="K928" s="59"/>
      <c r="L928" s="59"/>
      <c r="M928" s="59"/>
      <c r="N928" s="59"/>
      <c r="O928" s="59"/>
      <c r="P928" s="59"/>
      <c r="Q928" s="59"/>
      <c r="R928" s="59"/>
      <c r="S928" s="59"/>
      <c r="T928" s="59"/>
      <c r="U928" s="59"/>
      <c r="V928" s="59"/>
      <c r="W928" s="59"/>
      <c r="X928" s="59"/>
      <c r="Y928" s="59"/>
      <c r="Z928" s="59"/>
    </row>
    <row r="929" spans="1:26" ht="15.75" customHeight="1">
      <c r="A929" s="59"/>
      <c r="B929" s="59"/>
      <c r="C929" s="59"/>
      <c r="D929" s="59"/>
      <c r="E929" s="59"/>
      <c r="F929" s="59"/>
      <c r="G929" s="59"/>
      <c r="H929" s="59"/>
      <c r="I929" s="59"/>
      <c r="J929" s="59"/>
      <c r="K929" s="59"/>
      <c r="L929" s="59"/>
      <c r="M929" s="59"/>
      <c r="N929" s="59"/>
      <c r="O929" s="59"/>
      <c r="P929" s="59"/>
      <c r="Q929" s="59"/>
      <c r="R929" s="59"/>
      <c r="S929" s="59"/>
      <c r="T929" s="59"/>
      <c r="U929" s="59"/>
      <c r="V929" s="59"/>
      <c r="W929" s="59"/>
      <c r="X929" s="59"/>
      <c r="Y929" s="59"/>
      <c r="Z929" s="59"/>
    </row>
    <row r="930" spans="1:26" ht="15.75" customHeight="1">
      <c r="A930" s="59"/>
      <c r="B930" s="59"/>
      <c r="C930" s="59"/>
      <c r="D930" s="59"/>
      <c r="E930" s="59"/>
      <c r="F930" s="59"/>
      <c r="G930" s="59"/>
      <c r="H930" s="59"/>
      <c r="I930" s="59"/>
      <c r="J930" s="59"/>
      <c r="K930" s="59"/>
      <c r="L930" s="59"/>
      <c r="M930" s="59"/>
      <c r="N930" s="59"/>
      <c r="O930" s="59"/>
      <c r="P930" s="59"/>
      <c r="Q930" s="59"/>
      <c r="R930" s="59"/>
      <c r="S930" s="59"/>
      <c r="T930" s="59"/>
      <c r="U930" s="59"/>
      <c r="V930" s="59"/>
      <c r="W930" s="59"/>
      <c r="X930" s="59"/>
      <c r="Y930" s="59"/>
      <c r="Z930" s="59"/>
    </row>
    <row r="931" spans="1:26" ht="15.75" customHeight="1">
      <c r="A931" s="59"/>
      <c r="B931" s="59"/>
      <c r="C931" s="59"/>
      <c r="D931" s="59"/>
      <c r="E931" s="59"/>
      <c r="F931" s="59"/>
      <c r="G931" s="59"/>
      <c r="H931" s="59"/>
      <c r="I931" s="59"/>
      <c r="J931" s="59"/>
      <c r="K931" s="59"/>
      <c r="L931" s="59"/>
      <c r="M931" s="59"/>
      <c r="N931" s="59"/>
      <c r="O931" s="59"/>
      <c r="P931" s="59"/>
      <c r="Q931" s="59"/>
      <c r="R931" s="59"/>
      <c r="S931" s="59"/>
      <c r="T931" s="59"/>
      <c r="U931" s="59"/>
      <c r="V931" s="59"/>
      <c r="W931" s="59"/>
      <c r="X931" s="59"/>
      <c r="Y931" s="59"/>
      <c r="Z931" s="59"/>
    </row>
    <row r="932" spans="1:26" ht="15.75" customHeight="1">
      <c r="A932" s="59"/>
      <c r="B932" s="59"/>
      <c r="C932" s="59"/>
      <c r="D932" s="59"/>
      <c r="E932" s="59"/>
      <c r="F932" s="59"/>
      <c r="G932" s="59"/>
      <c r="H932" s="59"/>
      <c r="I932" s="59"/>
      <c r="J932" s="59"/>
      <c r="K932" s="59"/>
      <c r="L932" s="59"/>
      <c r="M932" s="59"/>
      <c r="N932" s="59"/>
      <c r="O932" s="59"/>
      <c r="P932" s="59"/>
      <c r="Q932" s="59"/>
      <c r="R932" s="59"/>
      <c r="S932" s="59"/>
      <c r="T932" s="59"/>
      <c r="U932" s="59"/>
      <c r="V932" s="59"/>
      <c r="W932" s="59"/>
      <c r="X932" s="59"/>
      <c r="Y932" s="59"/>
      <c r="Z932" s="59"/>
    </row>
    <row r="933" spans="1:26" ht="15.75" customHeight="1">
      <c r="A933" s="59"/>
      <c r="B933" s="59"/>
      <c r="C933" s="59"/>
      <c r="D933" s="59"/>
      <c r="E933" s="59"/>
      <c r="F933" s="59"/>
      <c r="G933" s="59"/>
      <c r="H933" s="59"/>
      <c r="I933" s="59"/>
      <c r="J933" s="59"/>
      <c r="K933" s="59"/>
      <c r="L933" s="59"/>
      <c r="M933" s="59"/>
      <c r="N933" s="59"/>
      <c r="O933" s="59"/>
      <c r="P933" s="59"/>
      <c r="Q933" s="59"/>
      <c r="R933" s="59"/>
      <c r="S933" s="59"/>
      <c r="T933" s="59"/>
      <c r="U933" s="59"/>
      <c r="V933" s="59"/>
      <c r="W933" s="59"/>
      <c r="X933" s="59"/>
      <c r="Y933" s="59"/>
      <c r="Z933" s="59"/>
    </row>
    <row r="934" spans="1:26" ht="15.75" customHeight="1">
      <c r="A934" s="59"/>
      <c r="B934" s="59"/>
      <c r="C934" s="59"/>
      <c r="D934" s="59"/>
      <c r="E934" s="59"/>
      <c r="F934" s="59"/>
      <c r="G934" s="59"/>
      <c r="H934" s="59"/>
      <c r="I934" s="59"/>
      <c r="J934" s="59"/>
      <c r="K934" s="59"/>
      <c r="L934" s="59"/>
      <c r="M934" s="59"/>
      <c r="N934" s="59"/>
      <c r="O934" s="59"/>
      <c r="P934" s="59"/>
      <c r="Q934" s="59"/>
      <c r="R934" s="59"/>
      <c r="S934" s="59"/>
      <c r="T934" s="59"/>
      <c r="U934" s="59"/>
      <c r="V934" s="59"/>
      <c r="W934" s="59"/>
      <c r="X934" s="59"/>
      <c r="Y934" s="59"/>
      <c r="Z934" s="59"/>
    </row>
    <row r="935" spans="1:26" ht="15.75" customHeight="1">
      <c r="A935" s="59"/>
      <c r="B935" s="59"/>
      <c r="C935" s="59"/>
      <c r="D935" s="59"/>
      <c r="E935" s="59"/>
      <c r="F935" s="59"/>
      <c r="G935" s="59"/>
      <c r="H935" s="59"/>
      <c r="I935" s="59"/>
      <c r="J935" s="59"/>
      <c r="K935" s="59"/>
      <c r="L935" s="59"/>
      <c r="M935" s="59"/>
      <c r="N935" s="59"/>
      <c r="O935" s="59"/>
      <c r="P935" s="59"/>
      <c r="Q935" s="59"/>
      <c r="R935" s="59"/>
      <c r="S935" s="59"/>
      <c r="T935" s="59"/>
      <c r="U935" s="59"/>
      <c r="V935" s="59"/>
      <c r="W935" s="59"/>
      <c r="X935" s="59"/>
      <c r="Y935" s="59"/>
      <c r="Z935" s="59"/>
    </row>
    <row r="936" spans="1:26" ht="15.75" customHeight="1">
      <c r="A936" s="59"/>
      <c r="B936" s="59"/>
      <c r="C936" s="59"/>
      <c r="D936" s="59"/>
      <c r="E936" s="59"/>
      <c r="F936" s="59"/>
      <c r="G936" s="59"/>
      <c r="H936" s="59"/>
      <c r="I936" s="59"/>
      <c r="J936" s="59"/>
      <c r="K936" s="59"/>
      <c r="L936" s="59"/>
      <c r="M936" s="59"/>
      <c r="N936" s="59"/>
      <c r="O936" s="59"/>
      <c r="P936" s="59"/>
      <c r="Q936" s="59"/>
      <c r="R936" s="59"/>
      <c r="S936" s="59"/>
      <c r="T936" s="59"/>
      <c r="U936" s="59"/>
      <c r="V936" s="59"/>
      <c r="W936" s="59"/>
      <c r="X936" s="59"/>
      <c r="Y936" s="59"/>
      <c r="Z936" s="59"/>
    </row>
    <row r="937" spans="1:26" ht="15.75" customHeight="1">
      <c r="A937" s="59"/>
      <c r="B937" s="59"/>
      <c r="C937" s="59"/>
      <c r="D937" s="59"/>
      <c r="E937" s="59"/>
      <c r="F937" s="59"/>
      <c r="G937" s="59"/>
      <c r="H937" s="59"/>
      <c r="I937" s="59"/>
      <c r="J937" s="59"/>
      <c r="K937" s="59"/>
      <c r="L937" s="59"/>
      <c r="M937" s="59"/>
      <c r="N937" s="59"/>
      <c r="O937" s="59"/>
      <c r="P937" s="59"/>
      <c r="Q937" s="59"/>
      <c r="R937" s="59"/>
      <c r="S937" s="59"/>
      <c r="T937" s="59"/>
      <c r="U937" s="59"/>
      <c r="V937" s="59"/>
      <c r="W937" s="59"/>
      <c r="X937" s="59"/>
      <c r="Y937" s="59"/>
      <c r="Z937" s="59"/>
    </row>
    <row r="938" spans="1:26" ht="15.75" customHeight="1">
      <c r="A938" s="59"/>
      <c r="B938" s="59"/>
      <c r="C938" s="59"/>
      <c r="D938" s="59"/>
      <c r="E938" s="59"/>
      <c r="F938" s="59"/>
      <c r="G938" s="59"/>
      <c r="H938" s="59"/>
      <c r="I938" s="59"/>
      <c r="J938" s="59"/>
      <c r="K938" s="59"/>
      <c r="L938" s="59"/>
      <c r="M938" s="59"/>
      <c r="N938" s="59"/>
      <c r="O938" s="59"/>
      <c r="P938" s="59"/>
      <c r="Q938" s="59"/>
      <c r="R938" s="59"/>
      <c r="S938" s="59"/>
      <c r="T938" s="59"/>
      <c r="U938" s="59"/>
      <c r="V938" s="59"/>
      <c r="W938" s="59"/>
      <c r="X938" s="59"/>
      <c r="Y938" s="59"/>
      <c r="Z938" s="59"/>
    </row>
    <row r="939" spans="1:26" ht="15.75" customHeight="1">
      <c r="A939" s="59"/>
      <c r="B939" s="59"/>
      <c r="C939" s="59"/>
      <c r="D939" s="59"/>
      <c r="E939" s="59"/>
      <c r="F939" s="59"/>
      <c r="G939" s="59"/>
      <c r="H939" s="59"/>
      <c r="I939" s="59"/>
      <c r="J939" s="59"/>
      <c r="K939" s="59"/>
      <c r="L939" s="59"/>
      <c r="M939" s="59"/>
      <c r="N939" s="59"/>
      <c r="O939" s="59"/>
      <c r="P939" s="59"/>
      <c r="Q939" s="59"/>
      <c r="R939" s="59"/>
      <c r="S939" s="59"/>
      <c r="T939" s="59"/>
      <c r="U939" s="59"/>
      <c r="V939" s="59"/>
      <c r="W939" s="59"/>
      <c r="X939" s="59"/>
      <c r="Y939" s="59"/>
      <c r="Z939" s="59"/>
    </row>
    <row r="940" spans="1:26" ht="15.75" customHeight="1">
      <c r="A940" s="59"/>
      <c r="B940" s="59"/>
      <c r="C940" s="59"/>
      <c r="D940" s="59"/>
      <c r="E940" s="59"/>
      <c r="F940" s="59"/>
      <c r="G940" s="59"/>
      <c r="H940" s="59"/>
      <c r="I940" s="59"/>
      <c r="J940" s="59"/>
      <c r="K940" s="59"/>
      <c r="L940" s="59"/>
      <c r="M940" s="59"/>
      <c r="N940" s="59"/>
      <c r="O940" s="59"/>
      <c r="P940" s="59"/>
      <c r="Q940" s="59"/>
      <c r="R940" s="59"/>
      <c r="S940" s="59"/>
      <c r="T940" s="59"/>
      <c r="U940" s="59"/>
      <c r="V940" s="59"/>
      <c r="W940" s="59"/>
      <c r="X940" s="59"/>
      <c r="Y940" s="59"/>
      <c r="Z940" s="59"/>
    </row>
    <row r="941" spans="1:26" ht="15.75" customHeight="1">
      <c r="A941" s="59"/>
      <c r="B941" s="59"/>
      <c r="C941" s="59"/>
      <c r="D941" s="59"/>
      <c r="E941" s="59"/>
      <c r="F941" s="59"/>
      <c r="G941" s="59"/>
      <c r="H941" s="59"/>
      <c r="I941" s="59"/>
      <c r="J941" s="59"/>
      <c r="K941" s="59"/>
      <c r="L941" s="59"/>
      <c r="M941" s="59"/>
      <c r="N941" s="59"/>
      <c r="O941" s="59"/>
      <c r="P941" s="59"/>
      <c r="Q941" s="59"/>
      <c r="R941" s="59"/>
      <c r="S941" s="59"/>
      <c r="T941" s="59"/>
      <c r="U941" s="59"/>
      <c r="V941" s="59"/>
      <c r="W941" s="59"/>
      <c r="X941" s="59"/>
      <c r="Y941" s="59"/>
      <c r="Z941" s="59"/>
    </row>
    <row r="942" spans="1:26" ht="15.75" customHeight="1">
      <c r="A942" s="59"/>
      <c r="B942" s="59"/>
      <c r="C942" s="59"/>
      <c r="D942" s="59"/>
      <c r="E942" s="59"/>
      <c r="F942" s="59"/>
      <c r="G942" s="59"/>
      <c r="H942" s="59"/>
      <c r="I942" s="59"/>
      <c r="J942" s="59"/>
      <c r="K942" s="59"/>
      <c r="L942" s="59"/>
      <c r="M942" s="59"/>
      <c r="N942" s="59"/>
      <c r="O942" s="59"/>
      <c r="P942" s="59"/>
      <c r="Q942" s="59"/>
      <c r="R942" s="59"/>
      <c r="S942" s="59"/>
      <c r="T942" s="59"/>
      <c r="U942" s="59"/>
      <c r="V942" s="59"/>
      <c r="W942" s="59"/>
      <c r="X942" s="59"/>
      <c r="Y942" s="59"/>
      <c r="Z942" s="59"/>
    </row>
    <row r="943" spans="1:26" ht="15.75" customHeight="1">
      <c r="A943" s="59"/>
      <c r="B943" s="59"/>
      <c r="C943" s="59"/>
      <c r="D943" s="59"/>
      <c r="E943" s="59"/>
      <c r="F943" s="59"/>
      <c r="G943" s="59"/>
      <c r="H943" s="59"/>
      <c r="I943" s="59"/>
      <c r="J943" s="59"/>
      <c r="K943" s="59"/>
      <c r="L943" s="59"/>
      <c r="M943" s="59"/>
      <c r="N943" s="59"/>
      <c r="O943" s="59"/>
      <c r="P943" s="59"/>
      <c r="Q943" s="59"/>
      <c r="R943" s="59"/>
      <c r="S943" s="59"/>
      <c r="T943" s="59"/>
      <c r="U943" s="59"/>
      <c r="V943" s="59"/>
      <c r="W943" s="59"/>
      <c r="X943" s="59"/>
      <c r="Y943" s="59"/>
      <c r="Z943" s="59"/>
    </row>
    <row r="944" spans="1:26" ht="15.75" customHeight="1">
      <c r="A944" s="59"/>
      <c r="B944" s="59"/>
      <c r="C944" s="59"/>
      <c r="D944" s="59"/>
      <c r="E944" s="59"/>
      <c r="F944" s="59"/>
      <c r="G944" s="59"/>
      <c r="H944" s="59"/>
      <c r="I944" s="59"/>
      <c r="J944" s="59"/>
      <c r="K944" s="59"/>
      <c r="L944" s="59"/>
      <c r="M944" s="59"/>
      <c r="N944" s="59"/>
      <c r="O944" s="59"/>
      <c r="P944" s="59"/>
      <c r="Q944" s="59"/>
      <c r="R944" s="59"/>
      <c r="S944" s="59"/>
      <c r="T944" s="59"/>
      <c r="U944" s="59"/>
      <c r="V944" s="59"/>
      <c r="W944" s="59"/>
      <c r="X944" s="59"/>
      <c r="Y944" s="59"/>
      <c r="Z944" s="59"/>
    </row>
    <row r="945" spans="1:26" ht="15.75" customHeight="1">
      <c r="A945" s="59"/>
      <c r="B945" s="59"/>
      <c r="C945" s="59"/>
      <c r="D945" s="59"/>
      <c r="E945" s="59"/>
      <c r="F945" s="59"/>
      <c r="G945" s="59"/>
      <c r="H945" s="59"/>
      <c r="I945" s="59"/>
      <c r="J945" s="59"/>
      <c r="K945" s="59"/>
      <c r="L945" s="59"/>
      <c r="M945" s="59"/>
      <c r="N945" s="59"/>
      <c r="O945" s="59"/>
      <c r="P945" s="59"/>
      <c r="Q945" s="59"/>
      <c r="R945" s="59"/>
      <c r="S945" s="59"/>
      <c r="T945" s="59"/>
      <c r="U945" s="59"/>
      <c r="V945" s="59"/>
      <c r="W945" s="59"/>
      <c r="X945" s="59"/>
      <c r="Y945" s="59"/>
      <c r="Z945" s="59"/>
    </row>
    <row r="946" spans="1:26" ht="15.75" customHeight="1">
      <c r="A946" s="59"/>
      <c r="B946" s="59"/>
      <c r="C946" s="59"/>
      <c r="D946" s="59"/>
      <c r="E946" s="59"/>
      <c r="F946" s="59"/>
      <c r="G946" s="59"/>
      <c r="H946" s="59"/>
      <c r="I946" s="59"/>
      <c r="J946" s="59"/>
      <c r="K946" s="59"/>
      <c r="L946" s="59"/>
      <c r="M946" s="59"/>
      <c r="N946" s="59"/>
      <c r="O946" s="59"/>
      <c r="P946" s="59"/>
      <c r="Q946" s="59"/>
      <c r="R946" s="59"/>
      <c r="S946" s="59"/>
      <c r="T946" s="59"/>
      <c r="U946" s="59"/>
      <c r="V946" s="59"/>
      <c r="W946" s="59"/>
      <c r="X946" s="59"/>
      <c r="Y946" s="59"/>
      <c r="Z946" s="59"/>
    </row>
    <row r="947" spans="1:26" ht="15.75" customHeight="1">
      <c r="A947" s="59"/>
      <c r="B947" s="59"/>
      <c r="C947" s="59"/>
      <c r="D947" s="59"/>
      <c r="E947" s="59"/>
      <c r="F947" s="59"/>
      <c r="G947" s="59"/>
      <c r="H947" s="59"/>
      <c r="I947" s="59"/>
      <c r="J947" s="59"/>
      <c r="K947" s="59"/>
      <c r="L947" s="59"/>
      <c r="M947" s="59"/>
      <c r="N947" s="59"/>
      <c r="O947" s="59"/>
      <c r="P947" s="59"/>
      <c r="Q947" s="59"/>
      <c r="R947" s="59"/>
      <c r="S947" s="59"/>
      <c r="T947" s="59"/>
      <c r="U947" s="59"/>
      <c r="V947" s="59"/>
      <c r="W947" s="59"/>
      <c r="X947" s="59"/>
      <c r="Y947" s="59"/>
      <c r="Z947" s="59"/>
    </row>
    <row r="948" spans="1:26" ht="15.75" customHeight="1">
      <c r="A948" s="59"/>
      <c r="B948" s="59"/>
      <c r="C948" s="59"/>
      <c r="D948" s="59"/>
      <c r="E948" s="59"/>
      <c r="F948" s="59"/>
      <c r="G948" s="59"/>
      <c r="H948" s="59"/>
      <c r="I948" s="59"/>
      <c r="J948" s="59"/>
      <c r="K948" s="59"/>
      <c r="L948" s="59"/>
      <c r="M948" s="59"/>
      <c r="N948" s="59"/>
      <c r="O948" s="59"/>
      <c r="P948" s="59"/>
      <c r="Q948" s="59"/>
      <c r="R948" s="59"/>
      <c r="S948" s="59"/>
      <c r="T948" s="59"/>
      <c r="U948" s="59"/>
      <c r="V948" s="59"/>
      <c r="W948" s="59"/>
      <c r="X948" s="59"/>
      <c r="Y948" s="59"/>
      <c r="Z948" s="59"/>
    </row>
    <row r="949" spans="1:26" ht="15.75" customHeight="1">
      <c r="A949" s="59"/>
      <c r="B949" s="59"/>
      <c r="C949" s="59"/>
      <c r="D949" s="59"/>
      <c r="E949" s="59"/>
      <c r="F949" s="59"/>
      <c r="G949" s="59"/>
      <c r="H949" s="59"/>
      <c r="I949" s="59"/>
      <c r="J949" s="59"/>
      <c r="K949" s="59"/>
      <c r="L949" s="59"/>
      <c r="M949" s="59"/>
      <c r="N949" s="59"/>
      <c r="O949" s="59"/>
      <c r="P949" s="59"/>
      <c r="Q949" s="59"/>
      <c r="R949" s="59"/>
      <c r="S949" s="59"/>
      <c r="T949" s="59"/>
      <c r="U949" s="59"/>
      <c r="V949" s="59"/>
      <c r="W949" s="59"/>
      <c r="X949" s="59"/>
      <c r="Y949" s="59"/>
      <c r="Z949" s="59"/>
    </row>
    <row r="950" spans="1:26" ht="15.75" customHeight="1">
      <c r="A950" s="59"/>
      <c r="B950" s="59"/>
      <c r="C950" s="59"/>
      <c r="D950" s="59"/>
      <c r="E950" s="59"/>
      <c r="F950" s="59"/>
      <c r="G950" s="59"/>
      <c r="H950" s="59"/>
      <c r="I950" s="59"/>
      <c r="J950" s="59"/>
      <c r="K950" s="59"/>
      <c r="L950" s="59"/>
      <c r="M950" s="59"/>
      <c r="N950" s="59"/>
      <c r="O950" s="59"/>
      <c r="P950" s="59"/>
      <c r="Q950" s="59"/>
      <c r="R950" s="59"/>
      <c r="S950" s="59"/>
      <c r="T950" s="59"/>
      <c r="U950" s="59"/>
      <c r="V950" s="59"/>
      <c r="W950" s="59"/>
      <c r="X950" s="59"/>
      <c r="Y950" s="59"/>
      <c r="Z950" s="59"/>
    </row>
    <row r="951" spans="1:26" ht="15.75" customHeight="1">
      <c r="A951" s="59"/>
      <c r="B951" s="59"/>
      <c r="C951" s="59"/>
      <c r="D951" s="59"/>
      <c r="E951" s="59"/>
      <c r="F951" s="59"/>
      <c r="G951" s="59"/>
      <c r="H951" s="59"/>
      <c r="I951" s="59"/>
      <c r="J951" s="59"/>
      <c r="K951" s="59"/>
      <c r="L951" s="59"/>
      <c r="M951" s="59"/>
      <c r="N951" s="59"/>
      <c r="O951" s="59"/>
      <c r="P951" s="59"/>
      <c r="Q951" s="59"/>
      <c r="R951" s="59"/>
      <c r="S951" s="59"/>
      <c r="T951" s="59"/>
      <c r="U951" s="59"/>
      <c r="V951" s="59"/>
      <c r="W951" s="59"/>
      <c r="X951" s="59"/>
      <c r="Y951" s="59"/>
      <c r="Z951" s="59"/>
    </row>
    <row r="952" spans="1:26" ht="15.75" customHeight="1">
      <c r="A952" s="59"/>
      <c r="B952" s="59"/>
      <c r="C952" s="59"/>
      <c r="D952" s="59"/>
      <c r="E952" s="59"/>
      <c r="F952" s="59"/>
      <c r="G952" s="59"/>
      <c r="H952" s="59"/>
      <c r="I952" s="59"/>
      <c r="J952" s="59"/>
      <c r="K952" s="59"/>
      <c r="L952" s="59"/>
      <c r="M952" s="59"/>
      <c r="N952" s="59"/>
      <c r="O952" s="59"/>
      <c r="P952" s="59"/>
      <c r="Q952" s="59"/>
      <c r="R952" s="59"/>
      <c r="S952" s="59"/>
      <c r="T952" s="59"/>
      <c r="U952" s="59"/>
      <c r="V952" s="59"/>
      <c r="W952" s="59"/>
      <c r="X952" s="59"/>
      <c r="Y952" s="59"/>
      <c r="Z952" s="59"/>
    </row>
    <row r="953" spans="1:26" ht="15.75" customHeight="1">
      <c r="A953" s="59"/>
      <c r="B953" s="59"/>
      <c r="C953" s="59"/>
      <c r="D953" s="59"/>
      <c r="E953" s="59"/>
      <c r="F953" s="59"/>
      <c r="G953" s="59"/>
      <c r="H953" s="59"/>
      <c r="I953" s="59"/>
      <c r="J953" s="59"/>
      <c r="K953" s="59"/>
      <c r="L953" s="59"/>
      <c r="M953" s="59"/>
      <c r="N953" s="59"/>
      <c r="O953" s="59"/>
      <c r="P953" s="59"/>
      <c r="Q953" s="59"/>
      <c r="R953" s="59"/>
      <c r="S953" s="59"/>
      <c r="T953" s="59"/>
      <c r="U953" s="59"/>
      <c r="V953" s="59"/>
      <c r="W953" s="59"/>
      <c r="X953" s="59"/>
      <c r="Y953" s="59"/>
      <c r="Z953" s="59"/>
    </row>
    <row r="954" spans="1:26" ht="15.75" customHeight="1">
      <c r="A954" s="59"/>
      <c r="B954" s="59"/>
      <c r="C954" s="59"/>
      <c r="D954" s="59"/>
      <c r="E954" s="59"/>
      <c r="F954" s="59"/>
      <c r="G954" s="59"/>
      <c r="H954" s="59"/>
      <c r="I954" s="59"/>
      <c r="J954" s="59"/>
      <c r="K954" s="59"/>
      <c r="L954" s="59"/>
      <c r="M954" s="59"/>
      <c r="N954" s="59"/>
      <c r="O954" s="59"/>
      <c r="P954" s="59"/>
      <c r="Q954" s="59"/>
      <c r="R954" s="59"/>
      <c r="S954" s="59"/>
      <c r="T954" s="59"/>
      <c r="U954" s="59"/>
      <c r="V954" s="59"/>
      <c r="W954" s="59"/>
      <c r="X954" s="59"/>
      <c r="Y954" s="59"/>
      <c r="Z954" s="59"/>
    </row>
    <row r="955" spans="1:26" ht="15.75" customHeight="1">
      <c r="A955" s="59"/>
      <c r="B955" s="59"/>
      <c r="C955" s="59"/>
      <c r="D955" s="59"/>
      <c r="E955" s="59"/>
      <c r="F955" s="59"/>
      <c r="G955" s="59"/>
      <c r="H955" s="59"/>
      <c r="I955" s="59"/>
      <c r="J955" s="59"/>
      <c r="K955" s="59"/>
      <c r="L955" s="59"/>
      <c r="M955" s="59"/>
      <c r="N955" s="59"/>
      <c r="O955" s="59"/>
      <c r="P955" s="59"/>
      <c r="Q955" s="59"/>
      <c r="R955" s="59"/>
      <c r="S955" s="59"/>
      <c r="T955" s="59"/>
      <c r="U955" s="59"/>
      <c r="V955" s="59"/>
      <c r="W955" s="59"/>
      <c r="X955" s="59"/>
      <c r="Y955" s="59"/>
      <c r="Z955" s="59"/>
    </row>
    <row r="956" spans="1:26" ht="15.75" customHeight="1">
      <c r="A956" s="59"/>
      <c r="B956" s="59"/>
      <c r="C956" s="59"/>
      <c r="D956" s="59"/>
      <c r="E956" s="59"/>
      <c r="F956" s="59"/>
      <c r="G956" s="59"/>
      <c r="H956" s="59"/>
      <c r="I956" s="59"/>
      <c r="J956" s="59"/>
      <c r="K956" s="59"/>
      <c r="L956" s="59"/>
      <c r="M956" s="59"/>
      <c r="N956" s="59"/>
      <c r="O956" s="59"/>
      <c r="P956" s="59"/>
      <c r="Q956" s="59"/>
      <c r="R956" s="59"/>
      <c r="S956" s="59"/>
      <c r="T956" s="59"/>
      <c r="U956" s="59"/>
      <c r="V956" s="59"/>
      <c r="W956" s="59"/>
      <c r="X956" s="59"/>
      <c r="Y956" s="59"/>
      <c r="Z956" s="59"/>
    </row>
    <row r="957" spans="1:26" ht="15.75" customHeight="1">
      <c r="A957" s="59"/>
      <c r="B957" s="59"/>
      <c r="C957" s="59"/>
      <c r="D957" s="59"/>
      <c r="E957" s="59"/>
      <c r="F957" s="59"/>
      <c r="G957" s="59"/>
      <c r="H957" s="59"/>
      <c r="I957" s="59"/>
      <c r="J957" s="59"/>
      <c r="K957" s="59"/>
      <c r="L957" s="59"/>
      <c r="M957" s="59"/>
      <c r="N957" s="59"/>
      <c r="O957" s="59"/>
      <c r="P957" s="59"/>
      <c r="Q957" s="59"/>
      <c r="R957" s="59"/>
      <c r="S957" s="59"/>
      <c r="T957" s="59"/>
      <c r="U957" s="59"/>
      <c r="V957" s="59"/>
      <c r="W957" s="59"/>
      <c r="X957" s="59"/>
      <c r="Y957" s="59"/>
      <c r="Z957" s="59"/>
    </row>
    <row r="958" spans="1:26" ht="15.75" customHeight="1">
      <c r="A958" s="59"/>
      <c r="B958" s="59"/>
      <c r="C958" s="59"/>
      <c r="D958" s="59"/>
      <c r="E958" s="59"/>
      <c r="F958" s="59"/>
      <c r="G958" s="59"/>
      <c r="H958" s="59"/>
      <c r="I958" s="59"/>
      <c r="J958" s="59"/>
      <c r="K958" s="59"/>
      <c r="L958" s="59"/>
      <c r="M958" s="59"/>
      <c r="N958" s="59"/>
      <c r="O958" s="59"/>
      <c r="P958" s="59"/>
      <c r="Q958" s="59"/>
      <c r="R958" s="59"/>
      <c r="S958" s="59"/>
      <c r="T958" s="59"/>
      <c r="U958" s="59"/>
      <c r="V958" s="59"/>
      <c r="W958" s="59"/>
      <c r="X958" s="59"/>
      <c r="Y958" s="59"/>
      <c r="Z958" s="59"/>
    </row>
    <row r="959" spans="1:26" ht="15.75" customHeight="1">
      <c r="A959" s="59"/>
      <c r="B959" s="59"/>
      <c r="C959" s="59"/>
      <c r="D959" s="59"/>
      <c r="E959" s="59"/>
      <c r="F959" s="59"/>
      <c r="G959" s="59"/>
      <c r="H959" s="59"/>
      <c r="I959" s="59"/>
      <c r="J959" s="59"/>
      <c r="K959" s="59"/>
      <c r="L959" s="59"/>
      <c r="M959" s="59"/>
      <c r="N959" s="59"/>
      <c r="O959" s="59"/>
      <c r="P959" s="59"/>
      <c r="Q959" s="59"/>
      <c r="R959" s="59"/>
      <c r="S959" s="59"/>
      <c r="T959" s="59"/>
      <c r="U959" s="59"/>
      <c r="V959" s="59"/>
      <c r="W959" s="59"/>
      <c r="X959" s="59"/>
      <c r="Y959" s="59"/>
      <c r="Z959" s="59"/>
    </row>
    <row r="960" spans="1:26" ht="15.75" customHeight="1">
      <c r="A960" s="59"/>
      <c r="B960" s="59"/>
      <c r="C960" s="59"/>
      <c r="D960" s="59"/>
      <c r="E960" s="59"/>
      <c r="F960" s="59"/>
      <c r="G960" s="59"/>
      <c r="H960" s="59"/>
      <c r="I960" s="59"/>
      <c r="J960" s="59"/>
      <c r="K960" s="59"/>
      <c r="L960" s="59"/>
      <c r="M960" s="59"/>
      <c r="N960" s="59"/>
      <c r="O960" s="59"/>
      <c r="P960" s="59"/>
      <c r="Q960" s="59"/>
      <c r="R960" s="59"/>
      <c r="S960" s="59"/>
      <c r="T960" s="59"/>
      <c r="U960" s="59"/>
      <c r="V960" s="59"/>
      <c r="W960" s="59"/>
      <c r="X960" s="59"/>
      <c r="Y960" s="59"/>
      <c r="Z960" s="59"/>
    </row>
    <row r="961" spans="1:26" ht="15.75" customHeight="1">
      <c r="A961" s="59"/>
      <c r="B961" s="59"/>
      <c r="C961" s="59"/>
      <c r="D961" s="59"/>
      <c r="E961" s="59"/>
      <c r="F961" s="59"/>
      <c r="G961" s="59"/>
      <c r="H961" s="59"/>
      <c r="I961" s="59"/>
      <c r="J961" s="59"/>
      <c r="K961" s="59"/>
      <c r="L961" s="59"/>
      <c r="M961" s="59"/>
      <c r="N961" s="59"/>
      <c r="O961" s="59"/>
      <c r="P961" s="59"/>
      <c r="Q961" s="59"/>
      <c r="R961" s="59"/>
      <c r="S961" s="59"/>
      <c r="T961" s="59"/>
      <c r="U961" s="59"/>
      <c r="V961" s="59"/>
      <c r="W961" s="59"/>
      <c r="X961" s="59"/>
      <c r="Y961" s="59"/>
      <c r="Z961" s="59"/>
    </row>
    <row r="962" spans="1:26" ht="15.75" customHeight="1">
      <c r="A962" s="59"/>
      <c r="B962" s="59"/>
      <c r="C962" s="59"/>
      <c r="D962" s="59"/>
      <c r="E962" s="59"/>
      <c r="F962" s="59"/>
      <c r="G962" s="59"/>
      <c r="H962" s="59"/>
      <c r="I962" s="59"/>
      <c r="J962" s="59"/>
      <c r="K962" s="59"/>
      <c r="L962" s="59"/>
      <c r="M962" s="59"/>
      <c r="N962" s="59"/>
      <c r="O962" s="59"/>
      <c r="P962" s="59"/>
      <c r="Q962" s="59"/>
      <c r="R962" s="59"/>
      <c r="S962" s="59"/>
      <c r="T962" s="59"/>
      <c r="U962" s="59"/>
      <c r="V962" s="59"/>
      <c r="W962" s="59"/>
      <c r="X962" s="59"/>
      <c r="Y962" s="59"/>
      <c r="Z962" s="59"/>
    </row>
    <row r="963" spans="1:26" ht="15.75" customHeight="1">
      <c r="A963" s="59"/>
      <c r="B963" s="59"/>
      <c r="C963" s="59"/>
      <c r="D963" s="59"/>
      <c r="E963" s="59"/>
      <c r="F963" s="59"/>
      <c r="G963" s="59"/>
      <c r="H963" s="59"/>
      <c r="I963" s="59"/>
      <c r="J963" s="59"/>
      <c r="K963" s="59"/>
      <c r="L963" s="59"/>
      <c r="M963" s="59"/>
      <c r="N963" s="59"/>
      <c r="O963" s="59"/>
      <c r="P963" s="59"/>
      <c r="Q963" s="59"/>
      <c r="R963" s="59"/>
      <c r="S963" s="59"/>
      <c r="T963" s="59"/>
      <c r="U963" s="59"/>
      <c r="V963" s="59"/>
      <c r="W963" s="59"/>
      <c r="X963" s="59"/>
      <c r="Y963" s="59"/>
      <c r="Z963" s="59"/>
    </row>
    <row r="964" spans="1:26" ht="15.75" customHeight="1">
      <c r="A964" s="59"/>
      <c r="B964" s="59"/>
      <c r="C964" s="59"/>
      <c r="D964" s="59"/>
      <c r="E964" s="59"/>
      <c r="F964" s="59"/>
      <c r="G964" s="59"/>
      <c r="H964" s="59"/>
      <c r="I964" s="59"/>
      <c r="J964" s="59"/>
      <c r="K964" s="59"/>
      <c r="L964" s="59"/>
      <c r="M964" s="59"/>
      <c r="N964" s="59"/>
      <c r="O964" s="59"/>
      <c r="P964" s="59"/>
      <c r="Q964" s="59"/>
      <c r="R964" s="59"/>
      <c r="S964" s="59"/>
      <c r="T964" s="59"/>
      <c r="U964" s="59"/>
      <c r="V964" s="59"/>
      <c r="W964" s="59"/>
      <c r="X964" s="59"/>
      <c r="Y964" s="59"/>
      <c r="Z964" s="59"/>
    </row>
    <row r="965" spans="1:26" ht="15.75" customHeight="1">
      <c r="A965" s="59"/>
      <c r="B965" s="59"/>
      <c r="C965" s="59"/>
      <c r="D965" s="59"/>
      <c r="E965" s="59"/>
      <c r="F965" s="59"/>
      <c r="G965" s="59"/>
      <c r="H965" s="59"/>
      <c r="I965" s="59"/>
      <c r="J965" s="59"/>
      <c r="K965" s="59"/>
      <c r="L965" s="59"/>
      <c r="M965" s="59"/>
      <c r="N965" s="59"/>
      <c r="O965" s="59"/>
      <c r="P965" s="59"/>
      <c r="Q965" s="59"/>
      <c r="R965" s="59"/>
      <c r="S965" s="59"/>
      <c r="T965" s="59"/>
      <c r="U965" s="59"/>
      <c r="V965" s="59"/>
      <c r="W965" s="59"/>
      <c r="X965" s="59"/>
      <c r="Y965" s="59"/>
      <c r="Z965" s="59"/>
    </row>
    <row r="966" spans="1:26" ht="15.75" customHeight="1">
      <c r="A966" s="59"/>
      <c r="B966" s="59"/>
      <c r="C966" s="59"/>
      <c r="D966" s="59"/>
      <c r="E966" s="59"/>
      <c r="F966" s="59"/>
      <c r="G966" s="59"/>
      <c r="H966" s="59"/>
      <c r="I966" s="59"/>
      <c r="J966" s="59"/>
      <c r="K966" s="59"/>
      <c r="L966" s="59"/>
      <c r="M966" s="59"/>
      <c r="N966" s="59"/>
      <c r="O966" s="59"/>
      <c r="P966" s="59"/>
      <c r="Q966" s="59"/>
      <c r="R966" s="59"/>
      <c r="S966" s="59"/>
      <c r="T966" s="59"/>
      <c r="U966" s="59"/>
      <c r="V966" s="59"/>
      <c r="W966" s="59"/>
      <c r="X966" s="59"/>
      <c r="Y966" s="59"/>
      <c r="Z966" s="59"/>
    </row>
    <row r="967" spans="1:26" ht="15.75" customHeight="1">
      <c r="A967" s="59"/>
      <c r="B967" s="59"/>
      <c r="C967" s="59"/>
      <c r="D967" s="59"/>
      <c r="E967" s="59"/>
      <c r="F967" s="59"/>
      <c r="G967" s="59"/>
      <c r="H967" s="59"/>
      <c r="I967" s="59"/>
      <c r="J967" s="59"/>
      <c r="K967" s="59"/>
      <c r="L967" s="59"/>
      <c r="M967" s="59"/>
      <c r="N967" s="59"/>
      <c r="O967" s="59"/>
      <c r="P967" s="59"/>
      <c r="Q967" s="59"/>
      <c r="R967" s="59"/>
      <c r="S967" s="59"/>
      <c r="T967" s="59"/>
      <c r="U967" s="59"/>
      <c r="V967" s="59"/>
      <c r="W967" s="59"/>
      <c r="X967" s="59"/>
      <c r="Y967" s="59"/>
      <c r="Z967" s="59"/>
    </row>
    <row r="968" spans="1:26" ht="15.75" customHeight="1">
      <c r="A968" s="59"/>
      <c r="B968" s="59"/>
      <c r="C968" s="59"/>
      <c r="D968" s="59"/>
      <c r="E968" s="59"/>
      <c r="F968" s="59"/>
      <c r="G968" s="59"/>
      <c r="H968" s="59"/>
      <c r="I968" s="59"/>
      <c r="J968" s="59"/>
      <c r="K968" s="59"/>
      <c r="L968" s="59"/>
      <c r="M968" s="59"/>
      <c r="N968" s="59"/>
      <c r="O968" s="59"/>
      <c r="P968" s="59"/>
      <c r="Q968" s="59"/>
      <c r="R968" s="59"/>
      <c r="S968" s="59"/>
      <c r="T968" s="59"/>
      <c r="U968" s="59"/>
      <c r="V968" s="59"/>
      <c r="W968" s="59"/>
      <c r="X968" s="59"/>
      <c r="Y968" s="59"/>
      <c r="Z968" s="59"/>
    </row>
    <row r="969" spans="1:26" ht="15.75" customHeight="1">
      <c r="A969" s="59"/>
      <c r="B969" s="59"/>
      <c r="C969" s="59"/>
      <c r="D969" s="59"/>
      <c r="E969" s="59"/>
      <c r="F969" s="59"/>
      <c r="G969" s="59"/>
      <c r="H969" s="59"/>
      <c r="I969" s="59"/>
      <c r="J969" s="59"/>
      <c r="K969" s="59"/>
      <c r="L969" s="59"/>
      <c r="M969" s="59"/>
      <c r="N969" s="59"/>
      <c r="O969" s="59"/>
      <c r="P969" s="59"/>
      <c r="Q969" s="59"/>
      <c r="R969" s="59"/>
      <c r="S969" s="59"/>
      <c r="T969" s="59"/>
      <c r="U969" s="59"/>
      <c r="V969" s="59"/>
      <c r="W969" s="59"/>
      <c r="X969" s="59"/>
      <c r="Y969" s="59"/>
      <c r="Z969" s="59"/>
    </row>
    <row r="970" spans="1:26" ht="15.75" customHeight="1">
      <c r="A970" s="59"/>
      <c r="B970" s="59"/>
      <c r="C970" s="59"/>
      <c r="D970" s="59"/>
      <c r="E970" s="59"/>
      <c r="F970" s="59"/>
      <c r="G970" s="59"/>
      <c r="H970" s="59"/>
      <c r="I970" s="59"/>
      <c r="J970" s="59"/>
      <c r="K970" s="59"/>
      <c r="L970" s="59"/>
      <c r="M970" s="59"/>
      <c r="N970" s="59"/>
      <c r="O970" s="59"/>
      <c r="P970" s="59"/>
      <c r="Q970" s="59"/>
      <c r="R970" s="59"/>
      <c r="S970" s="59"/>
      <c r="T970" s="59"/>
      <c r="U970" s="59"/>
      <c r="V970" s="59"/>
      <c r="W970" s="59"/>
      <c r="X970" s="59"/>
      <c r="Y970" s="59"/>
      <c r="Z970" s="59"/>
    </row>
    <row r="971" spans="1:26" ht="15.75" customHeight="1">
      <c r="A971" s="59"/>
      <c r="B971" s="59"/>
      <c r="C971" s="59"/>
      <c r="D971" s="59"/>
      <c r="E971" s="59"/>
      <c r="F971" s="59"/>
      <c r="G971" s="59"/>
      <c r="H971" s="59"/>
      <c r="I971" s="59"/>
      <c r="J971" s="59"/>
      <c r="K971" s="59"/>
      <c r="L971" s="59"/>
      <c r="M971" s="59"/>
      <c r="N971" s="59"/>
      <c r="O971" s="59"/>
      <c r="P971" s="59"/>
      <c r="Q971" s="59"/>
      <c r="R971" s="59"/>
      <c r="S971" s="59"/>
      <c r="T971" s="59"/>
      <c r="U971" s="59"/>
      <c r="V971" s="59"/>
      <c r="W971" s="59"/>
      <c r="X971" s="59"/>
      <c r="Y971" s="59"/>
      <c r="Z971" s="59"/>
    </row>
    <row r="972" spans="1:26" ht="15.75" customHeight="1">
      <c r="A972" s="59"/>
      <c r="B972" s="59"/>
      <c r="C972" s="59"/>
      <c r="D972" s="59"/>
      <c r="E972" s="59"/>
      <c r="F972" s="59"/>
      <c r="G972" s="59"/>
      <c r="H972" s="59"/>
      <c r="I972" s="59"/>
      <c r="J972" s="59"/>
      <c r="K972" s="59"/>
      <c r="L972" s="59"/>
      <c r="M972" s="59"/>
      <c r="N972" s="59"/>
      <c r="O972" s="59"/>
      <c r="P972" s="59"/>
      <c r="Q972" s="59"/>
      <c r="R972" s="59"/>
      <c r="S972" s="59"/>
      <c r="T972" s="59"/>
      <c r="U972" s="59"/>
      <c r="V972" s="59"/>
      <c r="W972" s="59"/>
      <c r="X972" s="59"/>
      <c r="Y972" s="59"/>
      <c r="Z972" s="59"/>
    </row>
    <row r="973" spans="1:26" ht="15.75" customHeight="1">
      <c r="A973" s="59"/>
      <c r="B973" s="59"/>
      <c r="C973" s="59"/>
      <c r="D973" s="59"/>
      <c r="E973" s="59"/>
      <c r="F973" s="59"/>
      <c r="G973" s="59"/>
      <c r="H973" s="59"/>
      <c r="I973" s="59"/>
      <c r="J973" s="59"/>
      <c r="K973" s="59"/>
      <c r="L973" s="59"/>
      <c r="M973" s="59"/>
      <c r="N973" s="59"/>
      <c r="O973" s="59"/>
      <c r="P973" s="59"/>
      <c r="Q973" s="59"/>
      <c r="R973" s="59"/>
      <c r="S973" s="59"/>
      <c r="T973" s="59"/>
      <c r="U973" s="59"/>
      <c r="V973" s="59"/>
      <c r="W973" s="59"/>
      <c r="X973" s="59"/>
      <c r="Y973" s="59"/>
      <c r="Z973" s="59"/>
    </row>
    <row r="974" spans="1:26" ht="15.75" customHeight="1">
      <c r="A974" s="59"/>
      <c r="B974" s="59"/>
      <c r="C974" s="59"/>
      <c r="D974" s="59"/>
      <c r="E974" s="59"/>
      <c r="F974" s="59"/>
      <c r="G974" s="59"/>
      <c r="H974" s="59"/>
      <c r="I974" s="59"/>
      <c r="J974" s="59"/>
      <c r="K974" s="59"/>
      <c r="L974" s="59"/>
      <c r="M974" s="59"/>
      <c r="N974" s="59"/>
      <c r="O974" s="59"/>
      <c r="P974" s="59"/>
      <c r="Q974" s="59"/>
      <c r="R974" s="59"/>
      <c r="S974" s="59"/>
      <c r="T974" s="59"/>
      <c r="U974" s="59"/>
      <c r="V974" s="59"/>
      <c r="W974" s="59"/>
      <c r="X974" s="59"/>
      <c r="Y974" s="59"/>
      <c r="Z974" s="59"/>
    </row>
    <row r="975" spans="1:26" ht="15.75" customHeight="1">
      <c r="A975" s="59"/>
      <c r="B975" s="59"/>
      <c r="C975" s="59"/>
      <c r="D975" s="59"/>
      <c r="E975" s="59"/>
      <c r="F975" s="59"/>
      <c r="G975" s="59"/>
      <c r="H975" s="59"/>
      <c r="I975" s="59"/>
      <c r="J975" s="59"/>
      <c r="K975" s="59"/>
      <c r="L975" s="59"/>
      <c r="M975" s="59"/>
      <c r="N975" s="59"/>
      <c r="O975" s="59"/>
      <c r="P975" s="59"/>
      <c r="Q975" s="59"/>
      <c r="R975" s="59"/>
      <c r="S975" s="59"/>
      <c r="T975" s="59"/>
      <c r="U975" s="59"/>
      <c r="V975" s="59"/>
      <c r="W975" s="59"/>
      <c r="X975" s="59"/>
      <c r="Y975" s="59"/>
      <c r="Z975" s="59"/>
    </row>
    <row r="976" spans="1:26" ht="15.75" customHeight="1">
      <c r="A976" s="59"/>
      <c r="B976" s="59"/>
      <c r="C976" s="59"/>
      <c r="D976" s="59"/>
      <c r="E976" s="59"/>
      <c r="F976" s="59"/>
      <c r="G976" s="59"/>
      <c r="H976" s="59"/>
      <c r="I976" s="59"/>
      <c r="J976" s="59"/>
      <c r="K976" s="59"/>
      <c r="L976" s="59"/>
      <c r="M976" s="59"/>
      <c r="N976" s="59"/>
      <c r="O976" s="59"/>
      <c r="P976" s="59"/>
      <c r="Q976" s="59"/>
      <c r="R976" s="59"/>
      <c r="S976" s="59"/>
      <c r="T976" s="59"/>
      <c r="U976" s="59"/>
      <c r="V976" s="59"/>
      <c r="W976" s="59"/>
      <c r="X976" s="59"/>
      <c r="Y976" s="59"/>
      <c r="Z976" s="59"/>
    </row>
    <row r="977" spans="1:26" ht="15.75" customHeight="1">
      <c r="A977" s="59"/>
      <c r="B977" s="59"/>
      <c r="C977" s="59"/>
      <c r="D977" s="59"/>
      <c r="E977" s="59"/>
      <c r="F977" s="59"/>
      <c r="G977" s="59"/>
      <c r="H977" s="59"/>
      <c r="I977" s="59"/>
      <c r="J977" s="59"/>
      <c r="K977" s="59"/>
      <c r="L977" s="59"/>
      <c r="M977" s="59"/>
      <c r="N977" s="59"/>
      <c r="O977" s="59"/>
      <c r="P977" s="59"/>
      <c r="Q977" s="59"/>
      <c r="R977" s="59"/>
      <c r="S977" s="59"/>
      <c r="T977" s="59"/>
      <c r="U977" s="59"/>
      <c r="V977" s="59"/>
      <c r="W977" s="59"/>
      <c r="X977" s="59"/>
      <c r="Y977" s="59"/>
      <c r="Z977" s="59"/>
    </row>
    <row r="978" spans="1:26" ht="15.75" customHeight="1">
      <c r="A978" s="59"/>
      <c r="B978" s="59"/>
      <c r="C978" s="59"/>
      <c r="D978" s="59"/>
      <c r="E978" s="59"/>
      <c r="F978" s="59"/>
      <c r="G978" s="59"/>
      <c r="H978" s="59"/>
      <c r="I978" s="59"/>
      <c r="J978" s="59"/>
      <c r="K978" s="59"/>
      <c r="L978" s="59"/>
      <c r="M978" s="59"/>
      <c r="N978" s="59"/>
      <c r="O978" s="59"/>
      <c r="P978" s="59"/>
      <c r="Q978" s="59"/>
      <c r="R978" s="59"/>
      <c r="S978" s="59"/>
      <c r="T978" s="59"/>
      <c r="U978" s="59"/>
      <c r="V978" s="59"/>
      <c r="W978" s="59"/>
      <c r="X978" s="59"/>
      <c r="Y978" s="59"/>
      <c r="Z978" s="59"/>
    </row>
    <row r="979" spans="1:26" ht="15.75" customHeight="1">
      <c r="A979" s="59"/>
      <c r="B979" s="59"/>
      <c r="C979" s="59"/>
      <c r="D979" s="59"/>
      <c r="E979" s="59"/>
      <c r="F979" s="59"/>
      <c r="G979" s="59"/>
      <c r="H979" s="59"/>
      <c r="I979" s="59"/>
      <c r="J979" s="59"/>
      <c r="K979" s="59"/>
      <c r="L979" s="59"/>
      <c r="M979" s="59"/>
      <c r="N979" s="59"/>
      <c r="O979" s="59"/>
      <c r="P979" s="59"/>
      <c r="Q979" s="59"/>
      <c r="R979" s="59"/>
      <c r="S979" s="59"/>
      <c r="T979" s="59"/>
      <c r="U979" s="59"/>
      <c r="V979" s="59"/>
      <c r="W979" s="59"/>
      <c r="X979" s="59"/>
      <c r="Y979" s="59"/>
      <c r="Z979" s="59"/>
    </row>
    <row r="980" spans="1:26" ht="15.75" customHeight="1">
      <c r="A980" s="59"/>
      <c r="B980" s="59"/>
      <c r="C980" s="59"/>
      <c r="D980" s="59"/>
      <c r="E980" s="59"/>
      <c r="F980" s="59"/>
      <c r="G980" s="59"/>
      <c r="H980" s="59"/>
      <c r="I980" s="59"/>
      <c r="J980" s="59"/>
      <c r="K980" s="59"/>
      <c r="L980" s="59"/>
      <c r="M980" s="59"/>
      <c r="N980" s="59"/>
      <c r="O980" s="59"/>
      <c r="P980" s="59"/>
      <c r="Q980" s="59"/>
      <c r="R980" s="59"/>
      <c r="S980" s="59"/>
      <c r="T980" s="59"/>
      <c r="U980" s="59"/>
      <c r="V980" s="59"/>
      <c r="W980" s="59"/>
      <c r="X980" s="59"/>
      <c r="Y980" s="59"/>
      <c r="Z980" s="59"/>
    </row>
    <row r="981" spans="1:26" ht="15.75" customHeight="1">
      <c r="A981" s="59"/>
      <c r="B981" s="59"/>
      <c r="C981" s="59"/>
      <c r="D981" s="59"/>
      <c r="E981" s="59"/>
      <c r="F981" s="59"/>
      <c r="G981" s="59"/>
      <c r="H981" s="59"/>
      <c r="I981" s="59"/>
      <c r="J981" s="59"/>
      <c r="K981" s="59"/>
      <c r="L981" s="59"/>
      <c r="M981" s="59"/>
      <c r="N981" s="59"/>
      <c r="O981" s="59"/>
      <c r="P981" s="59"/>
      <c r="Q981" s="59"/>
      <c r="R981" s="59"/>
      <c r="S981" s="59"/>
      <c r="T981" s="59"/>
      <c r="U981" s="59"/>
      <c r="V981" s="59"/>
      <c r="W981" s="59"/>
      <c r="X981" s="59"/>
      <c r="Y981" s="59"/>
      <c r="Z981" s="59"/>
    </row>
    <row r="982" spans="1:26" ht="15.75" customHeight="1">
      <c r="A982" s="59"/>
      <c r="B982" s="59"/>
      <c r="C982" s="59"/>
      <c r="D982" s="59"/>
      <c r="E982" s="59"/>
      <c r="F982" s="59"/>
      <c r="G982" s="59"/>
      <c r="H982" s="59"/>
      <c r="I982" s="59"/>
      <c r="J982" s="59"/>
      <c r="K982" s="59"/>
      <c r="L982" s="59"/>
      <c r="M982" s="59"/>
      <c r="N982" s="59"/>
      <c r="O982" s="59"/>
      <c r="P982" s="59"/>
      <c r="Q982" s="59"/>
      <c r="R982" s="59"/>
      <c r="S982" s="59"/>
      <c r="T982" s="59"/>
      <c r="U982" s="59"/>
      <c r="V982" s="59"/>
      <c r="W982" s="59"/>
      <c r="X982" s="59"/>
      <c r="Y982" s="59"/>
      <c r="Z982" s="59"/>
    </row>
    <row r="983" spans="1:26" ht="15.75" customHeight="1">
      <c r="A983" s="59"/>
      <c r="B983" s="59"/>
      <c r="C983" s="59"/>
      <c r="D983" s="59"/>
      <c r="E983" s="59"/>
      <c r="F983" s="59"/>
      <c r="G983" s="59"/>
      <c r="H983" s="59"/>
      <c r="I983" s="59"/>
      <c r="J983" s="59"/>
      <c r="K983" s="59"/>
      <c r="L983" s="59"/>
      <c r="M983" s="59"/>
      <c r="N983" s="59"/>
      <c r="O983" s="59"/>
      <c r="P983" s="59"/>
      <c r="Q983" s="59"/>
      <c r="R983" s="59"/>
      <c r="S983" s="59"/>
      <c r="T983" s="59"/>
      <c r="U983" s="59"/>
      <c r="V983" s="59"/>
      <c r="W983" s="59"/>
      <c r="X983" s="59"/>
      <c r="Y983" s="59"/>
      <c r="Z983" s="59"/>
    </row>
    <row r="984" spans="1:26" ht="15.75" customHeight="1">
      <c r="A984" s="59"/>
      <c r="B984" s="59"/>
      <c r="C984" s="59"/>
      <c r="D984" s="59"/>
      <c r="E984" s="59"/>
      <c r="F984" s="59"/>
      <c r="G984" s="59"/>
      <c r="H984" s="59"/>
      <c r="I984" s="59"/>
      <c r="J984" s="59"/>
      <c r="K984" s="59"/>
      <c r="L984" s="59"/>
      <c r="M984" s="59"/>
      <c r="N984" s="59"/>
      <c r="O984" s="59"/>
      <c r="P984" s="59"/>
      <c r="Q984" s="59"/>
      <c r="R984" s="59"/>
      <c r="S984" s="59"/>
      <c r="T984" s="59"/>
      <c r="U984" s="59"/>
      <c r="V984" s="59"/>
      <c r="W984" s="59"/>
      <c r="X984" s="59"/>
      <c r="Y984" s="59"/>
      <c r="Z984" s="59"/>
    </row>
    <row r="985" spans="1:26" ht="15.75" customHeight="1">
      <c r="A985" s="59"/>
      <c r="B985" s="59"/>
      <c r="C985" s="59"/>
      <c r="D985" s="59"/>
      <c r="E985" s="59"/>
      <c r="F985" s="59"/>
      <c r="G985" s="59"/>
      <c r="H985" s="59"/>
      <c r="I985" s="59"/>
      <c r="J985" s="59"/>
      <c r="K985" s="59"/>
      <c r="L985" s="59"/>
      <c r="M985" s="59"/>
      <c r="N985" s="59"/>
      <c r="O985" s="59"/>
      <c r="P985" s="59"/>
      <c r="Q985" s="59"/>
      <c r="R985" s="59"/>
      <c r="S985" s="59"/>
      <c r="T985" s="59"/>
      <c r="U985" s="59"/>
      <c r="V985" s="59"/>
      <c r="W985" s="59"/>
      <c r="X985" s="59"/>
      <c r="Y985" s="59"/>
      <c r="Z985" s="59"/>
    </row>
    <row r="986" spans="1:26" ht="15.75" customHeight="1">
      <c r="A986" s="59"/>
      <c r="B986" s="59"/>
      <c r="C986" s="59"/>
      <c r="D986" s="59"/>
      <c r="E986" s="59"/>
      <c r="F986" s="59"/>
      <c r="G986" s="59"/>
      <c r="H986" s="59"/>
      <c r="I986" s="59"/>
      <c r="J986" s="59"/>
      <c r="K986" s="59"/>
      <c r="L986" s="59"/>
      <c r="M986" s="59"/>
      <c r="N986" s="59"/>
      <c r="O986" s="59"/>
      <c r="P986" s="59"/>
      <c r="Q986" s="59"/>
      <c r="R986" s="59"/>
      <c r="S986" s="59"/>
      <c r="T986" s="59"/>
      <c r="U986" s="59"/>
      <c r="V986" s="59"/>
      <c r="W986" s="59"/>
      <c r="X986" s="59"/>
      <c r="Y986" s="59"/>
      <c r="Z986" s="59"/>
    </row>
    <row r="987" spans="1:26" ht="15.75" customHeight="1">
      <c r="A987" s="59"/>
      <c r="B987" s="59"/>
      <c r="C987" s="59"/>
      <c r="D987" s="59"/>
      <c r="E987" s="59"/>
      <c r="F987" s="59"/>
      <c r="G987" s="59"/>
      <c r="H987" s="59"/>
      <c r="I987" s="59"/>
      <c r="J987" s="59"/>
      <c r="K987" s="59"/>
      <c r="L987" s="59"/>
      <c r="M987" s="59"/>
      <c r="N987" s="59"/>
      <c r="O987" s="59"/>
      <c r="P987" s="59"/>
      <c r="Q987" s="59"/>
      <c r="R987" s="59"/>
      <c r="S987" s="59"/>
      <c r="T987" s="59"/>
      <c r="U987" s="59"/>
      <c r="V987" s="59"/>
      <c r="W987" s="59"/>
      <c r="X987" s="59"/>
      <c r="Y987" s="59"/>
      <c r="Z987" s="59"/>
    </row>
    <row r="988" spans="1:26" ht="15.75" customHeight="1">
      <c r="A988" s="59"/>
      <c r="B988" s="59"/>
      <c r="C988" s="59"/>
      <c r="D988" s="59"/>
      <c r="E988" s="59"/>
      <c r="F988" s="59"/>
      <c r="G988" s="59"/>
      <c r="H988" s="59"/>
      <c r="I988" s="59"/>
      <c r="J988" s="59"/>
      <c r="K988" s="59"/>
      <c r="L988" s="59"/>
      <c r="M988" s="59"/>
      <c r="N988" s="59"/>
      <c r="O988" s="59"/>
      <c r="P988" s="59"/>
      <c r="Q988" s="59"/>
      <c r="R988" s="59"/>
      <c r="S988" s="59"/>
      <c r="T988" s="59"/>
      <c r="U988" s="59"/>
      <c r="V988" s="59"/>
      <c r="W988" s="59"/>
      <c r="X988" s="59"/>
      <c r="Y988" s="59"/>
      <c r="Z988" s="59"/>
    </row>
    <row r="989" spans="1:26" ht="15.75" customHeight="1">
      <c r="A989" s="59"/>
      <c r="B989" s="59"/>
      <c r="C989" s="59"/>
      <c r="D989" s="59"/>
      <c r="E989" s="59"/>
      <c r="F989" s="59"/>
      <c r="G989" s="59"/>
      <c r="H989" s="59"/>
      <c r="I989" s="59"/>
      <c r="J989" s="59"/>
      <c r="K989" s="59"/>
      <c r="L989" s="59"/>
      <c r="M989" s="59"/>
      <c r="N989" s="59"/>
      <c r="O989" s="59"/>
      <c r="P989" s="59"/>
      <c r="Q989" s="59"/>
      <c r="R989" s="59"/>
      <c r="S989" s="59"/>
      <c r="T989" s="59"/>
      <c r="U989" s="59"/>
      <c r="V989" s="59"/>
      <c r="W989" s="59"/>
      <c r="X989" s="59"/>
      <c r="Y989" s="59"/>
      <c r="Z989" s="59"/>
    </row>
    <row r="990" spans="1:26" ht="15.75" customHeight="1">
      <c r="A990" s="59"/>
      <c r="B990" s="59"/>
      <c r="C990" s="59"/>
      <c r="D990" s="59"/>
      <c r="E990" s="59"/>
      <c r="F990" s="59"/>
      <c r="G990" s="59"/>
      <c r="H990" s="59"/>
      <c r="I990" s="59"/>
      <c r="J990" s="59"/>
      <c r="K990" s="59"/>
      <c r="L990" s="59"/>
      <c r="M990" s="59"/>
      <c r="N990" s="59"/>
      <c r="O990" s="59"/>
      <c r="P990" s="59"/>
      <c r="Q990" s="59"/>
      <c r="R990" s="59"/>
      <c r="S990" s="59"/>
      <c r="T990" s="59"/>
      <c r="U990" s="59"/>
      <c r="V990" s="59"/>
      <c r="W990" s="59"/>
      <c r="X990" s="59"/>
      <c r="Y990" s="59"/>
      <c r="Z990" s="59"/>
    </row>
    <row r="991" spans="1:26" ht="15.75" customHeight="1">
      <c r="A991" s="59"/>
      <c r="B991" s="59"/>
      <c r="C991" s="59"/>
      <c r="D991" s="59"/>
      <c r="E991" s="59"/>
      <c r="F991" s="59"/>
      <c r="G991" s="59"/>
      <c r="H991" s="59"/>
      <c r="I991" s="59"/>
      <c r="J991" s="59"/>
      <c r="K991" s="59"/>
      <c r="L991" s="59"/>
      <c r="M991" s="59"/>
      <c r="N991" s="59"/>
      <c r="O991" s="59"/>
      <c r="P991" s="59"/>
      <c r="Q991" s="59"/>
      <c r="R991" s="59"/>
      <c r="S991" s="59"/>
      <c r="T991" s="59"/>
      <c r="U991" s="59"/>
      <c r="V991" s="59"/>
      <c r="W991" s="59"/>
      <c r="X991" s="59"/>
      <c r="Y991" s="59"/>
      <c r="Z991" s="59"/>
    </row>
    <row r="992" spans="1:26" ht="15.75" customHeight="1">
      <c r="A992" s="59"/>
      <c r="B992" s="59"/>
      <c r="C992" s="59"/>
      <c r="D992" s="59"/>
      <c r="E992" s="59"/>
      <c r="F992" s="59"/>
      <c r="G992" s="59"/>
      <c r="H992" s="59"/>
      <c r="I992" s="59"/>
      <c r="J992" s="59"/>
      <c r="K992" s="59"/>
      <c r="L992" s="59"/>
      <c r="M992" s="59"/>
      <c r="N992" s="59"/>
      <c r="O992" s="59"/>
      <c r="P992" s="59"/>
      <c r="Q992" s="59"/>
      <c r="R992" s="59"/>
      <c r="S992" s="59"/>
      <c r="T992" s="59"/>
      <c r="U992" s="59"/>
      <c r="V992" s="59"/>
      <c r="W992" s="59"/>
      <c r="X992" s="59"/>
      <c r="Y992" s="59"/>
      <c r="Z992" s="59"/>
    </row>
    <row r="993" spans="1:26" ht="15.75" customHeight="1">
      <c r="A993" s="59"/>
      <c r="B993" s="59"/>
      <c r="C993" s="59"/>
      <c r="D993" s="59"/>
      <c r="E993" s="59"/>
      <c r="F993" s="59"/>
      <c r="G993" s="59"/>
      <c r="H993" s="59"/>
      <c r="I993" s="59"/>
      <c r="J993" s="59"/>
      <c r="K993" s="59"/>
      <c r="L993" s="59"/>
      <c r="M993" s="59"/>
      <c r="N993" s="59"/>
      <c r="O993" s="59"/>
      <c r="P993" s="59"/>
      <c r="Q993" s="59"/>
      <c r="R993" s="59"/>
      <c r="S993" s="59"/>
      <c r="T993" s="59"/>
      <c r="U993" s="59"/>
      <c r="V993" s="59"/>
      <c r="W993" s="59"/>
      <c r="X993" s="59"/>
      <c r="Y993" s="59"/>
      <c r="Z993" s="59"/>
    </row>
    <row r="994" spans="1:26" ht="15.75" customHeight="1">
      <c r="A994" s="59"/>
      <c r="B994" s="59"/>
      <c r="C994" s="59"/>
      <c r="D994" s="59"/>
      <c r="E994" s="59"/>
      <c r="F994" s="59"/>
      <c r="G994" s="59"/>
      <c r="H994" s="59"/>
      <c r="I994" s="59"/>
      <c r="J994" s="59"/>
      <c r="K994" s="59"/>
      <c r="L994" s="59"/>
      <c r="M994" s="59"/>
      <c r="N994" s="59"/>
      <c r="O994" s="59"/>
      <c r="P994" s="59"/>
      <c r="Q994" s="59"/>
      <c r="R994" s="59"/>
      <c r="S994" s="59"/>
      <c r="T994" s="59"/>
      <c r="U994" s="59"/>
      <c r="V994" s="59"/>
      <c r="W994" s="59"/>
      <c r="X994" s="59"/>
      <c r="Y994" s="59"/>
      <c r="Z994" s="59"/>
    </row>
    <row r="995" spans="1:26" ht="15.75" customHeight="1">
      <c r="A995" s="59"/>
      <c r="B995" s="59"/>
      <c r="C995" s="59"/>
      <c r="D995" s="59"/>
      <c r="E995" s="59"/>
      <c r="F995" s="59"/>
      <c r="G995" s="59"/>
      <c r="H995" s="59"/>
      <c r="I995" s="59"/>
      <c r="J995" s="59"/>
      <c r="K995" s="59"/>
      <c r="L995" s="59"/>
      <c r="M995" s="59"/>
      <c r="N995" s="59"/>
      <c r="O995" s="59"/>
      <c r="P995" s="59"/>
      <c r="Q995" s="59"/>
      <c r="R995" s="59"/>
      <c r="S995" s="59"/>
      <c r="T995" s="59"/>
      <c r="U995" s="59"/>
      <c r="V995" s="59"/>
      <c r="W995" s="59"/>
      <c r="X995" s="59"/>
      <c r="Y995" s="59"/>
      <c r="Z995" s="59"/>
    </row>
    <row r="996" spans="1:26" ht="15.75" customHeight="1">
      <c r="A996" s="59"/>
      <c r="B996" s="59"/>
      <c r="C996" s="59"/>
      <c r="D996" s="59"/>
      <c r="E996" s="59"/>
      <c r="F996" s="59"/>
      <c r="G996" s="59"/>
      <c r="H996" s="59"/>
      <c r="I996" s="59"/>
      <c r="J996" s="59"/>
      <c r="K996" s="59"/>
      <c r="L996" s="59"/>
      <c r="M996" s="59"/>
      <c r="N996" s="59"/>
      <c r="O996" s="59"/>
      <c r="P996" s="59"/>
      <c r="Q996" s="59"/>
      <c r="R996" s="59"/>
      <c r="S996" s="59"/>
      <c r="T996" s="59"/>
      <c r="U996" s="59"/>
      <c r="V996" s="59"/>
      <c r="W996" s="59"/>
      <c r="X996" s="59"/>
      <c r="Y996" s="59"/>
      <c r="Z996" s="59"/>
    </row>
    <row r="997" spans="1:26" ht="15.75" customHeight="1">
      <c r="A997" s="59"/>
      <c r="B997" s="59"/>
      <c r="C997" s="59"/>
      <c r="D997" s="59"/>
      <c r="E997" s="59"/>
      <c r="F997" s="59"/>
      <c r="G997" s="59"/>
      <c r="H997" s="59"/>
      <c r="I997" s="59"/>
      <c r="J997" s="59"/>
      <c r="K997" s="59"/>
      <c r="L997" s="59"/>
      <c r="M997" s="59"/>
      <c r="N997" s="59"/>
      <c r="O997" s="59"/>
      <c r="P997" s="59"/>
      <c r="Q997" s="59"/>
      <c r="R997" s="59"/>
      <c r="S997" s="59"/>
      <c r="T997" s="59"/>
      <c r="U997" s="59"/>
      <c r="V997" s="59"/>
      <c r="W997" s="59"/>
      <c r="X997" s="59"/>
      <c r="Y997" s="59"/>
      <c r="Z997" s="59"/>
    </row>
    <row r="998" spans="1:26" ht="15.75" customHeight="1">
      <c r="A998" s="59"/>
      <c r="B998" s="59"/>
      <c r="C998" s="59"/>
      <c r="D998" s="59"/>
      <c r="E998" s="59"/>
      <c r="F998" s="59"/>
      <c r="G998" s="59"/>
      <c r="H998" s="59"/>
      <c r="I998" s="59"/>
      <c r="J998" s="59"/>
      <c r="K998" s="59"/>
      <c r="L998" s="59"/>
      <c r="M998" s="59"/>
      <c r="N998" s="59"/>
      <c r="O998" s="59"/>
      <c r="P998" s="59"/>
      <c r="Q998" s="59"/>
      <c r="R998" s="59"/>
      <c r="S998" s="59"/>
      <c r="T998" s="59"/>
      <c r="U998" s="59"/>
      <c r="V998" s="59"/>
      <c r="W998" s="59"/>
      <c r="X998" s="59"/>
      <c r="Y998" s="59"/>
      <c r="Z998" s="59"/>
    </row>
    <row r="999" spans="1:26" ht="15.75" customHeight="1">
      <c r="A999" s="59"/>
      <c r="B999" s="59"/>
      <c r="C999" s="59"/>
      <c r="D999" s="59"/>
      <c r="E999" s="59"/>
      <c r="F999" s="59"/>
      <c r="G999" s="59"/>
      <c r="H999" s="59"/>
      <c r="I999" s="59"/>
      <c r="J999" s="59"/>
      <c r="K999" s="59"/>
      <c r="L999" s="59"/>
      <c r="M999" s="59"/>
      <c r="N999" s="59"/>
      <c r="O999" s="59"/>
      <c r="P999" s="59"/>
      <c r="Q999" s="59"/>
      <c r="R999" s="59"/>
      <c r="S999" s="59"/>
      <c r="T999" s="59"/>
      <c r="U999" s="59"/>
      <c r="V999" s="59"/>
      <c r="W999" s="59"/>
      <c r="X999" s="59"/>
      <c r="Y999" s="59"/>
      <c r="Z999" s="59"/>
    </row>
    <row r="1000" spans="1:26" ht="15.75" customHeight="1">
      <c r="A1000" s="59"/>
      <c r="B1000" s="59"/>
      <c r="C1000" s="59"/>
      <c r="D1000" s="59"/>
      <c r="E1000" s="59"/>
      <c r="F1000" s="59"/>
      <c r="G1000" s="59"/>
      <c r="H1000" s="59"/>
      <c r="I1000" s="59"/>
      <c r="J1000" s="59"/>
      <c r="K1000" s="59"/>
      <c r="L1000" s="59"/>
      <c r="M1000" s="59"/>
      <c r="N1000" s="59"/>
      <c r="O1000" s="59"/>
      <c r="P1000" s="59"/>
      <c r="Q1000" s="59"/>
      <c r="R1000" s="59"/>
      <c r="S1000" s="59"/>
      <c r="T1000" s="59"/>
      <c r="U1000" s="59"/>
      <c r="V1000" s="59"/>
      <c r="W1000" s="59"/>
      <c r="X1000" s="59"/>
      <c r="Y1000" s="59"/>
      <c r="Z1000" s="59"/>
    </row>
  </sheetData>
  <mergeCells count="1">
    <mergeCell ref="B2:G2"/>
  </mergeCells>
  <pageMargins left="0.7" right="0.7" top="0.75" bottom="0.75" header="0" footer="0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4.42578125" defaultRowHeight="15" customHeight="1"/>
  <cols>
    <col min="1" max="4" width="8.42578125" customWidth="1"/>
    <col min="5" max="5" width="8.7109375" customWidth="1"/>
    <col min="6" max="6" width="62.7109375" customWidth="1"/>
    <col min="7" max="7" width="9.140625" customWidth="1"/>
    <col min="8" max="8" width="43.140625" customWidth="1"/>
    <col min="9" max="10" width="9.28515625" customWidth="1"/>
    <col min="11" max="26" width="8.7109375" customWidth="1"/>
  </cols>
  <sheetData>
    <row r="1" spans="1:26" ht="76.5">
      <c r="A1" s="216" t="s">
        <v>3243</v>
      </c>
      <c r="B1" s="216" t="s">
        <v>33</v>
      </c>
      <c r="C1" s="217"/>
      <c r="D1" s="217"/>
      <c r="G1" s="91"/>
      <c r="I1" s="218"/>
      <c r="J1" s="218"/>
    </row>
    <row r="2" spans="1:26">
      <c r="A2" s="219" t="s">
        <v>3244</v>
      </c>
      <c r="B2" s="81" t="s">
        <v>3245</v>
      </c>
      <c r="C2" s="82"/>
      <c r="D2" s="82"/>
      <c r="E2" s="59"/>
      <c r="F2" s="59"/>
      <c r="G2" s="91"/>
      <c r="H2" s="59"/>
      <c r="I2" s="218"/>
      <c r="J2" s="218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</row>
    <row r="3" spans="1:26">
      <c r="A3" s="81" t="s">
        <v>3246</v>
      </c>
      <c r="B3" s="81" t="s">
        <v>3247</v>
      </c>
      <c r="C3" s="82"/>
      <c r="D3" s="82"/>
      <c r="E3" s="81" t="s">
        <v>3248</v>
      </c>
      <c r="F3" s="81" t="s">
        <v>3247</v>
      </c>
      <c r="G3" s="220" t="s">
        <v>3249</v>
      </c>
      <c r="H3" s="81" t="s">
        <v>3247</v>
      </c>
      <c r="I3" s="221" t="s">
        <v>3247</v>
      </c>
      <c r="J3" s="221" t="s">
        <v>3247</v>
      </c>
    </row>
    <row r="4" spans="1:26">
      <c r="A4" s="81" t="s">
        <v>23</v>
      </c>
      <c r="B4" s="81" t="s">
        <v>3250</v>
      </c>
      <c r="C4" s="82"/>
      <c r="D4" s="82"/>
      <c r="E4" s="81" t="s">
        <v>649</v>
      </c>
      <c r="F4" s="81" t="s">
        <v>650</v>
      </c>
      <c r="G4" s="220" t="s">
        <v>651</v>
      </c>
      <c r="H4" s="81" t="s">
        <v>652</v>
      </c>
      <c r="I4" s="221" t="s">
        <v>653</v>
      </c>
      <c r="J4" s="221" t="s">
        <v>654</v>
      </c>
    </row>
    <row r="5" spans="1:26">
      <c r="A5" s="81" t="s">
        <v>23</v>
      </c>
      <c r="B5" s="81" t="s">
        <v>3250</v>
      </c>
      <c r="C5" s="81" t="s">
        <v>3251</v>
      </c>
      <c r="D5" s="81" t="s">
        <v>3252</v>
      </c>
      <c r="E5" s="81" t="s">
        <v>656</v>
      </c>
      <c r="F5" s="81" t="s">
        <v>657</v>
      </c>
      <c r="G5" s="220" t="s">
        <v>658</v>
      </c>
      <c r="H5" s="81" t="s">
        <v>659</v>
      </c>
      <c r="I5" s="222"/>
      <c r="J5" s="222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</row>
    <row r="6" spans="1:26">
      <c r="A6" s="81" t="s">
        <v>23</v>
      </c>
      <c r="B6" s="81" t="s">
        <v>3250</v>
      </c>
      <c r="C6" s="81" t="s">
        <v>3251</v>
      </c>
      <c r="D6" s="81" t="s">
        <v>3252</v>
      </c>
      <c r="E6" s="81" t="s">
        <v>661</v>
      </c>
      <c r="F6" s="81" t="s">
        <v>662</v>
      </c>
      <c r="G6" s="220" t="s">
        <v>658</v>
      </c>
      <c r="H6" s="81" t="s">
        <v>659</v>
      </c>
      <c r="I6" s="222"/>
      <c r="J6" s="222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</row>
    <row r="7" spans="1:26">
      <c r="A7" s="81" t="s">
        <v>23</v>
      </c>
      <c r="B7" s="81" t="s">
        <v>3250</v>
      </c>
      <c r="C7" s="81" t="s">
        <v>3251</v>
      </c>
      <c r="D7" s="81" t="s">
        <v>3252</v>
      </c>
      <c r="E7" s="81" t="s">
        <v>661</v>
      </c>
      <c r="F7" s="81" t="s">
        <v>662</v>
      </c>
      <c r="G7" s="220" t="s">
        <v>665</v>
      </c>
      <c r="H7" s="81" t="s">
        <v>666</v>
      </c>
      <c r="I7" s="222"/>
      <c r="J7" s="222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</row>
    <row r="8" spans="1:26">
      <c r="A8" s="81" t="s">
        <v>23</v>
      </c>
      <c r="B8" s="81" t="s">
        <v>3250</v>
      </c>
      <c r="C8" s="81" t="s">
        <v>3251</v>
      </c>
      <c r="D8" s="81" t="s">
        <v>3252</v>
      </c>
      <c r="E8" s="81" t="s">
        <v>668</v>
      </c>
      <c r="F8" s="81" t="s">
        <v>669</v>
      </c>
      <c r="G8" s="220" t="s">
        <v>658</v>
      </c>
      <c r="H8" s="81" t="s">
        <v>659</v>
      </c>
      <c r="I8" s="222"/>
      <c r="J8" s="222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</row>
    <row r="9" spans="1:26">
      <c r="A9" s="81" t="s">
        <v>23</v>
      </c>
      <c r="B9" s="81" t="s">
        <v>3250</v>
      </c>
      <c r="C9" s="81" t="s">
        <v>3251</v>
      </c>
      <c r="D9" s="81" t="s">
        <v>3252</v>
      </c>
      <c r="E9" s="81" t="s">
        <v>672</v>
      </c>
      <c r="F9" s="81" t="s">
        <v>673</v>
      </c>
      <c r="G9" s="220" t="s">
        <v>658</v>
      </c>
      <c r="H9" s="81" t="s">
        <v>659</v>
      </c>
      <c r="I9" s="222"/>
      <c r="J9" s="222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</row>
    <row r="10" spans="1:26">
      <c r="A10" s="81" t="s">
        <v>23</v>
      </c>
      <c r="B10" s="81" t="s">
        <v>3250</v>
      </c>
      <c r="C10" s="81" t="s">
        <v>3251</v>
      </c>
      <c r="D10" s="81" t="s">
        <v>3252</v>
      </c>
      <c r="E10" s="81" t="s">
        <v>675</v>
      </c>
      <c r="F10" s="81" t="s">
        <v>676</v>
      </c>
      <c r="G10" s="220" t="s">
        <v>677</v>
      </c>
      <c r="H10" s="81" t="s">
        <v>678</v>
      </c>
      <c r="I10" s="222"/>
      <c r="J10" s="222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</row>
    <row r="11" spans="1:26">
      <c r="A11" s="81" t="s">
        <v>23</v>
      </c>
      <c r="B11" s="81" t="s">
        <v>3250</v>
      </c>
      <c r="C11" s="81" t="s">
        <v>3251</v>
      </c>
      <c r="D11" s="81" t="s">
        <v>3252</v>
      </c>
      <c r="E11" s="81" t="s">
        <v>680</v>
      </c>
      <c r="F11" s="81" t="s">
        <v>681</v>
      </c>
      <c r="G11" s="220" t="s">
        <v>651</v>
      </c>
      <c r="H11" s="81" t="s">
        <v>652</v>
      </c>
      <c r="I11" s="222"/>
      <c r="J11" s="222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</row>
    <row r="12" spans="1:26">
      <c r="A12" s="81" t="s">
        <v>23</v>
      </c>
      <c r="B12" s="81" t="s">
        <v>3250</v>
      </c>
      <c r="C12" s="81" t="s">
        <v>3251</v>
      </c>
      <c r="D12" s="81" t="s">
        <v>3252</v>
      </c>
      <c r="E12" s="81" t="s">
        <v>684</v>
      </c>
      <c r="F12" s="81" t="s">
        <v>685</v>
      </c>
      <c r="G12" s="220" t="s">
        <v>686</v>
      </c>
      <c r="H12" s="81" t="s">
        <v>687</v>
      </c>
      <c r="I12" s="222"/>
      <c r="J12" s="222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</row>
    <row r="13" spans="1:26">
      <c r="A13" s="81" t="s">
        <v>23</v>
      </c>
      <c r="B13" s="81" t="s">
        <v>3250</v>
      </c>
      <c r="C13" s="81" t="s">
        <v>3251</v>
      </c>
      <c r="D13" s="81" t="s">
        <v>3252</v>
      </c>
      <c r="E13" s="81" t="s">
        <v>689</v>
      </c>
      <c r="F13" s="81" t="s">
        <v>690</v>
      </c>
      <c r="G13" s="220" t="s">
        <v>658</v>
      </c>
      <c r="H13" s="81" t="s">
        <v>659</v>
      </c>
      <c r="I13" s="222"/>
      <c r="J13" s="222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</row>
    <row r="14" spans="1:26">
      <c r="A14" s="81" t="s">
        <v>23</v>
      </c>
      <c r="B14" s="81" t="s">
        <v>3250</v>
      </c>
      <c r="C14" s="81" t="s">
        <v>3251</v>
      </c>
      <c r="D14" s="81" t="s">
        <v>3252</v>
      </c>
      <c r="E14" s="81" t="s">
        <v>694</v>
      </c>
      <c r="F14" s="81" t="s">
        <v>695</v>
      </c>
      <c r="G14" s="220" t="s">
        <v>658</v>
      </c>
      <c r="H14" s="81" t="s">
        <v>659</v>
      </c>
      <c r="I14" s="222"/>
      <c r="J14" s="222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</row>
    <row r="15" spans="1:26">
      <c r="A15" s="81" t="s">
        <v>23</v>
      </c>
      <c r="B15" s="81" t="s">
        <v>3250</v>
      </c>
      <c r="C15" s="81" t="s">
        <v>3251</v>
      </c>
      <c r="D15" s="81" t="s">
        <v>3252</v>
      </c>
      <c r="E15" s="81" t="s">
        <v>697</v>
      </c>
      <c r="F15" s="81" t="s">
        <v>698</v>
      </c>
      <c r="G15" s="220" t="s">
        <v>658</v>
      </c>
      <c r="H15" s="81" t="s">
        <v>659</v>
      </c>
      <c r="I15" s="222"/>
      <c r="J15" s="222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</row>
    <row r="16" spans="1:26">
      <c r="A16" s="81" t="s">
        <v>23</v>
      </c>
      <c r="B16" s="81" t="s">
        <v>3250</v>
      </c>
      <c r="C16" s="81" t="s">
        <v>3251</v>
      </c>
      <c r="D16" s="81" t="s">
        <v>3252</v>
      </c>
      <c r="E16" s="81" t="s">
        <v>700</v>
      </c>
      <c r="F16" s="81" t="s">
        <v>701</v>
      </c>
      <c r="G16" s="220" t="s">
        <v>658</v>
      </c>
      <c r="H16" s="81" t="s">
        <v>659</v>
      </c>
      <c r="I16" s="222"/>
      <c r="J16" s="222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</row>
    <row r="17" spans="1:26">
      <c r="A17" s="81" t="s">
        <v>23</v>
      </c>
      <c r="B17" s="81" t="s">
        <v>3250</v>
      </c>
      <c r="C17" s="81" t="s">
        <v>3251</v>
      </c>
      <c r="D17" s="81" t="s">
        <v>3252</v>
      </c>
      <c r="E17" s="81" t="s">
        <v>703</v>
      </c>
      <c r="F17" s="81" t="s">
        <v>704</v>
      </c>
      <c r="G17" s="220" t="s">
        <v>651</v>
      </c>
      <c r="H17" s="81" t="s">
        <v>652</v>
      </c>
      <c r="I17" s="222"/>
      <c r="J17" s="222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</row>
    <row r="18" spans="1:26">
      <c r="A18" s="81" t="s">
        <v>23</v>
      </c>
      <c r="B18" s="81" t="s">
        <v>3250</v>
      </c>
      <c r="C18" s="81" t="s">
        <v>3251</v>
      </c>
      <c r="D18" s="81" t="s">
        <v>3252</v>
      </c>
      <c r="E18" s="81" t="s">
        <v>706</v>
      </c>
      <c r="F18" s="81" t="s">
        <v>707</v>
      </c>
      <c r="G18" s="220" t="s">
        <v>658</v>
      </c>
      <c r="H18" s="81" t="s">
        <v>659</v>
      </c>
      <c r="I18" s="222"/>
      <c r="J18" s="222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</row>
    <row r="19" spans="1:26">
      <c r="A19" s="81" t="s">
        <v>23</v>
      </c>
      <c r="B19" s="81" t="s">
        <v>3250</v>
      </c>
      <c r="C19" s="81" t="s">
        <v>3251</v>
      </c>
      <c r="D19" s="81" t="s">
        <v>3252</v>
      </c>
      <c r="E19" s="81" t="s">
        <v>709</v>
      </c>
      <c r="F19" s="81" t="s">
        <v>710</v>
      </c>
      <c r="G19" s="220" t="s">
        <v>658</v>
      </c>
      <c r="H19" s="81" t="s">
        <v>659</v>
      </c>
      <c r="I19" s="222"/>
      <c r="J19" s="222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</row>
    <row r="20" spans="1:26">
      <c r="A20" s="81" t="s">
        <v>23</v>
      </c>
      <c r="B20" s="81" t="s">
        <v>3250</v>
      </c>
      <c r="C20" s="81" t="s">
        <v>3251</v>
      </c>
      <c r="D20" s="81" t="s">
        <v>3252</v>
      </c>
      <c r="E20" s="81" t="s">
        <v>712</v>
      </c>
      <c r="F20" s="81" t="s">
        <v>713</v>
      </c>
      <c r="G20" s="220" t="s">
        <v>665</v>
      </c>
      <c r="H20" s="81" t="s">
        <v>666</v>
      </c>
      <c r="I20" s="222"/>
      <c r="J20" s="222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</row>
    <row r="21" spans="1:26" ht="15.75" customHeight="1">
      <c r="A21" s="81" t="s">
        <v>23</v>
      </c>
      <c r="B21" s="81" t="s">
        <v>3250</v>
      </c>
      <c r="C21" s="81" t="s">
        <v>3251</v>
      </c>
      <c r="D21" s="81" t="s">
        <v>3252</v>
      </c>
      <c r="E21" s="81" t="s">
        <v>715</v>
      </c>
      <c r="F21" s="81" t="s">
        <v>716</v>
      </c>
      <c r="G21" s="220" t="s">
        <v>658</v>
      </c>
      <c r="H21" s="81" t="s">
        <v>659</v>
      </c>
      <c r="I21" s="222"/>
      <c r="J21" s="222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</row>
    <row r="22" spans="1:26" ht="15.75" customHeight="1">
      <c r="A22" s="81" t="s">
        <v>23</v>
      </c>
      <c r="B22" s="81" t="s">
        <v>3250</v>
      </c>
      <c r="C22" s="81" t="s">
        <v>3251</v>
      </c>
      <c r="D22" s="81" t="s">
        <v>3252</v>
      </c>
      <c r="E22" s="81" t="s">
        <v>718</v>
      </c>
      <c r="F22" s="81" t="s">
        <v>719</v>
      </c>
      <c r="G22" s="220" t="s">
        <v>658</v>
      </c>
      <c r="H22" s="81" t="s">
        <v>659</v>
      </c>
      <c r="I22" s="222"/>
      <c r="J22" s="222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</row>
    <row r="23" spans="1:26" ht="15.75" customHeight="1">
      <c r="A23" s="81" t="s">
        <v>23</v>
      </c>
      <c r="B23" s="81" t="s">
        <v>3250</v>
      </c>
      <c r="C23" s="81" t="s">
        <v>3251</v>
      </c>
      <c r="D23" s="81" t="s">
        <v>3252</v>
      </c>
      <c r="E23" s="81" t="s">
        <v>721</v>
      </c>
      <c r="F23" s="81" t="s">
        <v>722</v>
      </c>
      <c r="G23" s="220" t="s">
        <v>658</v>
      </c>
      <c r="H23" s="81" t="s">
        <v>659</v>
      </c>
      <c r="I23" s="222"/>
      <c r="J23" s="222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</row>
    <row r="24" spans="1:26" ht="15.75" customHeight="1">
      <c r="A24" s="81" t="s">
        <v>23</v>
      </c>
      <c r="B24" s="81" t="s">
        <v>3250</v>
      </c>
      <c r="C24" s="81" t="s">
        <v>3251</v>
      </c>
      <c r="D24" s="81" t="s">
        <v>3252</v>
      </c>
      <c r="E24" s="81" t="s">
        <v>724</v>
      </c>
      <c r="F24" s="81" t="s">
        <v>725</v>
      </c>
      <c r="G24" s="220" t="s">
        <v>658</v>
      </c>
      <c r="H24" s="81" t="s">
        <v>659</v>
      </c>
      <c r="I24" s="222"/>
      <c r="J24" s="222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</row>
    <row r="25" spans="1:26" ht="15.75" customHeight="1">
      <c r="A25" s="81" t="s">
        <v>23</v>
      </c>
      <c r="B25" s="81" t="s">
        <v>3250</v>
      </c>
      <c r="C25" s="81" t="s">
        <v>3251</v>
      </c>
      <c r="D25" s="81" t="s">
        <v>3252</v>
      </c>
      <c r="E25" s="81" t="s">
        <v>727</v>
      </c>
      <c r="F25" s="81" t="s">
        <v>728</v>
      </c>
      <c r="G25" s="220" t="s">
        <v>658</v>
      </c>
      <c r="H25" s="81" t="s">
        <v>659</v>
      </c>
      <c r="I25" s="222"/>
      <c r="J25" s="222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</row>
    <row r="26" spans="1:26" ht="15.75" customHeight="1">
      <c r="A26" s="81" t="s">
        <v>23</v>
      </c>
      <c r="B26" s="81" t="s">
        <v>3250</v>
      </c>
      <c r="C26" s="81" t="s">
        <v>3251</v>
      </c>
      <c r="D26" s="81" t="s">
        <v>3252</v>
      </c>
      <c r="E26" s="81" t="s">
        <v>730</v>
      </c>
      <c r="F26" s="81" t="s">
        <v>731</v>
      </c>
      <c r="G26" s="220" t="s">
        <v>658</v>
      </c>
      <c r="H26" s="81" t="s">
        <v>659</v>
      </c>
      <c r="I26" s="222"/>
      <c r="J26" s="222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</row>
    <row r="27" spans="1:26" ht="15.75" customHeight="1">
      <c r="A27" s="81" t="s">
        <v>23</v>
      </c>
      <c r="B27" s="81" t="s">
        <v>3250</v>
      </c>
      <c r="C27" s="81" t="s">
        <v>3251</v>
      </c>
      <c r="D27" s="81" t="s">
        <v>3252</v>
      </c>
      <c r="E27" s="81" t="s">
        <v>733</v>
      </c>
      <c r="F27" s="81" t="s">
        <v>734</v>
      </c>
      <c r="G27" s="220" t="s">
        <v>658</v>
      </c>
      <c r="H27" s="81" t="s">
        <v>659</v>
      </c>
      <c r="I27" s="222"/>
      <c r="J27" s="222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</row>
    <row r="28" spans="1:26" ht="15.75" customHeight="1">
      <c r="A28" s="81" t="s">
        <v>23</v>
      </c>
      <c r="B28" s="81" t="s">
        <v>3250</v>
      </c>
      <c r="C28" s="81" t="s">
        <v>3251</v>
      </c>
      <c r="D28" s="81" t="s">
        <v>3252</v>
      </c>
      <c r="E28" s="81" t="s">
        <v>736</v>
      </c>
      <c r="F28" s="81" t="s">
        <v>737</v>
      </c>
      <c r="G28" s="220" t="s">
        <v>738</v>
      </c>
      <c r="H28" s="81" t="s">
        <v>739</v>
      </c>
      <c r="I28" s="222"/>
      <c r="J28" s="222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</row>
    <row r="29" spans="1:26" ht="15.75" customHeight="1">
      <c r="A29" s="81" t="s">
        <v>23</v>
      </c>
      <c r="B29" s="81" t="s">
        <v>3250</v>
      </c>
      <c r="C29" s="81" t="s">
        <v>3251</v>
      </c>
      <c r="D29" s="81" t="s">
        <v>3252</v>
      </c>
      <c r="E29" s="81" t="s">
        <v>741</v>
      </c>
      <c r="F29" s="81" t="s">
        <v>742</v>
      </c>
      <c r="G29" s="220" t="s">
        <v>658</v>
      </c>
      <c r="H29" s="81" t="s">
        <v>659</v>
      </c>
      <c r="I29" s="222"/>
      <c r="J29" s="222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</row>
    <row r="30" spans="1:26" ht="15.75" customHeight="1">
      <c r="A30" s="81" t="s">
        <v>23</v>
      </c>
      <c r="B30" s="81" t="s">
        <v>3250</v>
      </c>
      <c r="C30" s="81" t="s">
        <v>3251</v>
      </c>
      <c r="D30" s="81" t="s">
        <v>3252</v>
      </c>
      <c r="E30" s="81" t="s">
        <v>744</v>
      </c>
      <c r="F30" s="81" t="s">
        <v>745</v>
      </c>
      <c r="G30" s="220" t="s">
        <v>658</v>
      </c>
      <c r="H30" s="81" t="s">
        <v>659</v>
      </c>
      <c r="I30" s="222"/>
      <c r="J30" s="222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</row>
    <row r="31" spans="1:26" ht="15.75" customHeight="1">
      <c r="A31" s="81" t="s">
        <v>23</v>
      </c>
      <c r="B31" s="81" t="s">
        <v>3250</v>
      </c>
      <c r="C31" s="81" t="s">
        <v>3251</v>
      </c>
      <c r="D31" s="81" t="s">
        <v>3252</v>
      </c>
      <c r="E31" s="81" t="s">
        <v>747</v>
      </c>
      <c r="F31" s="81" t="s">
        <v>748</v>
      </c>
      <c r="G31" s="220" t="s">
        <v>658</v>
      </c>
      <c r="H31" s="81" t="s">
        <v>659</v>
      </c>
      <c r="I31" s="222"/>
      <c r="J31" s="222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</row>
    <row r="32" spans="1:26" ht="15.75" customHeight="1">
      <c r="A32" s="81" t="s">
        <v>23</v>
      </c>
      <c r="B32" s="81" t="s">
        <v>3250</v>
      </c>
      <c r="C32" s="81" t="s">
        <v>3251</v>
      </c>
      <c r="D32" s="81" t="s">
        <v>3252</v>
      </c>
      <c r="E32" s="81" t="s">
        <v>750</v>
      </c>
      <c r="F32" s="81" t="s">
        <v>751</v>
      </c>
      <c r="G32" s="220" t="s">
        <v>658</v>
      </c>
      <c r="H32" s="81" t="s">
        <v>659</v>
      </c>
      <c r="I32" s="222"/>
      <c r="J32" s="222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</row>
    <row r="33" spans="1:26" ht="15.75" customHeight="1">
      <c r="A33" s="81" t="s">
        <v>23</v>
      </c>
      <c r="B33" s="81" t="s">
        <v>3250</v>
      </c>
      <c r="C33" s="81" t="s">
        <v>3251</v>
      </c>
      <c r="D33" s="81" t="s">
        <v>3252</v>
      </c>
      <c r="E33" s="81" t="s">
        <v>753</v>
      </c>
      <c r="F33" s="81" t="s">
        <v>754</v>
      </c>
      <c r="G33" s="220" t="s">
        <v>658</v>
      </c>
      <c r="H33" s="81" t="s">
        <v>659</v>
      </c>
      <c r="I33" s="222"/>
      <c r="J33" s="222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</row>
    <row r="34" spans="1:26" ht="15.75" customHeight="1">
      <c r="A34" s="81" t="s">
        <v>23</v>
      </c>
      <c r="B34" s="81" t="s">
        <v>3250</v>
      </c>
      <c r="C34" s="81" t="s">
        <v>3251</v>
      </c>
      <c r="D34" s="81" t="s">
        <v>3252</v>
      </c>
      <c r="E34" s="81" t="s">
        <v>756</v>
      </c>
      <c r="F34" s="81" t="s">
        <v>757</v>
      </c>
      <c r="G34" s="220" t="s">
        <v>635</v>
      </c>
      <c r="H34" s="81" t="s">
        <v>636</v>
      </c>
      <c r="I34" s="222"/>
      <c r="J34" s="222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</row>
    <row r="35" spans="1:26" ht="15.75" customHeight="1">
      <c r="A35" s="81" t="s">
        <v>23</v>
      </c>
      <c r="B35" s="81" t="s">
        <v>3250</v>
      </c>
      <c r="C35" s="81" t="s">
        <v>3251</v>
      </c>
      <c r="D35" s="81" t="s">
        <v>3252</v>
      </c>
      <c r="E35" s="81" t="s">
        <v>758</v>
      </c>
      <c r="F35" s="81" t="s">
        <v>759</v>
      </c>
      <c r="G35" s="220" t="s">
        <v>658</v>
      </c>
      <c r="H35" s="81" t="s">
        <v>659</v>
      </c>
      <c r="I35" s="222"/>
      <c r="J35" s="222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</row>
    <row r="36" spans="1:26" ht="15.75" customHeight="1">
      <c r="A36" s="81" t="s">
        <v>23</v>
      </c>
      <c r="B36" s="81" t="s">
        <v>3250</v>
      </c>
      <c r="C36" s="81" t="s">
        <v>3251</v>
      </c>
      <c r="D36" s="81" t="s">
        <v>3252</v>
      </c>
      <c r="E36" s="81" t="s">
        <v>762</v>
      </c>
      <c r="F36" s="81" t="s">
        <v>763</v>
      </c>
      <c r="G36" s="220" t="s">
        <v>658</v>
      </c>
      <c r="H36" s="81" t="s">
        <v>659</v>
      </c>
      <c r="I36" s="222"/>
      <c r="J36" s="222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</row>
    <row r="37" spans="1:26" ht="15.75" customHeight="1">
      <c r="A37" s="81" t="s">
        <v>23</v>
      </c>
      <c r="B37" s="81" t="s">
        <v>3250</v>
      </c>
      <c r="C37" s="81" t="s">
        <v>3251</v>
      </c>
      <c r="D37" s="81" t="s">
        <v>3252</v>
      </c>
      <c r="E37" s="81" t="s">
        <v>765</v>
      </c>
      <c r="F37" s="81" t="s">
        <v>766</v>
      </c>
      <c r="G37" s="220" t="s">
        <v>658</v>
      </c>
      <c r="H37" s="81" t="s">
        <v>659</v>
      </c>
      <c r="I37" s="222"/>
      <c r="J37" s="222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</row>
    <row r="38" spans="1:26" ht="15.75" customHeight="1">
      <c r="A38" s="81" t="s">
        <v>23</v>
      </c>
      <c r="B38" s="81" t="s">
        <v>3250</v>
      </c>
      <c r="C38" s="81" t="s">
        <v>3251</v>
      </c>
      <c r="D38" s="81" t="s">
        <v>3252</v>
      </c>
      <c r="E38" s="81" t="s">
        <v>768</v>
      </c>
      <c r="F38" s="81" t="s">
        <v>769</v>
      </c>
      <c r="G38" s="220" t="s">
        <v>658</v>
      </c>
      <c r="H38" s="81" t="s">
        <v>659</v>
      </c>
      <c r="I38" s="222"/>
      <c r="J38" s="222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</row>
    <row r="39" spans="1:26" ht="15.75" customHeight="1">
      <c r="A39" s="81" t="s">
        <v>23</v>
      </c>
      <c r="B39" s="81" t="s">
        <v>3250</v>
      </c>
      <c r="C39" s="81" t="s">
        <v>3251</v>
      </c>
      <c r="D39" s="81" t="s">
        <v>3252</v>
      </c>
      <c r="E39" s="81" t="s">
        <v>771</v>
      </c>
      <c r="F39" s="81" t="s">
        <v>772</v>
      </c>
      <c r="G39" s="220" t="s">
        <v>658</v>
      </c>
      <c r="H39" s="81" t="s">
        <v>659</v>
      </c>
      <c r="I39" s="222"/>
      <c r="J39" s="222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</row>
    <row r="40" spans="1:26" ht="15.75" customHeight="1">
      <c r="A40" s="81" t="s">
        <v>23</v>
      </c>
      <c r="B40" s="81" t="s">
        <v>3250</v>
      </c>
      <c r="C40" s="81" t="s">
        <v>3251</v>
      </c>
      <c r="D40" s="81" t="s">
        <v>3252</v>
      </c>
      <c r="E40" s="81" t="s">
        <v>774</v>
      </c>
      <c r="F40" s="81" t="s">
        <v>775</v>
      </c>
      <c r="G40" s="220" t="s">
        <v>658</v>
      </c>
      <c r="H40" s="81" t="s">
        <v>659</v>
      </c>
      <c r="I40" s="222"/>
      <c r="J40" s="222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</row>
    <row r="41" spans="1:26" ht="15.75" customHeight="1">
      <c r="A41" s="81" t="s">
        <v>23</v>
      </c>
      <c r="B41" s="81" t="s">
        <v>3250</v>
      </c>
      <c r="C41" s="81" t="s">
        <v>3251</v>
      </c>
      <c r="D41" s="81" t="s">
        <v>3252</v>
      </c>
      <c r="E41" s="81" t="s">
        <v>777</v>
      </c>
      <c r="F41" s="81" t="s">
        <v>778</v>
      </c>
      <c r="G41" s="220" t="s">
        <v>658</v>
      </c>
      <c r="H41" s="81" t="s">
        <v>659</v>
      </c>
      <c r="I41" s="222"/>
      <c r="J41" s="222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</row>
    <row r="42" spans="1:26" ht="15.75" customHeight="1">
      <c r="A42" s="81" t="s">
        <v>23</v>
      </c>
      <c r="B42" s="81" t="s">
        <v>3250</v>
      </c>
      <c r="C42" s="81" t="s">
        <v>3251</v>
      </c>
      <c r="D42" s="81" t="s">
        <v>3252</v>
      </c>
      <c r="E42" s="81" t="s">
        <v>780</v>
      </c>
      <c r="F42" s="81" t="s">
        <v>781</v>
      </c>
      <c r="G42" s="220" t="s">
        <v>658</v>
      </c>
      <c r="H42" s="81" t="s">
        <v>659</v>
      </c>
      <c r="I42" s="222"/>
      <c r="J42" s="222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</row>
    <row r="43" spans="1:26" ht="15.75" customHeight="1">
      <c r="A43" s="81" t="s">
        <v>23</v>
      </c>
      <c r="B43" s="81" t="s">
        <v>3250</v>
      </c>
      <c r="C43" s="81" t="s">
        <v>3251</v>
      </c>
      <c r="D43" s="81" t="s">
        <v>3252</v>
      </c>
      <c r="E43" s="81" t="s">
        <v>783</v>
      </c>
      <c r="F43" s="81" t="s">
        <v>784</v>
      </c>
      <c r="G43" s="220" t="s">
        <v>658</v>
      </c>
      <c r="H43" s="81" t="s">
        <v>659</v>
      </c>
      <c r="I43" s="222"/>
      <c r="J43" s="222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</row>
    <row r="44" spans="1:26" ht="15.75" customHeight="1">
      <c r="A44" s="81" t="s">
        <v>23</v>
      </c>
      <c r="B44" s="81" t="s">
        <v>3250</v>
      </c>
      <c r="C44" s="81" t="s">
        <v>3251</v>
      </c>
      <c r="D44" s="81" t="s">
        <v>3252</v>
      </c>
      <c r="E44" s="81" t="s">
        <v>787</v>
      </c>
      <c r="F44" s="81" t="s">
        <v>788</v>
      </c>
      <c r="G44" s="220" t="s">
        <v>658</v>
      </c>
      <c r="H44" s="81" t="s">
        <v>659</v>
      </c>
      <c r="I44" s="222"/>
      <c r="J44" s="222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</row>
    <row r="45" spans="1:26" ht="15.75" customHeight="1">
      <c r="A45" s="81" t="s">
        <v>23</v>
      </c>
      <c r="B45" s="81" t="s">
        <v>3250</v>
      </c>
      <c r="C45" s="81" t="s">
        <v>3251</v>
      </c>
      <c r="D45" s="81" t="s">
        <v>3252</v>
      </c>
      <c r="E45" s="81" t="s">
        <v>790</v>
      </c>
      <c r="F45" s="81" t="s">
        <v>791</v>
      </c>
      <c r="G45" s="220" t="s">
        <v>658</v>
      </c>
      <c r="H45" s="81" t="s">
        <v>659</v>
      </c>
      <c r="I45" s="222"/>
      <c r="J45" s="222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</row>
    <row r="46" spans="1:26" ht="15.75" customHeight="1">
      <c r="A46" s="81" t="s">
        <v>23</v>
      </c>
      <c r="B46" s="81" t="s">
        <v>3250</v>
      </c>
      <c r="C46" s="81" t="s">
        <v>3251</v>
      </c>
      <c r="D46" s="81" t="s">
        <v>3252</v>
      </c>
      <c r="E46" s="81" t="s">
        <v>793</v>
      </c>
      <c r="F46" s="81" t="s">
        <v>794</v>
      </c>
      <c r="G46" s="220" t="s">
        <v>658</v>
      </c>
      <c r="H46" s="81" t="s">
        <v>659</v>
      </c>
      <c r="I46" s="222"/>
      <c r="J46" s="222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</row>
    <row r="47" spans="1:26" ht="15.75" customHeight="1">
      <c r="A47" s="81" t="s">
        <v>23</v>
      </c>
      <c r="B47" s="81" t="s">
        <v>3250</v>
      </c>
      <c r="C47" s="81" t="s">
        <v>3251</v>
      </c>
      <c r="D47" s="81" t="s">
        <v>3252</v>
      </c>
      <c r="E47" s="81" t="s">
        <v>796</v>
      </c>
      <c r="F47" s="81" t="s">
        <v>797</v>
      </c>
      <c r="G47" s="220" t="s">
        <v>658</v>
      </c>
      <c r="H47" s="81" t="s">
        <v>659</v>
      </c>
      <c r="I47" s="222"/>
      <c r="J47" s="222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</row>
    <row r="48" spans="1:26" ht="15.75" customHeight="1">
      <c r="A48" s="81" t="s">
        <v>23</v>
      </c>
      <c r="B48" s="81" t="s">
        <v>3250</v>
      </c>
      <c r="C48" s="81" t="s">
        <v>3251</v>
      </c>
      <c r="D48" s="81" t="s">
        <v>3252</v>
      </c>
      <c r="E48" s="81" t="s">
        <v>799</v>
      </c>
      <c r="F48" s="81" t="s">
        <v>800</v>
      </c>
      <c r="G48" s="220" t="s">
        <v>658</v>
      </c>
      <c r="H48" s="81" t="s">
        <v>659</v>
      </c>
      <c r="I48" s="222"/>
      <c r="J48" s="222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</row>
    <row r="49" spans="1:26" ht="15.75" customHeight="1">
      <c r="A49" s="81" t="s">
        <v>23</v>
      </c>
      <c r="B49" s="81" t="s">
        <v>3250</v>
      </c>
      <c r="C49" s="81" t="s">
        <v>3251</v>
      </c>
      <c r="D49" s="81" t="s">
        <v>3252</v>
      </c>
      <c r="E49" s="81" t="s">
        <v>802</v>
      </c>
      <c r="F49" s="81" t="s">
        <v>803</v>
      </c>
      <c r="G49" s="220" t="s">
        <v>658</v>
      </c>
      <c r="H49" s="81" t="s">
        <v>659</v>
      </c>
      <c r="I49" s="222"/>
      <c r="J49" s="222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</row>
    <row r="50" spans="1:26" ht="15.75" customHeight="1">
      <c r="A50" s="81" t="s">
        <v>23</v>
      </c>
      <c r="B50" s="81" t="s">
        <v>3250</v>
      </c>
      <c r="C50" s="81" t="s">
        <v>3251</v>
      </c>
      <c r="D50" s="81" t="s">
        <v>3252</v>
      </c>
      <c r="E50" s="81" t="s">
        <v>805</v>
      </c>
      <c r="F50" s="81" t="s">
        <v>806</v>
      </c>
      <c r="G50" s="220" t="s">
        <v>658</v>
      </c>
      <c r="H50" s="81" t="s">
        <v>659</v>
      </c>
      <c r="I50" s="222"/>
      <c r="J50" s="222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</row>
    <row r="51" spans="1:26" ht="15.75" customHeight="1">
      <c r="A51" s="81" t="s">
        <v>23</v>
      </c>
      <c r="B51" s="81" t="s">
        <v>3250</v>
      </c>
      <c r="C51" s="81" t="s">
        <v>3251</v>
      </c>
      <c r="D51" s="81" t="s">
        <v>3252</v>
      </c>
      <c r="E51" s="81" t="s">
        <v>809</v>
      </c>
      <c r="F51" s="81" t="s">
        <v>810</v>
      </c>
      <c r="G51" s="220" t="s">
        <v>658</v>
      </c>
      <c r="H51" s="81" t="s">
        <v>659</v>
      </c>
      <c r="I51" s="222"/>
      <c r="J51" s="222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</row>
    <row r="52" spans="1:26" ht="15.75" customHeight="1">
      <c r="A52" s="81" t="s">
        <v>23</v>
      </c>
      <c r="B52" s="81" t="s">
        <v>3250</v>
      </c>
      <c r="C52" s="81" t="s">
        <v>3251</v>
      </c>
      <c r="D52" s="81" t="s">
        <v>3252</v>
      </c>
      <c r="E52" s="81" t="s">
        <v>812</v>
      </c>
      <c r="F52" s="81" t="s">
        <v>813</v>
      </c>
      <c r="G52" s="220" t="s">
        <v>658</v>
      </c>
      <c r="H52" s="81" t="s">
        <v>659</v>
      </c>
      <c r="I52" s="222"/>
      <c r="J52" s="222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</row>
    <row r="53" spans="1:26" ht="15.75" customHeight="1">
      <c r="A53" s="81" t="s">
        <v>23</v>
      </c>
      <c r="B53" s="81" t="s">
        <v>3250</v>
      </c>
      <c r="C53" s="81" t="s">
        <v>3251</v>
      </c>
      <c r="D53" s="81" t="s">
        <v>3252</v>
      </c>
      <c r="E53" s="81" t="s">
        <v>815</v>
      </c>
      <c r="F53" s="81" t="s">
        <v>816</v>
      </c>
      <c r="G53" s="220" t="s">
        <v>651</v>
      </c>
      <c r="H53" s="81" t="s">
        <v>652</v>
      </c>
      <c r="I53" s="222"/>
      <c r="J53" s="222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</row>
    <row r="54" spans="1:26" ht="15.75" customHeight="1">
      <c r="A54" s="81" t="s">
        <v>23</v>
      </c>
      <c r="B54" s="81" t="s">
        <v>3250</v>
      </c>
      <c r="C54" s="81" t="s">
        <v>3251</v>
      </c>
      <c r="D54" s="81" t="s">
        <v>3252</v>
      </c>
      <c r="E54" s="81" t="s">
        <v>818</v>
      </c>
      <c r="F54" s="81" t="s">
        <v>819</v>
      </c>
      <c r="G54" s="220" t="s">
        <v>658</v>
      </c>
      <c r="H54" s="81" t="s">
        <v>659</v>
      </c>
      <c r="I54" s="222"/>
      <c r="J54" s="222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</row>
    <row r="55" spans="1:26" ht="15.75" customHeight="1">
      <c r="A55" s="81" t="s">
        <v>23</v>
      </c>
      <c r="B55" s="81" t="s">
        <v>3250</v>
      </c>
      <c r="C55" s="81" t="s">
        <v>3251</v>
      </c>
      <c r="D55" s="81" t="s">
        <v>3252</v>
      </c>
      <c r="E55" s="81" t="s">
        <v>821</v>
      </c>
      <c r="F55" s="81" t="s">
        <v>822</v>
      </c>
      <c r="G55" s="220" t="s">
        <v>658</v>
      </c>
      <c r="H55" s="81" t="s">
        <v>659</v>
      </c>
      <c r="I55" s="222"/>
      <c r="J55" s="222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</row>
    <row r="56" spans="1:26" ht="15.75" customHeight="1">
      <c r="A56" s="81" t="s">
        <v>23</v>
      </c>
      <c r="B56" s="81" t="s">
        <v>3250</v>
      </c>
      <c r="C56" s="81" t="s">
        <v>3251</v>
      </c>
      <c r="D56" s="81" t="s">
        <v>3252</v>
      </c>
      <c r="E56" s="81" t="s">
        <v>823</v>
      </c>
      <c r="F56" s="81" t="s">
        <v>824</v>
      </c>
      <c r="G56" s="220" t="s">
        <v>658</v>
      </c>
      <c r="H56" s="81" t="s">
        <v>659</v>
      </c>
      <c r="I56" s="222"/>
      <c r="J56" s="222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</row>
    <row r="57" spans="1:26" ht="15.75" customHeight="1">
      <c r="A57" s="81" t="s">
        <v>23</v>
      </c>
      <c r="B57" s="81" t="s">
        <v>3250</v>
      </c>
      <c r="C57" s="81" t="s">
        <v>3251</v>
      </c>
      <c r="D57" s="81" t="s">
        <v>3252</v>
      </c>
      <c r="E57" s="81" t="s">
        <v>825</v>
      </c>
      <c r="F57" s="81" t="s">
        <v>826</v>
      </c>
      <c r="G57" s="220" t="s">
        <v>658</v>
      </c>
      <c r="H57" s="81" t="s">
        <v>659</v>
      </c>
      <c r="I57" s="222"/>
      <c r="J57" s="222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</row>
    <row r="58" spans="1:26" ht="15.75" customHeight="1">
      <c r="A58" s="81" t="s">
        <v>23</v>
      </c>
      <c r="B58" s="81" t="s">
        <v>3250</v>
      </c>
      <c r="C58" s="81" t="s">
        <v>3251</v>
      </c>
      <c r="D58" s="81" t="s">
        <v>3252</v>
      </c>
      <c r="E58" s="81" t="s">
        <v>828</v>
      </c>
      <c r="F58" s="81" t="s">
        <v>829</v>
      </c>
      <c r="G58" s="220" t="s">
        <v>738</v>
      </c>
      <c r="H58" s="81" t="s">
        <v>739</v>
      </c>
      <c r="I58" s="222"/>
      <c r="J58" s="222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</row>
    <row r="59" spans="1:26" ht="15.75" customHeight="1">
      <c r="A59" s="81" t="s">
        <v>23</v>
      </c>
      <c r="B59" s="81" t="s">
        <v>3250</v>
      </c>
      <c r="C59" s="81" t="s">
        <v>3251</v>
      </c>
      <c r="D59" s="81" t="s">
        <v>3252</v>
      </c>
      <c r="E59" s="81" t="s">
        <v>831</v>
      </c>
      <c r="F59" s="81" t="s">
        <v>832</v>
      </c>
      <c r="G59" s="220" t="s">
        <v>677</v>
      </c>
      <c r="H59" s="81" t="s">
        <v>678</v>
      </c>
      <c r="I59" s="222"/>
      <c r="J59" s="222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</row>
    <row r="60" spans="1:26" ht="15.75" customHeight="1">
      <c r="A60" s="81" t="s">
        <v>23</v>
      </c>
      <c r="B60" s="81" t="s">
        <v>3250</v>
      </c>
      <c r="C60" s="81" t="s">
        <v>3251</v>
      </c>
      <c r="D60" s="81" t="s">
        <v>3252</v>
      </c>
      <c r="E60" s="81" t="s">
        <v>834</v>
      </c>
      <c r="F60" s="81" t="s">
        <v>835</v>
      </c>
      <c r="G60" s="220" t="s">
        <v>635</v>
      </c>
      <c r="H60" s="81" t="s">
        <v>636</v>
      </c>
      <c r="I60" s="222"/>
      <c r="J60" s="222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</row>
    <row r="61" spans="1:26" ht="15.75" customHeight="1">
      <c r="A61" s="81" t="s">
        <v>23</v>
      </c>
      <c r="B61" s="81" t="s">
        <v>3250</v>
      </c>
      <c r="C61" s="81" t="s">
        <v>3251</v>
      </c>
      <c r="D61" s="81" t="s">
        <v>3252</v>
      </c>
      <c r="E61" s="81" t="s">
        <v>834</v>
      </c>
      <c r="F61" s="81" t="s">
        <v>835</v>
      </c>
      <c r="G61" s="220" t="s">
        <v>658</v>
      </c>
      <c r="H61" s="81" t="s">
        <v>659</v>
      </c>
      <c r="I61" s="222"/>
      <c r="J61" s="222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</row>
    <row r="62" spans="1:26" ht="15.75" customHeight="1">
      <c r="A62" s="81" t="s">
        <v>23</v>
      </c>
      <c r="B62" s="81" t="s">
        <v>3250</v>
      </c>
      <c r="C62" s="81" t="s">
        <v>3251</v>
      </c>
      <c r="D62" s="81" t="s">
        <v>3252</v>
      </c>
      <c r="E62" s="81" t="s">
        <v>838</v>
      </c>
      <c r="F62" s="81" t="s">
        <v>839</v>
      </c>
      <c r="G62" s="220" t="s">
        <v>840</v>
      </c>
      <c r="H62" s="81" t="s">
        <v>841</v>
      </c>
      <c r="I62" s="222"/>
      <c r="J62" s="222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</row>
    <row r="63" spans="1:26" ht="15.75" customHeight="1">
      <c r="A63" s="81" t="s">
        <v>23</v>
      </c>
      <c r="B63" s="81" t="s">
        <v>3250</v>
      </c>
      <c r="C63" s="81" t="s">
        <v>3251</v>
      </c>
      <c r="D63" s="81" t="s">
        <v>3252</v>
      </c>
      <c r="E63" s="81" t="s">
        <v>843</v>
      </c>
      <c r="F63" s="81" t="s">
        <v>844</v>
      </c>
      <c r="G63" s="220" t="s">
        <v>658</v>
      </c>
      <c r="H63" s="81" t="s">
        <v>659</v>
      </c>
      <c r="I63" s="222"/>
      <c r="J63" s="222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</row>
    <row r="64" spans="1:26" ht="15.75" customHeight="1">
      <c r="A64" s="81" t="s">
        <v>23</v>
      </c>
      <c r="B64" s="81" t="s">
        <v>3250</v>
      </c>
      <c r="C64" s="81" t="s">
        <v>3251</v>
      </c>
      <c r="D64" s="81" t="s">
        <v>3252</v>
      </c>
      <c r="E64" s="81" t="s">
        <v>846</v>
      </c>
      <c r="F64" s="81" t="s">
        <v>847</v>
      </c>
      <c r="G64" s="220" t="s">
        <v>658</v>
      </c>
      <c r="H64" s="81" t="s">
        <v>659</v>
      </c>
      <c r="I64" s="222"/>
      <c r="J64" s="222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</row>
    <row r="65" spans="1:26" ht="15.75" customHeight="1">
      <c r="A65" s="81" t="s">
        <v>23</v>
      </c>
      <c r="B65" s="81" t="s">
        <v>3250</v>
      </c>
      <c r="C65" s="81" t="s">
        <v>3251</v>
      </c>
      <c r="D65" s="81" t="s">
        <v>3252</v>
      </c>
      <c r="E65" s="81" t="s">
        <v>849</v>
      </c>
      <c r="F65" s="81" t="s">
        <v>850</v>
      </c>
      <c r="G65" s="220" t="s">
        <v>840</v>
      </c>
      <c r="H65" s="81" t="s">
        <v>841</v>
      </c>
      <c r="I65" s="222"/>
      <c r="J65" s="222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</row>
    <row r="66" spans="1:26" ht="15.75" customHeight="1">
      <c r="A66" s="81" t="s">
        <v>23</v>
      </c>
      <c r="B66" s="81" t="s">
        <v>3250</v>
      </c>
      <c r="C66" s="81" t="s">
        <v>3251</v>
      </c>
      <c r="D66" s="81" t="s">
        <v>3252</v>
      </c>
      <c r="E66" s="81" t="s">
        <v>852</v>
      </c>
      <c r="F66" s="81" t="s">
        <v>853</v>
      </c>
      <c r="G66" s="220" t="s">
        <v>658</v>
      </c>
      <c r="H66" s="81" t="s">
        <v>659</v>
      </c>
      <c r="I66" s="222"/>
      <c r="J66" s="222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</row>
    <row r="67" spans="1:26" ht="15.75" customHeight="1">
      <c r="A67" s="81" t="s">
        <v>23</v>
      </c>
      <c r="B67" s="81" t="s">
        <v>3250</v>
      </c>
      <c r="C67" s="81" t="s">
        <v>3253</v>
      </c>
      <c r="D67" s="81" t="s">
        <v>3254</v>
      </c>
      <c r="E67" s="81" t="s">
        <v>855</v>
      </c>
      <c r="F67" s="81" t="s">
        <v>856</v>
      </c>
      <c r="G67" s="220" t="s">
        <v>857</v>
      </c>
      <c r="H67" s="81" t="s">
        <v>858</v>
      </c>
      <c r="I67" s="222"/>
      <c r="J67" s="222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</row>
    <row r="68" spans="1:26" ht="15.75" customHeight="1">
      <c r="A68" s="81" t="s">
        <v>23</v>
      </c>
      <c r="B68" s="81" t="s">
        <v>3250</v>
      </c>
      <c r="C68" s="81" t="s">
        <v>3253</v>
      </c>
      <c r="D68" s="81" t="s">
        <v>3254</v>
      </c>
      <c r="E68" s="81" t="s">
        <v>860</v>
      </c>
      <c r="F68" s="81" t="s">
        <v>861</v>
      </c>
      <c r="G68" s="220" t="s">
        <v>857</v>
      </c>
      <c r="H68" s="81" t="s">
        <v>858</v>
      </c>
      <c r="I68" s="222"/>
      <c r="J68" s="222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</row>
    <row r="69" spans="1:26" ht="15.75" customHeight="1">
      <c r="A69" s="81" t="s">
        <v>23</v>
      </c>
      <c r="B69" s="81" t="s">
        <v>3250</v>
      </c>
      <c r="C69" s="81" t="s">
        <v>3253</v>
      </c>
      <c r="D69" s="81" t="s">
        <v>3254</v>
      </c>
      <c r="E69" s="81" t="s">
        <v>863</v>
      </c>
      <c r="F69" s="81" t="s">
        <v>864</v>
      </c>
      <c r="G69" s="220" t="s">
        <v>857</v>
      </c>
      <c r="H69" s="81" t="s">
        <v>858</v>
      </c>
      <c r="I69" s="222"/>
      <c r="J69" s="222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</row>
    <row r="70" spans="1:26" ht="15.75" customHeight="1">
      <c r="A70" s="81" t="s">
        <v>23</v>
      </c>
      <c r="B70" s="81" t="s">
        <v>3250</v>
      </c>
      <c r="C70" s="81" t="s">
        <v>3253</v>
      </c>
      <c r="D70" s="81" t="s">
        <v>3254</v>
      </c>
      <c r="E70" s="81" t="s">
        <v>866</v>
      </c>
      <c r="F70" s="81" t="s">
        <v>867</v>
      </c>
      <c r="G70" s="220" t="s">
        <v>857</v>
      </c>
      <c r="H70" s="81" t="s">
        <v>858</v>
      </c>
      <c r="I70" s="222"/>
      <c r="J70" s="222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</row>
    <row r="71" spans="1:26" ht="15.75" customHeight="1">
      <c r="A71" s="81" t="s">
        <v>23</v>
      </c>
      <c r="B71" s="81" t="s">
        <v>3250</v>
      </c>
      <c r="C71" s="81" t="s">
        <v>3253</v>
      </c>
      <c r="D71" s="81" t="s">
        <v>3254</v>
      </c>
      <c r="E71" s="81" t="s">
        <v>869</v>
      </c>
      <c r="F71" s="81" t="s">
        <v>870</v>
      </c>
      <c r="G71" s="220" t="s">
        <v>857</v>
      </c>
      <c r="H71" s="81" t="s">
        <v>858</v>
      </c>
      <c r="I71" s="222"/>
      <c r="J71" s="222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</row>
    <row r="72" spans="1:26" ht="15.75" customHeight="1">
      <c r="A72" s="81" t="s">
        <v>23</v>
      </c>
      <c r="B72" s="81" t="s">
        <v>3250</v>
      </c>
      <c r="C72" s="81" t="s">
        <v>3253</v>
      </c>
      <c r="D72" s="81" t="s">
        <v>3254</v>
      </c>
      <c r="E72" s="81" t="s">
        <v>872</v>
      </c>
      <c r="F72" s="81" t="s">
        <v>873</v>
      </c>
      <c r="G72" s="220" t="s">
        <v>857</v>
      </c>
      <c r="H72" s="81" t="s">
        <v>858</v>
      </c>
      <c r="I72" s="222"/>
      <c r="J72" s="222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</row>
    <row r="73" spans="1:26" ht="15.75" customHeight="1">
      <c r="A73" s="81" t="s">
        <v>23</v>
      </c>
      <c r="B73" s="81" t="s">
        <v>3250</v>
      </c>
      <c r="C73" s="81" t="s">
        <v>3253</v>
      </c>
      <c r="D73" s="81" t="s">
        <v>3254</v>
      </c>
      <c r="E73" s="81" t="s">
        <v>875</v>
      </c>
      <c r="F73" s="81" t="s">
        <v>876</v>
      </c>
      <c r="G73" s="220" t="s">
        <v>857</v>
      </c>
      <c r="H73" s="81" t="s">
        <v>858</v>
      </c>
      <c r="I73" s="222"/>
      <c r="J73" s="222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</row>
    <row r="74" spans="1:26" ht="15.75" customHeight="1">
      <c r="A74" s="81" t="s">
        <v>23</v>
      </c>
      <c r="B74" s="81" t="s">
        <v>3250</v>
      </c>
      <c r="C74" s="81" t="s">
        <v>3253</v>
      </c>
      <c r="D74" s="81" t="s">
        <v>3254</v>
      </c>
      <c r="E74" s="81" t="s">
        <v>878</v>
      </c>
      <c r="F74" s="81" t="s">
        <v>879</v>
      </c>
      <c r="G74" s="220" t="s">
        <v>857</v>
      </c>
      <c r="H74" s="81" t="s">
        <v>858</v>
      </c>
      <c r="I74" s="222"/>
      <c r="J74" s="222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</row>
    <row r="75" spans="1:26" ht="15.75" customHeight="1">
      <c r="A75" s="81" t="s">
        <v>23</v>
      </c>
      <c r="B75" s="81" t="s">
        <v>3250</v>
      </c>
      <c r="C75" s="81" t="s">
        <v>3255</v>
      </c>
      <c r="D75" s="81" t="s">
        <v>883</v>
      </c>
      <c r="E75" s="81" t="s">
        <v>649</v>
      </c>
      <c r="F75" s="81" t="s">
        <v>650</v>
      </c>
      <c r="G75" s="220" t="s">
        <v>651</v>
      </c>
      <c r="H75" s="81" t="s">
        <v>652</v>
      </c>
      <c r="I75" s="222"/>
      <c r="J75" s="222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</row>
    <row r="76" spans="1:26" ht="15.75" customHeight="1">
      <c r="A76" s="81" t="s">
        <v>23</v>
      </c>
      <c r="B76" s="81" t="s">
        <v>3250</v>
      </c>
      <c r="C76" s="81" t="s">
        <v>3255</v>
      </c>
      <c r="D76" s="81" t="s">
        <v>883</v>
      </c>
      <c r="E76" s="81" t="s">
        <v>882</v>
      </c>
      <c r="F76" s="81" t="s">
        <v>883</v>
      </c>
      <c r="G76" s="220" t="s">
        <v>884</v>
      </c>
      <c r="H76" s="81" t="s">
        <v>885</v>
      </c>
      <c r="I76" s="222"/>
      <c r="J76" s="222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</row>
    <row r="77" spans="1:26" ht="15.75" customHeight="1">
      <c r="A77" s="81" t="s">
        <v>23</v>
      </c>
      <c r="B77" s="81" t="s">
        <v>3250</v>
      </c>
      <c r="C77" s="81" t="s">
        <v>3255</v>
      </c>
      <c r="D77" s="81" t="s">
        <v>883</v>
      </c>
      <c r="E77" s="81" t="s">
        <v>882</v>
      </c>
      <c r="F77" s="81" t="s">
        <v>883</v>
      </c>
      <c r="G77" s="220" t="s">
        <v>651</v>
      </c>
      <c r="H77" s="81" t="s">
        <v>652</v>
      </c>
      <c r="I77" s="222"/>
      <c r="J77" s="222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</row>
    <row r="78" spans="1:26" ht="15.75" customHeight="1">
      <c r="A78" s="81" t="s">
        <v>23</v>
      </c>
      <c r="B78" s="81" t="s">
        <v>3250</v>
      </c>
      <c r="C78" s="81" t="s">
        <v>3255</v>
      </c>
      <c r="D78" s="81" t="s">
        <v>883</v>
      </c>
      <c r="E78" s="81" t="s">
        <v>888</v>
      </c>
      <c r="F78" s="81" t="s">
        <v>889</v>
      </c>
      <c r="G78" s="220" t="s">
        <v>651</v>
      </c>
      <c r="H78" s="81" t="s">
        <v>652</v>
      </c>
      <c r="I78" s="222"/>
      <c r="J78" s="222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</row>
    <row r="79" spans="1:26" ht="15.75" customHeight="1">
      <c r="A79" s="81" t="s">
        <v>23</v>
      </c>
      <c r="B79" s="81" t="s">
        <v>3250</v>
      </c>
      <c r="C79" s="81" t="s">
        <v>3255</v>
      </c>
      <c r="D79" s="81" t="s">
        <v>883</v>
      </c>
      <c r="E79" s="81" t="s">
        <v>891</v>
      </c>
      <c r="F79" s="81" t="s">
        <v>892</v>
      </c>
      <c r="G79" s="220" t="s">
        <v>884</v>
      </c>
      <c r="H79" s="81" t="s">
        <v>885</v>
      </c>
      <c r="I79" s="222"/>
      <c r="J79" s="222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</row>
    <row r="80" spans="1:26" ht="15.75" customHeight="1">
      <c r="A80" s="81" t="s">
        <v>23</v>
      </c>
      <c r="B80" s="81" t="s">
        <v>3250</v>
      </c>
      <c r="C80" s="81" t="s">
        <v>3255</v>
      </c>
      <c r="D80" s="81" t="s">
        <v>883</v>
      </c>
      <c r="E80" s="81" t="s">
        <v>891</v>
      </c>
      <c r="F80" s="81" t="s">
        <v>892</v>
      </c>
      <c r="G80" s="220" t="s">
        <v>651</v>
      </c>
      <c r="H80" s="81" t="s">
        <v>652</v>
      </c>
      <c r="I80" s="222"/>
      <c r="J80" s="222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</row>
    <row r="81" spans="1:26" ht="15.75" customHeight="1">
      <c r="A81" s="81" t="s">
        <v>23</v>
      </c>
      <c r="B81" s="81" t="s">
        <v>3250</v>
      </c>
      <c r="C81" s="81" t="s">
        <v>3255</v>
      </c>
      <c r="D81" s="81" t="s">
        <v>883</v>
      </c>
      <c r="E81" s="81" t="s">
        <v>895</v>
      </c>
      <c r="F81" s="81" t="s">
        <v>896</v>
      </c>
      <c r="G81" s="220" t="s">
        <v>651</v>
      </c>
      <c r="H81" s="81" t="s">
        <v>652</v>
      </c>
      <c r="I81" s="222"/>
      <c r="J81" s="222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</row>
    <row r="82" spans="1:26" ht="15.75" customHeight="1">
      <c r="A82" s="81" t="s">
        <v>23</v>
      </c>
      <c r="B82" s="81" t="s">
        <v>3250</v>
      </c>
      <c r="C82" s="81" t="s">
        <v>3255</v>
      </c>
      <c r="D82" s="81" t="s">
        <v>883</v>
      </c>
      <c r="E82" s="81" t="s">
        <v>898</v>
      </c>
      <c r="F82" s="81" t="s">
        <v>899</v>
      </c>
      <c r="G82" s="220" t="s">
        <v>651</v>
      </c>
      <c r="H82" s="81" t="s">
        <v>652</v>
      </c>
      <c r="I82" s="222"/>
      <c r="J82" s="222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</row>
    <row r="83" spans="1:26" ht="15.75" customHeight="1">
      <c r="A83" s="81" t="s">
        <v>23</v>
      </c>
      <c r="B83" s="81" t="s">
        <v>3250</v>
      </c>
      <c r="C83" s="81" t="s">
        <v>3255</v>
      </c>
      <c r="D83" s="81" t="s">
        <v>883</v>
      </c>
      <c r="E83" s="81" t="s">
        <v>901</v>
      </c>
      <c r="F83" s="81" t="s">
        <v>902</v>
      </c>
      <c r="G83" s="220" t="s">
        <v>651</v>
      </c>
      <c r="H83" s="81" t="s">
        <v>652</v>
      </c>
      <c r="I83" s="222"/>
      <c r="J83" s="222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  <c r="Z83" s="59"/>
    </row>
    <row r="84" spans="1:26" ht="15.75" customHeight="1">
      <c r="A84" s="81" t="s">
        <v>23</v>
      </c>
      <c r="B84" s="81" t="s">
        <v>3250</v>
      </c>
      <c r="C84" s="81" t="s">
        <v>3255</v>
      </c>
      <c r="D84" s="81" t="s">
        <v>883</v>
      </c>
      <c r="E84" s="81" t="s">
        <v>904</v>
      </c>
      <c r="F84" s="81" t="s">
        <v>905</v>
      </c>
      <c r="G84" s="220" t="s">
        <v>651</v>
      </c>
      <c r="H84" s="81" t="s">
        <v>652</v>
      </c>
      <c r="I84" s="222"/>
      <c r="J84" s="222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</row>
    <row r="85" spans="1:26" ht="15.75" customHeight="1">
      <c r="A85" s="81" t="s">
        <v>23</v>
      </c>
      <c r="B85" s="81" t="s">
        <v>3250</v>
      </c>
      <c r="C85" s="81" t="s">
        <v>3255</v>
      </c>
      <c r="D85" s="81" t="s">
        <v>883</v>
      </c>
      <c r="E85" s="81" t="s">
        <v>907</v>
      </c>
      <c r="F85" s="81" t="s">
        <v>908</v>
      </c>
      <c r="G85" s="220" t="s">
        <v>651</v>
      </c>
      <c r="H85" s="81" t="s">
        <v>652</v>
      </c>
      <c r="I85" s="222"/>
      <c r="J85" s="222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</row>
    <row r="86" spans="1:26" ht="15.75" customHeight="1">
      <c r="A86" s="81" t="s">
        <v>23</v>
      </c>
      <c r="B86" s="81" t="s">
        <v>3250</v>
      </c>
      <c r="C86" s="81" t="s">
        <v>3255</v>
      </c>
      <c r="D86" s="81" t="s">
        <v>883</v>
      </c>
      <c r="E86" s="81" t="s">
        <v>910</v>
      </c>
      <c r="F86" s="81" t="s">
        <v>911</v>
      </c>
      <c r="G86" s="220" t="s">
        <v>651</v>
      </c>
      <c r="H86" s="81" t="s">
        <v>652</v>
      </c>
      <c r="I86" s="222"/>
      <c r="J86" s="222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</row>
    <row r="87" spans="1:26" ht="15.75" customHeight="1">
      <c r="A87" s="81" t="s">
        <v>23</v>
      </c>
      <c r="B87" s="81" t="s">
        <v>3250</v>
      </c>
      <c r="C87" s="81" t="s">
        <v>3255</v>
      </c>
      <c r="D87" s="81" t="s">
        <v>883</v>
      </c>
      <c r="E87" s="81" t="s">
        <v>913</v>
      </c>
      <c r="F87" s="81" t="s">
        <v>914</v>
      </c>
      <c r="G87" s="220" t="s">
        <v>651</v>
      </c>
      <c r="H87" s="81" t="s">
        <v>652</v>
      </c>
      <c r="I87" s="222"/>
      <c r="J87" s="222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</row>
    <row r="88" spans="1:26" ht="15.75" customHeight="1">
      <c r="A88" s="81" t="s">
        <v>23</v>
      </c>
      <c r="B88" s="81" t="s">
        <v>3250</v>
      </c>
      <c r="C88" s="81" t="s">
        <v>3256</v>
      </c>
      <c r="D88" s="81" t="s">
        <v>917</v>
      </c>
      <c r="E88" s="81" t="s">
        <v>916</v>
      </c>
      <c r="F88" s="81" t="s">
        <v>917</v>
      </c>
      <c r="G88" s="220" t="s">
        <v>884</v>
      </c>
      <c r="H88" s="81" t="s">
        <v>885</v>
      </c>
      <c r="I88" s="222"/>
      <c r="J88" s="222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</row>
    <row r="89" spans="1:26" ht="15.75" customHeight="1">
      <c r="A89" s="81" t="s">
        <v>23</v>
      </c>
      <c r="B89" s="81" t="s">
        <v>3250</v>
      </c>
      <c r="C89" s="81" t="s">
        <v>3256</v>
      </c>
      <c r="D89" s="81" t="s">
        <v>917</v>
      </c>
      <c r="E89" s="81" t="s">
        <v>916</v>
      </c>
      <c r="F89" s="81" t="s">
        <v>917</v>
      </c>
      <c r="G89" s="220" t="s">
        <v>738</v>
      </c>
      <c r="H89" s="81" t="s">
        <v>739</v>
      </c>
      <c r="I89" s="222"/>
      <c r="J89" s="222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</row>
    <row r="90" spans="1:26" ht="15.75" customHeight="1">
      <c r="A90" s="81" t="s">
        <v>23</v>
      </c>
      <c r="B90" s="81" t="s">
        <v>3250</v>
      </c>
      <c r="C90" s="81" t="s">
        <v>3256</v>
      </c>
      <c r="D90" s="81" t="s">
        <v>917</v>
      </c>
      <c r="E90" s="81" t="s">
        <v>920</v>
      </c>
      <c r="F90" s="81" t="s">
        <v>921</v>
      </c>
      <c r="G90" s="220" t="s">
        <v>738</v>
      </c>
      <c r="H90" s="81" t="s">
        <v>739</v>
      </c>
      <c r="I90" s="222"/>
      <c r="J90" s="222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  <c r="Z90" s="59"/>
    </row>
    <row r="91" spans="1:26" ht="15.75" customHeight="1">
      <c r="A91" s="81" t="s">
        <v>23</v>
      </c>
      <c r="B91" s="81" t="s">
        <v>3250</v>
      </c>
      <c r="C91" s="81" t="s">
        <v>3256</v>
      </c>
      <c r="D91" s="81" t="s">
        <v>917</v>
      </c>
      <c r="E91" s="81" t="s">
        <v>923</v>
      </c>
      <c r="F91" s="81" t="s">
        <v>892</v>
      </c>
      <c r="G91" s="220" t="s">
        <v>884</v>
      </c>
      <c r="H91" s="81" t="s">
        <v>885</v>
      </c>
      <c r="I91" s="222"/>
      <c r="J91" s="222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</row>
    <row r="92" spans="1:26" ht="15.75" customHeight="1">
      <c r="A92" s="81" t="s">
        <v>23</v>
      </c>
      <c r="B92" s="81" t="s">
        <v>3250</v>
      </c>
      <c r="C92" s="81" t="s">
        <v>3256</v>
      </c>
      <c r="D92" s="81" t="s">
        <v>917</v>
      </c>
      <c r="E92" s="81" t="s">
        <v>925</v>
      </c>
      <c r="F92" s="81" t="s">
        <v>926</v>
      </c>
      <c r="G92" s="220" t="s">
        <v>738</v>
      </c>
      <c r="H92" s="81" t="s">
        <v>739</v>
      </c>
      <c r="I92" s="222"/>
      <c r="J92" s="222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59"/>
      <c r="Z92" s="59"/>
    </row>
    <row r="93" spans="1:26" ht="15.75" customHeight="1">
      <c r="A93" s="81" t="s">
        <v>23</v>
      </c>
      <c r="B93" s="81" t="s">
        <v>3250</v>
      </c>
      <c r="C93" s="81" t="s">
        <v>3256</v>
      </c>
      <c r="D93" s="81" t="s">
        <v>917</v>
      </c>
      <c r="E93" s="81" t="s">
        <v>928</v>
      </c>
      <c r="F93" s="81" t="s">
        <v>929</v>
      </c>
      <c r="G93" s="220" t="s">
        <v>738</v>
      </c>
      <c r="H93" s="81" t="s">
        <v>739</v>
      </c>
      <c r="I93" s="222"/>
      <c r="J93" s="222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  <c r="Z93" s="59"/>
    </row>
    <row r="94" spans="1:26" ht="15.75" customHeight="1">
      <c r="A94" s="81" t="s">
        <v>23</v>
      </c>
      <c r="B94" s="81" t="s">
        <v>3250</v>
      </c>
      <c r="C94" s="81" t="s">
        <v>3256</v>
      </c>
      <c r="D94" s="81" t="s">
        <v>917</v>
      </c>
      <c r="E94" s="81" t="s">
        <v>931</v>
      </c>
      <c r="F94" s="81" t="s">
        <v>932</v>
      </c>
      <c r="G94" s="220" t="s">
        <v>738</v>
      </c>
      <c r="H94" s="81" t="s">
        <v>739</v>
      </c>
      <c r="I94" s="222"/>
      <c r="J94" s="222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</row>
    <row r="95" spans="1:26" ht="15.75" customHeight="1">
      <c r="A95" s="81" t="s">
        <v>23</v>
      </c>
      <c r="B95" s="81" t="s">
        <v>3250</v>
      </c>
      <c r="C95" s="81" t="s">
        <v>3256</v>
      </c>
      <c r="D95" s="81" t="s">
        <v>917</v>
      </c>
      <c r="E95" s="81" t="s">
        <v>934</v>
      </c>
      <c r="F95" s="81" t="s">
        <v>935</v>
      </c>
      <c r="G95" s="220" t="s">
        <v>738</v>
      </c>
      <c r="H95" s="81" t="s">
        <v>739</v>
      </c>
      <c r="I95" s="222"/>
      <c r="J95" s="222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</row>
    <row r="96" spans="1:26" ht="15.75" customHeight="1">
      <c r="A96" s="81" t="s">
        <v>23</v>
      </c>
      <c r="B96" s="81" t="s">
        <v>3250</v>
      </c>
      <c r="C96" s="81" t="s">
        <v>3256</v>
      </c>
      <c r="D96" s="81" t="s">
        <v>917</v>
      </c>
      <c r="E96" s="81" t="s">
        <v>937</v>
      </c>
      <c r="F96" s="81" t="s">
        <v>938</v>
      </c>
      <c r="G96" s="220" t="s">
        <v>738</v>
      </c>
      <c r="H96" s="81" t="s">
        <v>739</v>
      </c>
      <c r="I96" s="222"/>
      <c r="J96" s="222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</row>
    <row r="97" spans="1:26" ht="15.75" customHeight="1">
      <c r="A97" s="81" t="s">
        <v>23</v>
      </c>
      <c r="B97" s="81" t="s">
        <v>3250</v>
      </c>
      <c r="C97" s="81" t="s">
        <v>3256</v>
      </c>
      <c r="D97" s="81" t="s">
        <v>917</v>
      </c>
      <c r="E97" s="81" t="s">
        <v>940</v>
      </c>
      <c r="F97" s="81" t="s">
        <v>941</v>
      </c>
      <c r="G97" s="220" t="s">
        <v>738</v>
      </c>
      <c r="H97" s="81" t="s">
        <v>739</v>
      </c>
      <c r="I97" s="222"/>
      <c r="J97" s="222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Z97" s="59"/>
    </row>
    <row r="98" spans="1:26" ht="15.75" customHeight="1">
      <c r="A98" s="81" t="s">
        <v>23</v>
      </c>
      <c r="B98" s="81" t="s">
        <v>3250</v>
      </c>
      <c r="C98" s="81" t="s">
        <v>3256</v>
      </c>
      <c r="D98" s="81" t="s">
        <v>917</v>
      </c>
      <c r="E98" s="81" t="s">
        <v>943</v>
      </c>
      <c r="F98" s="81" t="s">
        <v>944</v>
      </c>
      <c r="G98" s="220" t="s">
        <v>738</v>
      </c>
      <c r="H98" s="81" t="s">
        <v>739</v>
      </c>
      <c r="I98" s="222"/>
      <c r="J98" s="222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  <c r="Z98" s="59"/>
    </row>
    <row r="99" spans="1:26" ht="15.75" customHeight="1">
      <c r="A99" s="81" t="s">
        <v>23</v>
      </c>
      <c r="B99" s="81" t="s">
        <v>3250</v>
      </c>
      <c r="C99" s="81" t="s">
        <v>3256</v>
      </c>
      <c r="D99" s="81" t="s">
        <v>917</v>
      </c>
      <c r="E99" s="81" t="s">
        <v>946</v>
      </c>
      <c r="F99" s="81" t="s">
        <v>947</v>
      </c>
      <c r="G99" s="220" t="s">
        <v>738</v>
      </c>
      <c r="H99" s="81" t="s">
        <v>739</v>
      </c>
      <c r="I99" s="222"/>
      <c r="J99" s="222"/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Z99" s="59"/>
    </row>
    <row r="100" spans="1:26" ht="15.75" customHeight="1">
      <c r="A100" s="81" t="s">
        <v>23</v>
      </c>
      <c r="B100" s="81" t="s">
        <v>3250</v>
      </c>
      <c r="C100" s="81" t="s">
        <v>3256</v>
      </c>
      <c r="D100" s="81" t="s">
        <v>917</v>
      </c>
      <c r="E100" s="81" t="s">
        <v>946</v>
      </c>
      <c r="F100" s="81" t="s">
        <v>947</v>
      </c>
      <c r="G100" s="220" t="s">
        <v>658</v>
      </c>
      <c r="H100" s="81" t="s">
        <v>659</v>
      </c>
      <c r="I100" s="222"/>
      <c r="J100" s="222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</row>
    <row r="101" spans="1:26" ht="15.75" customHeight="1">
      <c r="A101" s="81" t="s">
        <v>23</v>
      </c>
      <c r="B101" s="81" t="s">
        <v>3250</v>
      </c>
      <c r="C101" s="81" t="s">
        <v>3256</v>
      </c>
      <c r="D101" s="81" t="s">
        <v>917</v>
      </c>
      <c r="E101" s="81" t="s">
        <v>950</v>
      </c>
      <c r="F101" s="81" t="s">
        <v>951</v>
      </c>
      <c r="G101" s="220" t="s">
        <v>738</v>
      </c>
      <c r="H101" s="81" t="s">
        <v>739</v>
      </c>
      <c r="I101" s="222"/>
      <c r="J101" s="222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Z101" s="59"/>
    </row>
    <row r="102" spans="1:26" ht="15.75" customHeight="1">
      <c r="A102" s="81" t="s">
        <v>23</v>
      </c>
      <c r="B102" s="81" t="s">
        <v>3250</v>
      </c>
      <c r="C102" s="81" t="s">
        <v>3257</v>
      </c>
      <c r="D102" s="81" t="s">
        <v>3258</v>
      </c>
      <c r="E102" s="81" t="s">
        <v>953</v>
      </c>
      <c r="F102" s="81" t="s">
        <v>954</v>
      </c>
      <c r="G102" s="220" t="s">
        <v>955</v>
      </c>
      <c r="H102" s="81" t="s">
        <v>956</v>
      </c>
      <c r="I102" s="222"/>
      <c r="J102" s="222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</row>
    <row r="103" spans="1:26" ht="15.75" customHeight="1">
      <c r="A103" s="81" t="s">
        <v>23</v>
      </c>
      <c r="B103" s="81" t="s">
        <v>3250</v>
      </c>
      <c r="C103" s="81" t="s">
        <v>3257</v>
      </c>
      <c r="D103" s="81" t="s">
        <v>3258</v>
      </c>
      <c r="E103" s="81" t="s">
        <v>958</v>
      </c>
      <c r="F103" s="81" t="s">
        <v>959</v>
      </c>
      <c r="G103" s="220" t="s">
        <v>955</v>
      </c>
      <c r="H103" s="81" t="s">
        <v>956</v>
      </c>
      <c r="I103" s="222"/>
      <c r="J103" s="222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  <c r="W103" s="59"/>
      <c r="X103" s="59"/>
      <c r="Y103" s="59"/>
      <c r="Z103" s="59"/>
    </row>
    <row r="104" spans="1:26" ht="15.75" customHeight="1">
      <c r="A104" s="81" t="s">
        <v>23</v>
      </c>
      <c r="B104" s="81" t="s">
        <v>3250</v>
      </c>
      <c r="C104" s="81" t="s">
        <v>3257</v>
      </c>
      <c r="D104" s="81" t="s">
        <v>3258</v>
      </c>
      <c r="E104" s="81" t="s">
        <v>961</v>
      </c>
      <c r="F104" s="81" t="s">
        <v>962</v>
      </c>
      <c r="G104" s="220" t="s">
        <v>955</v>
      </c>
      <c r="H104" s="81" t="s">
        <v>956</v>
      </c>
      <c r="I104" s="222"/>
      <c r="J104" s="222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</row>
    <row r="105" spans="1:26" ht="15.75" customHeight="1">
      <c r="A105" s="81" t="s">
        <v>23</v>
      </c>
      <c r="B105" s="81" t="s">
        <v>3250</v>
      </c>
      <c r="C105" s="81" t="s">
        <v>3257</v>
      </c>
      <c r="D105" s="81" t="s">
        <v>3258</v>
      </c>
      <c r="E105" s="81" t="s">
        <v>964</v>
      </c>
      <c r="F105" s="81" t="s">
        <v>965</v>
      </c>
      <c r="G105" s="220" t="s">
        <v>955</v>
      </c>
      <c r="H105" s="81" t="s">
        <v>956</v>
      </c>
      <c r="I105" s="222"/>
      <c r="J105" s="222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</row>
    <row r="106" spans="1:26" ht="15.75" customHeight="1">
      <c r="A106" s="81" t="s">
        <v>23</v>
      </c>
      <c r="B106" s="81" t="s">
        <v>3250</v>
      </c>
      <c r="C106" s="81" t="s">
        <v>3257</v>
      </c>
      <c r="D106" s="81" t="s">
        <v>3258</v>
      </c>
      <c r="E106" s="81" t="s">
        <v>967</v>
      </c>
      <c r="F106" s="81" t="s">
        <v>968</v>
      </c>
      <c r="G106" s="220" t="s">
        <v>955</v>
      </c>
      <c r="H106" s="81" t="s">
        <v>956</v>
      </c>
      <c r="I106" s="222"/>
      <c r="J106" s="222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</row>
    <row r="107" spans="1:26" ht="15.75" customHeight="1">
      <c r="A107" s="81" t="s">
        <v>23</v>
      </c>
      <c r="B107" s="81" t="s">
        <v>3250</v>
      </c>
      <c r="C107" s="81" t="s">
        <v>3257</v>
      </c>
      <c r="D107" s="81" t="s">
        <v>3258</v>
      </c>
      <c r="E107" s="81" t="s">
        <v>970</v>
      </c>
      <c r="F107" s="81" t="s">
        <v>971</v>
      </c>
      <c r="G107" s="220" t="s">
        <v>955</v>
      </c>
      <c r="H107" s="81" t="s">
        <v>956</v>
      </c>
      <c r="I107" s="222"/>
      <c r="J107" s="222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</row>
    <row r="108" spans="1:26" ht="15.75" customHeight="1">
      <c r="A108" s="81" t="s">
        <v>23</v>
      </c>
      <c r="B108" s="81" t="s">
        <v>3250</v>
      </c>
      <c r="C108" s="81" t="s">
        <v>3257</v>
      </c>
      <c r="D108" s="81" t="s">
        <v>3258</v>
      </c>
      <c r="E108" s="81" t="s">
        <v>973</v>
      </c>
      <c r="F108" s="81" t="s">
        <v>974</v>
      </c>
      <c r="G108" s="220" t="s">
        <v>955</v>
      </c>
      <c r="H108" s="81" t="s">
        <v>956</v>
      </c>
      <c r="I108" s="222"/>
      <c r="J108" s="222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</row>
    <row r="109" spans="1:26" ht="15.75" customHeight="1">
      <c r="A109" s="81" t="s">
        <v>23</v>
      </c>
      <c r="B109" s="81" t="s">
        <v>3250</v>
      </c>
      <c r="C109" s="81" t="s">
        <v>3257</v>
      </c>
      <c r="D109" s="81" t="s">
        <v>3258</v>
      </c>
      <c r="E109" s="81" t="s">
        <v>976</v>
      </c>
      <c r="F109" s="81" t="s">
        <v>977</v>
      </c>
      <c r="G109" s="220" t="s">
        <v>955</v>
      </c>
      <c r="H109" s="81" t="s">
        <v>956</v>
      </c>
      <c r="I109" s="222"/>
      <c r="J109" s="222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</row>
    <row r="110" spans="1:26" ht="15.75" customHeight="1">
      <c r="A110" s="81" t="s">
        <v>23</v>
      </c>
      <c r="B110" s="81" t="s">
        <v>3250</v>
      </c>
      <c r="C110" s="81" t="s">
        <v>3257</v>
      </c>
      <c r="D110" s="81" t="s">
        <v>3258</v>
      </c>
      <c r="E110" s="81" t="s">
        <v>979</v>
      </c>
      <c r="F110" s="81" t="s">
        <v>980</v>
      </c>
      <c r="G110" s="220" t="s">
        <v>955</v>
      </c>
      <c r="H110" s="81" t="s">
        <v>956</v>
      </c>
      <c r="I110" s="222"/>
      <c r="J110" s="222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  <c r="Z110" s="59"/>
    </row>
    <row r="111" spans="1:26" ht="15.75" customHeight="1">
      <c r="A111" s="81" t="s">
        <v>23</v>
      </c>
      <c r="B111" s="81" t="s">
        <v>3250</v>
      </c>
      <c r="C111" s="81" t="s">
        <v>3257</v>
      </c>
      <c r="D111" s="81" t="s">
        <v>3258</v>
      </c>
      <c r="E111" s="81" t="s">
        <v>982</v>
      </c>
      <c r="F111" s="81" t="s">
        <v>983</v>
      </c>
      <c r="G111" s="220" t="s">
        <v>677</v>
      </c>
      <c r="H111" s="81" t="s">
        <v>678</v>
      </c>
      <c r="I111" s="222"/>
      <c r="J111" s="222"/>
      <c r="K111" s="59"/>
      <c r="L111" s="59"/>
      <c r="M111" s="59"/>
      <c r="N111" s="59"/>
      <c r="O111" s="59"/>
      <c r="P111" s="59"/>
      <c r="Q111" s="59"/>
      <c r="R111" s="59"/>
      <c r="S111" s="59"/>
      <c r="T111" s="59"/>
      <c r="U111" s="59"/>
      <c r="V111" s="59"/>
      <c r="W111" s="59"/>
      <c r="X111" s="59"/>
      <c r="Y111" s="59"/>
      <c r="Z111" s="59"/>
    </row>
    <row r="112" spans="1:26" ht="15.75" customHeight="1">
      <c r="A112" s="81" t="s">
        <v>23</v>
      </c>
      <c r="B112" s="81" t="s">
        <v>3250</v>
      </c>
      <c r="C112" s="81" t="s">
        <v>3257</v>
      </c>
      <c r="D112" s="81" t="s">
        <v>3258</v>
      </c>
      <c r="E112" s="81" t="s">
        <v>985</v>
      </c>
      <c r="F112" s="81" t="s">
        <v>986</v>
      </c>
      <c r="G112" s="220" t="s">
        <v>955</v>
      </c>
      <c r="H112" s="81" t="s">
        <v>956</v>
      </c>
      <c r="I112" s="222"/>
      <c r="J112" s="222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</row>
    <row r="113" spans="1:26" ht="15.75" customHeight="1">
      <c r="A113" s="81" t="s">
        <v>23</v>
      </c>
      <c r="B113" s="81" t="s">
        <v>3250</v>
      </c>
      <c r="C113" s="81" t="s">
        <v>3257</v>
      </c>
      <c r="D113" s="81" t="s">
        <v>3258</v>
      </c>
      <c r="E113" s="81" t="s">
        <v>988</v>
      </c>
      <c r="F113" s="81" t="s">
        <v>989</v>
      </c>
      <c r="G113" s="220" t="s">
        <v>677</v>
      </c>
      <c r="H113" s="81" t="s">
        <v>678</v>
      </c>
      <c r="I113" s="222"/>
      <c r="J113" s="222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  <c r="Z113" s="59"/>
    </row>
    <row r="114" spans="1:26" ht="15.75" customHeight="1">
      <c r="A114" s="81" t="s">
        <v>23</v>
      </c>
      <c r="B114" s="81" t="s">
        <v>3250</v>
      </c>
      <c r="C114" s="81" t="s">
        <v>3257</v>
      </c>
      <c r="D114" s="81" t="s">
        <v>3258</v>
      </c>
      <c r="E114" s="81" t="s">
        <v>991</v>
      </c>
      <c r="F114" s="81" t="s">
        <v>992</v>
      </c>
      <c r="G114" s="220" t="s">
        <v>658</v>
      </c>
      <c r="H114" s="81" t="s">
        <v>659</v>
      </c>
      <c r="I114" s="222"/>
      <c r="J114" s="222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  <c r="Z114" s="59"/>
    </row>
    <row r="115" spans="1:26" ht="15.75" customHeight="1">
      <c r="A115" s="81" t="s">
        <v>23</v>
      </c>
      <c r="B115" s="81" t="s">
        <v>3250</v>
      </c>
      <c r="C115" s="81" t="s">
        <v>3257</v>
      </c>
      <c r="D115" s="81" t="s">
        <v>3258</v>
      </c>
      <c r="E115" s="81" t="s">
        <v>994</v>
      </c>
      <c r="F115" s="81" t="s">
        <v>995</v>
      </c>
      <c r="G115" s="220" t="s">
        <v>677</v>
      </c>
      <c r="H115" s="81" t="s">
        <v>678</v>
      </c>
      <c r="I115" s="222"/>
      <c r="J115" s="222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  <c r="Z115" s="59"/>
    </row>
    <row r="116" spans="1:26" ht="15.75" customHeight="1">
      <c r="A116" s="81" t="s">
        <v>23</v>
      </c>
      <c r="B116" s="81" t="s">
        <v>3250</v>
      </c>
      <c r="C116" s="81" t="s">
        <v>3257</v>
      </c>
      <c r="D116" s="81" t="s">
        <v>3258</v>
      </c>
      <c r="E116" s="81" t="s">
        <v>997</v>
      </c>
      <c r="F116" s="81" t="s">
        <v>998</v>
      </c>
      <c r="G116" s="220" t="s">
        <v>677</v>
      </c>
      <c r="H116" s="81" t="s">
        <v>678</v>
      </c>
      <c r="I116" s="222"/>
      <c r="J116" s="222"/>
      <c r="K116" s="59"/>
      <c r="L116" s="59"/>
      <c r="M116" s="59"/>
      <c r="N116" s="59"/>
      <c r="O116" s="59"/>
      <c r="P116" s="59"/>
      <c r="Q116" s="59"/>
      <c r="R116" s="59"/>
      <c r="S116" s="59"/>
      <c r="T116" s="59"/>
      <c r="U116" s="59"/>
      <c r="V116" s="59"/>
      <c r="W116" s="59"/>
      <c r="X116" s="59"/>
      <c r="Y116" s="59"/>
      <c r="Z116" s="59"/>
    </row>
    <row r="117" spans="1:26" ht="15.75" customHeight="1">
      <c r="A117" s="81" t="s">
        <v>23</v>
      </c>
      <c r="B117" s="81" t="s">
        <v>3250</v>
      </c>
      <c r="C117" s="81" t="s">
        <v>3257</v>
      </c>
      <c r="D117" s="81" t="s">
        <v>3258</v>
      </c>
      <c r="E117" s="81" t="s">
        <v>1000</v>
      </c>
      <c r="F117" s="81" t="s">
        <v>1001</v>
      </c>
      <c r="G117" s="220" t="s">
        <v>677</v>
      </c>
      <c r="H117" s="81" t="s">
        <v>678</v>
      </c>
      <c r="I117" s="222"/>
      <c r="J117" s="222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59"/>
      <c r="W117" s="59"/>
      <c r="X117" s="59"/>
      <c r="Y117" s="59"/>
      <c r="Z117" s="59"/>
    </row>
    <row r="118" spans="1:26" ht="15.75" customHeight="1">
      <c r="A118" s="81" t="s">
        <v>23</v>
      </c>
      <c r="B118" s="81" t="s">
        <v>3250</v>
      </c>
      <c r="C118" s="81" t="s">
        <v>3257</v>
      </c>
      <c r="D118" s="81" t="s">
        <v>3258</v>
      </c>
      <c r="E118" s="81" t="s">
        <v>1003</v>
      </c>
      <c r="F118" s="81" t="s">
        <v>1004</v>
      </c>
      <c r="G118" s="220" t="s">
        <v>677</v>
      </c>
      <c r="H118" s="81" t="s">
        <v>678</v>
      </c>
      <c r="I118" s="222"/>
      <c r="J118" s="222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</row>
    <row r="119" spans="1:26" ht="15.75" customHeight="1">
      <c r="A119" s="81" t="s">
        <v>23</v>
      </c>
      <c r="B119" s="81" t="s">
        <v>3250</v>
      </c>
      <c r="C119" s="81" t="s">
        <v>3257</v>
      </c>
      <c r="D119" s="81" t="s">
        <v>3258</v>
      </c>
      <c r="E119" s="81" t="s">
        <v>1006</v>
      </c>
      <c r="F119" s="81" t="s">
        <v>1007</v>
      </c>
      <c r="G119" s="220" t="s">
        <v>677</v>
      </c>
      <c r="H119" s="81" t="s">
        <v>678</v>
      </c>
      <c r="I119" s="222"/>
      <c r="J119" s="222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</row>
    <row r="120" spans="1:26" ht="15.75" customHeight="1">
      <c r="A120" s="81" t="s">
        <v>23</v>
      </c>
      <c r="B120" s="81" t="s">
        <v>3250</v>
      </c>
      <c r="C120" s="81" t="s">
        <v>3257</v>
      </c>
      <c r="D120" s="81" t="s">
        <v>3258</v>
      </c>
      <c r="E120" s="81" t="s">
        <v>1009</v>
      </c>
      <c r="F120" s="81" t="s">
        <v>1010</v>
      </c>
      <c r="G120" s="220" t="s">
        <v>677</v>
      </c>
      <c r="H120" s="81" t="s">
        <v>678</v>
      </c>
      <c r="I120" s="222"/>
      <c r="J120" s="222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59"/>
      <c r="Z120" s="59"/>
    </row>
    <row r="121" spans="1:26" ht="15.75" customHeight="1">
      <c r="A121" s="81" t="s">
        <v>23</v>
      </c>
      <c r="B121" s="81" t="s">
        <v>3250</v>
      </c>
      <c r="C121" s="81" t="s">
        <v>3257</v>
      </c>
      <c r="D121" s="81" t="s">
        <v>3258</v>
      </c>
      <c r="E121" s="81" t="s">
        <v>1012</v>
      </c>
      <c r="F121" s="81" t="s">
        <v>1013</v>
      </c>
      <c r="G121" s="220" t="s">
        <v>677</v>
      </c>
      <c r="H121" s="81" t="s">
        <v>678</v>
      </c>
      <c r="I121" s="222"/>
      <c r="J121" s="222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</row>
    <row r="122" spans="1:26" ht="15.75" customHeight="1">
      <c r="A122" s="81" t="s">
        <v>23</v>
      </c>
      <c r="B122" s="81" t="s">
        <v>3250</v>
      </c>
      <c r="C122" s="81" t="s">
        <v>3259</v>
      </c>
      <c r="D122" s="81" t="s">
        <v>3260</v>
      </c>
      <c r="E122" s="81" t="s">
        <v>1015</v>
      </c>
      <c r="F122" s="81" t="s">
        <v>1016</v>
      </c>
      <c r="G122" s="220" t="s">
        <v>635</v>
      </c>
      <c r="H122" s="81" t="s">
        <v>636</v>
      </c>
      <c r="I122" s="222"/>
      <c r="J122" s="222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</row>
    <row r="123" spans="1:26" ht="15.75" customHeight="1">
      <c r="A123" s="81" t="s">
        <v>23</v>
      </c>
      <c r="B123" s="81" t="s">
        <v>3250</v>
      </c>
      <c r="C123" s="81" t="s">
        <v>3259</v>
      </c>
      <c r="D123" s="81" t="s">
        <v>3260</v>
      </c>
      <c r="E123" s="81" t="s">
        <v>1018</v>
      </c>
      <c r="F123" s="81" t="s">
        <v>1019</v>
      </c>
      <c r="G123" s="220" t="s">
        <v>635</v>
      </c>
      <c r="H123" s="81" t="s">
        <v>636</v>
      </c>
      <c r="I123" s="222"/>
      <c r="J123" s="222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</row>
    <row r="124" spans="1:26" ht="15.75" customHeight="1">
      <c r="A124" s="81" t="s">
        <v>23</v>
      </c>
      <c r="B124" s="81" t="s">
        <v>3250</v>
      </c>
      <c r="C124" s="81" t="s">
        <v>3259</v>
      </c>
      <c r="D124" s="81" t="s">
        <v>3260</v>
      </c>
      <c r="E124" s="81" t="s">
        <v>1020</v>
      </c>
      <c r="F124" s="81" t="s">
        <v>1021</v>
      </c>
      <c r="G124" s="220" t="s">
        <v>677</v>
      </c>
      <c r="H124" s="81" t="s">
        <v>678</v>
      </c>
      <c r="I124" s="222"/>
      <c r="J124" s="222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</row>
    <row r="125" spans="1:26" ht="15.75" customHeight="1">
      <c r="A125" s="81" t="s">
        <v>23</v>
      </c>
      <c r="B125" s="81" t="s">
        <v>3250</v>
      </c>
      <c r="C125" s="81" t="s">
        <v>3259</v>
      </c>
      <c r="D125" s="81" t="s">
        <v>3260</v>
      </c>
      <c r="E125" s="81" t="s">
        <v>1022</v>
      </c>
      <c r="F125" s="81" t="s">
        <v>1023</v>
      </c>
      <c r="G125" s="220" t="s">
        <v>635</v>
      </c>
      <c r="H125" s="81" t="s">
        <v>636</v>
      </c>
      <c r="I125" s="222"/>
      <c r="J125" s="222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Z125" s="59"/>
    </row>
    <row r="126" spans="1:26" ht="15.75" customHeight="1">
      <c r="A126" s="81" t="s">
        <v>23</v>
      </c>
      <c r="B126" s="81" t="s">
        <v>3250</v>
      </c>
      <c r="C126" s="81" t="s">
        <v>3259</v>
      </c>
      <c r="D126" s="81" t="s">
        <v>3260</v>
      </c>
      <c r="E126" s="81" t="s">
        <v>1022</v>
      </c>
      <c r="F126" s="81" t="s">
        <v>1023</v>
      </c>
      <c r="G126" s="220" t="s">
        <v>677</v>
      </c>
      <c r="H126" s="81" t="s">
        <v>678</v>
      </c>
      <c r="I126" s="222"/>
      <c r="J126" s="222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</row>
    <row r="127" spans="1:26" ht="15.75" customHeight="1">
      <c r="A127" s="81" t="s">
        <v>23</v>
      </c>
      <c r="B127" s="81" t="s">
        <v>3250</v>
      </c>
      <c r="C127" s="81" t="s">
        <v>3259</v>
      </c>
      <c r="D127" s="81" t="s">
        <v>3260</v>
      </c>
      <c r="E127" s="81" t="s">
        <v>1024</v>
      </c>
      <c r="F127" s="81" t="s">
        <v>1025</v>
      </c>
      <c r="G127" s="220" t="s">
        <v>635</v>
      </c>
      <c r="H127" s="81" t="s">
        <v>636</v>
      </c>
      <c r="I127" s="222"/>
      <c r="J127" s="222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  <c r="Z127" s="59"/>
    </row>
    <row r="128" spans="1:26" ht="15.75" customHeight="1">
      <c r="A128" s="81" t="s">
        <v>23</v>
      </c>
      <c r="B128" s="81" t="s">
        <v>3250</v>
      </c>
      <c r="C128" s="81" t="s">
        <v>3259</v>
      </c>
      <c r="D128" s="81" t="s">
        <v>3260</v>
      </c>
      <c r="E128" s="81" t="s">
        <v>1026</v>
      </c>
      <c r="F128" s="81" t="s">
        <v>1027</v>
      </c>
      <c r="G128" s="220" t="s">
        <v>635</v>
      </c>
      <c r="H128" s="81" t="s">
        <v>636</v>
      </c>
      <c r="I128" s="222"/>
      <c r="J128" s="222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  <c r="Z128" s="59"/>
    </row>
    <row r="129" spans="1:26" ht="15.75" customHeight="1">
      <c r="A129" s="81" t="s">
        <v>23</v>
      </c>
      <c r="B129" s="81" t="s">
        <v>3250</v>
      </c>
      <c r="C129" s="81" t="s">
        <v>3259</v>
      </c>
      <c r="D129" s="81" t="s">
        <v>3260</v>
      </c>
      <c r="E129" s="81" t="s">
        <v>1028</v>
      </c>
      <c r="F129" s="81" t="s">
        <v>1029</v>
      </c>
      <c r="G129" s="220" t="s">
        <v>635</v>
      </c>
      <c r="H129" s="81" t="s">
        <v>636</v>
      </c>
      <c r="I129" s="222"/>
      <c r="J129" s="222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  <c r="Z129" s="59"/>
    </row>
    <row r="130" spans="1:26" ht="15.75" customHeight="1">
      <c r="A130" s="81" t="s">
        <v>23</v>
      </c>
      <c r="B130" s="81" t="s">
        <v>3250</v>
      </c>
      <c r="C130" s="81" t="s">
        <v>3259</v>
      </c>
      <c r="D130" s="81" t="s">
        <v>3260</v>
      </c>
      <c r="E130" s="81" t="s">
        <v>1030</v>
      </c>
      <c r="F130" s="81" t="s">
        <v>1031</v>
      </c>
      <c r="G130" s="220" t="s">
        <v>635</v>
      </c>
      <c r="H130" s="81" t="s">
        <v>636</v>
      </c>
      <c r="I130" s="222"/>
      <c r="J130" s="222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  <c r="Z130" s="59"/>
    </row>
    <row r="131" spans="1:26" ht="15.75" customHeight="1">
      <c r="A131" s="81" t="s">
        <v>23</v>
      </c>
      <c r="B131" s="81" t="s">
        <v>3250</v>
      </c>
      <c r="C131" s="81" t="s">
        <v>3259</v>
      </c>
      <c r="D131" s="81" t="s">
        <v>3260</v>
      </c>
      <c r="E131" s="81" t="s">
        <v>1032</v>
      </c>
      <c r="F131" s="81" t="s">
        <v>1033</v>
      </c>
      <c r="G131" s="220" t="s">
        <v>635</v>
      </c>
      <c r="H131" s="81" t="s">
        <v>636</v>
      </c>
      <c r="I131" s="222"/>
      <c r="J131" s="222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  <c r="Z131" s="59"/>
    </row>
    <row r="132" spans="1:26" ht="15.75" customHeight="1">
      <c r="A132" s="81" t="s">
        <v>23</v>
      </c>
      <c r="B132" s="81" t="s">
        <v>3250</v>
      </c>
      <c r="C132" s="81" t="s">
        <v>3259</v>
      </c>
      <c r="D132" s="81" t="s">
        <v>3260</v>
      </c>
      <c r="E132" s="81" t="s">
        <v>1034</v>
      </c>
      <c r="F132" s="81" t="s">
        <v>1035</v>
      </c>
      <c r="G132" s="220" t="s">
        <v>635</v>
      </c>
      <c r="H132" s="81" t="s">
        <v>636</v>
      </c>
      <c r="I132" s="222"/>
      <c r="J132" s="222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</row>
    <row r="133" spans="1:26" ht="15.75" customHeight="1">
      <c r="A133" s="81" t="s">
        <v>23</v>
      </c>
      <c r="B133" s="81" t="s">
        <v>3250</v>
      </c>
      <c r="C133" s="81" t="s">
        <v>3259</v>
      </c>
      <c r="D133" s="81" t="s">
        <v>3260</v>
      </c>
      <c r="E133" s="81" t="s">
        <v>1036</v>
      </c>
      <c r="F133" s="81" t="s">
        <v>1037</v>
      </c>
      <c r="G133" s="220" t="s">
        <v>635</v>
      </c>
      <c r="H133" s="81" t="s">
        <v>636</v>
      </c>
      <c r="I133" s="222"/>
      <c r="J133" s="222"/>
      <c r="K133" s="59"/>
      <c r="L133" s="59"/>
      <c r="M133" s="59"/>
      <c r="N133" s="59"/>
      <c r="O133" s="59"/>
      <c r="P133" s="59"/>
      <c r="Q133" s="59"/>
      <c r="R133" s="59"/>
      <c r="S133" s="59"/>
      <c r="T133" s="59"/>
      <c r="U133" s="59"/>
      <c r="V133" s="59"/>
      <c r="W133" s="59"/>
      <c r="X133" s="59"/>
      <c r="Y133" s="59"/>
      <c r="Z133" s="59"/>
    </row>
    <row r="134" spans="1:26" ht="15.75" customHeight="1">
      <c r="A134" s="81" t="s">
        <v>23</v>
      </c>
      <c r="B134" s="81" t="s">
        <v>3250</v>
      </c>
      <c r="C134" s="81" t="s">
        <v>3259</v>
      </c>
      <c r="D134" s="81" t="s">
        <v>3260</v>
      </c>
      <c r="E134" s="81" t="s">
        <v>1038</v>
      </c>
      <c r="F134" s="81" t="s">
        <v>1039</v>
      </c>
      <c r="G134" s="220" t="s">
        <v>635</v>
      </c>
      <c r="H134" s="81" t="s">
        <v>636</v>
      </c>
      <c r="I134" s="222"/>
      <c r="J134" s="222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59"/>
    </row>
    <row r="135" spans="1:26" ht="15.75" customHeight="1">
      <c r="A135" s="81" t="s">
        <v>23</v>
      </c>
      <c r="B135" s="81" t="s">
        <v>3250</v>
      </c>
      <c r="C135" s="81" t="s">
        <v>3259</v>
      </c>
      <c r="D135" s="81" t="s">
        <v>3260</v>
      </c>
      <c r="E135" s="81" t="s">
        <v>1040</v>
      </c>
      <c r="F135" s="81" t="s">
        <v>1041</v>
      </c>
      <c r="G135" s="220" t="s">
        <v>635</v>
      </c>
      <c r="H135" s="81" t="s">
        <v>636</v>
      </c>
      <c r="I135" s="222"/>
      <c r="J135" s="222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</row>
    <row r="136" spans="1:26" ht="15.75" customHeight="1">
      <c r="A136" s="81" t="s">
        <v>23</v>
      </c>
      <c r="B136" s="81" t="s">
        <v>3250</v>
      </c>
      <c r="C136" s="81" t="s">
        <v>3259</v>
      </c>
      <c r="D136" s="81" t="s">
        <v>3260</v>
      </c>
      <c r="E136" s="81" t="s">
        <v>1042</v>
      </c>
      <c r="F136" s="81" t="s">
        <v>1043</v>
      </c>
      <c r="G136" s="220" t="s">
        <v>635</v>
      </c>
      <c r="H136" s="81" t="s">
        <v>636</v>
      </c>
      <c r="I136" s="222"/>
      <c r="J136" s="222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</row>
    <row r="137" spans="1:26" ht="15.75" customHeight="1">
      <c r="A137" s="81" t="s">
        <v>23</v>
      </c>
      <c r="B137" s="81" t="s">
        <v>3250</v>
      </c>
      <c r="C137" s="81" t="s">
        <v>3259</v>
      </c>
      <c r="D137" s="81" t="s">
        <v>3260</v>
      </c>
      <c r="E137" s="81" t="s">
        <v>1044</v>
      </c>
      <c r="F137" s="81" t="s">
        <v>1045</v>
      </c>
      <c r="G137" s="220" t="s">
        <v>635</v>
      </c>
      <c r="H137" s="81" t="s">
        <v>636</v>
      </c>
      <c r="I137" s="222"/>
      <c r="J137" s="222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  <c r="Z137" s="59"/>
    </row>
    <row r="138" spans="1:26" ht="15.75" customHeight="1">
      <c r="A138" s="81" t="s">
        <v>23</v>
      </c>
      <c r="B138" s="81" t="s">
        <v>3250</v>
      </c>
      <c r="C138" s="81" t="s">
        <v>3259</v>
      </c>
      <c r="D138" s="81" t="s">
        <v>3260</v>
      </c>
      <c r="E138" s="81" t="s">
        <v>1047</v>
      </c>
      <c r="F138" s="81" t="s">
        <v>1048</v>
      </c>
      <c r="G138" s="220" t="s">
        <v>635</v>
      </c>
      <c r="H138" s="81" t="s">
        <v>636</v>
      </c>
      <c r="I138" s="222"/>
      <c r="J138" s="222"/>
      <c r="K138" s="59"/>
      <c r="L138" s="59"/>
      <c r="M138" s="59"/>
      <c r="N138" s="59"/>
      <c r="O138" s="59"/>
      <c r="P138" s="59"/>
      <c r="Q138" s="59"/>
      <c r="R138" s="59"/>
      <c r="S138" s="59"/>
      <c r="T138" s="59"/>
      <c r="U138" s="59"/>
      <c r="V138" s="59"/>
      <c r="W138" s="59"/>
      <c r="X138" s="59"/>
      <c r="Y138" s="59"/>
      <c r="Z138" s="59"/>
    </row>
    <row r="139" spans="1:26" ht="15.75" customHeight="1">
      <c r="A139" s="81" t="s">
        <v>23</v>
      </c>
      <c r="B139" s="81" t="s">
        <v>3250</v>
      </c>
      <c r="C139" s="81" t="s">
        <v>3259</v>
      </c>
      <c r="D139" s="81" t="s">
        <v>3260</v>
      </c>
      <c r="E139" s="81" t="s">
        <v>1049</v>
      </c>
      <c r="F139" s="81" t="s">
        <v>1050</v>
      </c>
      <c r="G139" s="220" t="s">
        <v>635</v>
      </c>
      <c r="H139" s="81" t="s">
        <v>636</v>
      </c>
      <c r="I139" s="222"/>
      <c r="J139" s="222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</row>
    <row r="140" spans="1:26" ht="15.75" customHeight="1">
      <c r="A140" s="81" t="s">
        <v>23</v>
      </c>
      <c r="B140" s="81" t="s">
        <v>3250</v>
      </c>
      <c r="C140" s="81" t="s">
        <v>3259</v>
      </c>
      <c r="D140" s="81" t="s">
        <v>3260</v>
      </c>
      <c r="E140" s="81" t="s">
        <v>1051</v>
      </c>
      <c r="F140" s="81" t="s">
        <v>1052</v>
      </c>
      <c r="G140" s="220" t="s">
        <v>635</v>
      </c>
      <c r="H140" s="81" t="s">
        <v>636</v>
      </c>
      <c r="I140" s="222"/>
      <c r="J140" s="222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</row>
    <row r="141" spans="1:26" ht="15.75" customHeight="1">
      <c r="A141" s="81" t="s">
        <v>23</v>
      </c>
      <c r="B141" s="81" t="s">
        <v>3250</v>
      </c>
      <c r="C141" s="81" t="s">
        <v>3259</v>
      </c>
      <c r="D141" s="81" t="s">
        <v>3260</v>
      </c>
      <c r="E141" s="81" t="s">
        <v>1053</v>
      </c>
      <c r="F141" s="81" t="s">
        <v>1054</v>
      </c>
      <c r="G141" s="220" t="s">
        <v>635</v>
      </c>
      <c r="H141" s="81" t="s">
        <v>636</v>
      </c>
      <c r="I141" s="222"/>
      <c r="J141" s="222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  <c r="Z141" s="59"/>
    </row>
    <row r="142" spans="1:26" ht="15.75" customHeight="1">
      <c r="A142" s="81" t="s">
        <v>23</v>
      </c>
      <c r="B142" s="81" t="s">
        <v>3250</v>
      </c>
      <c r="C142" s="81" t="s">
        <v>3259</v>
      </c>
      <c r="D142" s="81" t="s">
        <v>3260</v>
      </c>
      <c r="E142" s="81" t="s">
        <v>1055</v>
      </c>
      <c r="F142" s="81" t="s">
        <v>1056</v>
      </c>
      <c r="G142" s="220" t="s">
        <v>635</v>
      </c>
      <c r="H142" s="81" t="s">
        <v>636</v>
      </c>
      <c r="I142" s="222"/>
      <c r="J142" s="222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</row>
    <row r="143" spans="1:26" ht="15.75" customHeight="1">
      <c r="A143" s="81" t="s">
        <v>23</v>
      </c>
      <c r="B143" s="81" t="s">
        <v>3250</v>
      </c>
      <c r="C143" s="81" t="s">
        <v>3259</v>
      </c>
      <c r="D143" s="81" t="s">
        <v>3260</v>
      </c>
      <c r="E143" s="81" t="s">
        <v>1057</v>
      </c>
      <c r="F143" s="81" t="s">
        <v>1058</v>
      </c>
      <c r="G143" s="220" t="s">
        <v>635</v>
      </c>
      <c r="H143" s="81" t="s">
        <v>636</v>
      </c>
      <c r="I143" s="222"/>
      <c r="J143" s="222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59"/>
    </row>
    <row r="144" spans="1:26" ht="15.75" customHeight="1">
      <c r="A144" s="81" t="s">
        <v>23</v>
      </c>
      <c r="B144" s="81" t="s">
        <v>3250</v>
      </c>
      <c r="C144" s="81" t="s">
        <v>3259</v>
      </c>
      <c r="D144" s="81" t="s">
        <v>3260</v>
      </c>
      <c r="E144" s="81" t="s">
        <v>1059</v>
      </c>
      <c r="F144" s="81" t="s">
        <v>1060</v>
      </c>
      <c r="G144" s="220" t="s">
        <v>635</v>
      </c>
      <c r="H144" s="81" t="s">
        <v>636</v>
      </c>
      <c r="I144" s="222"/>
      <c r="J144" s="222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59"/>
    </row>
    <row r="145" spans="1:26" ht="15.75" customHeight="1">
      <c r="A145" s="81" t="s">
        <v>23</v>
      </c>
      <c r="B145" s="81" t="s">
        <v>3250</v>
      </c>
      <c r="C145" s="81" t="s">
        <v>3259</v>
      </c>
      <c r="D145" s="81" t="s">
        <v>3260</v>
      </c>
      <c r="E145" s="81" t="s">
        <v>1061</v>
      </c>
      <c r="F145" s="81" t="s">
        <v>1062</v>
      </c>
      <c r="G145" s="220" t="s">
        <v>635</v>
      </c>
      <c r="H145" s="81" t="s">
        <v>636</v>
      </c>
      <c r="I145" s="222"/>
      <c r="J145" s="222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  <c r="Z145" s="59"/>
    </row>
    <row r="146" spans="1:26" ht="15.75" customHeight="1">
      <c r="A146" s="81" t="s">
        <v>23</v>
      </c>
      <c r="B146" s="81" t="s">
        <v>3250</v>
      </c>
      <c r="C146" s="81" t="s">
        <v>3261</v>
      </c>
      <c r="D146" s="81" t="s">
        <v>3262</v>
      </c>
      <c r="E146" s="81" t="s">
        <v>1063</v>
      </c>
      <c r="F146" s="81" t="s">
        <v>1064</v>
      </c>
      <c r="G146" s="220" t="s">
        <v>665</v>
      </c>
      <c r="H146" s="81" t="s">
        <v>666</v>
      </c>
      <c r="I146" s="222"/>
      <c r="J146" s="222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</row>
    <row r="147" spans="1:26" ht="15.75" customHeight="1">
      <c r="A147" s="81" t="s">
        <v>23</v>
      </c>
      <c r="B147" s="81" t="s">
        <v>3250</v>
      </c>
      <c r="C147" s="81" t="s">
        <v>3261</v>
      </c>
      <c r="D147" s="81" t="s">
        <v>3262</v>
      </c>
      <c r="E147" s="81" t="s">
        <v>1065</v>
      </c>
      <c r="F147" s="81" t="s">
        <v>1066</v>
      </c>
      <c r="G147" s="220" t="s">
        <v>635</v>
      </c>
      <c r="H147" s="81" t="s">
        <v>636</v>
      </c>
      <c r="I147" s="222"/>
      <c r="J147" s="222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  <c r="Z147" s="59"/>
    </row>
    <row r="148" spans="1:26" ht="15.75" customHeight="1">
      <c r="A148" s="81" t="s">
        <v>23</v>
      </c>
      <c r="B148" s="81" t="s">
        <v>3250</v>
      </c>
      <c r="C148" s="81" t="s">
        <v>3261</v>
      </c>
      <c r="D148" s="81" t="s">
        <v>3262</v>
      </c>
      <c r="E148" s="81" t="s">
        <v>1067</v>
      </c>
      <c r="F148" s="81" t="s">
        <v>1068</v>
      </c>
      <c r="G148" s="220" t="s">
        <v>665</v>
      </c>
      <c r="H148" s="81" t="s">
        <v>666</v>
      </c>
      <c r="I148" s="222"/>
      <c r="J148" s="222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</row>
    <row r="149" spans="1:26" ht="15.75" customHeight="1">
      <c r="A149" s="81" t="s">
        <v>30</v>
      </c>
      <c r="B149" s="81" t="s">
        <v>29</v>
      </c>
      <c r="C149" s="81" t="s">
        <v>3257</v>
      </c>
      <c r="D149" s="81" t="s">
        <v>3258</v>
      </c>
      <c r="E149" s="81" t="s">
        <v>1069</v>
      </c>
      <c r="F149" s="81" t="s">
        <v>1070</v>
      </c>
      <c r="G149" s="220" t="s">
        <v>677</v>
      </c>
      <c r="H149" s="81" t="s">
        <v>678</v>
      </c>
      <c r="I149" s="222"/>
      <c r="J149" s="222"/>
      <c r="K149" s="59"/>
      <c r="L149" s="59"/>
      <c r="M149" s="59"/>
      <c r="N149" s="59"/>
      <c r="O149" s="59"/>
      <c r="P149" s="59"/>
      <c r="Q149" s="59"/>
      <c r="R149" s="59"/>
      <c r="S149" s="59"/>
      <c r="T149" s="59"/>
      <c r="U149" s="59"/>
      <c r="V149" s="59"/>
      <c r="W149" s="59"/>
      <c r="X149" s="59"/>
      <c r="Y149" s="59"/>
      <c r="Z149" s="59"/>
    </row>
    <row r="150" spans="1:26" ht="15.75" customHeight="1">
      <c r="A150" s="81" t="s">
        <v>30</v>
      </c>
      <c r="B150" s="81" t="s">
        <v>29</v>
      </c>
      <c r="C150" s="81" t="s">
        <v>3257</v>
      </c>
      <c r="D150" s="81" t="s">
        <v>3258</v>
      </c>
      <c r="E150" s="81" t="s">
        <v>1071</v>
      </c>
      <c r="F150" s="81" t="s">
        <v>1072</v>
      </c>
      <c r="G150" s="220" t="s">
        <v>677</v>
      </c>
      <c r="H150" s="81" t="s">
        <v>678</v>
      </c>
      <c r="I150" s="222"/>
      <c r="J150" s="222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  <c r="Z150" s="59"/>
    </row>
    <row r="151" spans="1:26" ht="15.75" customHeight="1">
      <c r="A151" s="81" t="s">
        <v>30</v>
      </c>
      <c r="B151" s="81" t="s">
        <v>29</v>
      </c>
      <c r="C151" s="81" t="s">
        <v>3257</v>
      </c>
      <c r="D151" s="81" t="s">
        <v>3258</v>
      </c>
      <c r="E151" s="81" t="s">
        <v>1073</v>
      </c>
      <c r="F151" s="81" t="s">
        <v>1074</v>
      </c>
      <c r="G151" s="220" t="s">
        <v>677</v>
      </c>
      <c r="H151" s="81" t="s">
        <v>678</v>
      </c>
      <c r="I151" s="222"/>
      <c r="J151" s="222"/>
      <c r="K151" s="59"/>
      <c r="L151" s="59"/>
      <c r="M151" s="59"/>
      <c r="N151" s="59"/>
      <c r="O151" s="59"/>
      <c r="P151" s="59"/>
      <c r="Q151" s="59"/>
      <c r="R151" s="59"/>
      <c r="S151" s="59"/>
      <c r="T151" s="59"/>
      <c r="U151" s="59"/>
      <c r="V151" s="59"/>
      <c r="W151" s="59"/>
      <c r="X151" s="59"/>
      <c r="Y151" s="59"/>
      <c r="Z151" s="59"/>
    </row>
    <row r="152" spans="1:26" ht="15.75" customHeight="1">
      <c r="A152" s="81" t="s">
        <v>30</v>
      </c>
      <c r="B152" s="81" t="s">
        <v>29</v>
      </c>
      <c r="C152" s="81" t="s">
        <v>3257</v>
      </c>
      <c r="D152" s="81" t="s">
        <v>3258</v>
      </c>
      <c r="E152" s="81" t="s">
        <v>1075</v>
      </c>
      <c r="F152" s="81" t="s">
        <v>1076</v>
      </c>
      <c r="G152" s="220" t="s">
        <v>677</v>
      </c>
      <c r="H152" s="81" t="s">
        <v>678</v>
      </c>
      <c r="I152" s="222"/>
      <c r="J152" s="222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9"/>
      <c r="W152" s="59"/>
      <c r="X152" s="59"/>
      <c r="Y152" s="59"/>
      <c r="Z152" s="59"/>
    </row>
    <row r="153" spans="1:26" ht="15.75" customHeight="1">
      <c r="A153" s="81" t="s">
        <v>30</v>
      </c>
      <c r="B153" s="81" t="s">
        <v>29</v>
      </c>
      <c r="C153" s="81" t="s">
        <v>3257</v>
      </c>
      <c r="D153" s="81" t="s">
        <v>3258</v>
      </c>
      <c r="E153" s="81" t="s">
        <v>1077</v>
      </c>
      <c r="F153" s="81" t="s">
        <v>1078</v>
      </c>
      <c r="G153" s="220" t="s">
        <v>677</v>
      </c>
      <c r="H153" s="81" t="s">
        <v>678</v>
      </c>
      <c r="I153" s="222"/>
      <c r="J153" s="222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59"/>
    </row>
    <row r="154" spans="1:26" ht="15.75" customHeight="1">
      <c r="A154" s="81" t="s">
        <v>30</v>
      </c>
      <c r="B154" s="81" t="s">
        <v>29</v>
      </c>
      <c r="C154" s="81" t="s">
        <v>3257</v>
      </c>
      <c r="D154" s="81" t="s">
        <v>3258</v>
      </c>
      <c r="E154" s="81" t="s">
        <v>1079</v>
      </c>
      <c r="F154" s="81" t="s">
        <v>1080</v>
      </c>
      <c r="G154" s="220" t="s">
        <v>677</v>
      </c>
      <c r="H154" s="81" t="s">
        <v>678</v>
      </c>
      <c r="I154" s="222"/>
      <c r="J154" s="222"/>
      <c r="K154" s="59"/>
      <c r="L154" s="59"/>
      <c r="M154" s="59"/>
      <c r="N154" s="59"/>
      <c r="O154" s="59"/>
      <c r="P154" s="59"/>
      <c r="Q154" s="59"/>
      <c r="R154" s="59"/>
      <c r="S154" s="59"/>
      <c r="T154" s="59"/>
      <c r="U154" s="59"/>
      <c r="V154" s="59"/>
      <c r="W154" s="59"/>
      <c r="X154" s="59"/>
      <c r="Y154" s="59"/>
      <c r="Z154" s="59"/>
    </row>
    <row r="155" spans="1:26" ht="15.75" customHeight="1">
      <c r="A155" s="81" t="s">
        <v>30</v>
      </c>
      <c r="B155" s="81" t="s">
        <v>29</v>
      </c>
      <c r="C155" s="81" t="s">
        <v>3257</v>
      </c>
      <c r="D155" s="81" t="s">
        <v>3258</v>
      </c>
      <c r="E155" s="81" t="s">
        <v>1081</v>
      </c>
      <c r="F155" s="81" t="s">
        <v>1082</v>
      </c>
      <c r="G155" s="220" t="s">
        <v>677</v>
      </c>
      <c r="H155" s="81" t="s">
        <v>678</v>
      </c>
      <c r="I155" s="222"/>
      <c r="J155" s="222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59"/>
      <c r="W155" s="59"/>
      <c r="X155" s="59"/>
      <c r="Y155" s="59"/>
      <c r="Z155" s="59"/>
    </row>
    <row r="156" spans="1:26" ht="15.75" customHeight="1">
      <c r="A156" s="81" t="s">
        <v>30</v>
      </c>
      <c r="B156" s="81" t="s">
        <v>29</v>
      </c>
      <c r="C156" s="81" t="s">
        <v>3257</v>
      </c>
      <c r="D156" s="81" t="s">
        <v>3258</v>
      </c>
      <c r="E156" s="81" t="s">
        <v>1083</v>
      </c>
      <c r="F156" s="81" t="s">
        <v>1084</v>
      </c>
      <c r="G156" s="220" t="s">
        <v>677</v>
      </c>
      <c r="H156" s="81" t="s">
        <v>678</v>
      </c>
      <c r="I156" s="222"/>
      <c r="J156" s="222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</row>
    <row r="157" spans="1:26" ht="15.75" customHeight="1">
      <c r="A157" s="81" t="s">
        <v>30</v>
      </c>
      <c r="B157" s="81" t="s">
        <v>29</v>
      </c>
      <c r="C157" s="81" t="s">
        <v>3257</v>
      </c>
      <c r="D157" s="81" t="s">
        <v>3258</v>
      </c>
      <c r="E157" s="81" t="s">
        <v>1085</v>
      </c>
      <c r="F157" s="81" t="s">
        <v>1086</v>
      </c>
      <c r="G157" s="220" t="s">
        <v>677</v>
      </c>
      <c r="H157" s="81" t="s">
        <v>678</v>
      </c>
      <c r="I157" s="222"/>
      <c r="J157" s="222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59"/>
      <c r="Z157" s="59"/>
    </row>
    <row r="158" spans="1:26" ht="15.75" customHeight="1">
      <c r="A158" s="81" t="s">
        <v>30</v>
      </c>
      <c r="B158" s="81" t="s">
        <v>29</v>
      </c>
      <c r="C158" s="81" t="s">
        <v>3257</v>
      </c>
      <c r="D158" s="81" t="s">
        <v>3258</v>
      </c>
      <c r="E158" s="81" t="s">
        <v>1087</v>
      </c>
      <c r="F158" s="81" t="s">
        <v>1088</v>
      </c>
      <c r="G158" s="220" t="s">
        <v>677</v>
      </c>
      <c r="H158" s="81" t="s">
        <v>678</v>
      </c>
      <c r="I158" s="222"/>
      <c r="J158" s="222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</row>
    <row r="159" spans="1:26" ht="15.75" customHeight="1">
      <c r="A159" s="81" t="s">
        <v>30</v>
      </c>
      <c r="B159" s="81" t="s">
        <v>29</v>
      </c>
      <c r="C159" s="81" t="s">
        <v>3257</v>
      </c>
      <c r="D159" s="81" t="s">
        <v>3258</v>
      </c>
      <c r="E159" s="81" t="s">
        <v>1089</v>
      </c>
      <c r="F159" s="81" t="s">
        <v>892</v>
      </c>
      <c r="G159" s="220" t="s">
        <v>677</v>
      </c>
      <c r="H159" s="81" t="s">
        <v>678</v>
      </c>
      <c r="I159" s="222"/>
      <c r="J159" s="222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</row>
    <row r="160" spans="1:26" ht="15.75" customHeight="1">
      <c r="A160" s="81" t="s">
        <v>30</v>
      </c>
      <c r="B160" s="81" t="s">
        <v>29</v>
      </c>
      <c r="C160" s="81" t="s">
        <v>3257</v>
      </c>
      <c r="D160" s="81" t="s">
        <v>3258</v>
      </c>
      <c r="E160" s="81" t="s">
        <v>1090</v>
      </c>
      <c r="F160" s="81" t="s">
        <v>1091</v>
      </c>
      <c r="G160" s="220" t="s">
        <v>677</v>
      </c>
      <c r="H160" s="81" t="s">
        <v>678</v>
      </c>
      <c r="I160" s="222"/>
      <c r="J160" s="222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</row>
    <row r="161" spans="1:26" ht="15.75" customHeight="1">
      <c r="A161" s="81" t="s">
        <v>30</v>
      </c>
      <c r="B161" s="81" t="s">
        <v>29</v>
      </c>
      <c r="C161" s="81" t="s">
        <v>3257</v>
      </c>
      <c r="D161" s="81" t="s">
        <v>3258</v>
      </c>
      <c r="E161" s="81" t="s">
        <v>1092</v>
      </c>
      <c r="F161" s="81" t="s">
        <v>1093</v>
      </c>
      <c r="G161" s="220" t="s">
        <v>677</v>
      </c>
      <c r="H161" s="81" t="s">
        <v>678</v>
      </c>
      <c r="I161" s="222"/>
      <c r="J161" s="222"/>
      <c r="K161" s="59"/>
      <c r="L161" s="59"/>
      <c r="M161" s="59"/>
      <c r="N161" s="59"/>
      <c r="O161" s="59"/>
      <c r="P161" s="59"/>
      <c r="Q161" s="59"/>
      <c r="R161" s="59"/>
      <c r="S161" s="59"/>
      <c r="T161" s="59"/>
      <c r="U161" s="59"/>
      <c r="V161" s="59"/>
      <c r="W161" s="59"/>
      <c r="X161" s="59"/>
      <c r="Y161" s="59"/>
      <c r="Z161" s="59"/>
    </row>
    <row r="162" spans="1:26" ht="15.75" customHeight="1">
      <c r="A162" s="81" t="s">
        <v>30</v>
      </c>
      <c r="B162" s="81" t="s">
        <v>29</v>
      </c>
      <c r="C162" s="81" t="s">
        <v>3257</v>
      </c>
      <c r="D162" s="81" t="s">
        <v>3258</v>
      </c>
      <c r="E162" s="81" t="s">
        <v>1094</v>
      </c>
      <c r="F162" s="81" t="s">
        <v>1095</v>
      </c>
      <c r="G162" s="220" t="s">
        <v>677</v>
      </c>
      <c r="H162" s="81" t="s">
        <v>678</v>
      </c>
      <c r="I162" s="222"/>
      <c r="J162" s="222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59"/>
      <c r="Z162" s="59"/>
    </row>
    <row r="163" spans="1:26" ht="15.75" customHeight="1">
      <c r="A163" s="81" t="s">
        <v>30</v>
      </c>
      <c r="B163" s="81" t="s">
        <v>29</v>
      </c>
      <c r="C163" s="81" t="s">
        <v>3257</v>
      </c>
      <c r="D163" s="81" t="s">
        <v>3258</v>
      </c>
      <c r="E163" s="81" t="s">
        <v>1096</v>
      </c>
      <c r="F163" s="81" t="s">
        <v>1097</v>
      </c>
      <c r="G163" s="220" t="s">
        <v>677</v>
      </c>
      <c r="H163" s="81" t="s">
        <v>678</v>
      </c>
      <c r="I163" s="222"/>
      <c r="J163" s="222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  <c r="Z163" s="59"/>
    </row>
    <row r="164" spans="1:26" ht="15.75" customHeight="1">
      <c r="A164" s="81" t="s">
        <v>30</v>
      </c>
      <c r="B164" s="81" t="s">
        <v>29</v>
      </c>
      <c r="C164" s="81" t="s">
        <v>3257</v>
      </c>
      <c r="D164" s="81" t="s">
        <v>3258</v>
      </c>
      <c r="E164" s="81" t="s">
        <v>1098</v>
      </c>
      <c r="F164" s="81" t="s">
        <v>1099</v>
      </c>
      <c r="G164" s="220" t="s">
        <v>677</v>
      </c>
      <c r="H164" s="81" t="s">
        <v>678</v>
      </c>
      <c r="I164" s="222"/>
      <c r="J164" s="222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  <c r="Z164" s="59"/>
    </row>
    <row r="165" spans="1:26" ht="15.75" customHeight="1">
      <c r="A165" s="81" t="s">
        <v>30</v>
      </c>
      <c r="B165" s="81" t="s">
        <v>29</v>
      </c>
      <c r="C165" s="81" t="s">
        <v>3257</v>
      </c>
      <c r="D165" s="81" t="s">
        <v>3258</v>
      </c>
      <c r="E165" s="81" t="s">
        <v>1100</v>
      </c>
      <c r="F165" s="81" t="s">
        <v>1101</v>
      </c>
      <c r="G165" s="220" t="s">
        <v>677</v>
      </c>
      <c r="H165" s="81" t="s">
        <v>678</v>
      </c>
      <c r="I165" s="222"/>
      <c r="J165" s="222"/>
      <c r="K165" s="59"/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59"/>
      <c r="Z165" s="59"/>
    </row>
    <row r="166" spans="1:26" ht="15.75" customHeight="1">
      <c r="A166" s="81" t="s">
        <v>30</v>
      </c>
      <c r="B166" s="81" t="s">
        <v>29</v>
      </c>
      <c r="C166" s="81" t="s">
        <v>3257</v>
      </c>
      <c r="D166" s="81" t="s">
        <v>3258</v>
      </c>
      <c r="E166" s="81" t="s">
        <v>1102</v>
      </c>
      <c r="F166" s="81" t="s">
        <v>1103</v>
      </c>
      <c r="G166" s="220" t="s">
        <v>677</v>
      </c>
      <c r="H166" s="81" t="s">
        <v>678</v>
      </c>
      <c r="I166" s="222"/>
      <c r="J166" s="222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  <c r="Z166" s="59"/>
    </row>
    <row r="167" spans="1:26" ht="15.75" customHeight="1">
      <c r="A167" s="81" t="s">
        <v>30</v>
      </c>
      <c r="B167" s="81" t="s">
        <v>29</v>
      </c>
      <c r="C167" s="81" t="s">
        <v>3257</v>
      </c>
      <c r="D167" s="81" t="s">
        <v>3258</v>
      </c>
      <c r="E167" s="81" t="s">
        <v>1104</v>
      </c>
      <c r="F167" s="81" t="s">
        <v>1105</v>
      </c>
      <c r="G167" s="220" t="s">
        <v>677</v>
      </c>
      <c r="H167" s="81" t="s">
        <v>678</v>
      </c>
      <c r="I167" s="222"/>
      <c r="J167" s="222"/>
      <c r="K167" s="59"/>
      <c r="L167" s="59"/>
      <c r="M167" s="59"/>
      <c r="N167" s="59"/>
      <c r="O167" s="59"/>
      <c r="P167" s="59"/>
      <c r="Q167" s="59"/>
      <c r="R167" s="59"/>
      <c r="S167" s="59"/>
      <c r="T167" s="59"/>
      <c r="U167" s="59"/>
      <c r="V167" s="59"/>
      <c r="W167" s="59"/>
      <c r="X167" s="59"/>
      <c r="Y167" s="59"/>
      <c r="Z167" s="59"/>
    </row>
    <row r="168" spans="1:26" ht="15.75" customHeight="1">
      <c r="A168" s="81" t="s">
        <v>30</v>
      </c>
      <c r="B168" s="81" t="s">
        <v>29</v>
      </c>
      <c r="C168" s="81" t="s">
        <v>3257</v>
      </c>
      <c r="D168" s="81" t="s">
        <v>3258</v>
      </c>
      <c r="E168" s="81" t="s">
        <v>1106</v>
      </c>
      <c r="F168" s="81" t="s">
        <v>1107</v>
      </c>
      <c r="G168" s="220" t="s">
        <v>677</v>
      </c>
      <c r="H168" s="81" t="s">
        <v>678</v>
      </c>
      <c r="I168" s="222"/>
      <c r="J168" s="222"/>
      <c r="K168" s="59"/>
      <c r="L168" s="59"/>
      <c r="M168" s="59"/>
      <c r="N168" s="59"/>
      <c r="O168" s="59"/>
      <c r="P168" s="59"/>
      <c r="Q168" s="59"/>
      <c r="R168" s="59"/>
      <c r="S168" s="59"/>
      <c r="T168" s="59"/>
      <c r="U168" s="59"/>
      <c r="V168" s="59"/>
      <c r="W168" s="59"/>
      <c r="X168" s="59"/>
      <c r="Y168" s="59"/>
      <c r="Z168" s="59"/>
    </row>
    <row r="169" spans="1:26" ht="15.75" customHeight="1">
      <c r="A169" s="81" t="s">
        <v>30</v>
      </c>
      <c r="B169" s="81" t="s">
        <v>29</v>
      </c>
      <c r="C169" s="81" t="s">
        <v>3257</v>
      </c>
      <c r="D169" s="81" t="s">
        <v>3258</v>
      </c>
      <c r="E169" s="81" t="s">
        <v>1108</v>
      </c>
      <c r="F169" s="81" t="s">
        <v>1109</v>
      </c>
      <c r="G169" s="220" t="s">
        <v>677</v>
      </c>
      <c r="H169" s="81" t="s">
        <v>678</v>
      </c>
      <c r="I169" s="222"/>
      <c r="J169" s="222"/>
      <c r="K169" s="59"/>
      <c r="L169" s="59"/>
      <c r="M169" s="59"/>
      <c r="N169" s="59"/>
      <c r="O169" s="59"/>
      <c r="P169" s="59"/>
      <c r="Q169" s="59"/>
      <c r="R169" s="59"/>
      <c r="S169" s="59"/>
      <c r="T169" s="59"/>
      <c r="U169" s="59"/>
      <c r="V169" s="59"/>
      <c r="W169" s="59"/>
      <c r="X169" s="59"/>
      <c r="Y169" s="59"/>
      <c r="Z169" s="59"/>
    </row>
    <row r="170" spans="1:26" ht="15.75" customHeight="1">
      <c r="A170" s="81" t="s">
        <v>30</v>
      </c>
      <c r="B170" s="81" t="s">
        <v>29</v>
      </c>
      <c r="C170" s="81" t="s">
        <v>3257</v>
      </c>
      <c r="D170" s="81" t="s">
        <v>3258</v>
      </c>
      <c r="E170" s="81" t="s">
        <v>1110</v>
      </c>
      <c r="F170" s="81" t="s">
        <v>1111</v>
      </c>
      <c r="G170" s="220" t="s">
        <v>677</v>
      </c>
      <c r="H170" s="81" t="s">
        <v>678</v>
      </c>
      <c r="I170" s="222"/>
      <c r="J170" s="222"/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59"/>
      <c r="Z170" s="59"/>
    </row>
    <row r="171" spans="1:26" ht="15.75" customHeight="1">
      <c r="A171" s="81" t="s">
        <v>30</v>
      </c>
      <c r="B171" s="81" t="s">
        <v>29</v>
      </c>
      <c r="C171" s="81" t="s">
        <v>3257</v>
      </c>
      <c r="D171" s="81" t="s">
        <v>3258</v>
      </c>
      <c r="E171" s="81" t="s">
        <v>1110</v>
      </c>
      <c r="F171" s="81" t="s">
        <v>1111</v>
      </c>
      <c r="G171" s="220" t="s">
        <v>955</v>
      </c>
      <c r="H171" s="81" t="s">
        <v>956</v>
      </c>
      <c r="I171" s="222"/>
      <c r="J171" s="222"/>
      <c r="K171" s="59"/>
      <c r="L171" s="59"/>
      <c r="M171" s="59"/>
      <c r="N171" s="59"/>
      <c r="O171" s="59"/>
      <c r="P171" s="59"/>
      <c r="Q171" s="59"/>
      <c r="R171" s="59"/>
      <c r="S171" s="59"/>
      <c r="T171" s="59"/>
      <c r="U171" s="59"/>
      <c r="V171" s="59"/>
      <c r="W171" s="59"/>
      <c r="X171" s="59"/>
      <c r="Y171" s="59"/>
      <c r="Z171" s="59"/>
    </row>
    <row r="172" spans="1:26" ht="15.75" customHeight="1">
      <c r="A172" s="81" t="s">
        <v>30</v>
      </c>
      <c r="B172" s="81" t="s">
        <v>29</v>
      </c>
      <c r="C172" s="81" t="s">
        <v>3257</v>
      </c>
      <c r="D172" s="81" t="s">
        <v>3258</v>
      </c>
      <c r="E172" s="81" t="s">
        <v>1112</v>
      </c>
      <c r="F172" s="81" t="s">
        <v>1113</v>
      </c>
      <c r="G172" s="220" t="s">
        <v>677</v>
      </c>
      <c r="H172" s="81" t="s">
        <v>678</v>
      </c>
      <c r="I172" s="222"/>
      <c r="J172" s="222"/>
      <c r="K172" s="59"/>
      <c r="L172" s="59"/>
      <c r="M172" s="59"/>
      <c r="N172" s="59"/>
      <c r="O172" s="59"/>
      <c r="P172" s="59"/>
      <c r="Q172" s="59"/>
      <c r="R172" s="59"/>
      <c r="S172" s="59"/>
      <c r="T172" s="59"/>
      <c r="U172" s="59"/>
      <c r="V172" s="59"/>
      <c r="W172" s="59"/>
      <c r="X172" s="59"/>
      <c r="Y172" s="59"/>
      <c r="Z172" s="59"/>
    </row>
    <row r="173" spans="1:26" ht="15.75" customHeight="1">
      <c r="A173" s="81" t="s">
        <v>30</v>
      </c>
      <c r="B173" s="81" t="s">
        <v>29</v>
      </c>
      <c r="C173" s="81" t="s">
        <v>3257</v>
      </c>
      <c r="D173" s="81" t="s">
        <v>3258</v>
      </c>
      <c r="E173" s="81" t="s">
        <v>1114</v>
      </c>
      <c r="F173" s="81" t="s">
        <v>1115</v>
      </c>
      <c r="G173" s="220" t="s">
        <v>677</v>
      </c>
      <c r="H173" s="81" t="s">
        <v>678</v>
      </c>
      <c r="I173" s="222"/>
      <c r="J173" s="222"/>
      <c r="K173" s="59"/>
      <c r="L173" s="59"/>
      <c r="M173" s="59"/>
      <c r="N173" s="59"/>
      <c r="O173" s="59"/>
      <c r="P173" s="59"/>
      <c r="Q173" s="59"/>
      <c r="R173" s="59"/>
      <c r="S173" s="59"/>
      <c r="T173" s="59"/>
      <c r="U173" s="59"/>
      <c r="V173" s="59"/>
      <c r="W173" s="59"/>
      <c r="X173" s="59"/>
      <c r="Y173" s="59"/>
      <c r="Z173" s="59"/>
    </row>
    <row r="174" spans="1:26" ht="15.75" customHeight="1">
      <c r="A174" s="81" t="s">
        <v>30</v>
      </c>
      <c r="B174" s="81" t="s">
        <v>29</v>
      </c>
      <c r="C174" s="81" t="s">
        <v>3257</v>
      </c>
      <c r="D174" s="81" t="s">
        <v>3258</v>
      </c>
      <c r="E174" s="81" t="s">
        <v>1116</v>
      </c>
      <c r="F174" s="81" t="s">
        <v>1117</v>
      </c>
      <c r="G174" s="220" t="s">
        <v>677</v>
      </c>
      <c r="H174" s="81" t="s">
        <v>678</v>
      </c>
      <c r="I174" s="222"/>
      <c r="J174" s="222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</row>
    <row r="175" spans="1:26" ht="15.75" customHeight="1">
      <c r="A175" s="81" t="s">
        <v>30</v>
      </c>
      <c r="B175" s="81" t="s">
        <v>29</v>
      </c>
      <c r="C175" s="81" t="s">
        <v>3257</v>
      </c>
      <c r="D175" s="81" t="s">
        <v>3258</v>
      </c>
      <c r="E175" s="81" t="s">
        <v>1118</v>
      </c>
      <c r="F175" s="81" t="s">
        <v>1119</v>
      </c>
      <c r="G175" s="220" t="s">
        <v>677</v>
      </c>
      <c r="H175" s="81" t="s">
        <v>678</v>
      </c>
      <c r="I175" s="222"/>
      <c r="J175" s="222"/>
      <c r="K175" s="59"/>
      <c r="L175" s="59"/>
      <c r="M175" s="59"/>
      <c r="N175" s="59"/>
      <c r="O175" s="59"/>
      <c r="P175" s="59"/>
      <c r="Q175" s="59"/>
      <c r="R175" s="59"/>
      <c r="S175" s="59"/>
      <c r="T175" s="59"/>
      <c r="U175" s="59"/>
      <c r="V175" s="59"/>
      <c r="W175" s="59"/>
      <c r="X175" s="59"/>
      <c r="Y175" s="59"/>
      <c r="Z175" s="59"/>
    </row>
    <row r="176" spans="1:26" ht="15.75" customHeight="1">
      <c r="A176" s="81" t="s">
        <v>30</v>
      </c>
      <c r="B176" s="81" t="s">
        <v>29</v>
      </c>
      <c r="C176" s="81" t="s">
        <v>3257</v>
      </c>
      <c r="D176" s="81" t="s">
        <v>3258</v>
      </c>
      <c r="E176" s="81" t="s">
        <v>1120</v>
      </c>
      <c r="F176" s="81" t="s">
        <v>1121</v>
      </c>
      <c r="G176" s="220" t="s">
        <v>677</v>
      </c>
      <c r="H176" s="81" t="s">
        <v>678</v>
      </c>
      <c r="I176" s="222"/>
      <c r="J176" s="222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  <c r="Z176" s="59"/>
    </row>
    <row r="177" spans="1:26" ht="15.75" customHeight="1">
      <c r="A177" s="81" t="s">
        <v>30</v>
      </c>
      <c r="B177" s="81" t="s">
        <v>29</v>
      </c>
      <c r="C177" s="81" t="s">
        <v>3257</v>
      </c>
      <c r="D177" s="81" t="s">
        <v>3258</v>
      </c>
      <c r="E177" s="81" t="s">
        <v>1122</v>
      </c>
      <c r="F177" s="81" t="s">
        <v>1123</v>
      </c>
      <c r="G177" s="220" t="s">
        <v>677</v>
      </c>
      <c r="H177" s="81" t="s">
        <v>678</v>
      </c>
      <c r="I177" s="222"/>
      <c r="J177" s="222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59"/>
      <c r="V177" s="59"/>
      <c r="W177" s="59"/>
      <c r="X177" s="59"/>
      <c r="Y177" s="59"/>
      <c r="Z177" s="59"/>
    </row>
    <row r="178" spans="1:26" ht="15.75" customHeight="1">
      <c r="A178" s="81" t="s">
        <v>30</v>
      </c>
      <c r="B178" s="81" t="s">
        <v>29</v>
      </c>
      <c r="C178" s="81" t="s">
        <v>3257</v>
      </c>
      <c r="D178" s="81" t="s">
        <v>3258</v>
      </c>
      <c r="E178" s="81" t="s">
        <v>1124</v>
      </c>
      <c r="F178" s="81" t="s">
        <v>1125</v>
      </c>
      <c r="G178" s="220" t="s">
        <v>677</v>
      </c>
      <c r="H178" s="81" t="s">
        <v>678</v>
      </c>
      <c r="I178" s="222"/>
      <c r="J178" s="222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59"/>
      <c r="Z178" s="59"/>
    </row>
    <row r="179" spans="1:26" ht="15.75" customHeight="1">
      <c r="A179" s="81" t="s">
        <v>30</v>
      </c>
      <c r="B179" s="81" t="s">
        <v>29</v>
      </c>
      <c r="C179" s="81" t="s">
        <v>3257</v>
      </c>
      <c r="D179" s="81" t="s">
        <v>3258</v>
      </c>
      <c r="E179" s="81" t="s">
        <v>1126</v>
      </c>
      <c r="F179" s="81" t="s">
        <v>1127</v>
      </c>
      <c r="G179" s="220" t="s">
        <v>677</v>
      </c>
      <c r="H179" s="81" t="s">
        <v>678</v>
      </c>
      <c r="I179" s="222"/>
      <c r="J179" s="222"/>
      <c r="K179" s="59"/>
      <c r="L179" s="59"/>
      <c r="M179" s="59"/>
      <c r="N179" s="59"/>
      <c r="O179" s="59"/>
      <c r="P179" s="59"/>
      <c r="Q179" s="59"/>
      <c r="R179" s="59"/>
      <c r="S179" s="59"/>
      <c r="T179" s="59"/>
      <c r="U179" s="59"/>
      <c r="V179" s="59"/>
      <c r="W179" s="59"/>
      <c r="X179" s="59"/>
      <c r="Y179" s="59"/>
      <c r="Z179" s="59"/>
    </row>
    <row r="180" spans="1:26" ht="15.75" customHeight="1">
      <c r="A180" s="81" t="s">
        <v>30</v>
      </c>
      <c r="B180" s="81" t="s">
        <v>29</v>
      </c>
      <c r="C180" s="81" t="s">
        <v>3257</v>
      </c>
      <c r="D180" s="81" t="s">
        <v>3258</v>
      </c>
      <c r="E180" s="81" t="s">
        <v>1128</v>
      </c>
      <c r="F180" s="81" t="s">
        <v>1129</v>
      </c>
      <c r="G180" s="220" t="s">
        <v>677</v>
      </c>
      <c r="H180" s="81" t="s">
        <v>678</v>
      </c>
      <c r="I180" s="222"/>
      <c r="J180" s="222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59"/>
      <c r="W180" s="59"/>
      <c r="X180" s="59"/>
      <c r="Y180" s="59"/>
      <c r="Z180" s="59"/>
    </row>
    <row r="181" spans="1:26" ht="15.75" customHeight="1">
      <c r="A181" s="81" t="s">
        <v>30</v>
      </c>
      <c r="B181" s="81" t="s">
        <v>29</v>
      </c>
      <c r="C181" s="81" t="s">
        <v>3257</v>
      </c>
      <c r="D181" s="81" t="s">
        <v>3258</v>
      </c>
      <c r="E181" s="81" t="s">
        <v>1130</v>
      </c>
      <c r="F181" s="81" t="s">
        <v>1131</v>
      </c>
      <c r="G181" s="220" t="s">
        <v>677</v>
      </c>
      <c r="H181" s="81" t="s">
        <v>678</v>
      </c>
      <c r="I181" s="222"/>
      <c r="J181" s="222"/>
      <c r="K181" s="59"/>
      <c r="L181" s="59"/>
      <c r="M181" s="59"/>
      <c r="N181" s="59"/>
      <c r="O181" s="59"/>
      <c r="P181" s="59"/>
      <c r="Q181" s="59"/>
      <c r="R181" s="59"/>
      <c r="S181" s="59"/>
      <c r="T181" s="59"/>
      <c r="U181" s="59"/>
      <c r="V181" s="59"/>
      <c r="W181" s="59"/>
      <c r="X181" s="59"/>
      <c r="Y181" s="59"/>
      <c r="Z181" s="59"/>
    </row>
    <row r="182" spans="1:26" ht="15.75" customHeight="1">
      <c r="A182" s="81" t="s">
        <v>30</v>
      </c>
      <c r="B182" s="81" t="s">
        <v>29</v>
      </c>
      <c r="C182" s="81" t="s">
        <v>3257</v>
      </c>
      <c r="D182" s="81" t="s">
        <v>3258</v>
      </c>
      <c r="E182" s="81" t="s">
        <v>1132</v>
      </c>
      <c r="F182" s="81" t="s">
        <v>1133</v>
      </c>
      <c r="G182" s="220" t="s">
        <v>677</v>
      </c>
      <c r="H182" s="81" t="s">
        <v>678</v>
      </c>
      <c r="I182" s="222"/>
      <c r="J182" s="222"/>
      <c r="K182" s="59"/>
      <c r="L182" s="59"/>
      <c r="M182" s="59"/>
      <c r="N182" s="59"/>
      <c r="O182" s="59"/>
      <c r="P182" s="59"/>
      <c r="Q182" s="59"/>
      <c r="R182" s="59"/>
      <c r="S182" s="59"/>
      <c r="T182" s="59"/>
      <c r="U182" s="59"/>
      <c r="V182" s="59"/>
      <c r="W182" s="59"/>
      <c r="X182" s="59"/>
      <c r="Y182" s="59"/>
      <c r="Z182" s="59"/>
    </row>
    <row r="183" spans="1:26" ht="15.75" customHeight="1">
      <c r="A183" s="81" t="s">
        <v>30</v>
      </c>
      <c r="B183" s="81" t="s">
        <v>29</v>
      </c>
      <c r="C183" s="81" t="s">
        <v>3257</v>
      </c>
      <c r="D183" s="81" t="s">
        <v>3258</v>
      </c>
      <c r="E183" s="81" t="s">
        <v>1134</v>
      </c>
      <c r="F183" s="81" t="s">
        <v>1135</v>
      </c>
      <c r="G183" s="220" t="s">
        <v>677</v>
      </c>
      <c r="H183" s="81" t="s">
        <v>678</v>
      </c>
      <c r="I183" s="222"/>
      <c r="J183" s="222"/>
      <c r="K183" s="59"/>
      <c r="L183" s="59"/>
      <c r="M183" s="59"/>
      <c r="N183" s="59"/>
      <c r="O183" s="59"/>
      <c r="P183" s="59"/>
      <c r="Q183" s="59"/>
      <c r="R183" s="59"/>
      <c r="S183" s="59"/>
      <c r="T183" s="59"/>
      <c r="U183" s="59"/>
      <c r="V183" s="59"/>
      <c r="W183" s="59"/>
      <c r="X183" s="59"/>
      <c r="Y183" s="59"/>
      <c r="Z183" s="59"/>
    </row>
    <row r="184" spans="1:26" ht="15.75" customHeight="1">
      <c r="A184" s="81" t="s">
        <v>30</v>
      </c>
      <c r="B184" s="81" t="s">
        <v>29</v>
      </c>
      <c r="C184" s="81" t="s">
        <v>3257</v>
      </c>
      <c r="D184" s="81" t="s">
        <v>3258</v>
      </c>
      <c r="E184" s="81" t="s">
        <v>1136</v>
      </c>
      <c r="F184" s="81" t="s">
        <v>1137</v>
      </c>
      <c r="G184" s="220" t="s">
        <v>677</v>
      </c>
      <c r="H184" s="81" t="s">
        <v>678</v>
      </c>
      <c r="I184" s="222"/>
      <c r="J184" s="222"/>
      <c r="K184" s="59"/>
      <c r="L184" s="59"/>
      <c r="M184" s="59"/>
      <c r="N184" s="59"/>
      <c r="O184" s="59"/>
      <c r="P184" s="59"/>
      <c r="Q184" s="59"/>
      <c r="R184" s="59"/>
      <c r="S184" s="59"/>
      <c r="T184" s="59"/>
      <c r="U184" s="59"/>
      <c r="V184" s="59"/>
      <c r="W184" s="59"/>
      <c r="X184" s="59"/>
      <c r="Y184" s="59"/>
      <c r="Z184" s="59"/>
    </row>
    <row r="185" spans="1:26" ht="15.75" customHeight="1">
      <c r="A185" s="81" t="s">
        <v>30</v>
      </c>
      <c r="B185" s="81" t="s">
        <v>29</v>
      </c>
      <c r="C185" s="81" t="s">
        <v>3257</v>
      </c>
      <c r="D185" s="81" t="s">
        <v>3258</v>
      </c>
      <c r="E185" s="81" t="s">
        <v>1138</v>
      </c>
      <c r="F185" s="81" t="s">
        <v>1139</v>
      </c>
      <c r="G185" s="220" t="s">
        <v>677</v>
      </c>
      <c r="H185" s="81" t="s">
        <v>678</v>
      </c>
      <c r="I185" s="222"/>
      <c r="J185" s="222"/>
      <c r="K185" s="59"/>
      <c r="L185" s="59"/>
      <c r="M185" s="59"/>
      <c r="N185" s="59"/>
      <c r="O185" s="59"/>
      <c r="P185" s="59"/>
      <c r="Q185" s="59"/>
      <c r="R185" s="59"/>
      <c r="S185" s="59"/>
      <c r="T185" s="59"/>
      <c r="U185" s="59"/>
      <c r="V185" s="59"/>
      <c r="W185" s="59"/>
      <c r="X185" s="59"/>
      <c r="Y185" s="59"/>
      <c r="Z185" s="59"/>
    </row>
    <row r="186" spans="1:26" ht="15.75" customHeight="1">
      <c r="A186" s="81" t="s">
        <v>30</v>
      </c>
      <c r="B186" s="81" t="s">
        <v>29</v>
      </c>
      <c r="C186" s="81" t="s">
        <v>3257</v>
      </c>
      <c r="D186" s="81" t="s">
        <v>3258</v>
      </c>
      <c r="E186" s="81" t="s">
        <v>1140</v>
      </c>
      <c r="F186" s="81" t="s">
        <v>1141</v>
      </c>
      <c r="G186" s="220" t="s">
        <v>677</v>
      </c>
      <c r="H186" s="81" t="s">
        <v>678</v>
      </c>
      <c r="I186" s="222"/>
      <c r="J186" s="222"/>
      <c r="K186" s="59"/>
      <c r="L186" s="59"/>
      <c r="M186" s="59"/>
      <c r="N186" s="59"/>
      <c r="O186" s="59"/>
      <c r="P186" s="59"/>
      <c r="Q186" s="59"/>
      <c r="R186" s="59"/>
      <c r="S186" s="59"/>
      <c r="T186" s="59"/>
      <c r="U186" s="59"/>
      <c r="V186" s="59"/>
      <c r="W186" s="59"/>
      <c r="X186" s="59"/>
      <c r="Y186" s="59"/>
      <c r="Z186" s="59"/>
    </row>
    <row r="187" spans="1:26" ht="15.75" customHeight="1">
      <c r="A187" s="81" t="s">
        <v>30</v>
      </c>
      <c r="B187" s="81" t="s">
        <v>29</v>
      </c>
      <c r="C187" s="81" t="s">
        <v>3257</v>
      </c>
      <c r="D187" s="81" t="s">
        <v>3258</v>
      </c>
      <c r="E187" s="81" t="s">
        <v>1142</v>
      </c>
      <c r="F187" s="81" t="s">
        <v>1143</v>
      </c>
      <c r="G187" s="220" t="s">
        <v>677</v>
      </c>
      <c r="H187" s="81" t="s">
        <v>678</v>
      </c>
      <c r="I187" s="222"/>
      <c r="J187" s="222"/>
      <c r="K187" s="59"/>
      <c r="L187" s="59"/>
      <c r="M187" s="59"/>
      <c r="N187" s="59"/>
      <c r="O187" s="59"/>
      <c r="P187" s="59"/>
      <c r="Q187" s="59"/>
      <c r="R187" s="59"/>
      <c r="S187" s="59"/>
      <c r="T187" s="59"/>
      <c r="U187" s="59"/>
      <c r="V187" s="59"/>
      <c r="W187" s="59"/>
      <c r="X187" s="59"/>
      <c r="Y187" s="59"/>
      <c r="Z187" s="59"/>
    </row>
    <row r="188" spans="1:26" ht="15.75" customHeight="1">
      <c r="A188" s="81" t="s">
        <v>30</v>
      </c>
      <c r="B188" s="81" t="s">
        <v>29</v>
      </c>
      <c r="C188" s="81" t="s">
        <v>3257</v>
      </c>
      <c r="D188" s="81" t="s">
        <v>3258</v>
      </c>
      <c r="E188" s="81" t="s">
        <v>1144</v>
      </c>
      <c r="F188" s="81" t="s">
        <v>1145</v>
      </c>
      <c r="G188" s="220" t="s">
        <v>677</v>
      </c>
      <c r="H188" s="81" t="s">
        <v>678</v>
      </c>
      <c r="I188" s="222"/>
      <c r="J188" s="222"/>
      <c r="K188" s="59"/>
      <c r="L188" s="59"/>
      <c r="M188" s="59"/>
      <c r="N188" s="59"/>
      <c r="O188" s="59"/>
      <c r="P188" s="59"/>
      <c r="Q188" s="59"/>
      <c r="R188" s="59"/>
      <c r="S188" s="59"/>
      <c r="T188" s="59"/>
      <c r="U188" s="59"/>
      <c r="V188" s="59"/>
      <c r="W188" s="59"/>
      <c r="X188" s="59"/>
      <c r="Y188" s="59"/>
      <c r="Z188" s="59"/>
    </row>
    <row r="189" spans="1:26" ht="15.75" customHeight="1">
      <c r="A189" s="81" t="s">
        <v>30</v>
      </c>
      <c r="B189" s="81" t="s">
        <v>29</v>
      </c>
      <c r="C189" s="81" t="s">
        <v>3257</v>
      </c>
      <c r="D189" s="81" t="s">
        <v>3258</v>
      </c>
      <c r="E189" s="81" t="s">
        <v>1146</v>
      </c>
      <c r="F189" s="81" t="s">
        <v>1052</v>
      </c>
      <c r="G189" s="220" t="s">
        <v>677</v>
      </c>
      <c r="H189" s="81" t="s">
        <v>678</v>
      </c>
      <c r="I189" s="222"/>
      <c r="J189" s="222"/>
      <c r="K189" s="59"/>
      <c r="L189" s="59"/>
      <c r="M189" s="59"/>
      <c r="N189" s="59"/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59"/>
      <c r="Z189" s="59"/>
    </row>
    <row r="190" spans="1:26" ht="15.75" customHeight="1">
      <c r="A190" s="81" t="s">
        <v>30</v>
      </c>
      <c r="B190" s="81" t="s">
        <v>29</v>
      </c>
      <c r="C190" s="81" t="s">
        <v>3257</v>
      </c>
      <c r="D190" s="81" t="s">
        <v>3258</v>
      </c>
      <c r="E190" s="81" t="s">
        <v>1147</v>
      </c>
      <c r="F190" s="81" t="s">
        <v>1148</v>
      </c>
      <c r="G190" s="220" t="s">
        <v>677</v>
      </c>
      <c r="H190" s="81" t="s">
        <v>678</v>
      </c>
      <c r="I190" s="222"/>
      <c r="J190" s="222"/>
      <c r="K190" s="59"/>
      <c r="L190" s="59"/>
      <c r="M190" s="59"/>
      <c r="N190" s="59"/>
      <c r="O190" s="59"/>
      <c r="P190" s="59"/>
      <c r="Q190" s="59"/>
      <c r="R190" s="59"/>
      <c r="S190" s="59"/>
      <c r="T190" s="59"/>
      <c r="U190" s="59"/>
      <c r="V190" s="59"/>
      <c r="W190" s="59"/>
      <c r="X190" s="59"/>
      <c r="Y190" s="59"/>
      <c r="Z190" s="59"/>
    </row>
    <row r="191" spans="1:26" ht="15.75" customHeight="1">
      <c r="A191" s="81" t="s">
        <v>30</v>
      </c>
      <c r="B191" s="81" t="s">
        <v>29</v>
      </c>
      <c r="C191" s="81" t="s">
        <v>3257</v>
      </c>
      <c r="D191" s="81" t="s">
        <v>3258</v>
      </c>
      <c r="E191" s="81" t="s">
        <v>1149</v>
      </c>
      <c r="F191" s="81" t="s">
        <v>844</v>
      </c>
      <c r="G191" s="220" t="s">
        <v>677</v>
      </c>
      <c r="H191" s="81" t="s">
        <v>678</v>
      </c>
      <c r="I191" s="222"/>
      <c r="J191" s="222"/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59"/>
      <c r="Z191" s="59"/>
    </row>
    <row r="192" spans="1:26" ht="15.75" customHeight="1">
      <c r="A192" s="81" t="s">
        <v>30</v>
      </c>
      <c r="B192" s="81" t="s">
        <v>29</v>
      </c>
      <c r="C192" s="81" t="s">
        <v>3257</v>
      </c>
      <c r="D192" s="81" t="s">
        <v>3258</v>
      </c>
      <c r="E192" s="81" t="s">
        <v>1150</v>
      </c>
      <c r="F192" s="81" t="s">
        <v>835</v>
      </c>
      <c r="G192" s="220" t="s">
        <v>677</v>
      </c>
      <c r="H192" s="81" t="s">
        <v>678</v>
      </c>
      <c r="I192" s="222"/>
      <c r="J192" s="222"/>
      <c r="K192" s="59"/>
      <c r="L192" s="59"/>
      <c r="M192" s="59"/>
      <c r="N192" s="59"/>
      <c r="O192" s="59"/>
      <c r="P192" s="59"/>
      <c r="Q192" s="59"/>
      <c r="R192" s="59"/>
      <c r="S192" s="59"/>
      <c r="T192" s="59"/>
      <c r="U192" s="59"/>
      <c r="V192" s="59"/>
      <c r="W192" s="59"/>
      <c r="X192" s="59"/>
      <c r="Y192" s="59"/>
      <c r="Z192" s="59"/>
    </row>
    <row r="193" spans="1:26" ht="15.75" customHeight="1">
      <c r="A193" s="81" t="s">
        <v>30</v>
      </c>
      <c r="B193" s="81" t="s">
        <v>29</v>
      </c>
      <c r="C193" s="81" t="s">
        <v>3257</v>
      </c>
      <c r="D193" s="81" t="s">
        <v>3258</v>
      </c>
      <c r="E193" s="81" t="s">
        <v>1151</v>
      </c>
      <c r="F193" s="81" t="s">
        <v>1152</v>
      </c>
      <c r="G193" s="220" t="s">
        <v>677</v>
      </c>
      <c r="H193" s="81" t="s">
        <v>678</v>
      </c>
      <c r="I193" s="222"/>
      <c r="J193" s="222"/>
      <c r="K193" s="59"/>
      <c r="L193" s="59"/>
      <c r="M193" s="59"/>
      <c r="N193" s="59"/>
      <c r="O193" s="59"/>
      <c r="P193" s="59"/>
      <c r="Q193" s="59"/>
      <c r="R193" s="59"/>
      <c r="S193" s="59"/>
      <c r="T193" s="59"/>
      <c r="U193" s="59"/>
      <c r="V193" s="59"/>
      <c r="W193" s="59"/>
      <c r="X193" s="59"/>
      <c r="Y193" s="59"/>
      <c r="Z193" s="59"/>
    </row>
    <row r="194" spans="1:26" ht="15.75" customHeight="1">
      <c r="A194" s="81" t="s">
        <v>30</v>
      </c>
      <c r="B194" s="81" t="s">
        <v>29</v>
      </c>
      <c r="C194" s="81" t="s">
        <v>3257</v>
      </c>
      <c r="D194" s="81" t="s">
        <v>3258</v>
      </c>
      <c r="E194" s="81" t="s">
        <v>1153</v>
      </c>
      <c r="F194" s="81" t="s">
        <v>847</v>
      </c>
      <c r="G194" s="220" t="s">
        <v>677</v>
      </c>
      <c r="H194" s="81" t="s">
        <v>678</v>
      </c>
      <c r="I194" s="222"/>
      <c r="J194" s="222"/>
      <c r="K194" s="59"/>
      <c r="L194" s="59"/>
      <c r="M194" s="59"/>
      <c r="N194" s="59"/>
      <c r="O194" s="59"/>
      <c r="P194" s="59"/>
      <c r="Q194" s="59"/>
      <c r="R194" s="59"/>
      <c r="S194" s="59"/>
      <c r="T194" s="59"/>
      <c r="U194" s="59"/>
      <c r="V194" s="59"/>
      <c r="W194" s="59"/>
      <c r="X194" s="59"/>
      <c r="Y194" s="59"/>
      <c r="Z194" s="59"/>
    </row>
    <row r="195" spans="1:26" ht="15.75" customHeight="1">
      <c r="A195" s="81" t="s">
        <v>30</v>
      </c>
      <c r="B195" s="81" t="s">
        <v>29</v>
      </c>
      <c r="C195" s="81" t="s">
        <v>3259</v>
      </c>
      <c r="D195" s="81" t="s">
        <v>3260</v>
      </c>
      <c r="E195" s="81" t="s">
        <v>1154</v>
      </c>
      <c r="F195" s="81" t="s">
        <v>1155</v>
      </c>
      <c r="G195" s="220" t="s">
        <v>677</v>
      </c>
      <c r="H195" s="81" t="s">
        <v>678</v>
      </c>
      <c r="I195" s="222"/>
      <c r="J195" s="222"/>
      <c r="K195" s="59"/>
      <c r="L195" s="59"/>
      <c r="M195" s="59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59"/>
      <c r="Z195" s="59"/>
    </row>
    <row r="196" spans="1:26" ht="15.75" customHeight="1">
      <c r="A196" s="81" t="s">
        <v>362</v>
      </c>
      <c r="B196" s="81" t="s">
        <v>3263</v>
      </c>
      <c r="C196" s="81" t="s">
        <v>3259</v>
      </c>
      <c r="D196" s="81" t="s">
        <v>3260</v>
      </c>
      <c r="E196" s="81" t="s">
        <v>1156</v>
      </c>
      <c r="F196" s="81" t="s">
        <v>1157</v>
      </c>
      <c r="G196" s="220" t="s">
        <v>635</v>
      </c>
      <c r="H196" s="81" t="s">
        <v>636</v>
      </c>
      <c r="I196" s="222"/>
      <c r="J196" s="222"/>
      <c r="K196" s="59"/>
      <c r="L196" s="59"/>
      <c r="M196" s="59"/>
      <c r="N196" s="59"/>
      <c r="O196" s="59"/>
      <c r="P196" s="59"/>
      <c r="Q196" s="59"/>
      <c r="R196" s="59"/>
      <c r="S196" s="59"/>
      <c r="T196" s="59"/>
      <c r="U196" s="59"/>
      <c r="V196" s="59"/>
      <c r="W196" s="59"/>
      <c r="X196" s="59"/>
      <c r="Y196" s="59"/>
      <c r="Z196" s="59"/>
    </row>
    <row r="197" spans="1:26" ht="15.75" customHeight="1">
      <c r="A197" s="81" t="s">
        <v>362</v>
      </c>
      <c r="B197" s="81" t="s">
        <v>3263</v>
      </c>
      <c r="C197" s="81" t="s">
        <v>3259</v>
      </c>
      <c r="D197" s="81" t="s">
        <v>3260</v>
      </c>
      <c r="E197" s="81" t="s">
        <v>1158</v>
      </c>
      <c r="F197" s="81" t="s">
        <v>1159</v>
      </c>
      <c r="G197" s="220" t="s">
        <v>635</v>
      </c>
      <c r="H197" s="81" t="s">
        <v>636</v>
      </c>
      <c r="I197" s="222"/>
      <c r="J197" s="222"/>
      <c r="K197" s="59"/>
      <c r="L197" s="59"/>
      <c r="M197" s="59"/>
      <c r="N197" s="59"/>
      <c r="O197" s="59"/>
      <c r="P197" s="59"/>
      <c r="Q197" s="59"/>
      <c r="R197" s="59"/>
      <c r="S197" s="59"/>
      <c r="T197" s="59"/>
      <c r="U197" s="59"/>
      <c r="V197" s="59"/>
      <c r="W197" s="59"/>
      <c r="X197" s="59"/>
      <c r="Y197" s="59"/>
      <c r="Z197" s="59"/>
    </row>
    <row r="198" spans="1:26" ht="15.75" customHeight="1">
      <c r="A198" s="81" t="s">
        <v>362</v>
      </c>
      <c r="B198" s="81" t="s">
        <v>3263</v>
      </c>
      <c r="C198" s="81" t="s">
        <v>3259</v>
      </c>
      <c r="D198" s="81" t="s">
        <v>3260</v>
      </c>
      <c r="E198" s="81" t="s">
        <v>1160</v>
      </c>
      <c r="F198" s="81" t="s">
        <v>1161</v>
      </c>
      <c r="G198" s="220" t="s">
        <v>635</v>
      </c>
      <c r="H198" s="81" t="s">
        <v>636</v>
      </c>
      <c r="I198" s="222"/>
      <c r="J198" s="222"/>
      <c r="K198" s="59"/>
      <c r="L198" s="59"/>
      <c r="M198" s="59"/>
      <c r="N198" s="59"/>
      <c r="O198" s="59"/>
      <c r="P198" s="59"/>
      <c r="Q198" s="59"/>
      <c r="R198" s="59"/>
      <c r="S198" s="59"/>
      <c r="T198" s="59"/>
      <c r="U198" s="59"/>
      <c r="V198" s="59"/>
      <c r="W198" s="59"/>
      <c r="X198" s="59"/>
      <c r="Y198" s="59"/>
      <c r="Z198" s="59"/>
    </row>
    <row r="199" spans="1:26" ht="15.75" customHeight="1">
      <c r="A199" s="81" t="s">
        <v>362</v>
      </c>
      <c r="B199" s="81" t="s">
        <v>3263</v>
      </c>
      <c r="C199" s="81" t="s">
        <v>3259</v>
      </c>
      <c r="D199" s="81" t="s">
        <v>3260</v>
      </c>
      <c r="E199" s="81" t="s">
        <v>1162</v>
      </c>
      <c r="F199" s="81" t="s">
        <v>1163</v>
      </c>
      <c r="G199" s="220" t="s">
        <v>635</v>
      </c>
      <c r="H199" s="81" t="s">
        <v>636</v>
      </c>
      <c r="I199" s="222"/>
      <c r="J199" s="222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59"/>
      <c r="X199" s="59"/>
      <c r="Y199" s="59"/>
      <c r="Z199" s="59"/>
    </row>
    <row r="200" spans="1:26" ht="15.75" customHeight="1">
      <c r="A200" s="81" t="s">
        <v>362</v>
      </c>
      <c r="B200" s="81" t="s">
        <v>3263</v>
      </c>
      <c r="C200" s="81" t="s">
        <v>3259</v>
      </c>
      <c r="D200" s="81" t="s">
        <v>3260</v>
      </c>
      <c r="E200" s="81" t="s">
        <v>1164</v>
      </c>
      <c r="F200" s="81" t="s">
        <v>892</v>
      </c>
      <c r="G200" s="220" t="s">
        <v>635</v>
      </c>
      <c r="H200" s="81" t="s">
        <v>636</v>
      </c>
      <c r="I200" s="222"/>
      <c r="J200" s="222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59"/>
      <c r="X200" s="59"/>
      <c r="Y200" s="59"/>
      <c r="Z200" s="59"/>
    </row>
    <row r="201" spans="1:26" ht="15.75" customHeight="1">
      <c r="A201" s="81" t="s">
        <v>362</v>
      </c>
      <c r="B201" s="81" t="s">
        <v>3263</v>
      </c>
      <c r="C201" s="81" t="s">
        <v>3259</v>
      </c>
      <c r="D201" s="81" t="s">
        <v>3260</v>
      </c>
      <c r="E201" s="81" t="s">
        <v>1165</v>
      </c>
      <c r="F201" s="81" t="s">
        <v>1166</v>
      </c>
      <c r="G201" s="220" t="s">
        <v>635</v>
      </c>
      <c r="H201" s="81" t="s">
        <v>636</v>
      </c>
      <c r="I201" s="222"/>
      <c r="J201" s="222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59"/>
      <c r="W201" s="59"/>
      <c r="X201" s="59"/>
      <c r="Y201" s="59"/>
      <c r="Z201" s="59"/>
    </row>
    <row r="202" spans="1:26" ht="15.75" customHeight="1">
      <c r="A202" s="81" t="s">
        <v>362</v>
      </c>
      <c r="B202" s="81" t="s">
        <v>3263</v>
      </c>
      <c r="C202" s="81" t="s">
        <v>3259</v>
      </c>
      <c r="D202" s="81" t="s">
        <v>3260</v>
      </c>
      <c r="E202" s="81" t="s">
        <v>1167</v>
      </c>
      <c r="F202" s="81" t="s">
        <v>1168</v>
      </c>
      <c r="G202" s="220" t="s">
        <v>635</v>
      </c>
      <c r="H202" s="81" t="s">
        <v>636</v>
      </c>
      <c r="I202" s="222"/>
      <c r="J202" s="222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59"/>
      <c r="X202" s="59"/>
      <c r="Y202" s="59"/>
      <c r="Z202" s="59"/>
    </row>
    <row r="203" spans="1:26" ht="15.75" customHeight="1">
      <c r="A203" s="81" t="s">
        <v>362</v>
      </c>
      <c r="B203" s="81" t="s">
        <v>3263</v>
      </c>
      <c r="C203" s="81" t="s">
        <v>3259</v>
      </c>
      <c r="D203" s="81" t="s">
        <v>3260</v>
      </c>
      <c r="E203" s="81" t="s">
        <v>1169</v>
      </c>
      <c r="F203" s="81" t="s">
        <v>1170</v>
      </c>
      <c r="G203" s="220" t="s">
        <v>635</v>
      </c>
      <c r="H203" s="81" t="s">
        <v>636</v>
      </c>
      <c r="I203" s="222"/>
      <c r="J203" s="222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59"/>
      <c r="X203" s="59"/>
      <c r="Y203" s="59"/>
      <c r="Z203" s="59"/>
    </row>
    <row r="204" spans="1:26" ht="15.75" customHeight="1">
      <c r="A204" s="81" t="s">
        <v>362</v>
      </c>
      <c r="B204" s="81" t="s">
        <v>3263</v>
      </c>
      <c r="C204" s="81" t="s">
        <v>3259</v>
      </c>
      <c r="D204" s="81" t="s">
        <v>3260</v>
      </c>
      <c r="E204" s="81" t="s">
        <v>1171</v>
      </c>
      <c r="F204" s="81" t="s">
        <v>1172</v>
      </c>
      <c r="G204" s="220" t="s">
        <v>635</v>
      </c>
      <c r="H204" s="81" t="s">
        <v>636</v>
      </c>
      <c r="I204" s="222"/>
      <c r="J204" s="222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  <c r="Z204" s="59"/>
    </row>
    <row r="205" spans="1:26" ht="15.75" customHeight="1">
      <c r="A205" s="81" t="s">
        <v>362</v>
      </c>
      <c r="B205" s="81" t="s">
        <v>3263</v>
      </c>
      <c r="C205" s="81" t="s">
        <v>3259</v>
      </c>
      <c r="D205" s="81" t="s">
        <v>3260</v>
      </c>
      <c r="E205" s="81" t="s">
        <v>1173</v>
      </c>
      <c r="F205" s="81" t="s">
        <v>844</v>
      </c>
      <c r="G205" s="220" t="s">
        <v>635</v>
      </c>
      <c r="H205" s="81" t="s">
        <v>636</v>
      </c>
      <c r="I205" s="222"/>
      <c r="J205" s="222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/>
      <c r="W205" s="59"/>
      <c r="X205" s="59"/>
      <c r="Y205" s="59"/>
      <c r="Z205" s="59"/>
    </row>
    <row r="206" spans="1:26" ht="15.75" customHeight="1">
      <c r="A206" s="81" t="s">
        <v>362</v>
      </c>
      <c r="B206" s="81" t="s">
        <v>3263</v>
      </c>
      <c r="C206" s="81" t="s">
        <v>3259</v>
      </c>
      <c r="D206" s="81" t="s">
        <v>3260</v>
      </c>
      <c r="E206" s="81" t="s">
        <v>1174</v>
      </c>
      <c r="F206" s="81" t="s">
        <v>835</v>
      </c>
      <c r="G206" s="220" t="s">
        <v>635</v>
      </c>
      <c r="H206" s="81" t="s">
        <v>636</v>
      </c>
      <c r="I206" s="222"/>
      <c r="J206" s="222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  <c r="Z206" s="59"/>
    </row>
    <row r="207" spans="1:26" ht="15.75" customHeight="1">
      <c r="A207" s="81" t="s">
        <v>362</v>
      </c>
      <c r="B207" s="81" t="s">
        <v>3263</v>
      </c>
      <c r="C207" s="81" t="s">
        <v>3259</v>
      </c>
      <c r="D207" s="81" t="s">
        <v>3260</v>
      </c>
      <c r="E207" s="81" t="s">
        <v>1175</v>
      </c>
      <c r="F207" s="81" t="s">
        <v>1176</v>
      </c>
      <c r="G207" s="220" t="s">
        <v>635</v>
      </c>
      <c r="H207" s="81" t="s">
        <v>636</v>
      </c>
      <c r="I207" s="222"/>
      <c r="J207" s="222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59"/>
      <c r="X207" s="59"/>
      <c r="Y207" s="59"/>
      <c r="Z207" s="59"/>
    </row>
    <row r="208" spans="1:26" ht="15.75" customHeight="1">
      <c r="A208" s="81" t="s">
        <v>362</v>
      </c>
      <c r="B208" s="81" t="s">
        <v>3263</v>
      </c>
      <c r="C208" s="81" t="s">
        <v>3259</v>
      </c>
      <c r="D208" s="81" t="s">
        <v>3260</v>
      </c>
      <c r="E208" s="81" t="s">
        <v>1177</v>
      </c>
      <c r="F208" s="81" t="s">
        <v>847</v>
      </c>
      <c r="G208" s="220" t="s">
        <v>635</v>
      </c>
      <c r="H208" s="81" t="s">
        <v>636</v>
      </c>
      <c r="I208" s="222"/>
      <c r="J208" s="222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  <c r="Z208" s="59"/>
    </row>
    <row r="209" spans="1:26" ht="15.75" customHeight="1">
      <c r="A209" s="81" t="s">
        <v>439</v>
      </c>
      <c r="B209" s="81" t="s">
        <v>3264</v>
      </c>
      <c r="C209" s="81" t="s">
        <v>3259</v>
      </c>
      <c r="D209" s="81" t="s">
        <v>3260</v>
      </c>
      <c r="E209" s="81" t="s">
        <v>1178</v>
      </c>
      <c r="F209" s="81" t="s">
        <v>1179</v>
      </c>
      <c r="G209" s="220" t="s">
        <v>635</v>
      </c>
      <c r="H209" s="81" t="s">
        <v>636</v>
      </c>
      <c r="I209" s="222"/>
      <c r="J209" s="222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59"/>
      <c r="X209" s="59"/>
      <c r="Y209" s="59"/>
      <c r="Z209" s="59"/>
    </row>
    <row r="210" spans="1:26" ht="15.75" customHeight="1">
      <c r="A210" s="81" t="s">
        <v>439</v>
      </c>
      <c r="B210" s="81" t="s">
        <v>3264</v>
      </c>
      <c r="C210" s="81" t="s">
        <v>3259</v>
      </c>
      <c r="D210" s="81" t="s">
        <v>3260</v>
      </c>
      <c r="E210" s="81" t="s">
        <v>1180</v>
      </c>
      <c r="F210" s="81" t="s">
        <v>1181</v>
      </c>
      <c r="G210" s="220" t="s">
        <v>635</v>
      </c>
      <c r="H210" s="81" t="s">
        <v>636</v>
      </c>
      <c r="I210" s="222"/>
      <c r="J210" s="222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  <c r="Z210" s="59"/>
    </row>
    <row r="211" spans="1:26" ht="15.75" customHeight="1">
      <c r="A211" s="81" t="s">
        <v>3265</v>
      </c>
      <c r="B211" s="81" t="s">
        <v>3266</v>
      </c>
      <c r="C211" s="81" t="s">
        <v>3259</v>
      </c>
      <c r="D211" s="81" t="s">
        <v>3260</v>
      </c>
      <c r="E211" s="81" t="s">
        <v>1182</v>
      </c>
      <c r="F211" s="81" t="s">
        <v>1183</v>
      </c>
      <c r="G211" s="220" t="s">
        <v>686</v>
      </c>
      <c r="H211" s="81" t="s">
        <v>687</v>
      </c>
      <c r="I211" s="222"/>
      <c r="J211" s="222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59"/>
      <c r="W211" s="59"/>
      <c r="X211" s="59"/>
      <c r="Y211" s="59"/>
      <c r="Z211" s="59"/>
    </row>
    <row r="212" spans="1:26" ht="15.75" customHeight="1">
      <c r="A212" s="81" t="s">
        <v>3265</v>
      </c>
      <c r="B212" s="81" t="s">
        <v>3266</v>
      </c>
      <c r="C212" s="81" t="s">
        <v>3259</v>
      </c>
      <c r="D212" s="81" t="s">
        <v>3260</v>
      </c>
      <c r="E212" s="81" t="s">
        <v>1184</v>
      </c>
      <c r="F212" s="81" t="s">
        <v>1185</v>
      </c>
      <c r="G212" s="220" t="s">
        <v>686</v>
      </c>
      <c r="H212" s="81" t="s">
        <v>687</v>
      </c>
      <c r="I212" s="222"/>
      <c r="J212" s="222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59"/>
      <c r="X212" s="59"/>
      <c r="Y212" s="59"/>
      <c r="Z212" s="59"/>
    </row>
    <row r="213" spans="1:26" ht="15.75" customHeight="1">
      <c r="A213" s="81" t="s">
        <v>3265</v>
      </c>
      <c r="B213" s="81" t="s">
        <v>3266</v>
      </c>
      <c r="C213" s="81" t="s">
        <v>3259</v>
      </c>
      <c r="D213" s="81" t="s">
        <v>3260</v>
      </c>
      <c r="E213" s="81" t="s">
        <v>1187</v>
      </c>
      <c r="F213" s="81" t="s">
        <v>1188</v>
      </c>
      <c r="G213" s="220" t="s">
        <v>686</v>
      </c>
      <c r="H213" s="81" t="s">
        <v>687</v>
      </c>
      <c r="I213" s="222"/>
      <c r="J213" s="222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59"/>
      <c r="X213" s="59"/>
      <c r="Y213" s="59"/>
      <c r="Z213" s="59"/>
    </row>
    <row r="214" spans="1:26" ht="15.75" customHeight="1">
      <c r="A214" s="81" t="s">
        <v>3265</v>
      </c>
      <c r="B214" s="81" t="s">
        <v>3266</v>
      </c>
      <c r="C214" s="81" t="s">
        <v>3259</v>
      </c>
      <c r="D214" s="81" t="s">
        <v>3260</v>
      </c>
      <c r="E214" s="81" t="s">
        <v>1189</v>
      </c>
      <c r="F214" s="81" t="s">
        <v>892</v>
      </c>
      <c r="G214" s="220" t="s">
        <v>686</v>
      </c>
      <c r="H214" s="81" t="s">
        <v>687</v>
      </c>
      <c r="I214" s="222"/>
      <c r="J214" s="222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59"/>
      <c r="W214" s="59"/>
      <c r="X214" s="59"/>
      <c r="Y214" s="59"/>
      <c r="Z214" s="59"/>
    </row>
    <row r="215" spans="1:26" ht="15.75" customHeight="1">
      <c r="A215" s="81" t="s">
        <v>3265</v>
      </c>
      <c r="B215" s="81" t="s">
        <v>3266</v>
      </c>
      <c r="C215" s="81" t="s">
        <v>3259</v>
      </c>
      <c r="D215" s="81" t="s">
        <v>3260</v>
      </c>
      <c r="E215" s="81" t="s">
        <v>1192</v>
      </c>
      <c r="F215" s="81" t="s">
        <v>1193</v>
      </c>
      <c r="G215" s="220" t="s">
        <v>686</v>
      </c>
      <c r="H215" s="81" t="s">
        <v>687</v>
      </c>
      <c r="I215" s="222"/>
      <c r="J215" s="222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59"/>
      <c r="X215" s="59"/>
      <c r="Y215" s="59"/>
      <c r="Z215" s="59"/>
    </row>
    <row r="216" spans="1:26" ht="15.75" customHeight="1">
      <c r="A216" s="81" t="s">
        <v>3265</v>
      </c>
      <c r="B216" s="81" t="s">
        <v>3266</v>
      </c>
      <c r="C216" s="81" t="s">
        <v>3259</v>
      </c>
      <c r="D216" s="81" t="s">
        <v>3260</v>
      </c>
      <c r="E216" s="81" t="s">
        <v>1194</v>
      </c>
      <c r="F216" s="81" t="s">
        <v>1195</v>
      </c>
      <c r="G216" s="220" t="s">
        <v>686</v>
      </c>
      <c r="H216" s="81" t="s">
        <v>687</v>
      </c>
      <c r="I216" s="222"/>
      <c r="J216" s="222"/>
      <c r="K216" s="59"/>
      <c r="L216" s="59"/>
      <c r="M216" s="59"/>
      <c r="N216" s="59"/>
      <c r="O216" s="59"/>
      <c r="P216" s="59"/>
      <c r="Q216" s="59"/>
      <c r="R216" s="59"/>
      <c r="S216" s="59"/>
      <c r="T216" s="59"/>
      <c r="U216" s="59"/>
      <c r="V216" s="59"/>
      <c r="W216" s="59"/>
      <c r="X216" s="59"/>
      <c r="Y216" s="59"/>
      <c r="Z216" s="59"/>
    </row>
    <row r="217" spans="1:26" ht="15.75" customHeight="1">
      <c r="A217" s="81" t="s">
        <v>3267</v>
      </c>
      <c r="B217" s="81" t="s">
        <v>3268</v>
      </c>
      <c r="C217" s="81" t="s">
        <v>3261</v>
      </c>
      <c r="D217" s="81" t="s">
        <v>3262</v>
      </c>
      <c r="E217" s="81" t="s">
        <v>1196</v>
      </c>
      <c r="F217" s="81" t="s">
        <v>1197</v>
      </c>
      <c r="G217" s="220" t="s">
        <v>1198</v>
      </c>
      <c r="H217" s="81" t="s">
        <v>1199</v>
      </c>
      <c r="I217" s="222"/>
      <c r="J217" s="222"/>
      <c r="K217" s="59"/>
      <c r="L217" s="59"/>
      <c r="M217" s="59"/>
      <c r="N217" s="59"/>
      <c r="O217" s="59"/>
      <c r="P217" s="59"/>
      <c r="Q217" s="59"/>
      <c r="R217" s="59"/>
      <c r="S217" s="59"/>
      <c r="T217" s="59"/>
      <c r="U217" s="59"/>
      <c r="V217" s="59"/>
      <c r="W217" s="59"/>
      <c r="X217" s="59"/>
      <c r="Y217" s="59"/>
      <c r="Z217" s="59"/>
    </row>
    <row r="218" spans="1:26" ht="15.75" customHeight="1">
      <c r="A218" s="81" t="s">
        <v>3267</v>
      </c>
      <c r="B218" s="81" t="s">
        <v>3268</v>
      </c>
      <c r="C218" s="81" t="s">
        <v>3261</v>
      </c>
      <c r="D218" s="81" t="s">
        <v>3262</v>
      </c>
      <c r="E218" s="81" t="s">
        <v>1200</v>
      </c>
      <c r="F218" s="81" t="s">
        <v>1201</v>
      </c>
      <c r="G218" s="220" t="s">
        <v>1198</v>
      </c>
      <c r="H218" s="81" t="s">
        <v>1199</v>
      </c>
      <c r="I218" s="222"/>
      <c r="J218" s="222"/>
      <c r="K218" s="59"/>
      <c r="L218" s="59"/>
      <c r="M218" s="59"/>
      <c r="N218" s="59"/>
      <c r="O218" s="59"/>
      <c r="P218" s="59"/>
      <c r="Q218" s="59"/>
      <c r="R218" s="59"/>
      <c r="S218" s="59"/>
      <c r="T218" s="59"/>
      <c r="U218" s="59"/>
      <c r="V218" s="59"/>
      <c r="W218" s="59"/>
      <c r="X218" s="59"/>
      <c r="Y218" s="59"/>
      <c r="Z218" s="59"/>
    </row>
    <row r="219" spans="1:26" ht="15.75" customHeight="1">
      <c r="A219" s="81" t="s">
        <v>3267</v>
      </c>
      <c r="B219" s="81" t="s">
        <v>3268</v>
      </c>
      <c r="C219" s="81" t="s">
        <v>3261</v>
      </c>
      <c r="D219" s="81" t="s">
        <v>3262</v>
      </c>
      <c r="E219" s="81" t="s">
        <v>1202</v>
      </c>
      <c r="F219" s="81" t="s">
        <v>1203</v>
      </c>
      <c r="G219" s="220" t="s">
        <v>1204</v>
      </c>
      <c r="H219" s="81" t="s">
        <v>1205</v>
      </c>
      <c r="I219" s="222"/>
      <c r="J219" s="222"/>
      <c r="K219" s="59"/>
      <c r="L219" s="59"/>
      <c r="M219" s="59"/>
      <c r="N219" s="59"/>
      <c r="O219" s="59"/>
      <c r="P219" s="59"/>
      <c r="Q219" s="59"/>
      <c r="R219" s="59"/>
      <c r="S219" s="59"/>
      <c r="T219" s="59"/>
      <c r="U219" s="59"/>
      <c r="V219" s="59"/>
      <c r="W219" s="59"/>
      <c r="X219" s="59"/>
      <c r="Y219" s="59"/>
      <c r="Z219" s="59"/>
    </row>
    <row r="220" spans="1:26" ht="15.75" customHeight="1">
      <c r="A220" s="81" t="s">
        <v>3267</v>
      </c>
      <c r="B220" s="81" t="s">
        <v>3268</v>
      </c>
      <c r="C220" s="81" t="s">
        <v>3261</v>
      </c>
      <c r="D220" s="81" t="s">
        <v>3262</v>
      </c>
      <c r="E220" s="81" t="s">
        <v>1206</v>
      </c>
      <c r="F220" s="81" t="s">
        <v>1207</v>
      </c>
      <c r="G220" s="220" t="s">
        <v>1198</v>
      </c>
      <c r="H220" s="81" t="s">
        <v>1199</v>
      </c>
      <c r="I220" s="222"/>
      <c r="J220" s="222"/>
      <c r="K220" s="59"/>
      <c r="L220" s="59"/>
      <c r="M220" s="59"/>
      <c r="N220" s="59"/>
      <c r="O220" s="59"/>
      <c r="P220" s="59"/>
      <c r="Q220" s="59"/>
      <c r="R220" s="59"/>
      <c r="S220" s="59"/>
      <c r="T220" s="59"/>
      <c r="U220" s="59"/>
      <c r="V220" s="59"/>
      <c r="W220" s="59"/>
      <c r="X220" s="59"/>
      <c r="Y220" s="59"/>
      <c r="Z220" s="59"/>
    </row>
    <row r="221" spans="1:26" ht="15.75" customHeight="1">
      <c r="A221" s="81" t="s">
        <v>3267</v>
      </c>
      <c r="B221" s="81" t="s">
        <v>3268</v>
      </c>
      <c r="C221" s="81" t="s">
        <v>3261</v>
      </c>
      <c r="D221" s="81" t="s">
        <v>3262</v>
      </c>
      <c r="E221" s="81" t="s">
        <v>1208</v>
      </c>
      <c r="F221" s="81" t="s">
        <v>1209</v>
      </c>
      <c r="G221" s="220" t="s">
        <v>1198</v>
      </c>
      <c r="H221" s="81" t="s">
        <v>1199</v>
      </c>
      <c r="I221" s="222"/>
      <c r="J221" s="222"/>
      <c r="K221" s="59"/>
      <c r="L221" s="59"/>
      <c r="M221" s="59"/>
      <c r="N221" s="59"/>
      <c r="O221" s="59"/>
      <c r="P221" s="59"/>
      <c r="Q221" s="59"/>
      <c r="R221" s="59"/>
      <c r="S221" s="59"/>
      <c r="T221" s="59"/>
      <c r="U221" s="59"/>
      <c r="V221" s="59"/>
      <c r="W221" s="59"/>
      <c r="X221" s="59"/>
      <c r="Y221" s="59"/>
      <c r="Z221" s="59"/>
    </row>
    <row r="222" spans="1:26" ht="15.75" customHeight="1">
      <c r="A222" s="81" t="s">
        <v>3267</v>
      </c>
      <c r="B222" s="81" t="s">
        <v>3268</v>
      </c>
      <c r="C222" s="81" t="s">
        <v>3261</v>
      </c>
      <c r="D222" s="81" t="s">
        <v>3262</v>
      </c>
      <c r="E222" s="81" t="s">
        <v>1210</v>
      </c>
      <c r="F222" s="81" t="s">
        <v>1211</v>
      </c>
      <c r="G222" s="220" t="s">
        <v>1198</v>
      </c>
      <c r="H222" s="81" t="s">
        <v>1199</v>
      </c>
      <c r="I222" s="222"/>
      <c r="J222" s="222"/>
      <c r="K222" s="59"/>
      <c r="L222" s="59"/>
      <c r="M222" s="59"/>
      <c r="N222" s="59"/>
      <c r="O222" s="59"/>
      <c r="P222" s="59"/>
      <c r="Q222" s="59"/>
      <c r="R222" s="59"/>
      <c r="S222" s="59"/>
      <c r="T222" s="59"/>
      <c r="U222" s="59"/>
      <c r="V222" s="59"/>
      <c r="W222" s="59"/>
      <c r="X222" s="59"/>
      <c r="Y222" s="59"/>
      <c r="Z222" s="59"/>
    </row>
    <row r="223" spans="1:26" ht="15.75" customHeight="1">
      <c r="A223" s="81" t="s">
        <v>3267</v>
      </c>
      <c r="B223" s="81" t="s">
        <v>3268</v>
      </c>
      <c r="C223" s="81" t="s">
        <v>3261</v>
      </c>
      <c r="D223" s="81" t="s">
        <v>3262</v>
      </c>
      <c r="E223" s="81" t="s">
        <v>1212</v>
      </c>
      <c r="F223" s="81" t="s">
        <v>1213</v>
      </c>
      <c r="G223" s="220" t="s">
        <v>1198</v>
      </c>
      <c r="H223" s="81" t="s">
        <v>1199</v>
      </c>
      <c r="I223" s="222"/>
      <c r="J223" s="222"/>
      <c r="K223" s="59"/>
      <c r="L223" s="59"/>
      <c r="M223" s="59"/>
      <c r="N223" s="59"/>
      <c r="O223" s="59"/>
      <c r="P223" s="59"/>
      <c r="Q223" s="59"/>
      <c r="R223" s="59"/>
      <c r="S223" s="59"/>
      <c r="T223" s="59"/>
      <c r="U223" s="59"/>
      <c r="V223" s="59"/>
      <c r="W223" s="59"/>
      <c r="X223" s="59"/>
      <c r="Y223" s="59"/>
      <c r="Z223" s="59"/>
    </row>
    <row r="224" spans="1:26" ht="15.75" customHeight="1">
      <c r="A224" s="81" t="s">
        <v>3267</v>
      </c>
      <c r="B224" s="81" t="s">
        <v>3268</v>
      </c>
      <c r="C224" s="81" t="s">
        <v>3261</v>
      </c>
      <c r="D224" s="81" t="s">
        <v>3262</v>
      </c>
      <c r="E224" s="81" t="s">
        <v>1212</v>
      </c>
      <c r="F224" s="81" t="s">
        <v>1213</v>
      </c>
      <c r="G224" s="220" t="s">
        <v>658</v>
      </c>
      <c r="H224" s="81" t="s">
        <v>659</v>
      </c>
      <c r="I224" s="222"/>
      <c r="J224" s="222"/>
      <c r="K224" s="59"/>
      <c r="L224" s="59"/>
      <c r="M224" s="59"/>
      <c r="N224" s="59"/>
      <c r="O224" s="59"/>
      <c r="P224" s="59"/>
      <c r="Q224" s="59"/>
      <c r="R224" s="59"/>
      <c r="S224" s="59"/>
      <c r="T224" s="59"/>
      <c r="U224" s="59"/>
      <c r="V224" s="59"/>
      <c r="W224" s="59"/>
      <c r="X224" s="59"/>
      <c r="Y224" s="59"/>
      <c r="Z224" s="59"/>
    </row>
    <row r="225" spans="1:26" ht="15.75" customHeight="1">
      <c r="A225" s="81" t="s">
        <v>3267</v>
      </c>
      <c r="B225" s="81" t="s">
        <v>3268</v>
      </c>
      <c r="C225" s="81" t="s">
        <v>3261</v>
      </c>
      <c r="D225" s="81" t="s">
        <v>3262</v>
      </c>
      <c r="E225" s="81" t="s">
        <v>1214</v>
      </c>
      <c r="F225" s="81" t="s">
        <v>1215</v>
      </c>
      <c r="G225" s="220" t="s">
        <v>1198</v>
      </c>
      <c r="H225" s="81" t="s">
        <v>1199</v>
      </c>
      <c r="I225" s="222"/>
      <c r="J225" s="222"/>
      <c r="K225" s="59"/>
      <c r="L225" s="59"/>
      <c r="M225" s="59"/>
      <c r="N225" s="59"/>
      <c r="O225" s="59"/>
      <c r="P225" s="59"/>
      <c r="Q225" s="59"/>
      <c r="R225" s="59"/>
      <c r="S225" s="59"/>
      <c r="T225" s="59"/>
      <c r="U225" s="59"/>
      <c r="V225" s="59"/>
      <c r="W225" s="59"/>
      <c r="X225" s="59"/>
      <c r="Y225" s="59"/>
      <c r="Z225" s="59"/>
    </row>
    <row r="226" spans="1:26" ht="15.75" customHeight="1">
      <c r="A226" s="81" t="s">
        <v>3267</v>
      </c>
      <c r="B226" s="81" t="s">
        <v>3268</v>
      </c>
      <c r="C226" s="81" t="s">
        <v>3261</v>
      </c>
      <c r="D226" s="81" t="s">
        <v>3262</v>
      </c>
      <c r="E226" s="81" t="s">
        <v>1216</v>
      </c>
      <c r="F226" s="81" t="s">
        <v>1217</v>
      </c>
      <c r="G226" s="220" t="s">
        <v>1198</v>
      </c>
      <c r="H226" s="81" t="s">
        <v>1199</v>
      </c>
      <c r="I226" s="222"/>
      <c r="J226" s="222"/>
      <c r="K226" s="59"/>
      <c r="L226" s="59"/>
      <c r="M226" s="59"/>
      <c r="N226" s="59"/>
      <c r="O226" s="59"/>
      <c r="P226" s="59"/>
      <c r="Q226" s="59"/>
      <c r="R226" s="59"/>
      <c r="S226" s="59"/>
      <c r="T226" s="59"/>
      <c r="U226" s="59"/>
      <c r="V226" s="59"/>
      <c r="W226" s="59"/>
      <c r="X226" s="59"/>
      <c r="Y226" s="59"/>
      <c r="Z226" s="59"/>
    </row>
    <row r="227" spans="1:26" ht="15.75" customHeight="1">
      <c r="A227" s="81" t="s">
        <v>3267</v>
      </c>
      <c r="B227" s="81" t="s">
        <v>3268</v>
      </c>
      <c r="C227" s="81" t="s">
        <v>3261</v>
      </c>
      <c r="D227" s="81" t="s">
        <v>3262</v>
      </c>
      <c r="E227" s="81" t="s">
        <v>1218</v>
      </c>
      <c r="F227" s="81" t="s">
        <v>1219</v>
      </c>
      <c r="G227" s="220" t="s">
        <v>1198</v>
      </c>
      <c r="H227" s="81" t="s">
        <v>1199</v>
      </c>
      <c r="I227" s="222"/>
      <c r="J227" s="222"/>
      <c r="K227" s="59"/>
      <c r="L227" s="59"/>
      <c r="M227" s="59"/>
      <c r="N227" s="59"/>
      <c r="O227" s="59"/>
      <c r="P227" s="59"/>
      <c r="Q227" s="59"/>
      <c r="R227" s="59"/>
      <c r="S227" s="59"/>
      <c r="T227" s="59"/>
      <c r="U227" s="59"/>
      <c r="V227" s="59"/>
      <c r="W227" s="59"/>
      <c r="X227" s="59"/>
      <c r="Y227" s="59"/>
      <c r="Z227" s="59"/>
    </row>
    <row r="228" spans="1:26" ht="15.75" customHeight="1">
      <c r="A228" s="81" t="s">
        <v>3267</v>
      </c>
      <c r="B228" s="81" t="s">
        <v>3268</v>
      </c>
      <c r="C228" s="81" t="s">
        <v>3261</v>
      </c>
      <c r="D228" s="81" t="s">
        <v>3262</v>
      </c>
      <c r="E228" s="81" t="s">
        <v>1220</v>
      </c>
      <c r="F228" s="81" t="s">
        <v>1221</v>
      </c>
      <c r="G228" s="220" t="s">
        <v>1198</v>
      </c>
      <c r="H228" s="81" t="s">
        <v>1199</v>
      </c>
      <c r="I228" s="222"/>
      <c r="J228" s="222"/>
      <c r="K228" s="59"/>
      <c r="L228" s="59"/>
      <c r="M228" s="59"/>
      <c r="N228" s="59"/>
      <c r="O228" s="59"/>
      <c r="P228" s="59"/>
      <c r="Q228" s="59"/>
      <c r="R228" s="59"/>
      <c r="S228" s="59"/>
      <c r="T228" s="59"/>
      <c r="U228" s="59"/>
      <c r="V228" s="59"/>
      <c r="W228" s="59"/>
      <c r="X228" s="59"/>
      <c r="Y228" s="59"/>
      <c r="Z228" s="59"/>
    </row>
    <row r="229" spans="1:26" ht="15.75" customHeight="1">
      <c r="A229" s="81" t="s">
        <v>3267</v>
      </c>
      <c r="B229" s="81" t="s">
        <v>3268</v>
      </c>
      <c r="C229" s="81" t="s">
        <v>3261</v>
      </c>
      <c r="D229" s="81" t="s">
        <v>3262</v>
      </c>
      <c r="E229" s="81" t="s">
        <v>1222</v>
      </c>
      <c r="F229" s="81" t="s">
        <v>1223</v>
      </c>
      <c r="G229" s="220" t="s">
        <v>658</v>
      </c>
      <c r="H229" s="81" t="s">
        <v>659</v>
      </c>
      <c r="I229" s="222"/>
      <c r="J229" s="222"/>
      <c r="K229" s="59"/>
      <c r="L229" s="59"/>
      <c r="M229" s="59"/>
      <c r="N229" s="59"/>
      <c r="O229" s="59"/>
      <c r="P229" s="59"/>
      <c r="Q229" s="59"/>
      <c r="R229" s="59"/>
      <c r="S229" s="59"/>
      <c r="T229" s="59"/>
      <c r="U229" s="59"/>
      <c r="V229" s="59"/>
      <c r="W229" s="59"/>
      <c r="X229" s="59"/>
      <c r="Y229" s="59"/>
      <c r="Z229" s="59"/>
    </row>
    <row r="230" spans="1:26" ht="15.75" customHeight="1">
      <c r="A230" s="81" t="s">
        <v>3267</v>
      </c>
      <c r="B230" s="81" t="s">
        <v>3268</v>
      </c>
      <c r="C230" s="81" t="s">
        <v>3261</v>
      </c>
      <c r="D230" s="81" t="s">
        <v>3262</v>
      </c>
      <c r="E230" s="81" t="s">
        <v>1224</v>
      </c>
      <c r="F230" s="81" t="s">
        <v>850</v>
      </c>
      <c r="G230" s="220" t="s">
        <v>658</v>
      </c>
      <c r="H230" s="81" t="s">
        <v>659</v>
      </c>
      <c r="I230" s="222"/>
      <c r="J230" s="222"/>
      <c r="K230" s="59"/>
      <c r="L230" s="59"/>
      <c r="M230" s="59"/>
      <c r="N230" s="59"/>
      <c r="O230" s="59"/>
      <c r="P230" s="59"/>
      <c r="Q230" s="59"/>
      <c r="R230" s="59"/>
      <c r="S230" s="59"/>
      <c r="T230" s="59"/>
      <c r="U230" s="59"/>
      <c r="V230" s="59"/>
      <c r="W230" s="59"/>
      <c r="X230" s="59"/>
      <c r="Y230" s="59"/>
      <c r="Z230" s="59"/>
    </row>
    <row r="231" spans="1:26" ht="15.75" customHeight="1">
      <c r="A231" s="81" t="s">
        <v>3267</v>
      </c>
      <c r="B231" s="81" t="s">
        <v>3268</v>
      </c>
      <c r="C231" s="81" t="s">
        <v>3261</v>
      </c>
      <c r="D231" s="81" t="s">
        <v>3262</v>
      </c>
      <c r="E231" s="81" t="s">
        <v>1225</v>
      </c>
      <c r="F231" s="81" t="s">
        <v>1226</v>
      </c>
      <c r="G231" s="220" t="s">
        <v>1198</v>
      </c>
      <c r="H231" s="81" t="s">
        <v>1199</v>
      </c>
      <c r="I231" s="222"/>
      <c r="J231" s="222"/>
      <c r="K231" s="59"/>
      <c r="L231" s="59"/>
      <c r="M231" s="59"/>
      <c r="N231" s="59"/>
      <c r="O231" s="59"/>
      <c r="P231" s="59"/>
      <c r="Q231" s="59"/>
      <c r="R231" s="59"/>
      <c r="S231" s="59"/>
      <c r="T231" s="59"/>
      <c r="U231" s="59"/>
      <c r="V231" s="59"/>
      <c r="W231" s="59"/>
      <c r="X231" s="59"/>
      <c r="Y231" s="59"/>
      <c r="Z231" s="59"/>
    </row>
    <row r="232" spans="1:26" ht="15.75" customHeight="1">
      <c r="A232" s="81" t="s">
        <v>3267</v>
      </c>
      <c r="B232" s="81" t="s">
        <v>3268</v>
      </c>
      <c r="C232" s="81" t="s">
        <v>3261</v>
      </c>
      <c r="D232" s="81" t="s">
        <v>3262</v>
      </c>
      <c r="E232" s="81" t="s">
        <v>1227</v>
      </c>
      <c r="F232" s="81" t="s">
        <v>1228</v>
      </c>
      <c r="G232" s="220" t="s">
        <v>1198</v>
      </c>
      <c r="H232" s="81" t="s">
        <v>1199</v>
      </c>
      <c r="I232" s="222"/>
      <c r="J232" s="222"/>
      <c r="K232" s="59"/>
      <c r="L232" s="59"/>
      <c r="M232" s="59"/>
      <c r="N232" s="59"/>
      <c r="O232" s="59"/>
      <c r="P232" s="59"/>
      <c r="Q232" s="59"/>
      <c r="R232" s="59"/>
      <c r="S232" s="59"/>
      <c r="T232" s="59"/>
      <c r="U232" s="59"/>
      <c r="V232" s="59"/>
      <c r="W232" s="59"/>
      <c r="X232" s="59"/>
      <c r="Y232" s="59"/>
      <c r="Z232" s="59"/>
    </row>
    <row r="233" spans="1:26" ht="15.75" customHeight="1">
      <c r="A233" s="81" t="s">
        <v>3269</v>
      </c>
      <c r="B233" s="81" t="s">
        <v>3270</v>
      </c>
      <c r="C233" s="81" t="s">
        <v>3259</v>
      </c>
      <c r="D233" s="81" t="s">
        <v>3260</v>
      </c>
      <c r="E233" s="81" t="s">
        <v>1229</v>
      </c>
      <c r="F233" s="81" t="s">
        <v>1230</v>
      </c>
      <c r="G233" s="220" t="s">
        <v>635</v>
      </c>
      <c r="H233" s="81" t="s">
        <v>636</v>
      </c>
      <c r="I233" s="222"/>
      <c r="J233" s="222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</row>
    <row r="234" spans="1:26" ht="15.75" customHeight="1">
      <c r="A234" s="81" t="s">
        <v>3269</v>
      </c>
      <c r="B234" s="81" t="s">
        <v>3270</v>
      </c>
      <c r="C234" s="81" t="s">
        <v>3259</v>
      </c>
      <c r="D234" s="81" t="s">
        <v>3260</v>
      </c>
      <c r="E234" s="81" t="s">
        <v>1231</v>
      </c>
      <c r="F234" s="81" t="s">
        <v>1232</v>
      </c>
      <c r="G234" s="220" t="s">
        <v>635</v>
      </c>
      <c r="H234" s="81" t="s">
        <v>636</v>
      </c>
      <c r="I234" s="222"/>
      <c r="J234" s="222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</row>
    <row r="235" spans="1:26" ht="15.75" customHeight="1">
      <c r="A235" s="81" t="s">
        <v>3269</v>
      </c>
      <c r="B235" s="81" t="s">
        <v>3270</v>
      </c>
      <c r="C235" s="81" t="s">
        <v>3259</v>
      </c>
      <c r="D235" s="81" t="s">
        <v>3260</v>
      </c>
      <c r="E235" s="81" t="s">
        <v>1233</v>
      </c>
      <c r="F235" s="81" t="s">
        <v>892</v>
      </c>
      <c r="G235" s="220" t="s">
        <v>635</v>
      </c>
      <c r="H235" s="81" t="s">
        <v>636</v>
      </c>
      <c r="I235" s="222"/>
      <c r="J235" s="222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59"/>
    </row>
    <row r="236" spans="1:26" ht="15.75" customHeight="1">
      <c r="A236" s="81" t="s">
        <v>3271</v>
      </c>
      <c r="B236" s="81" t="s">
        <v>3272</v>
      </c>
      <c r="C236" s="81" t="s">
        <v>3261</v>
      </c>
      <c r="D236" s="81" t="s">
        <v>3262</v>
      </c>
      <c r="E236" s="81" t="s">
        <v>1234</v>
      </c>
      <c r="F236" s="81" t="s">
        <v>1235</v>
      </c>
      <c r="G236" s="220" t="s">
        <v>1198</v>
      </c>
      <c r="H236" s="81" t="s">
        <v>1199</v>
      </c>
      <c r="I236" s="222"/>
      <c r="J236" s="222"/>
      <c r="K236" s="59"/>
      <c r="L236" s="59"/>
      <c r="M236" s="59"/>
      <c r="N236" s="59"/>
      <c r="O236" s="59"/>
      <c r="P236" s="59"/>
      <c r="Q236" s="59"/>
      <c r="R236" s="59"/>
      <c r="S236" s="59"/>
      <c r="T236" s="59"/>
      <c r="U236" s="59"/>
      <c r="V236" s="59"/>
      <c r="W236" s="59"/>
      <c r="X236" s="59"/>
      <c r="Y236" s="59"/>
      <c r="Z236" s="59"/>
    </row>
    <row r="237" spans="1:26" ht="15.75" customHeight="1">
      <c r="A237" s="81" t="s">
        <v>3271</v>
      </c>
      <c r="B237" s="81" t="s">
        <v>3272</v>
      </c>
      <c r="C237" s="81" t="s">
        <v>3261</v>
      </c>
      <c r="D237" s="81" t="s">
        <v>3262</v>
      </c>
      <c r="E237" s="81" t="s">
        <v>1236</v>
      </c>
      <c r="F237" s="81" t="s">
        <v>1237</v>
      </c>
      <c r="G237" s="220" t="s">
        <v>1198</v>
      </c>
      <c r="H237" s="81" t="s">
        <v>1199</v>
      </c>
      <c r="I237" s="222"/>
      <c r="J237" s="222"/>
      <c r="K237" s="59"/>
      <c r="L237" s="59"/>
      <c r="M237" s="59"/>
      <c r="N237" s="59"/>
      <c r="O237" s="59"/>
      <c r="P237" s="59"/>
      <c r="Q237" s="59"/>
      <c r="R237" s="59"/>
      <c r="S237" s="59"/>
      <c r="T237" s="59"/>
      <c r="U237" s="59"/>
      <c r="V237" s="59"/>
      <c r="W237" s="59"/>
      <c r="X237" s="59"/>
      <c r="Y237" s="59"/>
      <c r="Z237" s="59"/>
    </row>
    <row r="238" spans="1:26" ht="15.75" customHeight="1">
      <c r="A238" s="81" t="s">
        <v>3271</v>
      </c>
      <c r="B238" s="81" t="s">
        <v>3272</v>
      </c>
      <c r="C238" s="81" t="s">
        <v>3261</v>
      </c>
      <c r="D238" s="81" t="s">
        <v>3262</v>
      </c>
      <c r="E238" s="81" t="s">
        <v>1238</v>
      </c>
      <c r="F238" s="81" t="s">
        <v>892</v>
      </c>
      <c r="G238" s="220" t="s">
        <v>1198</v>
      </c>
      <c r="H238" s="81" t="s">
        <v>1199</v>
      </c>
      <c r="I238" s="222"/>
      <c r="J238" s="222"/>
      <c r="K238" s="59"/>
      <c r="L238" s="59"/>
      <c r="M238" s="59"/>
      <c r="N238" s="59"/>
      <c r="O238" s="59"/>
      <c r="P238" s="59"/>
      <c r="Q238" s="59"/>
      <c r="R238" s="59"/>
      <c r="S238" s="59"/>
      <c r="T238" s="59"/>
      <c r="U238" s="59"/>
      <c r="V238" s="59"/>
      <c r="W238" s="59"/>
      <c r="X238" s="59"/>
      <c r="Y238" s="59"/>
      <c r="Z238" s="59"/>
    </row>
    <row r="239" spans="1:26" ht="15.75" customHeight="1">
      <c r="A239" s="81" t="s">
        <v>3271</v>
      </c>
      <c r="B239" s="81" t="s">
        <v>3272</v>
      </c>
      <c r="C239" s="81" t="s">
        <v>3261</v>
      </c>
      <c r="D239" s="81" t="s">
        <v>3262</v>
      </c>
      <c r="E239" s="81" t="s">
        <v>1239</v>
      </c>
      <c r="F239" s="81" t="s">
        <v>1240</v>
      </c>
      <c r="G239" s="220" t="s">
        <v>1198</v>
      </c>
      <c r="H239" s="81" t="s">
        <v>1199</v>
      </c>
      <c r="I239" s="222"/>
      <c r="J239" s="222"/>
      <c r="K239" s="59"/>
      <c r="L239" s="59"/>
      <c r="M239" s="59"/>
      <c r="N239" s="59"/>
      <c r="O239" s="59"/>
      <c r="P239" s="59"/>
      <c r="Q239" s="59"/>
      <c r="R239" s="59"/>
      <c r="S239" s="59"/>
      <c r="T239" s="59"/>
      <c r="U239" s="59"/>
      <c r="V239" s="59"/>
      <c r="W239" s="59"/>
      <c r="X239" s="59"/>
      <c r="Y239" s="59"/>
      <c r="Z239" s="59"/>
    </row>
    <row r="240" spans="1:26" ht="15.75" customHeight="1">
      <c r="A240" s="81" t="s">
        <v>3271</v>
      </c>
      <c r="B240" s="81" t="s">
        <v>3272</v>
      </c>
      <c r="C240" s="81" t="s">
        <v>3261</v>
      </c>
      <c r="D240" s="81" t="s">
        <v>3262</v>
      </c>
      <c r="E240" s="81" t="s">
        <v>1241</v>
      </c>
      <c r="F240" s="81" t="s">
        <v>1242</v>
      </c>
      <c r="G240" s="220" t="s">
        <v>1198</v>
      </c>
      <c r="H240" s="81" t="s">
        <v>1199</v>
      </c>
      <c r="I240" s="222"/>
      <c r="J240" s="222"/>
      <c r="K240" s="59"/>
      <c r="L240" s="59"/>
      <c r="M240" s="59"/>
      <c r="N240" s="59"/>
      <c r="O240" s="59"/>
      <c r="P240" s="59"/>
      <c r="Q240" s="59"/>
      <c r="R240" s="59"/>
      <c r="S240" s="59"/>
      <c r="T240" s="59"/>
      <c r="U240" s="59"/>
      <c r="V240" s="59"/>
      <c r="W240" s="59"/>
      <c r="X240" s="59"/>
      <c r="Y240" s="59"/>
      <c r="Z240" s="59"/>
    </row>
    <row r="241" spans="1:26" ht="15.75" customHeight="1">
      <c r="A241" s="81" t="s">
        <v>3271</v>
      </c>
      <c r="B241" s="81" t="s">
        <v>3272</v>
      </c>
      <c r="C241" s="81" t="s">
        <v>3261</v>
      </c>
      <c r="D241" s="81" t="s">
        <v>3262</v>
      </c>
      <c r="E241" s="81" t="s">
        <v>1243</v>
      </c>
      <c r="F241" s="81" t="s">
        <v>1244</v>
      </c>
      <c r="G241" s="220" t="s">
        <v>1198</v>
      </c>
      <c r="H241" s="81" t="s">
        <v>1199</v>
      </c>
      <c r="I241" s="222"/>
      <c r="J241" s="222"/>
      <c r="K241" s="59"/>
      <c r="L241" s="59"/>
      <c r="M241" s="59"/>
      <c r="N241" s="59"/>
      <c r="O241" s="59"/>
      <c r="P241" s="59"/>
      <c r="Q241" s="59"/>
      <c r="R241" s="59"/>
      <c r="S241" s="59"/>
      <c r="T241" s="59"/>
      <c r="U241" s="59"/>
      <c r="V241" s="59"/>
      <c r="W241" s="59"/>
      <c r="X241" s="59"/>
      <c r="Y241" s="59"/>
      <c r="Z241" s="59"/>
    </row>
    <row r="242" spans="1:26" ht="15.75" customHeight="1">
      <c r="A242" s="81" t="s">
        <v>3271</v>
      </c>
      <c r="B242" s="81" t="s">
        <v>3272</v>
      </c>
      <c r="C242" s="81" t="s">
        <v>3261</v>
      </c>
      <c r="D242" s="81" t="s">
        <v>3262</v>
      </c>
      <c r="E242" s="81" t="s">
        <v>1245</v>
      </c>
      <c r="F242" s="81" t="s">
        <v>1228</v>
      </c>
      <c r="G242" s="220" t="s">
        <v>1198</v>
      </c>
      <c r="H242" s="81" t="s">
        <v>1199</v>
      </c>
      <c r="I242" s="222"/>
      <c r="J242" s="222"/>
      <c r="K242" s="59"/>
      <c r="L242" s="59"/>
      <c r="M242" s="59"/>
      <c r="N242" s="59"/>
      <c r="O242" s="59"/>
      <c r="P242" s="59"/>
      <c r="Q242" s="59"/>
      <c r="R242" s="59"/>
      <c r="S242" s="59"/>
      <c r="T242" s="59"/>
      <c r="U242" s="59"/>
      <c r="V242" s="59"/>
      <c r="W242" s="59"/>
      <c r="X242" s="59"/>
      <c r="Y242" s="59"/>
      <c r="Z242" s="59"/>
    </row>
    <row r="243" spans="1:26" ht="15.75" customHeight="1">
      <c r="A243" s="81" t="s">
        <v>3273</v>
      </c>
      <c r="B243" s="81" t="s">
        <v>3274</v>
      </c>
      <c r="C243" s="81" t="s">
        <v>3251</v>
      </c>
      <c r="D243" s="81" t="s">
        <v>3252</v>
      </c>
      <c r="E243" s="81" t="s">
        <v>1246</v>
      </c>
      <c r="F243" s="81" t="s">
        <v>1247</v>
      </c>
      <c r="G243" s="220" t="s">
        <v>658</v>
      </c>
      <c r="H243" s="81" t="s">
        <v>659</v>
      </c>
      <c r="I243" s="222"/>
      <c r="J243" s="222"/>
      <c r="K243" s="59"/>
      <c r="L243" s="59"/>
      <c r="M243" s="59"/>
      <c r="N243" s="59"/>
      <c r="O243" s="59"/>
      <c r="P243" s="59"/>
      <c r="Q243" s="59"/>
      <c r="R243" s="59"/>
      <c r="S243" s="59"/>
      <c r="T243" s="59"/>
      <c r="U243" s="59"/>
      <c r="V243" s="59"/>
      <c r="W243" s="59"/>
      <c r="X243" s="59"/>
      <c r="Y243" s="59"/>
      <c r="Z243" s="59"/>
    </row>
    <row r="244" spans="1:26" ht="15.75" customHeight="1">
      <c r="A244" s="81" t="s">
        <v>3273</v>
      </c>
      <c r="B244" s="81" t="s">
        <v>3274</v>
      </c>
      <c r="C244" s="81" t="s">
        <v>3251</v>
      </c>
      <c r="D244" s="81" t="s">
        <v>3252</v>
      </c>
      <c r="E244" s="81" t="s">
        <v>1248</v>
      </c>
      <c r="F244" s="81" t="s">
        <v>1249</v>
      </c>
      <c r="G244" s="220" t="s">
        <v>658</v>
      </c>
      <c r="H244" s="81" t="s">
        <v>659</v>
      </c>
      <c r="I244" s="222"/>
      <c r="J244" s="222"/>
      <c r="K244" s="59"/>
      <c r="L244" s="59"/>
      <c r="M244" s="59"/>
      <c r="N244" s="59"/>
      <c r="O244" s="59"/>
      <c r="P244" s="59"/>
      <c r="Q244" s="59"/>
      <c r="R244" s="59"/>
      <c r="S244" s="59"/>
      <c r="T244" s="59"/>
      <c r="U244" s="59"/>
      <c r="V244" s="59"/>
      <c r="W244" s="59"/>
      <c r="X244" s="59"/>
      <c r="Y244" s="59"/>
      <c r="Z244" s="59"/>
    </row>
    <row r="245" spans="1:26" ht="15.75" customHeight="1">
      <c r="A245" s="81" t="s">
        <v>3273</v>
      </c>
      <c r="B245" s="81" t="s">
        <v>3274</v>
      </c>
      <c r="C245" s="81" t="s">
        <v>3251</v>
      </c>
      <c r="D245" s="81" t="s">
        <v>3252</v>
      </c>
      <c r="E245" s="81" t="s">
        <v>1250</v>
      </c>
      <c r="F245" s="81" t="s">
        <v>748</v>
      </c>
      <c r="G245" s="220" t="s">
        <v>658</v>
      </c>
      <c r="H245" s="81" t="s">
        <v>659</v>
      </c>
      <c r="I245" s="222"/>
      <c r="J245" s="222"/>
      <c r="K245" s="59"/>
      <c r="L245" s="59"/>
      <c r="M245" s="59"/>
      <c r="N245" s="59"/>
      <c r="O245" s="59"/>
      <c r="P245" s="59"/>
      <c r="Q245" s="59"/>
      <c r="R245" s="59"/>
      <c r="S245" s="59"/>
      <c r="T245" s="59"/>
      <c r="U245" s="59"/>
      <c r="V245" s="59"/>
      <c r="W245" s="59"/>
      <c r="X245" s="59"/>
      <c r="Y245" s="59"/>
      <c r="Z245" s="59"/>
    </row>
    <row r="246" spans="1:26" ht="15.75" customHeight="1">
      <c r="A246" s="81" t="s">
        <v>3273</v>
      </c>
      <c r="B246" s="81" t="s">
        <v>3274</v>
      </c>
      <c r="C246" s="81" t="s">
        <v>3251</v>
      </c>
      <c r="D246" s="81" t="s">
        <v>3252</v>
      </c>
      <c r="E246" s="81" t="s">
        <v>1251</v>
      </c>
      <c r="F246" s="81" t="s">
        <v>1252</v>
      </c>
      <c r="G246" s="220" t="s">
        <v>658</v>
      </c>
      <c r="H246" s="81" t="s">
        <v>659</v>
      </c>
      <c r="I246" s="222"/>
      <c r="J246" s="222"/>
      <c r="K246" s="59"/>
      <c r="L246" s="59"/>
      <c r="M246" s="59"/>
      <c r="N246" s="59"/>
      <c r="O246" s="59"/>
      <c r="P246" s="59"/>
      <c r="Q246" s="59"/>
      <c r="R246" s="59"/>
      <c r="S246" s="59"/>
      <c r="T246" s="59"/>
      <c r="U246" s="59"/>
      <c r="V246" s="59"/>
      <c r="W246" s="59"/>
      <c r="X246" s="59"/>
      <c r="Y246" s="59"/>
      <c r="Z246" s="59"/>
    </row>
    <row r="247" spans="1:26" ht="15.75" customHeight="1">
      <c r="A247" s="81" t="s">
        <v>3273</v>
      </c>
      <c r="B247" s="81" t="s">
        <v>3274</v>
      </c>
      <c r="C247" s="81" t="s">
        <v>3251</v>
      </c>
      <c r="D247" s="81" t="s">
        <v>3252</v>
      </c>
      <c r="E247" s="81" t="s">
        <v>1253</v>
      </c>
      <c r="F247" s="81" t="s">
        <v>1254</v>
      </c>
      <c r="G247" s="220" t="s">
        <v>658</v>
      </c>
      <c r="H247" s="81" t="s">
        <v>659</v>
      </c>
      <c r="I247" s="222"/>
      <c r="J247" s="222"/>
      <c r="K247" s="59"/>
      <c r="L247" s="59"/>
      <c r="M247" s="59"/>
      <c r="N247" s="59"/>
      <c r="O247" s="59"/>
      <c r="P247" s="59"/>
      <c r="Q247" s="59"/>
      <c r="R247" s="59"/>
      <c r="S247" s="59"/>
      <c r="T247" s="59"/>
      <c r="U247" s="59"/>
      <c r="V247" s="59"/>
      <c r="W247" s="59"/>
      <c r="X247" s="59"/>
      <c r="Y247" s="59"/>
      <c r="Z247" s="59"/>
    </row>
    <row r="248" spans="1:26" ht="15.75" customHeight="1">
      <c r="A248" s="81" t="s">
        <v>3273</v>
      </c>
      <c r="B248" s="81" t="s">
        <v>3274</v>
      </c>
      <c r="C248" s="81" t="s">
        <v>3251</v>
      </c>
      <c r="D248" s="81" t="s">
        <v>3252</v>
      </c>
      <c r="E248" s="81" t="s">
        <v>1255</v>
      </c>
      <c r="F248" s="81" t="s">
        <v>1256</v>
      </c>
      <c r="G248" s="220" t="s">
        <v>658</v>
      </c>
      <c r="H248" s="81" t="s">
        <v>659</v>
      </c>
      <c r="I248" s="222"/>
      <c r="J248" s="222"/>
      <c r="K248" s="59"/>
      <c r="L248" s="59"/>
      <c r="M248" s="59"/>
      <c r="N248" s="59"/>
      <c r="O248" s="59"/>
      <c r="P248" s="59"/>
      <c r="Q248" s="59"/>
      <c r="R248" s="59"/>
      <c r="S248" s="59"/>
      <c r="T248" s="59"/>
      <c r="U248" s="59"/>
      <c r="V248" s="59"/>
      <c r="W248" s="59"/>
      <c r="X248" s="59"/>
      <c r="Y248" s="59"/>
      <c r="Z248" s="59"/>
    </row>
    <row r="249" spans="1:26" ht="15.75" customHeight="1">
      <c r="A249" s="81" t="s">
        <v>3273</v>
      </c>
      <c r="B249" s="81" t="s">
        <v>3274</v>
      </c>
      <c r="C249" s="81" t="s">
        <v>3251</v>
      </c>
      <c r="D249" s="81" t="s">
        <v>3252</v>
      </c>
      <c r="E249" s="81" t="s">
        <v>1257</v>
      </c>
      <c r="F249" s="81" t="s">
        <v>1258</v>
      </c>
      <c r="G249" s="220" t="s">
        <v>658</v>
      </c>
      <c r="H249" s="81" t="s">
        <v>659</v>
      </c>
      <c r="I249" s="222"/>
      <c r="J249" s="222"/>
      <c r="K249" s="59"/>
      <c r="L249" s="59"/>
      <c r="M249" s="59"/>
      <c r="N249" s="59"/>
      <c r="O249" s="59"/>
      <c r="P249" s="59"/>
      <c r="Q249" s="59"/>
      <c r="R249" s="59"/>
      <c r="S249" s="59"/>
      <c r="T249" s="59"/>
      <c r="U249" s="59"/>
      <c r="V249" s="59"/>
      <c r="W249" s="59"/>
      <c r="X249" s="59"/>
      <c r="Y249" s="59"/>
      <c r="Z249" s="59"/>
    </row>
    <row r="250" spans="1:26" ht="15.75" customHeight="1">
      <c r="A250" s="81" t="s">
        <v>3273</v>
      </c>
      <c r="B250" s="81" t="s">
        <v>3274</v>
      </c>
      <c r="C250" s="81" t="s">
        <v>3251</v>
      </c>
      <c r="D250" s="81" t="s">
        <v>3252</v>
      </c>
      <c r="E250" s="81" t="s">
        <v>1259</v>
      </c>
      <c r="F250" s="81" t="s">
        <v>1148</v>
      </c>
      <c r="G250" s="220" t="s">
        <v>658</v>
      </c>
      <c r="H250" s="81" t="s">
        <v>659</v>
      </c>
      <c r="I250" s="222"/>
      <c r="J250" s="222"/>
      <c r="K250" s="59"/>
      <c r="L250" s="59"/>
      <c r="M250" s="59"/>
      <c r="N250" s="59"/>
      <c r="O250" s="59"/>
      <c r="P250" s="59"/>
      <c r="Q250" s="59"/>
      <c r="R250" s="59"/>
      <c r="S250" s="59"/>
      <c r="T250" s="59"/>
      <c r="U250" s="59"/>
      <c r="V250" s="59"/>
      <c r="W250" s="59"/>
      <c r="X250" s="59"/>
      <c r="Y250" s="59"/>
      <c r="Z250" s="59"/>
    </row>
    <row r="251" spans="1:26" ht="15.75" customHeight="1">
      <c r="A251" s="81" t="s">
        <v>3275</v>
      </c>
      <c r="B251" s="81" t="s">
        <v>3276</v>
      </c>
      <c r="C251" s="81" t="s">
        <v>3257</v>
      </c>
      <c r="D251" s="81" t="s">
        <v>3258</v>
      </c>
      <c r="E251" s="81" t="s">
        <v>1260</v>
      </c>
      <c r="F251" s="81" t="s">
        <v>1261</v>
      </c>
      <c r="G251" s="220" t="s">
        <v>677</v>
      </c>
      <c r="H251" s="81" t="s">
        <v>678</v>
      </c>
      <c r="I251" s="222"/>
      <c r="J251" s="222"/>
      <c r="K251" s="59"/>
      <c r="L251" s="59"/>
      <c r="M251" s="59"/>
      <c r="N251" s="59"/>
      <c r="O251" s="59"/>
      <c r="P251" s="59"/>
      <c r="Q251" s="59"/>
      <c r="R251" s="59"/>
      <c r="S251" s="59"/>
      <c r="T251" s="59"/>
      <c r="U251" s="59"/>
      <c r="V251" s="59"/>
      <c r="W251" s="59"/>
      <c r="X251" s="59"/>
      <c r="Y251" s="59"/>
      <c r="Z251" s="59"/>
    </row>
    <row r="252" spans="1:26" ht="15.75" customHeight="1">
      <c r="A252" s="81" t="s">
        <v>3275</v>
      </c>
      <c r="B252" s="81" t="s">
        <v>3276</v>
      </c>
      <c r="C252" s="81" t="s">
        <v>3257</v>
      </c>
      <c r="D252" s="81" t="s">
        <v>3258</v>
      </c>
      <c r="E252" s="81" t="s">
        <v>1262</v>
      </c>
      <c r="F252" s="81" t="s">
        <v>1263</v>
      </c>
      <c r="G252" s="220" t="s">
        <v>677</v>
      </c>
      <c r="H252" s="81" t="s">
        <v>678</v>
      </c>
      <c r="I252" s="222"/>
      <c r="J252" s="222"/>
      <c r="K252" s="59"/>
      <c r="L252" s="59"/>
      <c r="M252" s="59"/>
      <c r="N252" s="59"/>
      <c r="O252" s="59"/>
      <c r="P252" s="59"/>
      <c r="Q252" s="59"/>
      <c r="R252" s="59"/>
      <c r="S252" s="59"/>
      <c r="T252" s="59"/>
      <c r="U252" s="59"/>
      <c r="V252" s="59"/>
      <c r="W252" s="59"/>
      <c r="X252" s="59"/>
      <c r="Y252" s="59"/>
      <c r="Z252" s="59"/>
    </row>
    <row r="253" spans="1:26" ht="15.75" customHeight="1">
      <c r="A253" s="81" t="s">
        <v>3275</v>
      </c>
      <c r="B253" s="81" t="s">
        <v>3276</v>
      </c>
      <c r="C253" s="81" t="s">
        <v>3257</v>
      </c>
      <c r="D253" s="81" t="s">
        <v>3258</v>
      </c>
      <c r="E253" s="81" t="s">
        <v>1264</v>
      </c>
      <c r="F253" s="81" t="s">
        <v>1265</v>
      </c>
      <c r="G253" s="220" t="s">
        <v>677</v>
      </c>
      <c r="H253" s="81" t="s">
        <v>678</v>
      </c>
      <c r="I253" s="222"/>
      <c r="J253" s="222"/>
      <c r="K253" s="59"/>
      <c r="L253" s="59"/>
      <c r="M253" s="59"/>
      <c r="N253" s="59"/>
      <c r="O253" s="59"/>
      <c r="P253" s="59"/>
      <c r="Q253" s="59"/>
      <c r="R253" s="59"/>
      <c r="S253" s="59"/>
      <c r="T253" s="59"/>
      <c r="U253" s="59"/>
      <c r="V253" s="59"/>
      <c r="W253" s="59"/>
      <c r="X253" s="59"/>
      <c r="Y253" s="59"/>
      <c r="Z253" s="59"/>
    </row>
    <row r="254" spans="1:26" ht="15.75" customHeight="1">
      <c r="A254" s="81" t="s">
        <v>3275</v>
      </c>
      <c r="B254" s="81" t="s">
        <v>3276</v>
      </c>
      <c r="C254" s="81" t="s">
        <v>3257</v>
      </c>
      <c r="D254" s="81" t="s">
        <v>3258</v>
      </c>
      <c r="E254" s="81" t="s">
        <v>1266</v>
      </c>
      <c r="F254" s="81" t="s">
        <v>1267</v>
      </c>
      <c r="G254" s="220" t="s">
        <v>677</v>
      </c>
      <c r="H254" s="81" t="s">
        <v>678</v>
      </c>
      <c r="I254" s="222"/>
      <c r="J254" s="222"/>
      <c r="K254" s="59"/>
      <c r="L254" s="59"/>
      <c r="M254" s="59"/>
      <c r="N254" s="59"/>
      <c r="O254" s="59"/>
      <c r="P254" s="59"/>
      <c r="Q254" s="59"/>
      <c r="R254" s="59"/>
      <c r="S254" s="59"/>
      <c r="T254" s="59"/>
      <c r="U254" s="59"/>
      <c r="V254" s="59"/>
      <c r="W254" s="59"/>
      <c r="X254" s="59"/>
      <c r="Y254" s="59"/>
      <c r="Z254" s="59"/>
    </row>
    <row r="255" spans="1:26" ht="15.75" customHeight="1">
      <c r="A255" s="81" t="s">
        <v>3275</v>
      </c>
      <c r="B255" s="81" t="s">
        <v>3276</v>
      </c>
      <c r="C255" s="81" t="s">
        <v>3257</v>
      </c>
      <c r="D255" s="81" t="s">
        <v>3258</v>
      </c>
      <c r="E255" s="81" t="s">
        <v>1268</v>
      </c>
      <c r="F255" s="81" t="s">
        <v>1269</v>
      </c>
      <c r="G255" s="220" t="s">
        <v>677</v>
      </c>
      <c r="H255" s="81" t="s">
        <v>678</v>
      </c>
      <c r="I255" s="222"/>
      <c r="J255" s="222"/>
      <c r="K255" s="59"/>
      <c r="L255" s="59"/>
      <c r="M255" s="59"/>
      <c r="N255" s="59"/>
      <c r="O255" s="59"/>
      <c r="P255" s="59"/>
      <c r="Q255" s="59"/>
      <c r="R255" s="59"/>
      <c r="S255" s="59"/>
      <c r="T255" s="59"/>
      <c r="U255" s="59"/>
      <c r="V255" s="59"/>
      <c r="W255" s="59"/>
      <c r="X255" s="59"/>
      <c r="Y255" s="59"/>
      <c r="Z255" s="59"/>
    </row>
    <row r="256" spans="1:26" ht="15.75" customHeight="1">
      <c r="A256" s="81" t="s">
        <v>3275</v>
      </c>
      <c r="B256" s="81" t="s">
        <v>3276</v>
      </c>
      <c r="C256" s="81" t="s">
        <v>3257</v>
      </c>
      <c r="D256" s="81" t="s">
        <v>3258</v>
      </c>
      <c r="E256" s="81" t="s">
        <v>1270</v>
      </c>
      <c r="F256" s="81" t="s">
        <v>1271</v>
      </c>
      <c r="G256" s="220" t="s">
        <v>677</v>
      </c>
      <c r="H256" s="81" t="s">
        <v>678</v>
      </c>
      <c r="I256" s="222"/>
      <c r="J256" s="222"/>
      <c r="K256" s="59"/>
      <c r="L256" s="59"/>
      <c r="M256" s="59"/>
      <c r="N256" s="59"/>
      <c r="O256" s="59"/>
      <c r="P256" s="59"/>
      <c r="Q256" s="59"/>
      <c r="R256" s="59"/>
      <c r="S256" s="59"/>
      <c r="T256" s="59"/>
      <c r="U256" s="59"/>
      <c r="V256" s="59"/>
      <c r="W256" s="59"/>
      <c r="X256" s="59"/>
      <c r="Y256" s="59"/>
      <c r="Z256" s="59"/>
    </row>
    <row r="257" spans="1:26" ht="15.75" customHeight="1">
      <c r="A257" s="81" t="s">
        <v>3275</v>
      </c>
      <c r="B257" s="81" t="s">
        <v>3276</v>
      </c>
      <c r="C257" s="81" t="s">
        <v>3257</v>
      </c>
      <c r="D257" s="81" t="s">
        <v>3258</v>
      </c>
      <c r="E257" s="81" t="s">
        <v>1272</v>
      </c>
      <c r="F257" s="81" t="s">
        <v>1273</v>
      </c>
      <c r="G257" s="220" t="s">
        <v>677</v>
      </c>
      <c r="H257" s="81" t="s">
        <v>678</v>
      </c>
      <c r="I257" s="222"/>
      <c r="J257" s="222"/>
      <c r="K257" s="59"/>
      <c r="L257" s="59"/>
      <c r="M257" s="59"/>
      <c r="N257" s="59"/>
      <c r="O257" s="59"/>
      <c r="P257" s="59"/>
      <c r="Q257" s="59"/>
      <c r="R257" s="59"/>
      <c r="S257" s="59"/>
      <c r="T257" s="59"/>
      <c r="U257" s="59"/>
      <c r="V257" s="59"/>
      <c r="W257" s="59"/>
      <c r="X257" s="59"/>
      <c r="Y257" s="59"/>
      <c r="Z257" s="59"/>
    </row>
    <row r="258" spans="1:26" ht="15.75" customHeight="1">
      <c r="A258" s="81" t="s">
        <v>3275</v>
      </c>
      <c r="B258" s="81" t="s">
        <v>3276</v>
      </c>
      <c r="C258" s="81" t="s">
        <v>3257</v>
      </c>
      <c r="D258" s="81" t="s">
        <v>3258</v>
      </c>
      <c r="E258" s="81" t="s">
        <v>1274</v>
      </c>
      <c r="F258" s="81" t="s">
        <v>1275</v>
      </c>
      <c r="G258" s="220" t="s">
        <v>677</v>
      </c>
      <c r="H258" s="81" t="s">
        <v>678</v>
      </c>
      <c r="I258" s="222"/>
      <c r="J258" s="222"/>
      <c r="K258" s="59"/>
      <c r="L258" s="59"/>
      <c r="M258" s="59"/>
      <c r="N258" s="59"/>
      <c r="O258" s="59"/>
      <c r="P258" s="59"/>
      <c r="Q258" s="59"/>
      <c r="R258" s="59"/>
      <c r="S258" s="59"/>
      <c r="T258" s="59"/>
      <c r="U258" s="59"/>
      <c r="V258" s="59"/>
      <c r="W258" s="59"/>
      <c r="X258" s="59"/>
      <c r="Y258" s="59"/>
      <c r="Z258" s="59"/>
    </row>
    <row r="259" spans="1:26" ht="15.75" customHeight="1">
      <c r="A259" s="81" t="s">
        <v>3275</v>
      </c>
      <c r="B259" s="81" t="s">
        <v>3276</v>
      </c>
      <c r="C259" s="81" t="s">
        <v>3257</v>
      </c>
      <c r="D259" s="81" t="s">
        <v>3258</v>
      </c>
      <c r="E259" s="81" t="s">
        <v>1276</v>
      </c>
      <c r="F259" s="81" t="s">
        <v>1277</v>
      </c>
      <c r="G259" s="220" t="s">
        <v>677</v>
      </c>
      <c r="H259" s="81" t="s">
        <v>678</v>
      </c>
      <c r="I259" s="222"/>
      <c r="J259" s="222"/>
      <c r="K259" s="59"/>
      <c r="L259" s="59"/>
      <c r="M259" s="59"/>
      <c r="N259" s="59"/>
      <c r="O259" s="59"/>
      <c r="P259" s="59"/>
      <c r="Q259" s="59"/>
      <c r="R259" s="59"/>
      <c r="S259" s="59"/>
      <c r="T259" s="59"/>
      <c r="U259" s="59"/>
      <c r="V259" s="59"/>
      <c r="W259" s="59"/>
      <c r="X259" s="59"/>
      <c r="Y259" s="59"/>
      <c r="Z259" s="59"/>
    </row>
    <row r="260" spans="1:26" ht="15.75" customHeight="1">
      <c r="A260" s="81" t="s">
        <v>3275</v>
      </c>
      <c r="B260" s="81" t="s">
        <v>3276</v>
      </c>
      <c r="C260" s="81" t="s">
        <v>3257</v>
      </c>
      <c r="D260" s="81" t="s">
        <v>3258</v>
      </c>
      <c r="E260" s="81" t="s">
        <v>1278</v>
      </c>
      <c r="F260" s="81" t="s">
        <v>1279</v>
      </c>
      <c r="G260" s="220" t="s">
        <v>677</v>
      </c>
      <c r="H260" s="81" t="s">
        <v>678</v>
      </c>
      <c r="I260" s="222"/>
      <c r="J260" s="222"/>
      <c r="K260" s="59"/>
      <c r="L260" s="59"/>
      <c r="M260" s="59"/>
      <c r="N260" s="59"/>
      <c r="O260" s="59"/>
      <c r="P260" s="59"/>
      <c r="Q260" s="59"/>
      <c r="R260" s="59"/>
      <c r="S260" s="59"/>
      <c r="T260" s="59"/>
      <c r="U260" s="59"/>
      <c r="V260" s="59"/>
      <c r="W260" s="59"/>
      <c r="X260" s="59"/>
      <c r="Y260" s="59"/>
      <c r="Z260" s="59"/>
    </row>
    <row r="261" spans="1:26" ht="15.75" customHeight="1">
      <c r="A261" s="81" t="s">
        <v>3275</v>
      </c>
      <c r="B261" s="81" t="s">
        <v>3276</v>
      </c>
      <c r="C261" s="81" t="s">
        <v>3257</v>
      </c>
      <c r="D261" s="81" t="s">
        <v>3258</v>
      </c>
      <c r="E261" s="81" t="s">
        <v>1280</v>
      </c>
      <c r="F261" s="81" t="s">
        <v>1281</v>
      </c>
      <c r="G261" s="220" t="s">
        <v>677</v>
      </c>
      <c r="H261" s="81" t="s">
        <v>678</v>
      </c>
      <c r="I261" s="222"/>
      <c r="J261" s="222"/>
      <c r="K261" s="59"/>
      <c r="L261" s="59"/>
      <c r="M261" s="59"/>
      <c r="N261" s="59"/>
      <c r="O261" s="59"/>
      <c r="P261" s="59"/>
      <c r="Q261" s="59"/>
      <c r="R261" s="59"/>
      <c r="S261" s="59"/>
      <c r="T261" s="59"/>
      <c r="U261" s="59"/>
      <c r="V261" s="59"/>
      <c r="W261" s="59"/>
      <c r="X261" s="59"/>
      <c r="Y261" s="59"/>
      <c r="Z261" s="59"/>
    </row>
    <row r="262" spans="1:26" ht="15.75" customHeight="1">
      <c r="A262" s="81" t="s">
        <v>3275</v>
      </c>
      <c r="B262" s="81" t="s">
        <v>3276</v>
      </c>
      <c r="C262" s="81" t="s">
        <v>3257</v>
      </c>
      <c r="D262" s="81" t="s">
        <v>3258</v>
      </c>
      <c r="E262" s="81" t="s">
        <v>1282</v>
      </c>
      <c r="F262" s="81" t="s">
        <v>1283</v>
      </c>
      <c r="G262" s="220" t="s">
        <v>677</v>
      </c>
      <c r="H262" s="81" t="s">
        <v>678</v>
      </c>
      <c r="I262" s="222"/>
      <c r="J262" s="222"/>
      <c r="K262" s="59"/>
      <c r="L262" s="59"/>
      <c r="M262" s="59"/>
      <c r="N262" s="59"/>
      <c r="O262" s="59"/>
      <c r="P262" s="59"/>
      <c r="Q262" s="59"/>
      <c r="R262" s="59"/>
      <c r="S262" s="59"/>
      <c r="T262" s="59"/>
      <c r="U262" s="59"/>
      <c r="V262" s="59"/>
      <c r="W262" s="59"/>
      <c r="X262" s="59"/>
      <c r="Y262" s="59"/>
      <c r="Z262" s="59"/>
    </row>
    <row r="263" spans="1:26" ht="15.75" customHeight="1">
      <c r="A263" s="81" t="s">
        <v>3275</v>
      </c>
      <c r="B263" s="81" t="s">
        <v>3276</v>
      </c>
      <c r="C263" s="81" t="s">
        <v>3257</v>
      </c>
      <c r="D263" s="81" t="s">
        <v>3258</v>
      </c>
      <c r="E263" s="81" t="s">
        <v>1284</v>
      </c>
      <c r="F263" s="81" t="s">
        <v>1285</v>
      </c>
      <c r="G263" s="220" t="s">
        <v>677</v>
      </c>
      <c r="H263" s="81" t="s">
        <v>678</v>
      </c>
      <c r="I263" s="222"/>
      <c r="J263" s="222"/>
      <c r="K263" s="59"/>
      <c r="L263" s="59"/>
      <c r="M263" s="59"/>
      <c r="N263" s="59"/>
      <c r="O263" s="59"/>
      <c r="P263" s="59"/>
      <c r="Q263" s="59"/>
      <c r="R263" s="59"/>
      <c r="S263" s="59"/>
      <c r="T263" s="59"/>
      <c r="U263" s="59"/>
      <c r="V263" s="59"/>
      <c r="W263" s="59"/>
      <c r="X263" s="59"/>
      <c r="Y263" s="59"/>
      <c r="Z263" s="59"/>
    </row>
    <row r="264" spans="1:26" ht="15.75" customHeight="1">
      <c r="A264" s="81" t="s">
        <v>3275</v>
      </c>
      <c r="B264" s="81" t="s">
        <v>3276</v>
      </c>
      <c r="C264" s="81" t="s">
        <v>3257</v>
      </c>
      <c r="D264" s="81" t="s">
        <v>3258</v>
      </c>
      <c r="E264" s="81" t="s">
        <v>1286</v>
      </c>
      <c r="F264" s="81" t="s">
        <v>1287</v>
      </c>
      <c r="G264" s="220" t="s">
        <v>677</v>
      </c>
      <c r="H264" s="81" t="s">
        <v>678</v>
      </c>
      <c r="I264" s="222"/>
      <c r="J264" s="222"/>
      <c r="K264" s="59"/>
      <c r="L264" s="59"/>
      <c r="M264" s="59"/>
      <c r="N264" s="59"/>
      <c r="O264" s="59"/>
      <c r="P264" s="59"/>
      <c r="Q264" s="59"/>
      <c r="R264" s="59"/>
      <c r="S264" s="59"/>
      <c r="T264" s="59"/>
      <c r="U264" s="59"/>
      <c r="V264" s="59"/>
      <c r="W264" s="59"/>
      <c r="X264" s="59"/>
      <c r="Y264" s="59"/>
      <c r="Z264" s="59"/>
    </row>
    <row r="265" spans="1:26" ht="15.75" customHeight="1">
      <c r="A265" s="81" t="s">
        <v>3275</v>
      </c>
      <c r="B265" s="81" t="s">
        <v>3276</v>
      </c>
      <c r="C265" s="81" t="s">
        <v>3257</v>
      </c>
      <c r="D265" s="81" t="s">
        <v>3258</v>
      </c>
      <c r="E265" s="81" t="s">
        <v>1288</v>
      </c>
      <c r="F265" s="81" t="s">
        <v>1289</v>
      </c>
      <c r="G265" s="220" t="s">
        <v>677</v>
      </c>
      <c r="H265" s="81" t="s">
        <v>678</v>
      </c>
      <c r="I265" s="222"/>
      <c r="J265" s="222"/>
      <c r="K265" s="59"/>
      <c r="L265" s="59"/>
      <c r="M265" s="59"/>
      <c r="N265" s="59"/>
      <c r="O265" s="59"/>
      <c r="P265" s="59"/>
      <c r="Q265" s="59"/>
      <c r="R265" s="59"/>
      <c r="S265" s="59"/>
      <c r="T265" s="59"/>
      <c r="U265" s="59"/>
      <c r="V265" s="59"/>
      <c r="W265" s="59"/>
      <c r="X265" s="59"/>
      <c r="Y265" s="59"/>
      <c r="Z265" s="59"/>
    </row>
    <row r="266" spans="1:26" ht="15.75" customHeight="1">
      <c r="A266" s="81" t="s">
        <v>3275</v>
      </c>
      <c r="B266" s="81" t="s">
        <v>3276</v>
      </c>
      <c r="C266" s="81" t="s">
        <v>3257</v>
      </c>
      <c r="D266" s="81" t="s">
        <v>3258</v>
      </c>
      <c r="E266" s="81" t="s">
        <v>1290</v>
      </c>
      <c r="F266" s="81" t="s">
        <v>1291</v>
      </c>
      <c r="G266" s="220" t="s">
        <v>677</v>
      </c>
      <c r="H266" s="81" t="s">
        <v>678</v>
      </c>
      <c r="I266" s="222"/>
      <c r="J266" s="222"/>
      <c r="K266" s="59"/>
      <c r="L266" s="59"/>
      <c r="M266" s="59"/>
      <c r="N266" s="59"/>
      <c r="O266" s="59"/>
      <c r="P266" s="59"/>
      <c r="Q266" s="59"/>
      <c r="R266" s="59"/>
      <c r="S266" s="59"/>
      <c r="T266" s="59"/>
      <c r="U266" s="59"/>
      <c r="V266" s="59"/>
      <c r="W266" s="59"/>
      <c r="X266" s="59"/>
      <c r="Y266" s="59"/>
      <c r="Z266" s="59"/>
    </row>
    <row r="267" spans="1:26" ht="15.75" customHeight="1">
      <c r="A267" s="81" t="s">
        <v>3275</v>
      </c>
      <c r="B267" s="81" t="s">
        <v>3276</v>
      </c>
      <c r="C267" s="81" t="s">
        <v>3257</v>
      </c>
      <c r="D267" s="81" t="s">
        <v>3258</v>
      </c>
      <c r="E267" s="81" t="s">
        <v>1292</v>
      </c>
      <c r="F267" s="81" t="s">
        <v>1293</v>
      </c>
      <c r="G267" s="220" t="s">
        <v>677</v>
      </c>
      <c r="H267" s="81" t="s">
        <v>678</v>
      </c>
      <c r="I267" s="222"/>
      <c r="J267" s="222"/>
      <c r="K267" s="59"/>
      <c r="L267" s="59"/>
      <c r="M267" s="59"/>
      <c r="N267" s="59"/>
      <c r="O267" s="59"/>
      <c r="P267" s="59"/>
      <c r="Q267" s="59"/>
      <c r="R267" s="59"/>
      <c r="S267" s="59"/>
      <c r="T267" s="59"/>
      <c r="U267" s="59"/>
      <c r="V267" s="59"/>
      <c r="W267" s="59"/>
      <c r="X267" s="59"/>
      <c r="Y267" s="59"/>
      <c r="Z267" s="59"/>
    </row>
    <row r="268" spans="1:26" ht="15.75" customHeight="1">
      <c r="A268" s="81" t="s">
        <v>3275</v>
      </c>
      <c r="B268" s="81" t="s">
        <v>3276</v>
      </c>
      <c r="C268" s="81" t="s">
        <v>3257</v>
      </c>
      <c r="D268" s="81" t="s">
        <v>3258</v>
      </c>
      <c r="E268" s="81" t="s">
        <v>1294</v>
      </c>
      <c r="F268" s="81" t="s">
        <v>748</v>
      </c>
      <c r="G268" s="220" t="s">
        <v>677</v>
      </c>
      <c r="H268" s="81" t="s">
        <v>678</v>
      </c>
      <c r="I268" s="222"/>
      <c r="J268" s="222"/>
      <c r="K268" s="59"/>
      <c r="L268" s="59"/>
      <c r="M268" s="59"/>
      <c r="N268" s="59"/>
      <c r="O268" s="59"/>
      <c r="P268" s="59"/>
      <c r="Q268" s="59"/>
      <c r="R268" s="59"/>
      <c r="S268" s="59"/>
      <c r="T268" s="59"/>
      <c r="U268" s="59"/>
      <c r="V268" s="59"/>
      <c r="W268" s="59"/>
      <c r="X268" s="59"/>
      <c r="Y268" s="59"/>
      <c r="Z268" s="59"/>
    </row>
    <row r="269" spans="1:26" ht="15.75" customHeight="1">
      <c r="A269" s="81" t="s">
        <v>3275</v>
      </c>
      <c r="B269" s="81" t="s">
        <v>3276</v>
      </c>
      <c r="C269" s="81" t="s">
        <v>3257</v>
      </c>
      <c r="D269" s="81" t="s">
        <v>3258</v>
      </c>
      <c r="E269" s="81" t="s">
        <v>1295</v>
      </c>
      <c r="F269" s="81" t="s">
        <v>1296</v>
      </c>
      <c r="G269" s="220" t="s">
        <v>677</v>
      </c>
      <c r="H269" s="81" t="s">
        <v>678</v>
      </c>
      <c r="I269" s="222"/>
      <c r="J269" s="222"/>
      <c r="K269" s="59"/>
      <c r="L269" s="59"/>
      <c r="M269" s="59"/>
      <c r="N269" s="59"/>
      <c r="O269" s="59"/>
      <c r="P269" s="59"/>
      <c r="Q269" s="59"/>
      <c r="R269" s="59"/>
      <c r="S269" s="59"/>
      <c r="T269" s="59"/>
      <c r="U269" s="59"/>
      <c r="V269" s="59"/>
      <c r="W269" s="59"/>
      <c r="X269" s="59"/>
      <c r="Y269" s="59"/>
      <c r="Z269" s="59"/>
    </row>
    <row r="270" spans="1:26" ht="15.75" customHeight="1">
      <c r="A270" s="81" t="s">
        <v>3275</v>
      </c>
      <c r="B270" s="81" t="s">
        <v>3276</v>
      </c>
      <c r="C270" s="81" t="s">
        <v>3257</v>
      </c>
      <c r="D270" s="81" t="s">
        <v>3258</v>
      </c>
      <c r="E270" s="81" t="s">
        <v>1297</v>
      </c>
      <c r="F270" s="81" t="s">
        <v>1298</v>
      </c>
      <c r="G270" s="220" t="s">
        <v>677</v>
      </c>
      <c r="H270" s="81" t="s">
        <v>678</v>
      </c>
      <c r="I270" s="222"/>
      <c r="J270" s="222"/>
      <c r="K270" s="59"/>
      <c r="L270" s="59"/>
      <c r="M270" s="59"/>
      <c r="N270" s="59"/>
      <c r="O270" s="59"/>
      <c r="P270" s="59"/>
      <c r="Q270" s="59"/>
      <c r="R270" s="59"/>
      <c r="S270" s="59"/>
      <c r="T270" s="59"/>
      <c r="U270" s="59"/>
      <c r="V270" s="59"/>
      <c r="W270" s="59"/>
      <c r="X270" s="59"/>
      <c r="Y270" s="59"/>
      <c r="Z270" s="59"/>
    </row>
    <row r="271" spans="1:26" ht="15.75" customHeight="1">
      <c r="A271" s="81" t="s">
        <v>3275</v>
      </c>
      <c r="B271" s="81" t="s">
        <v>3276</v>
      </c>
      <c r="C271" s="81" t="s">
        <v>3257</v>
      </c>
      <c r="D271" s="81" t="s">
        <v>3258</v>
      </c>
      <c r="E271" s="81" t="s">
        <v>1299</v>
      </c>
      <c r="F271" s="81" t="s">
        <v>1148</v>
      </c>
      <c r="G271" s="220" t="s">
        <v>677</v>
      </c>
      <c r="H271" s="81" t="s">
        <v>678</v>
      </c>
      <c r="I271" s="222"/>
      <c r="J271" s="222"/>
      <c r="K271" s="59"/>
      <c r="L271" s="59"/>
      <c r="M271" s="59"/>
      <c r="N271" s="59"/>
      <c r="O271" s="59"/>
      <c r="P271" s="59"/>
      <c r="Q271" s="59"/>
      <c r="R271" s="59"/>
      <c r="S271" s="59"/>
      <c r="T271" s="59"/>
      <c r="U271" s="59"/>
      <c r="V271" s="59"/>
      <c r="W271" s="59"/>
      <c r="X271" s="59"/>
      <c r="Y271" s="59"/>
      <c r="Z271" s="59"/>
    </row>
    <row r="272" spans="1:26" ht="15.75" customHeight="1">
      <c r="A272" s="81" t="s">
        <v>3275</v>
      </c>
      <c r="B272" s="81" t="s">
        <v>3276</v>
      </c>
      <c r="C272" s="81" t="s">
        <v>3257</v>
      </c>
      <c r="D272" s="81" t="s">
        <v>3258</v>
      </c>
      <c r="E272" s="81" t="s">
        <v>1300</v>
      </c>
      <c r="F272" s="81" t="s">
        <v>1301</v>
      </c>
      <c r="G272" s="220" t="s">
        <v>677</v>
      </c>
      <c r="H272" s="81" t="s">
        <v>678</v>
      </c>
      <c r="I272" s="222"/>
      <c r="J272" s="222"/>
      <c r="K272" s="59"/>
      <c r="L272" s="59"/>
      <c r="M272" s="59"/>
      <c r="N272" s="59"/>
      <c r="O272" s="59"/>
      <c r="P272" s="59"/>
      <c r="Q272" s="59"/>
      <c r="R272" s="59"/>
      <c r="S272" s="59"/>
      <c r="T272" s="59"/>
      <c r="U272" s="59"/>
      <c r="V272" s="59"/>
      <c r="W272" s="59"/>
      <c r="X272" s="59"/>
      <c r="Y272" s="59"/>
      <c r="Z272" s="59"/>
    </row>
    <row r="273" spans="1:26" ht="15.75" customHeight="1">
      <c r="A273" s="81" t="s">
        <v>3277</v>
      </c>
      <c r="B273" s="81" t="s">
        <v>3278</v>
      </c>
      <c r="C273" s="81" t="s">
        <v>3251</v>
      </c>
      <c r="D273" s="81" t="s">
        <v>3252</v>
      </c>
      <c r="E273" s="81" t="s">
        <v>1302</v>
      </c>
      <c r="F273" s="81" t="s">
        <v>1303</v>
      </c>
      <c r="G273" s="220" t="s">
        <v>658</v>
      </c>
      <c r="H273" s="81" t="s">
        <v>659</v>
      </c>
      <c r="I273" s="222"/>
      <c r="J273" s="222"/>
      <c r="K273" s="59"/>
      <c r="L273" s="59"/>
      <c r="M273" s="59"/>
      <c r="N273" s="59"/>
      <c r="O273" s="59"/>
      <c r="P273" s="59"/>
      <c r="Q273" s="59"/>
      <c r="R273" s="59"/>
      <c r="S273" s="59"/>
      <c r="T273" s="59"/>
      <c r="U273" s="59"/>
      <c r="V273" s="59"/>
      <c r="W273" s="59"/>
      <c r="X273" s="59"/>
      <c r="Y273" s="59"/>
      <c r="Z273" s="59"/>
    </row>
    <row r="274" spans="1:26" ht="15.75" customHeight="1">
      <c r="A274" s="81" t="s">
        <v>3277</v>
      </c>
      <c r="B274" s="81" t="s">
        <v>3278</v>
      </c>
      <c r="C274" s="81" t="s">
        <v>3251</v>
      </c>
      <c r="D274" s="81" t="s">
        <v>3252</v>
      </c>
      <c r="E274" s="81" t="s">
        <v>1304</v>
      </c>
      <c r="F274" s="81" t="s">
        <v>1305</v>
      </c>
      <c r="G274" s="220" t="s">
        <v>658</v>
      </c>
      <c r="H274" s="81" t="s">
        <v>659</v>
      </c>
      <c r="I274" s="222"/>
      <c r="J274" s="222"/>
      <c r="K274" s="59"/>
      <c r="L274" s="59"/>
      <c r="M274" s="59"/>
      <c r="N274" s="59"/>
      <c r="O274" s="59"/>
      <c r="P274" s="59"/>
      <c r="Q274" s="59"/>
      <c r="R274" s="59"/>
      <c r="S274" s="59"/>
      <c r="T274" s="59"/>
      <c r="U274" s="59"/>
      <c r="V274" s="59"/>
      <c r="W274" s="59"/>
      <c r="X274" s="59"/>
      <c r="Y274" s="59"/>
      <c r="Z274" s="59"/>
    </row>
    <row r="275" spans="1:26" ht="15.75" customHeight="1">
      <c r="A275" s="81" t="s">
        <v>3277</v>
      </c>
      <c r="B275" s="81" t="s">
        <v>3278</v>
      </c>
      <c r="C275" s="81" t="s">
        <v>3251</v>
      </c>
      <c r="D275" s="81" t="s">
        <v>3252</v>
      </c>
      <c r="E275" s="81" t="s">
        <v>1306</v>
      </c>
      <c r="F275" s="81" t="s">
        <v>1307</v>
      </c>
      <c r="G275" s="220" t="s">
        <v>658</v>
      </c>
      <c r="H275" s="81" t="s">
        <v>659</v>
      </c>
      <c r="I275" s="222"/>
      <c r="J275" s="222"/>
      <c r="K275" s="59"/>
      <c r="L275" s="59"/>
      <c r="M275" s="59"/>
      <c r="N275" s="59"/>
      <c r="O275" s="59"/>
      <c r="P275" s="59"/>
      <c r="Q275" s="59"/>
      <c r="R275" s="59"/>
      <c r="S275" s="59"/>
      <c r="T275" s="59"/>
      <c r="U275" s="59"/>
      <c r="V275" s="59"/>
      <c r="W275" s="59"/>
      <c r="X275" s="59"/>
      <c r="Y275" s="59"/>
      <c r="Z275" s="59"/>
    </row>
    <row r="276" spans="1:26" ht="15.75" customHeight="1">
      <c r="A276" s="81" t="s">
        <v>3277</v>
      </c>
      <c r="B276" s="81" t="s">
        <v>3278</v>
      </c>
      <c r="C276" s="81" t="s">
        <v>3251</v>
      </c>
      <c r="D276" s="81" t="s">
        <v>3252</v>
      </c>
      <c r="E276" s="81" t="s">
        <v>1308</v>
      </c>
      <c r="F276" s="81" t="s">
        <v>1309</v>
      </c>
      <c r="G276" s="220" t="s">
        <v>658</v>
      </c>
      <c r="H276" s="81" t="s">
        <v>659</v>
      </c>
      <c r="I276" s="222"/>
      <c r="J276" s="222"/>
      <c r="K276" s="59"/>
      <c r="L276" s="59"/>
      <c r="M276" s="59"/>
      <c r="N276" s="59"/>
      <c r="O276" s="59"/>
      <c r="P276" s="59"/>
      <c r="Q276" s="59"/>
      <c r="R276" s="59"/>
      <c r="S276" s="59"/>
      <c r="T276" s="59"/>
      <c r="U276" s="59"/>
      <c r="V276" s="59"/>
      <c r="W276" s="59"/>
      <c r="X276" s="59"/>
      <c r="Y276" s="59"/>
      <c r="Z276" s="59"/>
    </row>
    <row r="277" spans="1:26" ht="15.75" customHeight="1">
      <c r="A277" s="81" t="s">
        <v>3277</v>
      </c>
      <c r="B277" s="81" t="s">
        <v>3278</v>
      </c>
      <c r="C277" s="81" t="s">
        <v>3251</v>
      </c>
      <c r="D277" s="81" t="s">
        <v>3252</v>
      </c>
      <c r="E277" s="81" t="s">
        <v>1310</v>
      </c>
      <c r="F277" s="81" t="s">
        <v>1311</v>
      </c>
      <c r="G277" s="220" t="s">
        <v>658</v>
      </c>
      <c r="H277" s="81" t="s">
        <v>659</v>
      </c>
      <c r="I277" s="222"/>
      <c r="J277" s="222"/>
      <c r="K277" s="59"/>
      <c r="L277" s="59"/>
      <c r="M277" s="59"/>
      <c r="N277" s="59"/>
      <c r="O277" s="59"/>
      <c r="P277" s="59"/>
      <c r="Q277" s="59"/>
      <c r="R277" s="59"/>
      <c r="S277" s="59"/>
      <c r="T277" s="59"/>
      <c r="U277" s="59"/>
      <c r="V277" s="59"/>
      <c r="W277" s="59"/>
      <c r="X277" s="59"/>
      <c r="Y277" s="59"/>
      <c r="Z277" s="59"/>
    </row>
    <row r="278" spans="1:26" ht="15.75" customHeight="1">
      <c r="A278" s="81" t="s">
        <v>3277</v>
      </c>
      <c r="B278" s="81" t="s">
        <v>3278</v>
      </c>
      <c r="C278" s="81" t="s">
        <v>3251</v>
      </c>
      <c r="D278" s="81" t="s">
        <v>3252</v>
      </c>
      <c r="E278" s="81" t="s">
        <v>1312</v>
      </c>
      <c r="F278" s="81" t="s">
        <v>1313</v>
      </c>
      <c r="G278" s="220" t="s">
        <v>658</v>
      </c>
      <c r="H278" s="81" t="s">
        <v>659</v>
      </c>
      <c r="I278" s="222"/>
      <c r="J278" s="222"/>
      <c r="K278" s="59"/>
      <c r="L278" s="59"/>
      <c r="M278" s="59"/>
      <c r="N278" s="59"/>
      <c r="O278" s="59"/>
      <c r="P278" s="59"/>
      <c r="Q278" s="59"/>
      <c r="R278" s="59"/>
      <c r="S278" s="59"/>
      <c r="T278" s="59"/>
      <c r="U278" s="59"/>
      <c r="V278" s="59"/>
      <c r="W278" s="59"/>
      <c r="X278" s="59"/>
      <c r="Y278" s="59"/>
      <c r="Z278" s="59"/>
    </row>
    <row r="279" spans="1:26" ht="15.75" customHeight="1">
      <c r="A279" s="81" t="s">
        <v>3277</v>
      </c>
      <c r="B279" s="81" t="s">
        <v>3278</v>
      </c>
      <c r="C279" s="81" t="s">
        <v>3251</v>
      </c>
      <c r="D279" s="81" t="s">
        <v>3252</v>
      </c>
      <c r="E279" s="81" t="s">
        <v>1314</v>
      </c>
      <c r="F279" s="81" t="s">
        <v>1315</v>
      </c>
      <c r="G279" s="220" t="s">
        <v>658</v>
      </c>
      <c r="H279" s="81" t="s">
        <v>659</v>
      </c>
      <c r="I279" s="222"/>
      <c r="J279" s="222"/>
      <c r="K279" s="59"/>
      <c r="L279" s="59"/>
      <c r="M279" s="59"/>
      <c r="N279" s="59"/>
      <c r="O279" s="59"/>
      <c r="P279" s="59"/>
      <c r="Q279" s="59"/>
      <c r="R279" s="59"/>
      <c r="S279" s="59"/>
      <c r="T279" s="59"/>
      <c r="U279" s="59"/>
      <c r="V279" s="59"/>
      <c r="W279" s="59"/>
      <c r="X279" s="59"/>
      <c r="Y279" s="59"/>
      <c r="Z279" s="59"/>
    </row>
    <row r="280" spans="1:26" ht="15.75" customHeight="1">
      <c r="A280" s="81" t="s">
        <v>3277</v>
      </c>
      <c r="B280" s="81" t="s">
        <v>3278</v>
      </c>
      <c r="C280" s="81" t="s">
        <v>3251</v>
      </c>
      <c r="D280" s="81" t="s">
        <v>3252</v>
      </c>
      <c r="E280" s="81" t="s">
        <v>1316</v>
      </c>
      <c r="F280" s="81" t="s">
        <v>1317</v>
      </c>
      <c r="G280" s="220" t="s">
        <v>658</v>
      </c>
      <c r="H280" s="81" t="s">
        <v>659</v>
      </c>
      <c r="I280" s="222"/>
      <c r="J280" s="222"/>
      <c r="K280" s="59"/>
      <c r="L280" s="59"/>
      <c r="M280" s="59"/>
      <c r="N280" s="59"/>
      <c r="O280" s="59"/>
      <c r="P280" s="59"/>
      <c r="Q280" s="59"/>
      <c r="R280" s="59"/>
      <c r="S280" s="59"/>
      <c r="T280" s="59"/>
      <c r="U280" s="59"/>
      <c r="V280" s="59"/>
      <c r="W280" s="59"/>
      <c r="X280" s="59"/>
      <c r="Y280" s="59"/>
      <c r="Z280" s="59"/>
    </row>
    <row r="281" spans="1:26" ht="15.75" customHeight="1">
      <c r="A281" s="81" t="s">
        <v>3279</v>
      </c>
      <c r="B281" s="81" t="s">
        <v>3280</v>
      </c>
      <c r="C281" s="81" t="s">
        <v>3251</v>
      </c>
      <c r="D281" s="81" t="s">
        <v>3252</v>
      </c>
      <c r="E281" s="81" t="s">
        <v>1318</v>
      </c>
      <c r="F281" s="81" t="s">
        <v>1319</v>
      </c>
      <c r="G281" s="220" t="s">
        <v>658</v>
      </c>
      <c r="H281" s="81" t="s">
        <v>659</v>
      </c>
      <c r="I281" s="222"/>
      <c r="J281" s="222"/>
      <c r="K281" s="59"/>
      <c r="L281" s="59"/>
      <c r="M281" s="59"/>
      <c r="N281" s="59"/>
      <c r="O281" s="59"/>
      <c r="P281" s="59"/>
      <c r="Q281" s="59"/>
      <c r="R281" s="59"/>
      <c r="S281" s="59"/>
      <c r="T281" s="59"/>
      <c r="U281" s="59"/>
      <c r="V281" s="59"/>
      <c r="W281" s="59"/>
      <c r="X281" s="59"/>
      <c r="Y281" s="59"/>
      <c r="Z281" s="59"/>
    </row>
    <row r="282" spans="1:26" ht="15.75" customHeight="1">
      <c r="A282" s="81" t="s">
        <v>3279</v>
      </c>
      <c r="B282" s="81" t="s">
        <v>3280</v>
      </c>
      <c r="C282" s="81" t="s">
        <v>3251</v>
      </c>
      <c r="D282" s="81" t="s">
        <v>3252</v>
      </c>
      <c r="E282" s="81" t="s">
        <v>1320</v>
      </c>
      <c r="F282" s="81" t="s">
        <v>1321</v>
      </c>
      <c r="G282" s="220" t="s">
        <v>658</v>
      </c>
      <c r="H282" s="81" t="s">
        <v>659</v>
      </c>
      <c r="I282" s="222"/>
      <c r="J282" s="222"/>
      <c r="K282" s="59"/>
      <c r="L282" s="59"/>
      <c r="M282" s="59"/>
      <c r="N282" s="59"/>
      <c r="O282" s="59"/>
      <c r="P282" s="59"/>
      <c r="Q282" s="59"/>
      <c r="R282" s="59"/>
      <c r="S282" s="59"/>
      <c r="T282" s="59"/>
      <c r="U282" s="59"/>
      <c r="V282" s="59"/>
      <c r="W282" s="59"/>
      <c r="X282" s="59"/>
      <c r="Y282" s="59"/>
      <c r="Z282" s="59"/>
    </row>
    <row r="283" spans="1:26" ht="15.75" customHeight="1">
      <c r="A283" s="81" t="s">
        <v>3279</v>
      </c>
      <c r="B283" s="81" t="s">
        <v>3280</v>
      </c>
      <c r="C283" s="81" t="s">
        <v>3251</v>
      </c>
      <c r="D283" s="81" t="s">
        <v>3252</v>
      </c>
      <c r="E283" s="81" t="s">
        <v>1322</v>
      </c>
      <c r="F283" s="81" t="s">
        <v>1323</v>
      </c>
      <c r="G283" s="220" t="s">
        <v>658</v>
      </c>
      <c r="H283" s="81" t="s">
        <v>659</v>
      </c>
      <c r="I283" s="222"/>
      <c r="J283" s="222"/>
      <c r="K283" s="59"/>
      <c r="L283" s="59"/>
      <c r="M283" s="59"/>
      <c r="N283" s="59"/>
      <c r="O283" s="59"/>
      <c r="P283" s="59"/>
      <c r="Q283" s="59"/>
      <c r="R283" s="59"/>
      <c r="S283" s="59"/>
      <c r="T283" s="59"/>
      <c r="U283" s="59"/>
      <c r="V283" s="59"/>
      <c r="W283" s="59"/>
      <c r="X283" s="59"/>
      <c r="Y283" s="59"/>
      <c r="Z283" s="59"/>
    </row>
    <row r="284" spans="1:26" ht="15.75" customHeight="1">
      <c r="A284" s="81" t="s">
        <v>3279</v>
      </c>
      <c r="B284" s="81" t="s">
        <v>3280</v>
      </c>
      <c r="C284" s="81" t="s">
        <v>3251</v>
      </c>
      <c r="D284" s="81" t="s">
        <v>3252</v>
      </c>
      <c r="E284" s="81" t="s">
        <v>1324</v>
      </c>
      <c r="F284" s="81" t="s">
        <v>1325</v>
      </c>
      <c r="G284" s="220" t="s">
        <v>658</v>
      </c>
      <c r="H284" s="81" t="s">
        <v>659</v>
      </c>
      <c r="I284" s="222"/>
      <c r="J284" s="222"/>
      <c r="K284" s="59"/>
      <c r="L284" s="59"/>
      <c r="M284" s="59"/>
      <c r="N284" s="59"/>
      <c r="O284" s="59"/>
      <c r="P284" s="59"/>
      <c r="Q284" s="59"/>
      <c r="R284" s="59"/>
      <c r="S284" s="59"/>
      <c r="T284" s="59"/>
      <c r="U284" s="59"/>
      <c r="V284" s="59"/>
      <c r="W284" s="59"/>
      <c r="X284" s="59"/>
      <c r="Y284" s="59"/>
      <c r="Z284" s="59"/>
    </row>
    <row r="285" spans="1:26" ht="15.75" customHeight="1">
      <c r="A285" s="81" t="s">
        <v>3279</v>
      </c>
      <c r="B285" s="81" t="s">
        <v>3280</v>
      </c>
      <c r="C285" s="81" t="s">
        <v>3251</v>
      </c>
      <c r="D285" s="81" t="s">
        <v>3252</v>
      </c>
      <c r="E285" s="81" t="s">
        <v>1326</v>
      </c>
      <c r="F285" s="81" t="s">
        <v>1327</v>
      </c>
      <c r="G285" s="220" t="s">
        <v>658</v>
      </c>
      <c r="H285" s="81" t="s">
        <v>659</v>
      </c>
      <c r="I285" s="222"/>
      <c r="J285" s="222"/>
      <c r="K285" s="59"/>
      <c r="L285" s="59"/>
      <c r="M285" s="59"/>
      <c r="N285" s="59"/>
      <c r="O285" s="59"/>
      <c r="P285" s="59"/>
      <c r="Q285" s="59"/>
      <c r="R285" s="59"/>
      <c r="S285" s="59"/>
      <c r="T285" s="59"/>
      <c r="U285" s="59"/>
      <c r="V285" s="59"/>
      <c r="W285" s="59"/>
      <c r="X285" s="59"/>
      <c r="Y285" s="59"/>
      <c r="Z285" s="59"/>
    </row>
    <row r="286" spans="1:26" ht="15.75" customHeight="1">
      <c r="A286" s="81" t="s">
        <v>3279</v>
      </c>
      <c r="B286" s="81" t="s">
        <v>3280</v>
      </c>
      <c r="C286" s="81" t="s">
        <v>3251</v>
      </c>
      <c r="D286" s="81" t="s">
        <v>3252</v>
      </c>
      <c r="E286" s="81" t="s">
        <v>1328</v>
      </c>
      <c r="F286" s="81" t="s">
        <v>1329</v>
      </c>
      <c r="G286" s="220" t="s">
        <v>658</v>
      </c>
      <c r="H286" s="81" t="s">
        <v>659</v>
      </c>
      <c r="I286" s="222"/>
      <c r="J286" s="222"/>
      <c r="K286" s="59"/>
      <c r="L286" s="59"/>
      <c r="M286" s="59"/>
      <c r="N286" s="59"/>
      <c r="O286" s="59"/>
      <c r="P286" s="59"/>
      <c r="Q286" s="59"/>
      <c r="R286" s="59"/>
      <c r="S286" s="59"/>
      <c r="T286" s="59"/>
      <c r="U286" s="59"/>
      <c r="V286" s="59"/>
      <c r="W286" s="59"/>
      <c r="X286" s="59"/>
      <c r="Y286" s="59"/>
      <c r="Z286" s="59"/>
    </row>
    <row r="287" spans="1:26" ht="15.75" customHeight="1">
      <c r="A287" s="81" t="s">
        <v>3279</v>
      </c>
      <c r="B287" s="81" t="s">
        <v>3280</v>
      </c>
      <c r="C287" s="81" t="s">
        <v>3251</v>
      </c>
      <c r="D287" s="81" t="s">
        <v>3252</v>
      </c>
      <c r="E287" s="81" t="s">
        <v>1330</v>
      </c>
      <c r="F287" s="81" t="s">
        <v>1331</v>
      </c>
      <c r="G287" s="220" t="s">
        <v>658</v>
      </c>
      <c r="H287" s="81" t="s">
        <v>659</v>
      </c>
      <c r="I287" s="222"/>
      <c r="J287" s="222"/>
      <c r="K287" s="59"/>
      <c r="L287" s="59"/>
      <c r="M287" s="59"/>
      <c r="N287" s="59"/>
      <c r="O287" s="59"/>
      <c r="P287" s="59"/>
      <c r="Q287" s="59"/>
      <c r="R287" s="59"/>
      <c r="S287" s="59"/>
      <c r="T287" s="59"/>
      <c r="U287" s="59"/>
      <c r="V287" s="59"/>
      <c r="W287" s="59"/>
      <c r="X287" s="59"/>
      <c r="Y287" s="59"/>
      <c r="Z287" s="59"/>
    </row>
    <row r="288" spans="1:26" ht="15.75" customHeight="1">
      <c r="A288" s="81" t="s">
        <v>3279</v>
      </c>
      <c r="B288" s="81" t="s">
        <v>3280</v>
      </c>
      <c r="C288" s="81" t="s">
        <v>3251</v>
      </c>
      <c r="D288" s="81" t="s">
        <v>3252</v>
      </c>
      <c r="E288" s="81" t="s">
        <v>1332</v>
      </c>
      <c r="F288" s="81" t="s">
        <v>1333</v>
      </c>
      <c r="G288" s="220" t="s">
        <v>658</v>
      </c>
      <c r="H288" s="81" t="s">
        <v>659</v>
      </c>
      <c r="I288" s="222"/>
      <c r="J288" s="222"/>
      <c r="K288" s="59"/>
      <c r="L288" s="59"/>
      <c r="M288" s="59"/>
      <c r="N288" s="59"/>
      <c r="O288" s="59"/>
      <c r="P288" s="59"/>
      <c r="Q288" s="59"/>
      <c r="R288" s="59"/>
      <c r="S288" s="59"/>
      <c r="T288" s="59"/>
      <c r="U288" s="59"/>
      <c r="V288" s="59"/>
      <c r="W288" s="59"/>
      <c r="X288" s="59"/>
      <c r="Y288" s="59"/>
      <c r="Z288" s="59"/>
    </row>
    <row r="289" spans="1:26" ht="15.75" customHeight="1">
      <c r="A289" s="81" t="s">
        <v>3279</v>
      </c>
      <c r="B289" s="81" t="s">
        <v>3280</v>
      </c>
      <c r="C289" s="81" t="s">
        <v>3251</v>
      </c>
      <c r="D289" s="81" t="s">
        <v>3252</v>
      </c>
      <c r="E289" s="81" t="s">
        <v>1334</v>
      </c>
      <c r="F289" s="81" t="s">
        <v>1335</v>
      </c>
      <c r="G289" s="220" t="s">
        <v>658</v>
      </c>
      <c r="H289" s="81" t="s">
        <v>659</v>
      </c>
      <c r="I289" s="222"/>
      <c r="J289" s="222"/>
      <c r="K289" s="59"/>
      <c r="L289" s="59"/>
      <c r="M289" s="59"/>
      <c r="N289" s="59"/>
      <c r="O289" s="59"/>
      <c r="P289" s="59"/>
      <c r="Q289" s="59"/>
      <c r="R289" s="59"/>
      <c r="S289" s="59"/>
      <c r="T289" s="59"/>
      <c r="U289" s="59"/>
      <c r="V289" s="59"/>
      <c r="W289" s="59"/>
      <c r="X289" s="59"/>
      <c r="Y289" s="59"/>
      <c r="Z289" s="59"/>
    </row>
    <row r="290" spans="1:26" ht="15.75" customHeight="1">
      <c r="A290" s="81" t="s">
        <v>3279</v>
      </c>
      <c r="B290" s="81" t="s">
        <v>3280</v>
      </c>
      <c r="C290" s="81" t="s">
        <v>3251</v>
      </c>
      <c r="D290" s="81" t="s">
        <v>3252</v>
      </c>
      <c r="E290" s="81" t="s">
        <v>1336</v>
      </c>
      <c r="F290" s="81" t="s">
        <v>1337</v>
      </c>
      <c r="G290" s="220" t="s">
        <v>658</v>
      </c>
      <c r="H290" s="81" t="s">
        <v>659</v>
      </c>
      <c r="I290" s="222"/>
      <c r="J290" s="222"/>
      <c r="K290" s="59"/>
      <c r="L290" s="59"/>
      <c r="M290" s="59"/>
      <c r="N290" s="59"/>
      <c r="O290" s="59"/>
      <c r="P290" s="59"/>
      <c r="Q290" s="59"/>
      <c r="R290" s="59"/>
      <c r="S290" s="59"/>
      <c r="T290" s="59"/>
      <c r="U290" s="59"/>
      <c r="V290" s="59"/>
      <c r="W290" s="59"/>
      <c r="X290" s="59"/>
      <c r="Y290" s="59"/>
      <c r="Z290" s="59"/>
    </row>
    <row r="291" spans="1:26" ht="15.75" customHeight="1">
      <c r="A291" s="81" t="s">
        <v>3279</v>
      </c>
      <c r="B291" s="81" t="s">
        <v>3280</v>
      </c>
      <c r="C291" s="81" t="s">
        <v>3251</v>
      </c>
      <c r="D291" s="81" t="s">
        <v>3252</v>
      </c>
      <c r="E291" s="81" t="s">
        <v>1338</v>
      </c>
      <c r="F291" s="81" t="s">
        <v>1339</v>
      </c>
      <c r="G291" s="220" t="s">
        <v>658</v>
      </c>
      <c r="H291" s="81" t="s">
        <v>659</v>
      </c>
      <c r="I291" s="222"/>
      <c r="J291" s="222"/>
      <c r="K291" s="59"/>
      <c r="L291" s="59"/>
      <c r="M291" s="59"/>
      <c r="N291" s="59"/>
      <c r="O291" s="59"/>
      <c r="P291" s="59"/>
      <c r="Q291" s="59"/>
      <c r="R291" s="59"/>
      <c r="S291" s="59"/>
      <c r="T291" s="59"/>
      <c r="U291" s="59"/>
      <c r="V291" s="59"/>
      <c r="W291" s="59"/>
      <c r="X291" s="59"/>
      <c r="Y291" s="59"/>
      <c r="Z291" s="59"/>
    </row>
    <row r="292" spans="1:26" ht="15.75" customHeight="1">
      <c r="A292" s="81" t="s">
        <v>3279</v>
      </c>
      <c r="B292" s="81" t="s">
        <v>3280</v>
      </c>
      <c r="C292" s="81" t="s">
        <v>3251</v>
      </c>
      <c r="D292" s="81" t="s">
        <v>3252</v>
      </c>
      <c r="E292" s="81" t="s">
        <v>1340</v>
      </c>
      <c r="F292" s="81" t="s">
        <v>1341</v>
      </c>
      <c r="G292" s="220" t="s">
        <v>658</v>
      </c>
      <c r="H292" s="81" t="s">
        <v>659</v>
      </c>
      <c r="I292" s="222"/>
      <c r="J292" s="222"/>
      <c r="K292" s="59"/>
      <c r="L292" s="59"/>
      <c r="M292" s="59"/>
      <c r="N292" s="59"/>
      <c r="O292" s="59"/>
      <c r="P292" s="59"/>
      <c r="Q292" s="59"/>
      <c r="R292" s="59"/>
      <c r="S292" s="59"/>
      <c r="T292" s="59"/>
      <c r="U292" s="59"/>
      <c r="V292" s="59"/>
      <c r="W292" s="59"/>
      <c r="X292" s="59"/>
      <c r="Y292" s="59"/>
      <c r="Z292" s="59"/>
    </row>
    <row r="293" spans="1:26" ht="15.75" customHeight="1">
      <c r="A293" s="81" t="s">
        <v>3279</v>
      </c>
      <c r="B293" s="81" t="s">
        <v>3280</v>
      </c>
      <c r="C293" s="81" t="s">
        <v>3251</v>
      </c>
      <c r="D293" s="81" t="s">
        <v>3252</v>
      </c>
      <c r="E293" s="81" t="s">
        <v>1342</v>
      </c>
      <c r="F293" s="81" t="s">
        <v>1343</v>
      </c>
      <c r="G293" s="220" t="s">
        <v>658</v>
      </c>
      <c r="H293" s="81" t="s">
        <v>659</v>
      </c>
      <c r="I293" s="222"/>
      <c r="J293" s="222"/>
      <c r="K293" s="59"/>
      <c r="L293" s="59"/>
      <c r="M293" s="59"/>
      <c r="N293" s="59"/>
      <c r="O293" s="59"/>
      <c r="P293" s="59"/>
      <c r="Q293" s="59"/>
      <c r="R293" s="59"/>
      <c r="S293" s="59"/>
      <c r="T293" s="59"/>
      <c r="U293" s="59"/>
      <c r="V293" s="59"/>
      <c r="W293" s="59"/>
      <c r="X293" s="59"/>
      <c r="Y293" s="59"/>
      <c r="Z293" s="59"/>
    </row>
    <row r="294" spans="1:26" ht="15.75" customHeight="1">
      <c r="A294" s="81" t="s">
        <v>3279</v>
      </c>
      <c r="B294" s="81" t="s">
        <v>3280</v>
      </c>
      <c r="C294" s="81" t="s">
        <v>3251</v>
      </c>
      <c r="D294" s="81" t="s">
        <v>3252</v>
      </c>
      <c r="E294" s="81" t="s">
        <v>1344</v>
      </c>
      <c r="F294" s="81" t="s">
        <v>1345</v>
      </c>
      <c r="G294" s="220" t="s">
        <v>658</v>
      </c>
      <c r="H294" s="81" t="s">
        <v>659</v>
      </c>
      <c r="I294" s="222"/>
      <c r="J294" s="222"/>
      <c r="K294" s="59"/>
      <c r="L294" s="59"/>
      <c r="M294" s="59"/>
      <c r="N294" s="59"/>
      <c r="O294" s="59"/>
      <c r="P294" s="59"/>
      <c r="Q294" s="59"/>
      <c r="R294" s="59"/>
      <c r="S294" s="59"/>
      <c r="T294" s="59"/>
      <c r="U294" s="59"/>
      <c r="V294" s="59"/>
      <c r="W294" s="59"/>
      <c r="X294" s="59"/>
      <c r="Y294" s="59"/>
      <c r="Z294" s="59"/>
    </row>
    <row r="295" spans="1:26" ht="15.75" customHeight="1">
      <c r="A295" s="81" t="s">
        <v>3279</v>
      </c>
      <c r="B295" s="81" t="s">
        <v>3280</v>
      </c>
      <c r="C295" s="81" t="s">
        <v>3251</v>
      </c>
      <c r="D295" s="81" t="s">
        <v>3252</v>
      </c>
      <c r="E295" s="81" t="s">
        <v>1346</v>
      </c>
      <c r="F295" s="81" t="s">
        <v>1347</v>
      </c>
      <c r="G295" s="220" t="s">
        <v>658</v>
      </c>
      <c r="H295" s="81" t="s">
        <v>659</v>
      </c>
      <c r="I295" s="222"/>
      <c r="J295" s="222"/>
      <c r="K295" s="59"/>
      <c r="L295" s="59"/>
      <c r="M295" s="59"/>
      <c r="N295" s="59"/>
      <c r="O295" s="59"/>
      <c r="P295" s="59"/>
      <c r="Q295" s="59"/>
      <c r="R295" s="59"/>
      <c r="S295" s="59"/>
      <c r="T295" s="59"/>
      <c r="U295" s="59"/>
      <c r="V295" s="59"/>
      <c r="W295" s="59"/>
      <c r="X295" s="59"/>
      <c r="Y295" s="59"/>
      <c r="Z295" s="59"/>
    </row>
    <row r="296" spans="1:26" ht="15.75" customHeight="1">
      <c r="A296" s="81" t="s">
        <v>3279</v>
      </c>
      <c r="B296" s="81" t="s">
        <v>3280</v>
      </c>
      <c r="C296" s="81" t="s">
        <v>3251</v>
      </c>
      <c r="D296" s="81" t="s">
        <v>3252</v>
      </c>
      <c r="E296" s="81" t="s">
        <v>1348</v>
      </c>
      <c r="F296" s="81" t="s">
        <v>1349</v>
      </c>
      <c r="G296" s="220" t="s">
        <v>658</v>
      </c>
      <c r="H296" s="81" t="s">
        <v>659</v>
      </c>
      <c r="I296" s="222"/>
      <c r="J296" s="222"/>
      <c r="K296" s="59"/>
      <c r="L296" s="59"/>
      <c r="M296" s="59"/>
      <c r="N296" s="59"/>
      <c r="O296" s="59"/>
      <c r="P296" s="59"/>
      <c r="Q296" s="59"/>
      <c r="R296" s="59"/>
      <c r="S296" s="59"/>
      <c r="T296" s="59"/>
      <c r="U296" s="59"/>
      <c r="V296" s="59"/>
      <c r="W296" s="59"/>
      <c r="X296" s="59"/>
      <c r="Y296" s="59"/>
      <c r="Z296" s="59"/>
    </row>
    <row r="297" spans="1:26" ht="15.75" customHeight="1">
      <c r="A297" s="81" t="s">
        <v>3279</v>
      </c>
      <c r="B297" s="81" t="s">
        <v>3280</v>
      </c>
      <c r="C297" s="81" t="s">
        <v>3251</v>
      </c>
      <c r="D297" s="81" t="s">
        <v>3252</v>
      </c>
      <c r="E297" s="81" t="s">
        <v>1350</v>
      </c>
      <c r="F297" s="81" t="s">
        <v>1351</v>
      </c>
      <c r="G297" s="220" t="s">
        <v>658</v>
      </c>
      <c r="H297" s="81" t="s">
        <v>659</v>
      </c>
      <c r="I297" s="222"/>
      <c r="J297" s="222"/>
      <c r="K297" s="59"/>
      <c r="L297" s="59"/>
      <c r="M297" s="59"/>
      <c r="N297" s="59"/>
      <c r="O297" s="59"/>
      <c r="P297" s="59"/>
      <c r="Q297" s="59"/>
      <c r="R297" s="59"/>
      <c r="S297" s="59"/>
      <c r="T297" s="59"/>
      <c r="U297" s="59"/>
      <c r="V297" s="59"/>
      <c r="W297" s="59"/>
      <c r="X297" s="59"/>
      <c r="Y297" s="59"/>
      <c r="Z297" s="59"/>
    </row>
    <row r="298" spans="1:26" ht="15.75" customHeight="1">
      <c r="A298" s="81" t="s">
        <v>3279</v>
      </c>
      <c r="B298" s="81" t="s">
        <v>3280</v>
      </c>
      <c r="C298" s="81" t="s">
        <v>3251</v>
      </c>
      <c r="D298" s="81" t="s">
        <v>3252</v>
      </c>
      <c r="E298" s="81" t="s">
        <v>1352</v>
      </c>
      <c r="F298" s="81" t="s">
        <v>1353</v>
      </c>
      <c r="G298" s="220" t="s">
        <v>658</v>
      </c>
      <c r="H298" s="81" t="s">
        <v>659</v>
      </c>
      <c r="I298" s="222"/>
      <c r="J298" s="222"/>
      <c r="K298" s="59"/>
      <c r="L298" s="59"/>
      <c r="M298" s="59"/>
      <c r="N298" s="59"/>
      <c r="O298" s="59"/>
      <c r="P298" s="59"/>
      <c r="Q298" s="59"/>
      <c r="R298" s="59"/>
      <c r="S298" s="59"/>
      <c r="T298" s="59"/>
      <c r="U298" s="59"/>
      <c r="V298" s="59"/>
      <c r="W298" s="59"/>
      <c r="X298" s="59"/>
      <c r="Y298" s="59"/>
      <c r="Z298" s="59"/>
    </row>
    <row r="299" spans="1:26" ht="15.75" customHeight="1">
      <c r="A299" s="81" t="s">
        <v>3279</v>
      </c>
      <c r="B299" s="81" t="s">
        <v>3280</v>
      </c>
      <c r="C299" s="81" t="s">
        <v>3251</v>
      </c>
      <c r="D299" s="81" t="s">
        <v>3252</v>
      </c>
      <c r="E299" s="81" t="s">
        <v>1354</v>
      </c>
      <c r="F299" s="81" t="s">
        <v>1355</v>
      </c>
      <c r="G299" s="220" t="s">
        <v>658</v>
      </c>
      <c r="H299" s="81" t="s">
        <v>659</v>
      </c>
      <c r="I299" s="222"/>
      <c r="J299" s="222"/>
      <c r="K299" s="59"/>
      <c r="L299" s="59"/>
      <c r="M299" s="59"/>
      <c r="N299" s="59"/>
      <c r="O299" s="59"/>
      <c r="P299" s="59"/>
      <c r="Q299" s="59"/>
      <c r="R299" s="59"/>
      <c r="S299" s="59"/>
      <c r="T299" s="59"/>
      <c r="U299" s="59"/>
      <c r="V299" s="59"/>
      <c r="W299" s="59"/>
      <c r="X299" s="59"/>
      <c r="Y299" s="59"/>
      <c r="Z299" s="59"/>
    </row>
    <row r="300" spans="1:26" ht="15.75" customHeight="1">
      <c r="A300" s="81" t="s">
        <v>3279</v>
      </c>
      <c r="B300" s="81" t="s">
        <v>3280</v>
      </c>
      <c r="C300" s="81" t="s">
        <v>3251</v>
      </c>
      <c r="D300" s="81" t="s">
        <v>3252</v>
      </c>
      <c r="E300" s="81" t="s">
        <v>1356</v>
      </c>
      <c r="F300" s="81" t="s">
        <v>1357</v>
      </c>
      <c r="G300" s="220" t="s">
        <v>658</v>
      </c>
      <c r="H300" s="81" t="s">
        <v>659</v>
      </c>
      <c r="I300" s="222"/>
      <c r="J300" s="222"/>
      <c r="K300" s="59"/>
      <c r="L300" s="59"/>
      <c r="M300" s="59"/>
      <c r="N300" s="59"/>
      <c r="O300" s="59"/>
      <c r="P300" s="59"/>
      <c r="Q300" s="59"/>
      <c r="R300" s="59"/>
      <c r="S300" s="59"/>
      <c r="T300" s="59"/>
      <c r="U300" s="59"/>
      <c r="V300" s="59"/>
      <c r="W300" s="59"/>
      <c r="X300" s="59"/>
      <c r="Y300" s="59"/>
      <c r="Z300" s="59"/>
    </row>
    <row r="301" spans="1:26" ht="15.75" customHeight="1">
      <c r="A301" s="81" t="s">
        <v>3279</v>
      </c>
      <c r="B301" s="81" t="s">
        <v>3280</v>
      </c>
      <c r="C301" s="81" t="s">
        <v>3251</v>
      </c>
      <c r="D301" s="81" t="s">
        <v>3252</v>
      </c>
      <c r="E301" s="81" t="s">
        <v>1358</v>
      </c>
      <c r="F301" s="81" t="s">
        <v>1359</v>
      </c>
      <c r="G301" s="220" t="s">
        <v>658</v>
      </c>
      <c r="H301" s="81" t="s">
        <v>659</v>
      </c>
      <c r="I301" s="222"/>
      <c r="J301" s="222"/>
      <c r="K301" s="59"/>
      <c r="L301" s="59"/>
      <c r="M301" s="59"/>
      <c r="N301" s="59"/>
      <c r="O301" s="59"/>
      <c r="P301" s="59"/>
      <c r="Q301" s="59"/>
      <c r="R301" s="59"/>
      <c r="S301" s="59"/>
      <c r="T301" s="59"/>
      <c r="U301" s="59"/>
      <c r="V301" s="59"/>
      <c r="W301" s="59"/>
      <c r="X301" s="59"/>
      <c r="Y301" s="59"/>
      <c r="Z301" s="59"/>
    </row>
    <row r="302" spans="1:26" ht="15.75" customHeight="1">
      <c r="A302" s="81" t="s">
        <v>3279</v>
      </c>
      <c r="B302" s="81" t="s">
        <v>3280</v>
      </c>
      <c r="C302" s="81" t="s">
        <v>3251</v>
      </c>
      <c r="D302" s="81" t="s">
        <v>3252</v>
      </c>
      <c r="E302" s="81" t="s">
        <v>1360</v>
      </c>
      <c r="F302" s="81" t="s">
        <v>1361</v>
      </c>
      <c r="G302" s="220" t="s">
        <v>658</v>
      </c>
      <c r="H302" s="81" t="s">
        <v>659</v>
      </c>
      <c r="I302" s="222"/>
      <c r="J302" s="222"/>
      <c r="K302" s="59"/>
      <c r="L302" s="59"/>
      <c r="M302" s="59"/>
      <c r="N302" s="59"/>
      <c r="O302" s="59"/>
      <c r="P302" s="59"/>
      <c r="Q302" s="59"/>
      <c r="R302" s="59"/>
      <c r="S302" s="59"/>
      <c r="T302" s="59"/>
      <c r="U302" s="59"/>
      <c r="V302" s="59"/>
      <c r="W302" s="59"/>
      <c r="X302" s="59"/>
      <c r="Y302" s="59"/>
      <c r="Z302" s="59"/>
    </row>
    <row r="303" spans="1:26" ht="15.75" customHeight="1">
      <c r="A303" s="81" t="s">
        <v>3279</v>
      </c>
      <c r="B303" s="81" t="s">
        <v>3280</v>
      </c>
      <c r="C303" s="81" t="s">
        <v>3251</v>
      </c>
      <c r="D303" s="81" t="s">
        <v>3252</v>
      </c>
      <c r="E303" s="81" t="s">
        <v>1362</v>
      </c>
      <c r="F303" s="81" t="s">
        <v>1363</v>
      </c>
      <c r="G303" s="220" t="s">
        <v>658</v>
      </c>
      <c r="H303" s="81" t="s">
        <v>659</v>
      </c>
      <c r="I303" s="222"/>
      <c r="J303" s="222"/>
      <c r="K303" s="59"/>
      <c r="L303" s="59"/>
      <c r="M303" s="59"/>
      <c r="N303" s="59"/>
      <c r="O303" s="59"/>
      <c r="P303" s="59"/>
      <c r="Q303" s="59"/>
      <c r="R303" s="59"/>
      <c r="S303" s="59"/>
      <c r="T303" s="59"/>
      <c r="U303" s="59"/>
      <c r="V303" s="59"/>
      <c r="W303" s="59"/>
      <c r="X303" s="59"/>
      <c r="Y303" s="59"/>
      <c r="Z303" s="59"/>
    </row>
    <row r="304" spans="1:26" ht="15.75" customHeight="1">
      <c r="A304" s="81" t="s">
        <v>3279</v>
      </c>
      <c r="B304" s="81" t="s">
        <v>3280</v>
      </c>
      <c r="C304" s="81" t="s">
        <v>3251</v>
      </c>
      <c r="D304" s="81" t="s">
        <v>3252</v>
      </c>
      <c r="E304" s="81" t="s">
        <v>1364</v>
      </c>
      <c r="F304" s="81" t="s">
        <v>1365</v>
      </c>
      <c r="G304" s="220" t="s">
        <v>658</v>
      </c>
      <c r="H304" s="81" t="s">
        <v>659</v>
      </c>
      <c r="I304" s="222"/>
      <c r="J304" s="222"/>
      <c r="K304" s="59"/>
      <c r="L304" s="59"/>
      <c r="M304" s="59"/>
      <c r="N304" s="59"/>
      <c r="O304" s="59"/>
      <c r="P304" s="59"/>
      <c r="Q304" s="59"/>
      <c r="R304" s="59"/>
      <c r="S304" s="59"/>
      <c r="T304" s="59"/>
      <c r="U304" s="59"/>
      <c r="V304" s="59"/>
      <c r="W304" s="59"/>
      <c r="X304" s="59"/>
      <c r="Y304" s="59"/>
      <c r="Z304" s="59"/>
    </row>
    <row r="305" spans="1:26" ht="15.75" customHeight="1">
      <c r="A305" s="81" t="s">
        <v>3279</v>
      </c>
      <c r="B305" s="81" t="s">
        <v>3280</v>
      </c>
      <c r="C305" s="81" t="s">
        <v>3251</v>
      </c>
      <c r="D305" s="81" t="s">
        <v>3252</v>
      </c>
      <c r="E305" s="81" t="s">
        <v>1366</v>
      </c>
      <c r="F305" s="81" t="s">
        <v>1367</v>
      </c>
      <c r="G305" s="220" t="s">
        <v>658</v>
      </c>
      <c r="H305" s="81" t="s">
        <v>659</v>
      </c>
      <c r="I305" s="222"/>
      <c r="J305" s="222"/>
      <c r="K305" s="59"/>
      <c r="L305" s="59"/>
      <c r="M305" s="59"/>
      <c r="N305" s="59"/>
      <c r="O305" s="59"/>
      <c r="P305" s="59"/>
      <c r="Q305" s="59"/>
      <c r="R305" s="59"/>
      <c r="S305" s="59"/>
      <c r="T305" s="59"/>
      <c r="U305" s="59"/>
      <c r="V305" s="59"/>
      <c r="W305" s="59"/>
      <c r="X305" s="59"/>
      <c r="Y305" s="59"/>
      <c r="Z305" s="59"/>
    </row>
    <row r="306" spans="1:26" ht="15.75" customHeight="1">
      <c r="A306" s="81" t="s">
        <v>3281</v>
      </c>
      <c r="B306" s="81" t="s">
        <v>3282</v>
      </c>
      <c r="C306" s="81" t="s">
        <v>3251</v>
      </c>
      <c r="D306" s="81" t="s">
        <v>3252</v>
      </c>
      <c r="E306" s="81" t="s">
        <v>1368</v>
      </c>
      <c r="F306" s="81" t="s">
        <v>1369</v>
      </c>
      <c r="G306" s="220" t="s">
        <v>840</v>
      </c>
      <c r="H306" s="81" t="s">
        <v>841</v>
      </c>
      <c r="I306" s="222"/>
      <c r="J306" s="222"/>
      <c r="K306" s="59"/>
      <c r="L306" s="59"/>
      <c r="M306" s="59"/>
      <c r="N306" s="59"/>
      <c r="O306" s="59"/>
      <c r="P306" s="59"/>
      <c r="Q306" s="59"/>
      <c r="R306" s="59"/>
      <c r="S306" s="59"/>
      <c r="T306" s="59"/>
      <c r="U306" s="59"/>
      <c r="V306" s="59"/>
      <c r="W306" s="59"/>
      <c r="X306" s="59"/>
      <c r="Y306" s="59"/>
      <c r="Z306" s="59"/>
    </row>
    <row r="307" spans="1:26" ht="15.75" customHeight="1">
      <c r="A307" s="81" t="s">
        <v>3281</v>
      </c>
      <c r="B307" s="81" t="s">
        <v>3282</v>
      </c>
      <c r="C307" s="81" t="s">
        <v>3251</v>
      </c>
      <c r="D307" s="81" t="s">
        <v>3252</v>
      </c>
      <c r="E307" s="81" t="s">
        <v>1368</v>
      </c>
      <c r="F307" s="81" t="s">
        <v>1369</v>
      </c>
      <c r="G307" s="220" t="s">
        <v>658</v>
      </c>
      <c r="H307" s="81" t="s">
        <v>659</v>
      </c>
      <c r="I307" s="222"/>
      <c r="J307" s="222"/>
      <c r="K307" s="59"/>
      <c r="L307" s="59"/>
      <c r="M307" s="59"/>
      <c r="N307" s="59"/>
      <c r="O307" s="59"/>
      <c r="P307" s="59"/>
      <c r="Q307" s="59"/>
      <c r="R307" s="59"/>
      <c r="S307" s="59"/>
      <c r="T307" s="59"/>
      <c r="U307" s="59"/>
      <c r="V307" s="59"/>
      <c r="W307" s="59"/>
      <c r="X307" s="59"/>
      <c r="Y307" s="59"/>
      <c r="Z307" s="59"/>
    </row>
    <row r="308" spans="1:26" ht="15.75" customHeight="1">
      <c r="A308" s="81" t="s">
        <v>3281</v>
      </c>
      <c r="B308" s="81" t="s">
        <v>3282</v>
      </c>
      <c r="C308" s="81" t="s">
        <v>3251</v>
      </c>
      <c r="D308" s="81" t="s">
        <v>3252</v>
      </c>
      <c r="E308" s="81" t="s">
        <v>1370</v>
      </c>
      <c r="F308" s="81" t="s">
        <v>1371</v>
      </c>
      <c r="G308" s="220" t="s">
        <v>658</v>
      </c>
      <c r="H308" s="81" t="s">
        <v>659</v>
      </c>
      <c r="I308" s="222"/>
      <c r="J308" s="222"/>
      <c r="K308" s="59"/>
      <c r="L308" s="59"/>
      <c r="M308" s="59"/>
      <c r="N308" s="59"/>
      <c r="O308" s="59"/>
      <c r="P308" s="59"/>
      <c r="Q308" s="59"/>
      <c r="R308" s="59"/>
      <c r="S308" s="59"/>
      <c r="T308" s="59"/>
      <c r="U308" s="59"/>
      <c r="V308" s="59"/>
      <c r="W308" s="59"/>
      <c r="X308" s="59"/>
      <c r="Y308" s="59"/>
      <c r="Z308" s="59"/>
    </row>
    <row r="309" spans="1:26" ht="15.75" customHeight="1">
      <c r="A309" s="81" t="s">
        <v>3281</v>
      </c>
      <c r="B309" s="81" t="s">
        <v>3282</v>
      </c>
      <c r="C309" s="81" t="s">
        <v>3251</v>
      </c>
      <c r="D309" s="81" t="s">
        <v>3252</v>
      </c>
      <c r="E309" s="81" t="s">
        <v>1372</v>
      </c>
      <c r="F309" s="81" t="s">
        <v>1373</v>
      </c>
      <c r="G309" s="220" t="s">
        <v>658</v>
      </c>
      <c r="H309" s="81" t="s">
        <v>659</v>
      </c>
      <c r="I309" s="222"/>
      <c r="J309" s="222"/>
      <c r="K309" s="59"/>
      <c r="L309" s="59"/>
      <c r="M309" s="59"/>
      <c r="N309" s="59"/>
      <c r="O309" s="59"/>
      <c r="P309" s="59"/>
      <c r="Q309" s="59"/>
      <c r="R309" s="59"/>
      <c r="S309" s="59"/>
      <c r="T309" s="59"/>
      <c r="U309" s="59"/>
      <c r="V309" s="59"/>
      <c r="W309" s="59"/>
      <c r="X309" s="59"/>
      <c r="Y309" s="59"/>
      <c r="Z309" s="59"/>
    </row>
    <row r="310" spans="1:26" ht="15.75" customHeight="1">
      <c r="A310" s="81" t="s">
        <v>3281</v>
      </c>
      <c r="B310" s="81" t="s">
        <v>3282</v>
      </c>
      <c r="C310" s="81" t="s">
        <v>3251</v>
      </c>
      <c r="D310" s="81" t="s">
        <v>3252</v>
      </c>
      <c r="E310" s="81" t="s">
        <v>1374</v>
      </c>
      <c r="F310" s="81" t="s">
        <v>1375</v>
      </c>
      <c r="G310" s="220" t="s">
        <v>658</v>
      </c>
      <c r="H310" s="81" t="s">
        <v>659</v>
      </c>
      <c r="I310" s="222"/>
      <c r="J310" s="222"/>
      <c r="K310" s="59"/>
      <c r="L310" s="59"/>
      <c r="M310" s="59"/>
      <c r="N310" s="59"/>
      <c r="O310" s="59"/>
      <c r="P310" s="59"/>
      <c r="Q310" s="59"/>
      <c r="R310" s="59"/>
      <c r="S310" s="59"/>
      <c r="T310" s="59"/>
      <c r="U310" s="59"/>
      <c r="V310" s="59"/>
      <c r="W310" s="59"/>
      <c r="X310" s="59"/>
      <c r="Y310" s="59"/>
      <c r="Z310" s="59"/>
    </row>
    <row r="311" spans="1:26" ht="15.75" customHeight="1">
      <c r="A311" s="81" t="s">
        <v>3281</v>
      </c>
      <c r="B311" s="81" t="s">
        <v>3282</v>
      </c>
      <c r="C311" s="81" t="s">
        <v>3251</v>
      </c>
      <c r="D311" s="81" t="s">
        <v>3252</v>
      </c>
      <c r="E311" s="81" t="s">
        <v>1376</v>
      </c>
      <c r="F311" s="81" t="s">
        <v>1377</v>
      </c>
      <c r="G311" s="220" t="s">
        <v>658</v>
      </c>
      <c r="H311" s="81" t="s">
        <v>659</v>
      </c>
      <c r="I311" s="222"/>
      <c r="J311" s="222"/>
      <c r="K311" s="59"/>
      <c r="L311" s="59"/>
      <c r="M311" s="59"/>
      <c r="N311" s="59"/>
      <c r="O311" s="59"/>
      <c r="P311" s="59"/>
      <c r="Q311" s="59"/>
      <c r="R311" s="59"/>
      <c r="S311" s="59"/>
      <c r="T311" s="59"/>
      <c r="U311" s="59"/>
      <c r="V311" s="59"/>
      <c r="W311" s="59"/>
      <c r="X311" s="59"/>
      <c r="Y311" s="59"/>
      <c r="Z311" s="59"/>
    </row>
    <row r="312" spans="1:26" ht="15.75" customHeight="1">
      <c r="A312" s="81" t="s">
        <v>3281</v>
      </c>
      <c r="B312" s="81" t="s">
        <v>3282</v>
      </c>
      <c r="C312" s="81" t="s">
        <v>3251</v>
      </c>
      <c r="D312" s="81" t="s">
        <v>3252</v>
      </c>
      <c r="E312" s="81" t="s">
        <v>1378</v>
      </c>
      <c r="F312" s="81" t="s">
        <v>926</v>
      </c>
      <c r="G312" s="220" t="s">
        <v>658</v>
      </c>
      <c r="H312" s="81" t="s">
        <v>659</v>
      </c>
      <c r="I312" s="222"/>
      <c r="J312" s="222"/>
      <c r="K312" s="59"/>
      <c r="L312" s="59"/>
      <c r="M312" s="59"/>
      <c r="N312" s="59"/>
      <c r="O312" s="59"/>
      <c r="P312" s="59"/>
      <c r="Q312" s="59"/>
      <c r="R312" s="59"/>
      <c r="S312" s="59"/>
      <c r="T312" s="59"/>
      <c r="U312" s="59"/>
      <c r="V312" s="59"/>
      <c r="W312" s="59"/>
      <c r="X312" s="59"/>
      <c r="Y312" s="59"/>
      <c r="Z312" s="59"/>
    </row>
    <row r="313" spans="1:26" ht="15.75" customHeight="1">
      <c r="A313" s="81" t="s">
        <v>3281</v>
      </c>
      <c r="B313" s="81" t="s">
        <v>3282</v>
      </c>
      <c r="C313" s="81" t="s">
        <v>3251</v>
      </c>
      <c r="D313" s="81" t="s">
        <v>3252</v>
      </c>
      <c r="E313" s="81" t="s">
        <v>1379</v>
      </c>
      <c r="F313" s="81" t="s">
        <v>1380</v>
      </c>
      <c r="G313" s="220" t="s">
        <v>658</v>
      </c>
      <c r="H313" s="81" t="s">
        <v>659</v>
      </c>
      <c r="I313" s="222"/>
      <c r="J313" s="222"/>
      <c r="K313" s="59"/>
      <c r="L313" s="59"/>
      <c r="M313" s="59"/>
      <c r="N313" s="59"/>
      <c r="O313" s="59"/>
      <c r="P313" s="59"/>
      <c r="Q313" s="59"/>
      <c r="R313" s="59"/>
      <c r="S313" s="59"/>
      <c r="T313" s="59"/>
      <c r="U313" s="59"/>
      <c r="V313" s="59"/>
      <c r="W313" s="59"/>
      <c r="X313" s="59"/>
      <c r="Y313" s="59"/>
      <c r="Z313" s="59"/>
    </row>
    <row r="314" spans="1:26" ht="15.75" customHeight="1">
      <c r="A314" s="81" t="s">
        <v>3281</v>
      </c>
      <c r="B314" s="81" t="s">
        <v>3282</v>
      </c>
      <c r="C314" s="81" t="s">
        <v>3251</v>
      </c>
      <c r="D314" s="81" t="s">
        <v>3252</v>
      </c>
      <c r="E314" s="81" t="s">
        <v>1381</v>
      </c>
      <c r="F314" s="81" t="s">
        <v>1382</v>
      </c>
      <c r="G314" s="220" t="s">
        <v>658</v>
      </c>
      <c r="H314" s="81" t="s">
        <v>659</v>
      </c>
      <c r="I314" s="222"/>
      <c r="J314" s="222"/>
      <c r="K314" s="59"/>
      <c r="L314" s="59"/>
      <c r="M314" s="59"/>
      <c r="N314" s="59"/>
      <c r="O314" s="59"/>
      <c r="P314" s="59"/>
      <c r="Q314" s="59"/>
      <c r="R314" s="59"/>
      <c r="S314" s="59"/>
      <c r="T314" s="59"/>
      <c r="U314" s="59"/>
      <c r="V314" s="59"/>
      <c r="W314" s="59"/>
      <c r="X314" s="59"/>
      <c r="Y314" s="59"/>
      <c r="Z314" s="59"/>
    </row>
    <row r="315" spans="1:26" ht="15.75" customHeight="1">
      <c r="A315" s="81" t="s">
        <v>3281</v>
      </c>
      <c r="B315" s="81" t="s">
        <v>3282</v>
      </c>
      <c r="C315" s="81" t="s">
        <v>3251</v>
      </c>
      <c r="D315" s="81" t="s">
        <v>3252</v>
      </c>
      <c r="E315" s="81" t="s">
        <v>1383</v>
      </c>
      <c r="F315" s="81" t="s">
        <v>1384</v>
      </c>
      <c r="G315" s="220" t="s">
        <v>840</v>
      </c>
      <c r="H315" s="81" t="s">
        <v>841</v>
      </c>
      <c r="I315" s="222"/>
      <c r="J315" s="222"/>
      <c r="K315" s="59"/>
      <c r="L315" s="59"/>
      <c r="M315" s="59"/>
      <c r="N315" s="59"/>
      <c r="O315" s="59"/>
      <c r="P315" s="59"/>
      <c r="Q315" s="59"/>
      <c r="R315" s="59"/>
      <c r="S315" s="59"/>
      <c r="T315" s="59"/>
      <c r="U315" s="59"/>
      <c r="V315" s="59"/>
      <c r="W315" s="59"/>
      <c r="X315" s="59"/>
      <c r="Y315" s="59"/>
      <c r="Z315" s="59"/>
    </row>
    <row r="316" spans="1:26" ht="15.75" customHeight="1">
      <c r="A316" s="81" t="s">
        <v>3281</v>
      </c>
      <c r="B316" s="81" t="s">
        <v>3282</v>
      </c>
      <c r="C316" s="81" t="s">
        <v>3251</v>
      </c>
      <c r="D316" s="81" t="s">
        <v>3252</v>
      </c>
      <c r="E316" s="81" t="s">
        <v>1383</v>
      </c>
      <c r="F316" s="81" t="s">
        <v>1384</v>
      </c>
      <c r="G316" s="220" t="s">
        <v>658</v>
      </c>
      <c r="H316" s="81" t="s">
        <v>659</v>
      </c>
      <c r="I316" s="222"/>
      <c r="J316" s="222"/>
      <c r="K316" s="59"/>
      <c r="L316" s="59"/>
      <c r="M316" s="59"/>
      <c r="N316" s="59"/>
      <c r="O316" s="59"/>
      <c r="P316" s="59"/>
      <c r="Q316" s="59"/>
      <c r="R316" s="59"/>
      <c r="S316" s="59"/>
      <c r="T316" s="59"/>
      <c r="U316" s="59"/>
      <c r="V316" s="59"/>
      <c r="W316" s="59"/>
      <c r="X316" s="59"/>
      <c r="Y316" s="59"/>
      <c r="Z316" s="59"/>
    </row>
    <row r="317" spans="1:26" ht="15.75" customHeight="1">
      <c r="A317" s="81" t="s">
        <v>3281</v>
      </c>
      <c r="B317" s="81" t="s">
        <v>3282</v>
      </c>
      <c r="C317" s="81" t="s">
        <v>3251</v>
      </c>
      <c r="D317" s="81" t="s">
        <v>3252</v>
      </c>
      <c r="E317" s="81" t="s">
        <v>1385</v>
      </c>
      <c r="F317" s="81" t="s">
        <v>1386</v>
      </c>
      <c r="G317" s="220" t="s">
        <v>658</v>
      </c>
      <c r="H317" s="81" t="s">
        <v>659</v>
      </c>
      <c r="I317" s="222"/>
      <c r="J317" s="222"/>
      <c r="K317" s="59"/>
      <c r="L317" s="59"/>
      <c r="M317" s="59"/>
      <c r="N317" s="59"/>
      <c r="O317" s="59"/>
      <c r="P317" s="59"/>
      <c r="Q317" s="59"/>
      <c r="R317" s="59"/>
      <c r="S317" s="59"/>
      <c r="T317" s="59"/>
      <c r="U317" s="59"/>
      <c r="V317" s="59"/>
      <c r="W317" s="59"/>
      <c r="X317" s="59"/>
      <c r="Y317" s="59"/>
      <c r="Z317" s="59"/>
    </row>
    <row r="318" spans="1:26" ht="15.75" customHeight="1">
      <c r="A318" s="81" t="s">
        <v>3281</v>
      </c>
      <c r="B318" s="81" t="s">
        <v>3282</v>
      </c>
      <c r="C318" s="81" t="s">
        <v>3251</v>
      </c>
      <c r="D318" s="81" t="s">
        <v>3252</v>
      </c>
      <c r="E318" s="81" t="s">
        <v>1387</v>
      </c>
      <c r="F318" s="81" t="s">
        <v>1388</v>
      </c>
      <c r="G318" s="220" t="s">
        <v>658</v>
      </c>
      <c r="H318" s="81" t="s">
        <v>659</v>
      </c>
      <c r="I318" s="222"/>
      <c r="J318" s="222"/>
      <c r="K318" s="59"/>
      <c r="L318" s="59"/>
      <c r="M318" s="59"/>
      <c r="N318" s="59"/>
      <c r="O318" s="59"/>
      <c r="P318" s="59"/>
      <c r="Q318" s="59"/>
      <c r="R318" s="59"/>
      <c r="S318" s="59"/>
      <c r="T318" s="59"/>
      <c r="U318" s="59"/>
      <c r="V318" s="59"/>
      <c r="W318" s="59"/>
      <c r="X318" s="59"/>
      <c r="Y318" s="59"/>
      <c r="Z318" s="59"/>
    </row>
    <row r="319" spans="1:26" ht="15.75" customHeight="1">
      <c r="A319" s="81" t="s">
        <v>3281</v>
      </c>
      <c r="B319" s="81" t="s">
        <v>3282</v>
      </c>
      <c r="C319" s="81" t="s">
        <v>3251</v>
      </c>
      <c r="D319" s="81" t="s">
        <v>3252</v>
      </c>
      <c r="E319" s="81" t="s">
        <v>1389</v>
      </c>
      <c r="F319" s="81" t="s">
        <v>1390</v>
      </c>
      <c r="G319" s="220" t="s">
        <v>658</v>
      </c>
      <c r="H319" s="81" t="s">
        <v>659</v>
      </c>
      <c r="I319" s="222"/>
      <c r="J319" s="222"/>
      <c r="K319" s="59"/>
      <c r="L319" s="59"/>
      <c r="M319" s="59"/>
      <c r="N319" s="59"/>
      <c r="O319" s="59"/>
      <c r="P319" s="59"/>
      <c r="Q319" s="59"/>
      <c r="R319" s="59"/>
      <c r="S319" s="59"/>
      <c r="T319" s="59"/>
      <c r="U319" s="59"/>
      <c r="V319" s="59"/>
      <c r="W319" s="59"/>
      <c r="X319" s="59"/>
      <c r="Y319" s="59"/>
      <c r="Z319" s="59"/>
    </row>
    <row r="320" spans="1:26" ht="15.75" customHeight="1">
      <c r="A320" s="81" t="s">
        <v>3281</v>
      </c>
      <c r="B320" s="81" t="s">
        <v>3282</v>
      </c>
      <c r="C320" s="81" t="s">
        <v>3251</v>
      </c>
      <c r="D320" s="81" t="s">
        <v>3252</v>
      </c>
      <c r="E320" s="81" t="s">
        <v>1391</v>
      </c>
      <c r="F320" s="81" t="s">
        <v>1392</v>
      </c>
      <c r="G320" s="220" t="s">
        <v>658</v>
      </c>
      <c r="H320" s="81" t="s">
        <v>659</v>
      </c>
      <c r="I320" s="222"/>
      <c r="J320" s="222"/>
      <c r="K320" s="59"/>
      <c r="L320" s="59"/>
      <c r="M320" s="59"/>
      <c r="N320" s="59"/>
      <c r="O320" s="59"/>
      <c r="P320" s="59"/>
      <c r="Q320" s="59"/>
      <c r="R320" s="59"/>
      <c r="S320" s="59"/>
      <c r="T320" s="59"/>
      <c r="U320" s="59"/>
      <c r="V320" s="59"/>
      <c r="W320" s="59"/>
      <c r="X320" s="59"/>
      <c r="Y320" s="59"/>
      <c r="Z320" s="59"/>
    </row>
    <row r="321" spans="1:26" ht="15.75" customHeight="1">
      <c r="A321" s="81" t="s">
        <v>3281</v>
      </c>
      <c r="B321" s="81" t="s">
        <v>3282</v>
      </c>
      <c r="C321" s="81" t="s">
        <v>3251</v>
      </c>
      <c r="D321" s="81" t="s">
        <v>3252</v>
      </c>
      <c r="E321" s="81" t="s">
        <v>1393</v>
      </c>
      <c r="F321" s="81" t="s">
        <v>1394</v>
      </c>
      <c r="G321" s="220" t="s">
        <v>658</v>
      </c>
      <c r="H321" s="81" t="s">
        <v>659</v>
      </c>
      <c r="I321" s="222"/>
      <c r="J321" s="222"/>
      <c r="K321" s="59"/>
      <c r="L321" s="59"/>
      <c r="M321" s="59"/>
      <c r="N321" s="59"/>
      <c r="O321" s="59"/>
      <c r="P321" s="59"/>
      <c r="Q321" s="59"/>
      <c r="R321" s="59"/>
      <c r="S321" s="59"/>
      <c r="T321" s="59"/>
      <c r="U321" s="59"/>
      <c r="V321" s="59"/>
      <c r="W321" s="59"/>
      <c r="X321" s="59"/>
      <c r="Y321" s="59"/>
      <c r="Z321" s="59"/>
    </row>
    <row r="322" spans="1:26" ht="15.75" customHeight="1">
      <c r="A322" s="81" t="s">
        <v>3281</v>
      </c>
      <c r="B322" s="81" t="s">
        <v>3282</v>
      </c>
      <c r="C322" s="81" t="s">
        <v>3251</v>
      </c>
      <c r="D322" s="81" t="s">
        <v>3252</v>
      </c>
      <c r="E322" s="81" t="s">
        <v>1395</v>
      </c>
      <c r="F322" s="81" t="s">
        <v>1396</v>
      </c>
      <c r="G322" s="220" t="s">
        <v>658</v>
      </c>
      <c r="H322" s="81" t="s">
        <v>659</v>
      </c>
      <c r="I322" s="222"/>
      <c r="J322" s="222"/>
      <c r="K322" s="59"/>
      <c r="L322" s="59"/>
      <c r="M322" s="59"/>
      <c r="N322" s="59"/>
      <c r="O322" s="59"/>
      <c r="P322" s="59"/>
      <c r="Q322" s="59"/>
      <c r="R322" s="59"/>
      <c r="S322" s="59"/>
      <c r="T322" s="59"/>
      <c r="U322" s="59"/>
      <c r="V322" s="59"/>
      <c r="W322" s="59"/>
      <c r="X322" s="59"/>
      <c r="Y322" s="59"/>
      <c r="Z322" s="59"/>
    </row>
    <row r="323" spans="1:26" ht="15.75" customHeight="1">
      <c r="A323" s="81" t="s">
        <v>3281</v>
      </c>
      <c r="B323" s="81" t="s">
        <v>3282</v>
      </c>
      <c r="C323" s="81" t="s">
        <v>3251</v>
      </c>
      <c r="D323" s="81" t="s">
        <v>3252</v>
      </c>
      <c r="E323" s="81" t="s">
        <v>1397</v>
      </c>
      <c r="F323" s="81" t="s">
        <v>748</v>
      </c>
      <c r="G323" s="220" t="s">
        <v>658</v>
      </c>
      <c r="H323" s="81" t="s">
        <v>659</v>
      </c>
      <c r="I323" s="222"/>
      <c r="J323" s="222"/>
      <c r="K323" s="59"/>
      <c r="L323" s="59"/>
      <c r="M323" s="59"/>
      <c r="N323" s="59"/>
      <c r="O323" s="59"/>
      <c r="P323" s="59"/>
      <c r="Q323" s="59"/>
      <c r="R323" s="59"/>
      <c r="S323" s="59"/>
      <c r="T323" s="59"/>
      <c r="U323" s="59"/>
      <c r="V323" s="59"/>
      <c r="W323" s="59"/>
      <c r="X323" s="59"/>
      <c r="Y323" s="59"/>
      <c r="Z323" s="59"/>
    </row>
    <row r="324" spans="1:26" ht="15.75" customHeight="1">
      <c r="A324" s="81" t="s">
        <v>3281</v>
      </c>
      <c r="B324" s="81" t="s">
        <v>3282</v>
      </c>
      <c r="C324" s="81" t="s">
        <v>3251</v>
      </c>
      <c r="D324" s="81" t="s">
        <v>3252</v>
      </c>
      <c r="E324" s="81" t="s">
        <v>1398</v>
      </c>
      <c r="F324" s="81" t="s">
        <v>1148</v>
      </c>
      <c r="G324" s="220" t="s">
        <v>840</v>
      </c>
      <c r="H324" s="81" t="s">
        <v>841</v>
      </c>
      <c r="I324" s="222"/>
      <c r="J324" s="222"/>
      <c r="K324" s="59"/>
      <c r="L324" s="59"/>
      <c r="M324" s="59"/>
      <c r="N324" s="59"/>
      <c r="O324" s="59"/>
      <c r="P324" s="59"/>
      <c r="Q324" s="59"/>
      <c r="R324" s="59"/>
      <c r="S324" s="59"/>
      <c r="T324" s="59"/>
      <c r="U324" s="59"/>
      <c r="V324" s="59"/>
      <c r="W324" s="59"/>
      <c r="X324" s="59"/>
      <c r="Y324" s="59"/>
      <c r="Z324" s="59"/>
    </row>
    <row r="325" spans="1:26" ht="15.75" customHeight="1">
      <c r="A325" s="81" t="s">
        <v>3281</v>
      </c>
      <c r="B325" s="81" t="s">
        <v>3282</v>
      </c>
      <c r="C325" s="81" t="s">
        <v>3251</v>
      </c>
      <c r="D325" s="81" t="s">
        <v>3252</v>
      </c>
      <c r="E325" s="81" t="s">
        <v>1399</v>
      </c>
      <c r="F325" s="81" t="s">
        <v>1400</v>
      </c>
      <c r="G325" s="220" t="s">
        <v>840</v>
      </c>
      <c r="H325" s="81" t="s">
        <v>841</v>
      </c>
      <c r="I325" s="222"/>
      <c r="J325" s="222"/>
      <c r="K325" s="59"/>
      <c r="L325" s="59"/>
      <c r="M325" s="59"/>
      <c r="N325" s="59"/>
      <c r="O325" s="59"/>
      <c r="P325" s="59"/>
      <c r="Q325" s="59"/>
      <c r="R325" s="59"/>
      <c r="S325" s="59"/>
      <c r="T325" s="59"/>
      <c r="U325" s="59"/>
      <c r="V325" s="59"/>
      <c r="W325" s="59"/>
      <c r="X325" s="59"/>
      <c r="Y325" s="59"/>
      <c r="Z325" s="59"/>
    </row>
    <row r="326" spans="1:26" ht="15.75" customHeight="1">
      <c r="A326" s="81" t="s">
        <v>3281</v>
      </c>
      <c r="B326" s="81" t="s">
        <v>3282</v>
      </c>
      <c r="C326" s="81" t="s">
        <v>3251</v>
      </c>
      <c r="D326" s="81" t="s">
        <v>3252</v>
      </c>
      <c r="E326" s="81" t="s">
        <v>1401</v>
      </c>
      <c r="F326" s="81" t="s">
        <v>1402</v>
      </c>
      <c r="G326" s="220" t="s">
        <v>840</v>
      </c>
      <c r="H326" s="81" t="s">
        <v>841</v>
      </c>
      <c r="I326" s="222"/>
      <c r="J326" s="222"/>
      <c r="K326" s="59"/>
      <c r="L326" s="59"/>
      <c r="M326" s="59"/>
      <c r="N326" s="59"/>
      <c r="O326" s="59"/>
      <c r="P326" s="59"/>
      <c r="Q326" s="59"/>
      <c r="R326" s="59"/>
      <c r="S326" s="59"/>
      <c r="T326" s="59"/>
      <c r="U326" s="59"/>
      <c r="V326" s="59"/>
      <c r="W326" s="59"/>
      <c r="X326" s="59"/>
      <c r="Y326" s="59"/>
      <c r="Z326" s="59"/>
    </row>
    <row r="327" spans="1:26" ht="15.75" customHeight="1">
      <c r="A327" s="81" t="s">
        <v>3281</v>
      </c>
      <c r="B327" s="81" t="s">
        <v>3282</v>
      </c>
      <c r="C327" s="81" t="s">
        <v>3251</v>
      </c>
      <c r="D327" s="81" t="s">
        <v>3252</v>
      </c>
      <c r="E327" s="81" t="s">
        <v>1403</v>
      </c>
      <c r="F327" s="81" t="s">
        <v>1404</v>
      </c>
      <c r="G327" s="220" t="s">
        <v>840</v>
      </c>
      <c r="H327" s="81" t="s">
        <v>841</v>
      </c>
      <c r="I327" s="222"/>
      <c r="J327" s="222"/>
      <c r="K327" s="59"/>
      <c r="L327" s="59"/>
      <c r="M327" s="59"/>
      <c r="N327" s="59"/>
      <c r="O327" s="59"/>
      <c r="P327" s="59"/>
      <c r="Q327" s="59"/>
      <c r="R327" s="59"/>
      <c r="S327" s="59"/>
      <c r="T327" s="59"/>
      <c r="U327" s="59"/>
      <c r="V327" s="59"/>
      <c r="W327" s="59"/>
      <c r="X327" s="59"/>
      <c r="Y327" s="59"/>
      <c r="Z327" s="59"/>
    </row>
    <row r="328" spans="1:26" ht="15.75" customHeight="1">
      <c r="A328" s="81" t="s">
        <v>3283</v>
      </c>
      <c r="B328" s="81" t="s">
        <v>3284</v>
      </c>
      <c r="C328" s="81" t="s">
        <v>3259</v>
      </c>
      <c r="D328" s="81" t="s">
        <v>3260</v>
      </c>
      <c r="E328" s="81" t="s">
        <v>1405</v>
      </c>
      <c r="F328" s="81" t="s">
        <v>1406</v>
      </c>
      <c r="G328" s="220" t="s">
        <v>635</v>
      </c>
      <c r="H328" s="81" t="s">
        <v>636</v>
      </c>
      <c r="I328" s="222"/>
      <c r="J328" s="222"/>
      <c r="K328" s="59"/>
      <c r="L328" s="59"/>
      <c r="M328" s="59"/>
      <c r="N328" s="59"/>
      <c r="O328" s="59"/>
      <c r="P328" s="59"/>
      <c r="Q328" s="59"/>
      <c r="R328" s="59"/>
      <c r="S328" s="59"/>
      <c r="T328" s="59"/>
      <c r="U328" s="59"/>
      <c r="V328" s="59"/>
      <c r="W328" s="59"/>
      <c r="X328" s="59"/>
      <c r="Y328" s="59"/>
      <c r="Z328" s="59"/>
    </row>
    <row r="329" spans="1:26" ht="15.75" customHeight="1">
      <c r="A329" s="81" t="s">
        <v>3283</v>
      </c>
      <c r="B329" s="81" t="s">
        <v>3284</v>
      </c>
      <c r="C329" s="81" t="s">
        <v>3259</v>
      </c>
      <c r="D329" s="81" t="s">
        <v>3260</v>
      </c>
      <c r="E329" s="81" t="s">
        <v>1407</v>
      </c>
      <c r="F329" s="81" t="s">
        <v>1408</v>
      </c>
      <c r="G329" s="220" t="s">
        <v>635</v>
      </c>
      <c r="H329" s="81" t="s">
        <v>636</v>
      </c>
      <c r="I329" s="222"/>
      <c r="J329" s="222"/>
      <c r="K329" s="59"/>
      <c r="L329" s="59"/>
      <c r="M329" s="59"/>
      <c r="N329" s="59"/>
      <c r="O329" s="59"/>
      <c r="P329" s="59"/>
      <c r="Q329" s="59"/>
      <c r="R329" s="59"/>
      <c r="S329" s="59"/>
      <c r="T329" s="59"/>
      <c r="U329" s="59"/>
      <c r="V329" s="59"/>
      <c r="W329" s="59"/>
      <c r="X329" s="59"/>
      <c r="Y329" s="59"/>
      <c r="Z329" s="59"/>
    </row>
    <row r="330" spans="1:26" ht="15.75" customHeight="1">
      <c r="A330" s="81" t="s">
        <v>3283</v>
      </c>
      <c r="B330" s="81" t="s">
        <v>3284</v>
      </c>
      <c r="C330" s="81" t="s">
        <v>3259</v>
      </c>
      <c r="D330" s="81" t="s">
        <v>3260</v>
      </c>
      <c r="E330" s="81" t="s">
        <v>1409</v>
      </c>
      <c r="F330" s="81" t="s">
        <v>1410</v>
      </c>
      <c r="G330" s="220" t="s">
        <v>635</v>
      </c>
      <c r="H330" s="81" t="s">
        <v>636</v>
      </c>
      <c r="I330" s="222"/>
      <c r="J330" s="222"/>
      <c r="K330" s="59"/>
      <c r="L330" s="59"/>
      <c r="M330" s="59"/>
      <c r="N330" s="59"/>
      <c r="O330" s="59"/>
      <c r="P330" s="59"/>
      <c r="Q330" s="59"/>
      <c r="R330" s="59"/>
      <c r="S330" s="59"/>
      <c r="T330" s="59"/>
      <c r="U330" s="59"/>
      <c r="V330" s="59"/>
      <c r="W330" s="59"/>
      <c r="X330" s="59"/>
      <c r="Y330" s="59"/>
      <c r="Z330" s="59"/>
    </row>
    <row r="331" spans="1:26" ht="15.75" customHeight="1">
      <c r="A331" s="81" t="s">
        <v>3283</v>
      </c>
      <c r="B331" s="81" t="s">
        <v>3284</v>
      </c>
      <c r="C331" s="81" t="s">
        <v>3259</v>
      </c>
      <c r="D331" s="81" t="s">
        <v>3260</v>
      </c>
      <c r="E331" s="81" t="s">
        <v>1411</v>
      </c>
      <c r="F331" s="81" t="s">
        <v>1412</v>
      </c>
      <c r="G331" s="220" t="s">
        <v>635</v>
      </c>
      <c r="H331" s="81" t="s">
        <v>636</v>
      </c>
      <c r="I331" s="222"/>
      <c r="J331" s="222"/>
      <c r="K331" s="59"/>
      <c r="L331" s="59"/>
      <c r="M331" s="59"/>
      <c r="N331" s="59"/>
      <c r="O331" s="59"/>
      <c r="P331" s="59"/>
      <c r="Q331" s="59"/>
      <c r="R331" s="59"/>
      <c r="S331" s="59"/>
      <c r="T331" s="59"/>
      <c r="U331" s="59"/>
      <c r="V331" s="59"/>
      <c r="W331" s="59"/>
      <c r="X331" s="59"/>
      <c r="Y331" s="59"/>
      <c r="Z331" s="59"/>
    </row>
    <row r="332" spans="1:26" ht="15.75" customHeight="1">
      <c r="A332" s="81" t="s">
        <v>3283</v>
      </c>
      <c r="B332" s="81" t="s">
        <v>3284</v>
      </c>
      <c r="C332" s="81" t="s">
        <v>3259</v>
      </c>
      <c r="D332" s="81" t="s">
        <v>3260</v>
      </c>
      <c r="E332" s="81" t="s">
        <v>1413</v>
      </c>
      <c r="F332" s="81" t="s">
        <v>1414</v>
      </c>
      <c r="G332" s="220" t="s">
        <v>635</v>
      </c>
      <c r="H332" s="81" t="s">
        <v>636</v>
      </c>
      <c r="I332" s="222"/>
      <c r="J332" s="222"/>
      <c r="K332" s="59"/>
      <c r="L332" s="59"/>
      <c r="M332" s="59"/>
      <c r="N332" s="59"/>
      <c r="O332" s="59"/>
      <c r="P332" s="59"/>
      <c r="Q332" s="59"/>
      <c r="R332" s="59"/>
      <c r="S332" s="59"/>
      <c r="T332" s="59"/>
      <c r="U332" s="59"/>
      <c r="V332" s="59"/>
      <c r="W332" s="59"/>
      <c r="X332" s="59"/>
      <c r="Y332" s="59"/>
      <c r="Z332" s="59"/>
    </row>
    <row r="333" spans="1:26" ht="15.75" customHeight="1">
      <c r="A333" s="81" t="s">
        <v>3283</v>
      </c>
      <c r="B333" s="81" t="s">
        <v>3284</v>
      </c>
      <c r="C333" s="81" t="s">
        <v>3259</v>
      </c>
      <c r="D333" s="81" t="s">
        <v>3260</v>
      </c>
      <c r="E333" s="81" t="s">
        <v>1415</v>
      </c>
      <c r="F333" s="81" t="s">
        <v>1416</v>
      </c>
      <c r="G333" s="220" t="s">
        <v>635</v>
      </c>
      <c r="H333" s="81" t="s">
        <v>636</v>
      </c>
      <c r="I333" s="222"/>
      <c r="J333" s="222"/>
      <c r="K333" s="59"/>
      <c r="L333" s="59"/>
      <c r="M333" s="59"/>
      <c r="N333" s="59"/>
      <c r="O333" s="59"/>
      <c r="P333" s="59"/>
      <c r="Q333" s="59"/>
      <c r="R333" s="59"/>
      <c r="S333" s="59"/>
      <c r="T333" s="59"/>
      <c r="U333" s="59"/>
      <c r="V333" s="59"/>
      <c r="W333" s="59"/>
      <c r="X333" s="59"/>
      <c r="Y333" s="59"/>
      <c r="Z333" s="59"/>
    </row>
    <row r="334" spans="1:26" ht="15.75" customHeight="1">
      <c r="A334" s="81" t="s">
        <v>3283</v>
      </c>
      <c r="B334" s="81" t="s">
        <v>3284</v>
      </c>
      <c r="C334" s="81" t="s">
        <v>3259</v>
      </c>
      <c r="D334" s="81" t="s">
        <v>3260</v>
      </c>
      <c r="E334" s="81" t="s">
        <v>1417</v>
      </c>
      <c r="F334" s="81" t="s">
        <v>1418</v>
      </c>
      <c r="G334" s="220" t="s">
        <v>635</v>
      </c>
      <c r="H334" s="81" t="s">
        <v>636</v>
      </c>
      <c r="I334" s="222"/>
      <c r="J334" s="222"/>
      <c r="K334" s="59"/>
      <c r="L334" s="59"/>
      <c r="M334" s="59"/>
      <c r="N334" s="59"/>
      <c r="O334" s="59"/>
      <c r="P334" s="59"/>
      <c r="Q334" s="59"/>
      <c r="R334" s="59"/>
      <c r="S334" s="59"/>
      <c r="T334" s="59"/>
      <c r="U334" s="59"/>
      <c r="V334" s="59"/>
      <c r="W334" s="59"/>
      <c r="X334" s="59"/>
      <c r="Y334" s="59"/>
      <c r="Z334" s="59"/>
    </row>
    <row r="335" spans="1:26" ht="15.75" customHeight="1">
      <c r="A335" s="81" t="s">
        <v>3283</v>
      </c>
      <c r="B335" s="81" t="s">
        <v>3284</v>
      </c>
      <c r="C335" s="81" t="s">
        <v>3259</v>
      </c>
      <c r="D335" s="81" t="s">
        <v>3260</v>
      </c>
      <c r="E335" s="81" t="s">
        <v>1419</v>
      </c>
      <c r="F335" s="81" t="s">
        <v>1420</v>
      </c>
      <c r="G335" s="220" t="s">
        <v>635</v>
      </c>
      <c r="H335" s="81" t="s">
        <v>636</v>
      </c>
      <c r="I335" s="222"/>
      <c r="J335" s="222"/>
      <c r="K335" s="59"/>
      <c r="L335" s="59"/>
      <c r="M335" s="59"/>
      <c r="N335" s="59"/>
      <c r="O335" s="59"/>
      <c r="P335" s="59"/>
      <c r="Q335" s="59"/>
      <c r="R335" s="59"/>
      <c r="S335" s="59"/>
      <c r="T335" s="59"/>
      <c r="U335" s="59"/>
      <c r="V335" s="59"/>
      <c r="W335" s="59"/>
      <c r="X335" s="59"/>
      <c r="Y335" s="59"/>
      <c r="Z335" s="59"/>
    </row>
    <row r="336" spans="1:26" ht="15.75" customHeight="1">
      <c r="A336" s="81" t="s">
        <v>3283</v>
      </c>
      <c r="B336" s="81" t="s">
        <v>3284</v>
      </c>
      <c r="C336" s="81" t="s">
        <v>3259</v>
      </c>
      <c r="D336" s="81" t="s">
        <v>3260</v>
      </c>
      <c r="E336" s="81" t="s">
        <v>1419</v>
      </c>
      <c r="F336" s="81" t="s">
        <v>1420</v>
      </c>
      <c r="G336" s="220" t="s">
        <v>677</v>
      </c>
      <c r="H336" s="81" t="s">
        <v>678</v>
      </c>
      <c r="I336" s="222"/>
      <c r="J336" s="222"/>
      <c r="K336" s="59"/>
      <c r="L336" s="59"/>
      <c r="M336" s="59"/>
      <c r="N336" s="59"/>
      <c r="O336" s="59"/>
      <c r="P336" s="59"/>
      <c r="Q336" s="59"/>
      <c r="R336" s="59"/>
      <c r="S336" s="59"/>
      <c r="T336" s="59"/>
      <c r="U336" s="59"/>
      <c r="V336" s="59"/>
      <c r="W336" s="59"/>
      <c r="X336" s="59"/>
      <c r="Y336" s="59"/>
      <c r="Z336" s="59"/>
    </row>
    <row r="337" spans="1:26" ht="15.75" customHeight="1">
      <c r="A337" s="81" t="s">
        <v>3283</v>
      </c>
      <c r="B337" s="81" t="s">
        <v>3284</v>
      </c>
      <c r="C337" s="81" t="s">
        <v>3259</v>
      </c>
      <c r="D337" s="81" t="s">
        <v>3260</v>
      </c>
      <c r="E337" s="81" t="s">
        <v>1421</v>
      </c>
      <c r="F337" s="81" t="s">
        <v>1422</v>
      </c>
      <c r="G337" s="220" t="s">
        <v>635</v>
      </c>
      <c r="H337" s="81" t="s">
        <v>636</v>
      </c>
      <c r="I337" s="222"/>
      <c r="J337" s="222"/>
      <c r="K337" s="59"/>
      <c r="L337" s="59"/>
      <c r="M337" s="59"/>
      <c r="N337" s="59"/>
      <c r="O337" s="59"/>
      <c r="P337" s="59"/>
      <c r="Q337" s="59"/>
      <c r="R337" s="59"/>
      <c r="S337" s="59"/>
      <c r="T337" s="59"/>
      <c r="U337" s="59"/>
      <c r="V337" s="59"/>
      <c r="W337" s="59"/>
      <c r="X337" s="59"/>
      <c r="Y337" s="59"/>
      <c r="Z337" s="59"/>
    </row>
    <row r="338" spans="1:26" ht="15.75" customHeight="1">
      <c r="A338" s="81" t="s">
        <v>3283</v>
      </c>
      <c r="B338" s="81" t="s">
        <v>3284</v>
      </c>
      <c r="C338" s="81" t="s">
        <v>3259</v>
      </c>
      <c r="D338" s="81" t="s">
        <v>3260</v>
      </c>
      <c r="E338" s="81" t="s">
        <v>1423</v>
      </c>
      <c r="F338" s="81" t="s">
        <v>1424</v>
      </c>
      <c r="G338" s="220" t="s">
        <v>635</v>
      </c>
      <c r="H338" s="81" t="s">
        <v>636</v>
      </c>
      <c r="I338" s="222"/>
      <c r="J338" s="222"/>
      <c r="K338" s="59"/>
      <c r="L338" s="59"/>
      <c r="M338" s="59"/>
      <c r="N338" s="59"/>
      <c r="O338" s="59"/>
      <c r="P338" s="59"/>
      <c r="Q338" s="59"/>
      <c r="R338" s="59"/>
      <c r="S338" s="59"/>
      <c r="T338" s="59"/>
      <c r="U338" s="59"/>
      <c r="V338" s="59"/>
      <c r="W338" s="59"/>
      <c r="X338" s="59"/>
      <c r="Y338" s="59"/>
      <c r="Z338" s="59"/>
    </row>
    <row r="339" spans="1:26" ht="15.75" customHeight="1">
      <c r="A339" s="81" t="s">
        <v>3283</v>
      </c>
      <c r="B339" s="81" t="s">
        <v>3284</v>
      </c>
      <c r="C339" s="81" t="s">
        <v>3259</v>
      </c>
      <c r="D339" s="81" t="s">
        <v>3260</v>
      </c>
      <c r="E339" s="81" t="s">
        <v>1425</v>
      </c>
      <c r="F339" s="81" t="s">
        <v>1426</v>
      </c>
      <c r="G339" s="220" t="s">
        <v>635</v>
      </c>
      <c r="H339" s="81" t="s">
        <v>636</v>
      </c>
      <c r="I339" s="222"/>
      <c r="J339" s="222"/>
      <c r="K339" s="59"/>
      <c r="L339" s="59"/>
      <c r="M339" s="59"/>
      <c r="N339" s="59"/>
      <c r="O339" s="59"/>
      <c r="P339" s="59"/>
      <c r="Q339" s="59"/>
      <c r="R339" s="59"/>
      <c r="S339" s="59"/>
      <c r="T339" s="59"/>
      <c r="U339" s="59"/>
      <c r="V339" s="59"/>
      <c r="W339" s="59"/>
      <c r="X339" s="59"/>
      <c r="Y339" s="59"/>
      <c r="Z339" s="59"/>
    </row>
    <row r="340" spans="1:26" ht="15.75" customHeight="1">
      <c r="A340" s="81" t="s">
        <v>3283</v>
      </c>
      <c r="B340" s="81" t="s">
        <v>3284</v>
      </c>
      <c r="C340" s="81" t="s">
        <v>3259</v>
      </c>
      <c r="D340" s="81" t="s">
        <v>3260</v>
      </c>
      <c r="E340" s="81" t="s">
        <v>1427</v>
      </c>
      <c r="F340" s="81" t="s">
        <v>1428</v>
      </c>
      <c r="G340" s="220" t="s">
        <v>635</v>
      </c>
      <c r="H340" s="81" t="s">
        <v>636</v>
      </c>
      <c r="I340" s="222"/>
      <c r="J340" s="222"/>
      <c r="K340" s="59"/>
      <c r="L340" s="59"/>
      <c r="M340" s="59"/>
      <c r="N340" s="59"/>
      <c r="O340" s="59"/>
      <c r="P340" s="59"/>
      <c r="Q340" s="59"/>
      <c r="R340" s="59"/>
      <c r="S340" s="59"/>
      <c r="T340" s="59"/>
      <c r="U340" s="59"/>
      <c r="V340" s="59"/>
      <c r="W340" s="59"/>
      <c r="X340" s="59"/>
      <c r="Y340" s="59"/>
      <c r="Z340" s="59"/>
    </row>
    <row r="341" spans="1:26" ht="15.75" customHeight="1">
      <c r="A341" s="81" t="s">
        <v>3283</v>
      </c>
      <c r="B341" s="81" t="s">
        <v>3284</v>
      </c>
      <c r="C341" s="81" t="s">
        <v>3259</v>
      </c>
      <c r="D341" s="81" t="s">
        <v>3260</v>
      </c>
      <c r="E341" s="81" t="s">
        <v>1429</v>
      </c>
      <c r="F341" s="81" t="s">
        <v>1148</v>
      </c>
      <c r="G341" s="220" t="s">
        <v>635</v>
      </c>
      <c r="H341" s="81" t="s">
        <v>636</v>
      </c>
      <c r="I341" s="222"/>
      <c r="J341" s="222"/>
      <c r="K341" s="59"/>
      <c r="L341" s="59"/>
      <c r="M341" s="59"/>
      <c r="N341" s="59"/>
      <c r="O341" s="59"/>
      <c r="P341" s="59"/>
      <c r="Q341" s="59"/>
      <c r="R341" s="59"/>
      <c r="S341" s="59"/>
      <c r="T341" s="59"/>
      <c r="U341" s="59"/>
      <c r="V341" s="59"/>
      <c r="W341" s="59"/>
      <c r="X341" s="59"/>
      <c r="Y341" s="59"/>
      <c r="Z341" s="59"/>
    </row>
    <row r="342" spans="1:26" ht="15.75" customHeight="1">
      <c r="A342" s="59"/>
      <c r="B342" s="59"/>
      <c r="C342" s="59"/>
      <c r="D342" s="59"/>
      <c r="G342" s="91"/>
      <c r="I342" s="218"/>
      <c r="J342" s="218"/>
    </row>
    <row r="343" spans="1:26" ht="15.75" customHeight="1">
      <c r="A343" s="59"/>
      <c r="B343" s="59"/>
      <c r="C343" s="59"/>
      <c r="D343" s="59"/>
      <c r="G343" s="91"/>
      <c r="I343" s="218"/>
      <c r="J343" s="218"/>
    </row>
    <row r="344" spans="1:26" ht="15.75" customHeight="1">
      <c r="A344" s="59"/>
      <c r="B344" s="59"/>
      <c r="C344" s="59"/>
      <c r="D344" s="59"/>
      <c r="G344" s="91"/>
      <c r="I344" s="218"/>
      <c r="J344" s="218"/>
    </row>
    <row r="345" spans="1:26" ht="15.75" customHeight="1">
      <c r="A345" s="59"/>
      <c r="B345" s="59"/>
      <c r="C345" s="59"/>
      <c r="D345" s="59"/>
      <c r="G345" s="91"/>
      <c r="I345" s="218"/>
      <c r="J345" s="218"/>
    </row>
    <row r="346" spans="1:26" ht="15.75" customHeight="1">
      <c r="A346" s="59"/>
      <c r="B346" s="59"/>
      <c r="C346" s="59"/>
      <c r="D346" s="59"/>
      <c r="G346" s="91"/>
      <c r="I346" s="218"/>
      <c r="J346" s="218"/>
    </row>
    <row r="347" spans="1:26" ht="15.75" customHeight="1">
      <c r="A347" s="59"/>
      <c r="B347" s="59"/>
      <c r="C347" s="59"/>
      <c r="D347" s="59"/>
      <c r="G347" s="91"/>
      <c r="I347" s="218"/>
      <c r="J347" s="218"/>
    </row>
    <row r="348" spans="1:26" ht="15.75" customHeight="1">
      <c r="A348" s="59"/>
      <c r="B348" s="59"/>
      <c r="C348" s="59"/>
      <c r="D348" s="59"/>
      <c r="G348" s="91"/>
      <c r="I348" s="218"/>
      <c r="J348" s="218"/>
    </row>
    <row r="349" spans="1:26" ht="15.75" customHeight="1">
      <c r="A349" s="59"/>
      <c r="B349" s="59"/>
      <c r="C349" s="59"/>
      <c r="D349" s="59"/>
      <c r="G349" s="91"/>
      <c r="I349" s="218"/>
      <c r="J349" s="218"/>
    </row>
    <row r="350" spans="1:26" ht="15.75" customHeight="1">
      <c r="A350" s="59"/>
      <c r="B350" s="59"/>
      <c r="C350" s="59"/>
      <c r="D350" s="59"/>
      <c r="G350" s="91"/>
      <c r="I350" s="218"/>
      <c r="J350" s="218"/>
    </row>
    <row r="351" spans="1:26" ht="15.75" customHeight="1">
      <c r="A351" s="59"/>
      <c r="B351" s="59"/>
      <c r="C351" s="59"/>
      <c r="D351" s="59"/>
      <c r="G351" s="91"/>
      <c r="I351" s="218"/>
      <c r="J351" s="218"/>
    </row>
    <row r="352" spans="1:26" ht="15.75" customHeight="1">
      <c r="A352" s="59"/>
      <c r="B352" s="59"/>
      <c r="C352" s="59"/>
      <c r="D352" s="59"/>
      <c r="G352" s="91"/>
      <c r="I352" s="218"/>
      <c r="J352" s="218"/>
    </row>
    <row r="353" spans="1:10" ht="15.75" customHeight="1">
      <c r="A353" s="59"/>
      <c r="B353" s="59"/>
      <c r="C353" s="59"/>
      <c r="D353" s="59"/>
      <c r="G353" s="91"/>
      <c r="I353" s="218"/>
      <c r="J353" s="218"/>
    </row>
    <row r="354" spans="1:10" ht="15.75" customHeight="1">
      <c r="A354" s="59"/>
      <c r="B354" s="59"/>
      <c r="C354" s="59"/>
      <c r="D354" s="59"/>
      <c r="G354" s="91"/>
      <c r="I354" s="218"/>
      <c r="J354" s="218"/>
    </row>
    <row r="355" spans="1:10" ht="15.75" customHeight="1">
      <c r="A355" s="59"/>
      <c r="B355" s="59"/>
      <c r="C355" s="59"/>
      <c r="D355" s="59"/>
      <c r="G355" s="91"/>
      <c r="I355" s="218"/>
      <c r="J355" s="218"/>
    </row>
    <row r="356" spans="1:10" ht="15.75" customHeight="1">
      <c r="A356" s="59"/>
      <c r="B356" s="59"/>
      <c r="C356" s="59"/>
      <c r="D356" s="59"/>
      <c r="G356" s="91"/>
      <c r="I356" s="218"/>
      <c r="J356" s="218"/>
    </row>
    <row r="357" spans="1:10" ht="15.75" customHeight="1">
      <c r="A357" s="59"/>
      <c r="B357" s="59"/>
      <c r="C357" s="59"/>
      <c r="D357" s="59"/>
      <c r="G357" s="91"/>
      <c r="I357" s="218"/>
      <c r="J357" s="218"/>
    </row>
    <row r="358" spans="1:10" ht="15.75" customHeight="1">
      <c r="A358" s="59"/>
      <c r="B358" s="59"/>
      <c r="C358" s="59"/>
      <c r="D358" s="59"/>
      <c r="G358" s="91"/>
      <c r="I358" s="218"/>
      <c r="J358" s="218"/>
    </row>
    <row r="359" spans="1:10" ht="15.75" customHeight="1">
      <c r="A359" s="59"/>
      <c r="B359" s="59"/>
      <c r="C359" s="59"/>
      <c r="D359" s="59"/>
      <c r="G359" s="91"/>
      <c r="I359" s="218"/>
      <c r="J359" s="218"/>
    </row>
    <row r="360" spans="1:10" ht="15.75" customHeight="1">
      <c r="A360" s="59"/>
      <c r="B360" s="59"/>
      <c r="C360" s="59"/>
      <c r="D360" s="59"/>
      <c r="G360" s="91"/>
      <c r="I360" s="218"/>
      <c r="J360" s="218"/>
    </row>
    <row r="361" spans="1:10" ht="15.75" customHeight="1">
      <c r="A361" s="59"/>
      <c r="B361" s="59"/>
      <c r="C361" s="59"/>
      <c r="D361" s="59"/>
      <c r="G361" s="91"/>
      <c r="I361" s="218"/>
      <c r="J361" s="218"/>
    </row>
    <row r="362" spans="1:10" ht="15.75" customHeight="1">
      <c r="A362" s="59"/>
      <c r="B362" s="59"/>
      <c r="C362" s="59"/>
      <c r="D362" s="59"/>
      <c r="G362" s="91"/>
      <c r="I362" s="218"/>
      <c r="J362" s="218"/>
    </row>
    <row r="363" spans="1:10" ht="15.75" customHeight="1">
      <c r="A363" s="59"/>
      <c r="B363" s="59"/>
      <c r="C363" s="59"/>
      <c r="D363" s="59"/>
      <c r="G363" s="91"/>
      <c r="I363" s="218"/>
      <c r="J363" s="218"/>
    </row>
    <row r="364" spans="1:10" ht="15.75" customHeight="1">
      <c r="A364" s="59"/>
      <c r="B364" s="59"/>
      <c r="C364" s="59"/>
      <c r="D364" s="59"/>
      <c r="G364" s="91"/>
      <c r="I364" s="218"/>
      <c r="J364" s="218"/>
    </row>
    <row r="365" spans="1:10" ht="15.75" customHeight="1">
      <c r="A365" s="59"/>
      <c r="B365" s="59"/>
      <c r="C365" s="59"/>
      <c r="D365" s="59"/>
      <c r="G365" s="91"/>
      <c r="I365" s="218"/>
      <c r="J365" s="218"/>
    </row>
    <row r="366" spans="1:10" ht="15.75" customHeight="1">
      <c r="A366" s="59"/>
      <c r="B366" s="59"/>
      <c r="C366" s="59"/>
      <c r="D366" s="59"/>
      <c r="G366" s="91"/>
      <c r="I366" s="218"/>
      <c r="J366" s="218"/>
    </row>
    <row r="367" spans="1:10" ht="15.75" customHeight="1">
      <c r="A367" s="59"/>
      <c r="B367" s="59"/>
      <c r="C367" s="59"/>
      <c r="D367" s="59"/>
      <c r="G367" s="91"/>
      <c r="I367" s="218"/>
      <c r="J367" s="218"/>
    </row>
    <row r="368" spans="1:10" ht="15.75" customHeight="1">
      <c r="A368" s="59"/>
      <c r="B368" s="59"/>
      <c r="C368" s="59"/>
      <c r="D368" s="59"/>
      <c r="G368" s="91"/>
      <c r="I368" s="218"/>
      <c r="J368" s="218"/>
    </row>
    <row r="369" spans="1:10" ht="15.75" customHeight="1">
      <c r="A369" s="59"/>
      <c r="B369" s="59"/>
      <c r="C369" s="59"/>
      <c r="D369" s="59"/>
      <c r="G369" s="91"/>
      <c r="I369" s="218"/>
      <c r="J369" s="218"/>
    </row>
    <row r="370" spans="1:10" ht="15.75" customHeight="1">
      <c r="A370" s="59"/>
      <c r="B370" s="59"/>
      <c r="C370" s="59"/>
      <c r="D370" s="59"/>
      <c r="G370" s="91"/>
      <c r="I370" s="218"/>
      <c r="J370" s="218"/>
    </row>
    <row r="371" spans="1:10" ht="15.75" customHeight="1">
      <c r="A371" s="59"/>
      <c r="B371" s="59"/>
      <c r="C371" s="59"/>
      <c r="D371" s="59"/>
      <c r="G371" s="91"/>
      <c r="I371" s="218"/>
      <c r="J371" s="218"/>
    </row>
    <row r="372" spans="1:10" ht="15.75" customHeight="1">
      <c r="A372" s="59"/>
      <c r="B372" s="59"/>
      <c r="C372" s="59"/>
      <c r="D372" s="59"/>
      <c r="G372" s="91"/>
      <c r="I372" s="218"/>
      <c r="J372" s="218"/>
    </row>
    <row r="373" spans="1:10" ht="15.75" customHeight="1">
      <c r="A373" s="59"/>
      <c r="B373" s="59"/>
      <c r="C373" s="59"/>
      <c r="D373" s="59"/>
      <c r="G373" s="91"/>
      <c r="I373" s="218"/>
      <c r="J373" s="218"/>
    </row>
    <row r="374" spans="1:10" ht="15.75" customHeight="1">
      <c r="A374" s="59"/>
      <c r="B374" s="59"/>
      <c r="C374" s="59"/>
      <c r="D374" s="59"/>
      <c r="G374" s="91"/>
      <c r="I374" s="218"/>
      <c r="J374" s="218"/>
    </row>
    <row r="375" spans="1:10" ht="15.75" customHeight="1">
      <c r="A375" s="59"/>
      <c r="B375" s="59"/>
      <c r="C375" s="59"/>
      <c r="D375" s="59"/>
      <c r="G375" s="91"/>
      <c r="I375" s="218"/>
      <c r="J375" s="218"/>
    </row>
    <row r="376" spans="1:10" ht="15.75" customHeight="1">
      <c r="A376" s="59"/>
      <c r="B376" s="59"/>
      <c r="C376" s="59"/>
      <c r="D376" s="59"/>
      <c r="G376" s="91"/>
      <c r="I376" s="218"/>
      <c r="J376" s="218"/>
    </row>
    <row r="377" spans="1:10" ht="15.75" customHeight="1">
      <c r="A377" s="59"/>
      <c r="B377" s="59"/>
      <c r="C377" s="59"/>
      <c r="D377" s="59"/>
      <c r="G377" s="91"/>
      <c r="I377" s="218"/>
      <c r="J377" s="218"/>
    </row>
    <row r="378" spans="1:10" ht="15.75" customHeight="1">
      <c r="A378" s="59"/>
      <c r="B378" s="59"/>
      <c r="C378" s="59"/>
      <c r="D378" s="59"/>
      <c r="G378" s="91"/>
      <c r="I378" s="218"/>
      <c r="J378" s="218"/>
    </row>
    <row r="379" spans="1:10" ht="15.75" customHeight="1">
      <c r="A379" s="59"/>
      <c r="B379" s="59"/>
      <c r="C379" s="59"/>
      <c r="D379" s="59"/>
      <c r="G379" s="91"/>
      <c r="I379" s="218"/>
      <c r="J379" s="218"/>
    </row>
    <row r="380" spans="1:10" ht="15.75" customHeight="1">
      <c r="A380" s="59"/>
      <c r="B380" s="59"/>
      <c r="C380" s="59"/>
      <c r="D380" s="59"/>
      <c r="G380" s="91"/>
      <c r="I380" s="218"/>
      <c r="J380" s="218"/>
    </row>
    <row r="381" spans="1:10" ht="15.75" customHeight="1">
      <c r="A381" s="59"/>
      <c r="B381" s="59"/>
      <c r="C381" s="59"/>
      <c r="D381" s="59"/>
      <c r="G381" s="91"/>
      <c r="I381" s="218"/>
      <c r="J381" s="218"/>
    </row>
    <row r="382" spans="1:10" ht="15.75" customHeight="1">
      <c r="A382" s="59"/>
      <c r="B382" s="59"/>
      <c r="C382" s="59"/>
      <c r="D382" s="59"/>
      <c r="G382" s="91"/>
      <c r="I382" s="218"/>
      <c r="J382" s="218"/>
    </row>
    <row r="383" spans="1:10" ht="15.75" customHeight="1">
      <c r="A383" s="59"/>
      <c r="B383" s="59"/>
      <c r="C383" s="59"/>
      <c r="D383" s="59"/>
      <c r="G383" s="91"/>
      <c r="I383" s="218"/>
      <c r="J383" s="218"/>
    </row>
    <row r="384" spans="1:10" ht="15.75" customHeight="1">
      <c r="A384" s="59"/>
      <c r="B384" s="59"/>
      <c r="C384" s="59"/>
      <c r="D384" s="59"/>
      <c r="G384" s="91"/>
      <c r="I384" s="218"/>
      <c r="J384" s="218"/>
    </row>
    <row r="385" spans="1:10" ht="15.75" customHeight="1">
      <c r="A385" s="59"/>
      <c r="B385" s="59"/>
      <c r="C385" s="59"/>
      <c r="D385" s="59"/>
      <c r="G385" s="91"/>
      <c r="I385" s="218"/>
      <c r="J385" s="218"/>
    </row>
    <row r="386" spans="1:10" ht="15.75" customHeight="1">
      <c r="A386" s="59"/>
      <c r="B386" s="59"/>
      <c r="C386" s="59"/>
      <c r="D386" s="59"/>
      <c r="G386" s="91"/>
      <c r="I386" s="218"/>
      <c r="J386" s="218"/>
    </row>
    <row r="387" spans="1:10" ht="15.75" customHeight="1">
      <c r="A387" s="59"/>
      <c r="B387" s="59"/>
      <c r="C387" s="59"/>
      <c r="D387" s="59"/>
      <c r="G387" s="91"/>
      <c r="I387" s="218"/>
      <c r="J387" s="218"/>
    </row>
    <row r="388" spans="1:10" ht="15.75" customHeight="1">
      <c r="A388" s="59"/>
      <c r="B388" s="59"/>
      <c r="C388" s="59"/>
      <c r="D388" s="59"/>
      <c r="G388" s="91"/>
      <c r="I388" s="218"/>
      <c r="J388" s="218"/>
    </row>
    <row r="389" spans="1:10" ht="15.75" customHeight="1">
      <c r="A389" s="59"/>
      <c r="B389" s="59"/>
      <c r="C389" s="59"/>
      <c r="D389" s="59"/>
      <c r="G389" s="91"/>
      <c r="I389" s="218"/>
      <c r="J389" s="218"/>
    </row>
    <row r="390" spans="1:10" ht="15.75" customHeight="1">
      <c r="A390" s="59"/>
      <c r="B390" s="59"/>
      <c r="C390" s="59"/>
      <c r="D390" s="59"/>
      <c r="G390" s="91"/>
      <c r="I390" s="218"/>
      <c r="J390" s="218"/>
    </row>
    <row r="391" spans="1:10" ht="15.75" customHeight="1">
      <c r="A391" s="59"/>
      <c r="B391" s="59"/>
      <c r="C391" s="59"/>
      <c r="D391" s="59"/>
      <c r="G391" s="91"/>
      <c r="I391" s="218"/>
      <c r="J391" s="218"/>
    </row>
    <row r="392" spans="1:10" ht="15.75" customHeight="1">
      <c r="A392" s="59"/>
      <c r="B392" s="59"/>
      <c r="C392" s="59"/>
      <c r="D392" s="59"/>
      <c r="G392" s="91"/>
      <c r="I392" s="218"/>
      <c r="J392" s="218"/>
    </row>
    <row r="393" spans="1:10" ht="15.75" customHeight="1">
      <c r="A393" s="59"/>
      <c r="B393" s="59"/>
      <c r="C393" s="59"/>
      <c r="D393" s="59"/>
      <c r="G393" s="91"/>
      <c r="I393" s="218"/>
      <c r="J393" s="218"/>
    </row>
    <row r="394" spans="1:10" ht="15.75" customHeight="1">
      <c r="A394" s="59"/>
      <c r="B394" s="59"/>
      <c r="C394" s="59"/>
      <c r="D394" s="59"/>
      <c r="G394" s="91"/>
      <c r="I394" s="218"/>
      <c r="J394" s="218"/>
    </row>
    <row r="395" spans="1:10" ht="15.75" customHeight="1">
      <c r="A395" s="59"/>
      <c r="B395" s="59"/>
      <c r="C395" s="59"/>
      <c r="D395" s="59"/>
      <c r="G395" s="91"/>
      <c r="I395" s="218"/>
      <c r="J395" s="218"/>
    </row>
    <row r="396" spans="1:10" ht="15.75" customHeight="1">
      <c r="A396" s="59"/>
      <c r="B396" s="59"/>
      <c r="C396" s="59"/>
      <c r="D396" s="59"/>
      <c r="G396" s="91"/>
      <c r="I396" s="218"/>
      <c r="J396" s="218"/>
    </row>
    <row r="397" spans="1:10" ht="15.75" customHeight="1">
      <c r="A397" s="59"/>
      <c r="B397" s="59"/>
      <c r="C397" s="59"/>
      <c r="D397" s="59"/>
      <c r="G397" s="91"/>
      <c r="I397" s="218"/>
      <c r="J397" s="218"/>
    </row>
    <row r="398" spans="1:10" ht="15.75" customHeight="1">
      <c r="A398" s="59"/>
      <c r="B398" s="59"/>
      <c r="C398" s="59"/>
      <c r="D398" s="59"/>
      <c r="G398" s="91"/>
      <c r="I398" s="218"/>
      <c r="J398" s="218"/>
    </row>
    <row r="399" spans="1:10" ht="15.75" customHeight="1">
      <c r="A399" s="59"/>
      <c r="B399" s="59"/>
      <c r="C399" s="59"/>
      <c r="D399" s="59"/>
      <c r="G399" s="91"/>
      <c r="I399" s="218"/>
      <c r="J399" s="218"/>
    </row>
    <row r="400" spans="1:10" ht="15.75" customHeight="1">
      <c r="A400" s="59"/>
      <c r="B400" s="59"/>
      <c r="C400" s="59"/>
      <c r="D400" s="59"/>
      <c r="G400" s="91"/>
      <c r="I400" s="218"/>
      <c r="J400" s="218"/>
    </row>
    <row r="401" spans="1:10" ht="15.75" customHeight="1">
      <c r="A401" s="59"/>
      <c r="B401" s="59"/>
      <c r="C401" s="59"/>
      <c r="D401" s="59"/>
      <c r="G401" s="91"/>
      <c r="I401" s="218"/>
      <c r="J401" s="218"/>
    </row>
    <row r="402" spans="1:10" ht="15.75" customHeight="1">
      <c r="A402" s="59"/>
      <c r="B402" s="59"/>
      <c r="C402" s="59"/>
      <c r="D402" s="59"/>
      <c r="G402" s="91"/>
      <c r="I402" s="218"/>
      <c r="J402" s="218"/>
    </row>
    <row r="403" spans="1:10" ht="15.75" customHeight="1">
      <c r="A403" s="59"/>
      <c r="B403" s="59"/>
      <c r="C403" s="59"/>
      <c r="D403" s="59"/>
      <c r="G403" s="91"/>
      <c r="I403" s="218"/>
      <c r="J403" s="218"/>
    </row>
    <row r="404" spans="1:10" ht="15.75" customHeight="1">
      <c r="A404" s="59"/>
      <c r="B404" s="59"/>
      <c r="C404" s="59"/>
      <c r="D404" s="59"/>
      <c r="G404" s="91"/>
      <c r="I404" s="218"/>
      <c r="J404" s="218"/>
    </row>
    <row r="405" spans="1:10" ht="15.75" customHeight="1">
      <c r="A405" s="59"/>
      <c r="B405" s="59"/>
      <c r="C405" s="59"/>
      <c r="D405" s="59"/>
      <c r="G405" s="91"/>
      <c r="I405" s="218"/>
      <c r="J405" s="218"/>
    </row>
    <row r="406" spans="1:10" ht="15.75" customHeight="1">
      <c r="A406" s="59"/>
      <c r="B406" s="59"/>
      <c r="C406" s="59"/>
      <c r="D406" s="59"/>
      <c r="G406" s="91"/>
      <c r="I406" s="218"/>
      <c r="J406" s="218"/>
    </row>
    <row r="407" spans="1:10" ht="15.75" customHeight="1">
      <c r="A407" s="59"/>
      <c r="B407" s="59"/>
      <c r="C407" s="59"/>
      <c r="D407" s="59"/>
      <c r="G407" s="91"/>
      <c r="I407" s="218"/>
      <c r="J407" s="218"/>
    </row>
    <row r="408" spans="1:10" ht="15.75" customHeight="1">
      <c r="A408" s="59"/>
      <c r="B408" s="59"/>
      <c r="C408" s="59"/>
      <c r="D408" s="59"/>
      <c r="G408" s="91"/>
      <c r="I408" s="218"/>
      <c r="J408" s="218"/>
    </row>
    <row r="409" spans="1:10" ht="15.75" customHeight="1">
      <c r="A409" s="59"/>
      <c r="B409" s="59"/>
      <c r="C409" s="59"/>
      <c r="D409" s="59"/>
      <c r="G409" s="91"/>
      <c r="I409" s="218"/>
      <c r="J409" s="218"/>
    </row>
    <row r="410" spans="1:10" ht="15.75" customHeight="1">
      <c r="A410" s="59"/>
      <c r="B410" s="59"/>
      <c r="C410" s="59"/>
      <c r="D410" s="59"/>
      <c r="G410" s="91"/>
      <c r="I410" s="218"/>
      <c r="J410" s="218"/>
    </row>
    <row r="411" spans="1:10" ht="15.75" customHeight="1">
      <c r="A411" s="59"/>
      <c r="B411" s="59"/>
      <c r="C411" s="59"/>
      <c r="D411" s="59"/>
      <c r="G411" s="91"/>
      <c r="I411" s="218"/>
      <c r="J411" s="218"/>
    </row>
    <row r="412" spans="1:10" ht="15.75" customHeight="1">
      <c r="A412" s="59"/>
      <c r="B412" s="59"/>
      <c r="C412" s="59"/>
      <c r="D412" s="59"/>
      <c r="G412" s="91"/>
      <c r="I412" s="218"/>
      <c r="J412" s="218"/>
    </row>
    <row r="413" spans="1:10" ht="15.75" customHeight="1">
      <c r="A413" s="59"/>
      <c r="B413" s="59"/>
      <c r="C413" s="59"/>
      <c r="D413" s="59"/>
      <c r="G413" s="91"/>
      <c r="I413" s="218"/>
      <c r="J413" s="218"/>
    </row>
    <row r="414" spans="1:10" ht="15.75" customHeight="1">
      <c r="A414" s="59"/>
      <c r="B414" s="59"/>
      <c r="C414" s="59"/>
      <c r="D414" s="59"/>
      <c r="G414" s="91"/>
      <c r="I414" s="218"/>
      <c r="J414" s="218"/>
    </row>
    <row r="415" spans="1:10" ht="15.75" customHeight="1">
      <c r="A415" s="59"/>
      <c r="B415" s="59"/>
      <c r="C415" s="59"/>
      <c r="D415" s="59"/>
      <c r="G415" s="91"/>
      <c r="I415" s="218"/>
      <c r="J415" s="218"/>
    </row>
    <row r="416" spans="1:10" ht="15.75" customHeight="1">
      <c r="A416" s="59"/>
      <c r="B416" s="59"/>
      <c r="C416" s="59"/>
      <c r="D416" s="59"/>
      <c r="G416" s="91"/>
      <c r="I416" s="218"/>
      <c r="J416" s="218"/>
    </row>
    <row r="417" spans="1:10" ht="15.75" customHeight="1">
      <c r="A417" s="59"/>
      <c r="B417" s="59"/>
      <c r="C417" s="59"/>
      <c r="D417" s="59"/>
      <c r="G417" s="91"/>
      <c r="I417" s="218"/>
      <c r="J417" s="218"/>
    </row>
    <row r="418" spans="1:10" ht="15.75" customHeight="1">
      <c r="A418" s="59"/>
      <c r="B418" s="59"/>
      <c r="C418" s="59"/>
      <c r="D418" s="59"/>
      <c r="G418" s="91"/>
      <c r="I418" s="218"/>
      <c r="J418" s="218"/>
    </row>
    <row r="419" spans="1:10" ht="15.75" customHeight="1">
      <c r="A419" s="59"/>
      <c r="B419" s="59"/>
      <c r="C419" s="59"/>
      <c r="D419" s="59"/>
      <c r="G419" s="91"/>
      <c r="I419" s="218"/>
      <c r="J419" s="218"/>
    </row>
    <row r="420" spans="1:10" ht="15.75" customHeight="1">
      <c r="A420" s="59"/>
      <c r="B420" s="59"/>
      <c r="C420" s="59"/>
      <c r="D420" s="59"/>
      <c r="G420" s="91"/>
      <c r="I420" s="218"/>
      <c r="J420" s="218"/>
    </row>
    <row r="421" spans="1:10" ht="15.75" customHeight="1">
      <c r="A421" s="59"/>
      <c r="B421" s="59"/>
      <c r="C421" s="59"/>
      <c r="D421" s="59"/>
      <c r="G421" s="91"/>
      <c r="I421" s="218"/>
      <c r="J421" s="218"/>
    </row>
    <row r="422" spans="1:10" ht="15.75" customHeight="1">
      <c r="A422" s="59"/>
      <c r="B422" s="59"/>
      <c r="C422" s="59"/>
      <c r="D422" s="59"/>
      <c r="G422" s="91"/>
      <c r="I422" s="218"/>
      <c r="J422" s="218"/>
    </row>
    <row r="423" spans="1:10" ht="15.75" customHeight="1">
      <c r="A423" s="59"/>
      <c r="B423" s="59"/>
      <c r="C423" s="59"/>
      <c r="D423" s="59"/>
      <c r="G423" s="91"/>
      <c r="I423" s="218"/>
      <c r="J423" s="218"/>
    </row>
    <row r="424" spans="1:10" ht="15.75" customHeight="1">
      <c r="A424" s="59"/>
      <c r="B424" s="59"/>
      <c r="C424" s="59"/>
      <c r="D424" s="59"/>
      <c r="G424" s="91"/>
      <c r="I424" s="218"/>
      <c r="J424" s="218"/>
    </row>
    <row r="425" spans="1:10" ht="15.75" customHeight="1">
      <c r="A425" s="59"/>
      <c r="B425" s="59"/>
      <c r="C425" s="59"/>
      <c r="D425" s="59"/>
      <c r="G425" s="91"/>
      <c r="I425" s="218"/>
      <c r="J425" s="218"/>
    </row>
    <row r="426" spans="1:10" ht="15.75" customHeight="1">
      <c r="A426" s="59"/>
      <c r="B426" s="59"/>
      <c r="C426" s="59"/>
      <c r="D426" s="59"/>
      <c r="G426" s="91"/>
      <c r="I426" s="218"/>
      <c r="J426" s="218"/>
    </row>
    <row r="427" spans="1:10" ht="15.75" customHeight="1">
      <c r="A427" s="59"/>
      <c r="B427" s="59"/>
      <c r="C427" s="59"/>
      <c r="D427" s="59"/>
      <c r="G427" s="91"/>
      <c r="I427" s="218"/>
      <c r="J427" s="218"/>
    </row>
    <row r="428" spans="1:10" ht="15.75" customHeight="1">
      <c r="A428" s="59"/>
      <c r="B428" s="59"/>
      <c r="C428" s="59"/>
      <c r="D428" s="59"/>
      <c r="G428" s="91"/>
      <c r="I428" s="218"/>
      <c r="J428" s="218"/>
    </row>
    <row r="429" spans="1:10" ht="15.75" customHeight="1">
      <c r="A429" s="59"/>
      <c r="B429" s="59"/>
      <c r="C429" s="59"/>
      <c r="D429" s="59"/>
      <c r="G429" s="91"/>
      <c r="I429" s="218"/>
      <c r="J429" s="218"/>
    </row>
    <row r="430" spans="1:10" ht="15.75" customHeight="1">
      <c r="A430" s="59"/>
      <c r="B430" s="59"/>
      <c r="C430" s="59"/>
      <c r="D430" s="59"/>
      <c r="G430" s="91"/>
      <c r="I430" s="218"/>
      <c r="J430" s="218"/>
    </row>
    <row r="431" spans="1:10" ht="15.75" customHeight="1">
      <c r="A431" s="59"/>
      <c r="B431" s="59"/>
      <c r="C431" s="59"/>
      <c r="D431" s="59"/>
      <c r="G431" s="91"/>
      <c r="I431" s="218"/>
      <c r="J431" s="218"/>
    </row>
    <row r="432" spans="1:10" ht="15.75" customHeight="1">
      <c r="A432" s="59"/>
      <c r="B432" s="59"/>
      <c r="C432" s="59"/>
      <c r="D432" s="59"/>
      <c r="G432" s="91"/>
      <c r="I432" s="218"/>
      <c r="J432" s="218"/>
    </row>
    <row r="433" spans="1:10" ht="15.75" customHeight="1">
      <c r="A433" s="59"/>
      <c r="B433" s="59"/>
      <c r="C433" s="59"/>
      <c r="D433" s="59"/>
      <c r="G433" s="91"/>
      <c r="I433" s="218"/>
      <c r="J433" s="218"/>
    </row>
    <row r="434" spans="1:10" ht="15.75" customHeight="1">
      <c r="A434" s="59"/>
      <c r="B434" s="59"/>
      <c r="C434" s="59"/>
      <c r="D434" s="59"/>
      <c r="G434" s="91"/>
      <c r="I434" s="218"/>
      <c r="J434" s="218"/>
    </row>
    <row r="435" spans="1:10" ht="15.75" customHeight="1">
      <c r="A435" s="59"/>
      <c r="B435" s="59"/>
      <c r="C435" s="59"/>
      <c r="D435" s="59"/>
      <c r="G435" s="91"/>
      <c r="I435" s="218"/>
      <c r="J435" s="218"/>
    </row>
    <row r="436" spans="1:10" ht="15.75" customHeight="1">
      <c r="A436" s="59"/>
      <c r="B436" s="59"/>
      <c r="C436" s="59"/>
      <c r="D436" s="59"/>
      <c r="G436" s="91"/>
      <c r="I436" s="218"/>
      <c r="J436" s="218"/>
    </row>
    <row r="437" spans="1:10" ht="15.75" customHeight="1">
      <c r="A437" s="59"/>
      <c r="B437" s="59"/>
      <c r="C437" s="59"/>
      <c r="D437" s="59"/>
      <c r="G437" s="91"/>
      <c r="I437" s="218"/>
      <c r="J437" s="218"/>
    </row>
    <row r="438" spans="1:10" ht="15.75" customHeight="1">
      <c r="A438" s="59"/>
      <c r="B438" s="59"/>
      <c r="C438" s="59"/>
      <c r="D438" s="59"/>
      <c r="G438" s="91"/>
      <c r="I438" s="218"/>
      <c r="J438" s="218"/>
    </row>
    <row r="439" spans="1:10" ht="15.75" customHeight="1">
      <c r="A439" s="59"/>
      <c r="B439" s="59"/>
      <c r="C439" s="59"/>
      <c r="D439" s="59"/>
      <c r="G439" s="91"/>
      <c r="I439" s="218"/>
      <c r="J439" s="218"/>
    </row>
    <row r="440" spans="1:10" ht="15.75" customHeight="1">
      <c r="A440" s="59"/>
      <c r="B440" s="59"/>
      <c r="C440" s="59"/>
      <c r="D440" s="59"/>
      <c r="G440" s="91"/>
      <c r="I440" s="218"/>
      <c r="J440" s="218"/>
    </row>
    <row r="441" spans="1:10" ht="15.75" customHeight="1">
      <c r="A441" s="59"/>
      <c r="B441" s="59"/>
      <c r="C441" s="59"/>
      <c r="D441" s="59"/>
      <c r="G441" s="91"/>
      <c r="I441" s="218"/>
      <c r="J441" s="218"/>
    </row>
    <row r="442" spans="1:10" ht="15.75" customHeight="1">
      <c r="A442" s="59"/>
      <c r="B442" s="59"/>
      <c r="C442" s="59"/>
      <c r="D442" s="59"/>
      <c r="G442" s="91"/>
      <c r="I442" s="218"/>
      <c r="J442" s="218"/>
    </row>
    <row r="443" spans="1:10" ht="15.75" customHeight="1">
      <c r="A443" s="59"/>
      <c r="B443" s="59"/>
      <c r="C443" s="59"/>
      <c r="D443" s="59"/>
      <c r="G443" s="91"/>
      <c r="I443" s="218"/>
      <c r="J443" s="218"/>
    </row>
    <row r="444" spans="1:10" ht="15.75" customHeight="1">
      <c r="A444" s="59"/>
      <c r="B444" s="59"/>
      <c r="C444" s="59"/>
      <c r="D444" s="59"/>
      <c r="G444" s="91"/>
      <c r="I444" s="218"/>
      <c r="J444" s="218"/>
    </row>
    <row r="445" spans="1:10" ht="15.75" customHeight="1">
      <c r="A445" s="59"/>
      <c r="B445" s="59"/>
      <c r="C445" s="59"/>
      <c r="D445" s="59"/>
      <c r="G445" s="91"/>
      <c r="I445" s="218"/>
      <c r="J445" s="218"/>
    </row>
    <row r="446" spans="1:10" ht="15.75" customHeight="1">
      <c r="A446" s="59"/>
      <c r="B446" s="59"/>
      <c r="C446" s="59"/>
      <c r="D446" s="59"/>
      <c r="G446" s="91"/>
      <c r="I446" s="218"/>
      <c r="J446" s="218"/>
    </row>
    <row r="447" spans="1:10" ht="15.75" customHeight="1">
      <c r="A447" s="59"/>
      <c r="B447" s="59"/>
      <c r="C447" s="59"/>
      <c r="D447" s="59"/>
      <c r="G447" s="91"/>
      <c r="I447" s="218"/>
      <c r="J447" s="218"/>
    </row>
    <row r="448" spans="1:10" ht="15.75" customHeight="1">
      <c r="A448" s="59"/>
      <c r="B448" s="59"/>
      <c r="C448" s="59"/>
      <c r="D448" s="59"/>
      <c r="G448" s="91"/>
      <c r="I448" s="218"/>
      <c r="J448" s="218"/>
    </row>
    <row r="449" spans="1:10" ht="15.75" customHeight="1">
      <c r="A449" s="59"/>
      <c r="B449" s="59"/>
      <c r="C449" s="59"/>
      <c r="D449" s="59"/>
      <c r="G449" s="91"/>
      <c r="I449" s="218"/>
      <c r="J449" s="218"/>
    </row>
    <row r="450" spans="1:10" ht="15.75" customHeight="1">
      <c r="A450" s="59"/>
      <c r="B450" s="59"/>
      <c r="C450" s="59"/>
      <c r="D450" s="59"/>
      <c r="G450" s="91"/>
      <c r="I450" s="218"/>
      <c r="J450" s="218"/>
    </row>
    <row r="451" spans="1:10" ht="15.75" customHeight="1">
      <c r="A451" s="59"/>
      <c r="B451" s="59"/>
      <c r="C451" s="59"/>
      <c r="D451" s="59"/>
      <c r="G451" s="91"/>
      <c r="I451" s="218"/>
      <c r="J451" s="218"/>
    </row>
    <row r="452" spans="1:10" ht="15.75" customHeight="1">
      <c r="A452" s="59"/>
      <c r="B452" s="59"/>
      <c r="C452" s="59"/>
      <c r="D452" s="59"/>
      <c r="G452" s="91"/>
      <c r="I452" s="218"/>
      <c r="J452" s="218"/>
    </row>
    <row r="453" spans="1:10" ht="15.75" customHeight="1">
      <c r="A453" s="59"/>
      <c r="B453" s="59"/>
      <c r="C453" s="59"/>
      <c r="D453" s="59"/>
      <c r="G453" s="91"/>
      <c r="I453" s="218"/>
      <c r="J453" s="218"/>
    </row>
    <row r="454" spans="1:10" ht="15.75" customHeight="1">
      <c r="A454" s="59"/>
      <c r="B454" s="59"/>
      <c r="C454" s="59"/>
      <c r="D454" s="59"/>
      <c r="G454" s="91"/>
      <c r="I454" s="218"/>
      <c r="J454" s="218"/>
    </row>
    <row r="455" spans="1:10" ht="15.75" customHeight="1">
      <c r="A455" s="59"/>
      <c r="B455" s="59"/>
      <c r="C455" s="59"/>
      <c r="D455" s="59"/>
      <c r="G455" s="91"/>
      <c r="I455" s="218"/>
      <c r="J455" s="218"/>
    </row>
    <row r="456" spans="1:10" ht="15.75" customHeight="1">
      <c r="A456" s="59"/>
      <c r="B456" s="59"/>
      <c r="C456" s="59"/>
      <c r="D456" s="59"/>
      <c r="G456" s="91"/>
      <c r="I456" s="218"/>
      <c r="J456" s="218"/>
    </row>
    <row r="457" spans="1:10" ht="15.75" customHeight="1">
      <c r="A457" s="59"/>
      <c r="B457" s="59"/>
      <c r="C457" s="59"/>
      <c r="D457" s="59"/>
      <c r="G457" s="91"/>
      <c r="I457" s="218"/>
      <c r="J457" s="218"/>
    </row>
    <row r="458" spans="1:10" ht="15.75" customHeight="1">
      <c r="A458" s="59"/>
      <c r="B458" s="59"/>
      <c r="C458" s="59"/>
      <c r="D458" s="59"/>
      <c r="G458" s="91"/>
      <c r="I458" s="218"/>
      <c r="J458" s="218"/>
    </row>
    <row r="459" spans="1:10" ht="15.75" customHeight="1">
      <c r="A459" s="59"/>
      <c r="B459" s="59"/>
      <c r="C459" s="59"/>
      <c r="D459" s="59"/>
      <c r="G459" s="91"/>
      <c r="I459" s="218"/>
      <c r="J459" s="218"/>
    </row>
    <row r="460" spans="1:10" ht="15.75" customHeight="1">
      <c r="A460" s="59"/>
      <c r="B460" s="59"/>
      <c r="C460" s="59"/>
      <c r="D460" s="59"/>
      <c r="G460" s="91"/>
      <c r="I460" s="218"/>
      <c r="J460" s="218"/>
    </row>
    <row r="461" spans="1:10" ht="15.75" customHeight="1">
      <c r="A461" s="59"/>
      <c r="B461" s="59"/>
      <c r="C461" s="59"/>
      <c r="D461" s="59"/>
      <c r="G461" s="91"/>
      <c r="I461" s="218"/>
      <c r="J461" s="218"/>
    </row>
    <row r="462" spans="1:10" ht="15.75" customHeight="1">
      <c r="A462" s="59"/>
      <c r="B462" s="59"/>
      <c r="C462" s="59"/>
      <c r="D462" s="59"/>
      <c r="G462" s="91"/>
      <c r="I462" s="218"/>
      <c r="J462" s="218"/>
    </row>
    <row r="463" spans="1:10" ht="15.75" customHeight="1">
      <c r="A463" s="59"/>
      <c r="B463" s="59"/>
      <c r="C463" s="59"/>
      <c r="D463" s="59"/>
      <c r="G463" s="91"/>
      <c r="I463" s="218"/>
      <c r="J463" s="218"/>
    </row>
    <row r="464" spans="1:10" ht="15.75" customHeight="1">
      <c r="A464" s="59"/>
      <c r="B464" s="59"/>
      <c r="C464" s="59"/>
      <c r="D464" s="59"/>
      <c r="G464" s="91"/>
      <c r="I464" s="218"/>
      <c r="J464" s="218"/>
    </row>
    <row r="465" spans="1:10" ht="15.75" customHeight="1">
      <c r="A465" s="59"/>
      <c r="B465" s="59"/>
      <c r="C465" s="59"/>
      <c r="D465" s="59"/>
      <c r="G465" s="91"/>
      <c r="I465" s="218"/>
      <c r="J465" s="218"/>
    </row>
    <row r="466" spans="1:10" ht="15.75" customHeight="1">
      <c r="A466" s="59"/>
      <c r="B466" s="59"/>
      <c r="C466" s="59"/>
      <c r="D466" s="59"/>
      <c r="G466" s="91"/>
      <c r="I466" s="218"/>
      <c r="J466" s="218"/>
    </row>
    <row r="467" spans="1:10" ht="15.75" customHeight="1">
      <c r="A467" s="59"/>
      <c r="B467" s="59"/>
      <c r="C467" s="59"/>
      <c r="D467" s="59"/>
      <c r="G467" s="91"/>
      <c r="I467" s="218"/>
      <c r="J467" s="218"/>
    </row>
    <row r="468" spans="1:10" ht="15.75" customHeight="1">
      <c r="A468" s="59"/>
      <c r="B468" s="59"/>
      <c r="C468" s="59"/>
      <c r="D468" s="59"/>
      <c r="G468" s="91"/>
      <c r="I468" s="218"/>
      <c r="J468" s="218"/>
    </row>
    <row r="469" spans="1:10" ht="15.75" customHeight="1">
      <c r="A469" s="59"/>
      <c r="B469" s="59"/>
      <c r="C469" s="59"/>
      <c r="D469" s="59"/>
      <c r="G469" s="91"/>
      <c r="I469" s="218"/>
      <c r="J469" s="218"/>
    </row>
    <row r="470" spans="1:10" ht="15.75" customHeight="1">
      <c r="A470" s="59"/>
      <c r="B470" s="59"/>
      <c r="C470" s="59"/>
      <c r="D470" s="59"/>
      <c r="G470" s="91"/>
      <c r="I470" s="218"/>
      <c r="J470" s="218"/>
    </row>
    <row r="471" spans="1:10" ht="15.75" customHeight="1">
      <c r="A471" s="59"/>
      <c r="B471" s="59"/>
      <c r="C471" s="59"/>
      <c r="D471" s="59"/>
      <c r="G471" s="91"/>
      <c r="I471" s="218"/>
      <c r="J471" s="218"/>
    </row>
    <row r="472" spans="1:10" ht="15.75" customHeight="1">
      <c r="A472" s="59"/>
      <c r="B472" s="59"/>
      <c r="C472" s="59"/>
      <c r="D472" s="59"/>
      <c r="G472" s="91"/>
      <c r="I472" s="218"/>
      <c r="J472" s="218"/>
    </row>
    <row r="473" spans="1:10" ht="15.75" customHeight="1">
      <c r="A473" s="59"/>
      <c r="B473" s="59"/>
      <c r="C473" s="59"/>
      <c r="D473" s="59"/>
      <c r="G473" s="91"/>
      <c r="I473" s="218"/>
      <c r="J473" s="218"/>
    </row>
    <row r="474" spans="1:10" ht="15.75" customHeight="1">
      <c r="A474" s="59"/>
      <c r="B474" s="59"/>
      <c r="C474" s="59"/>
      <c r="D474" s="59"/>
      <c r="G474" s="91"/>
      <c r="I474" s="218"/>
      <c r="J474" s="218"/>
    </row>
    <row r="475" spans="1:10" ht="15.75" customHeight="1">
      <c r="A475" s="59"/>
      <c r="B475" s="59"/>
      <c r="C475" s="59"/>
      <c r="D475" s="59"/>
      <c r="G475" s="91"/>
      <c r="I475" s="218"/>
      <c r="J475" s="218"/>
    </row>
    <row r="476" spans="1:10" ht="15.75" customHeight="1">
      <c r="A476" s="59"/>
      <c r="B476" s="59"/>
      <c r="C476" s="59"/>
      <c r="D476" s="59"/>
      <c r="G476" s="91"/>
      <c r="I476" s="218"/>
      <c r="J476" s="218"/>
    </row>
    <row r="477" spans="1:10" ht="15.75" customHeight="1">
      <c r="A477" s="59"/>
      <c r="B477" s="59"/>
      <c r="C477" s="59"/>
      <c r="D477" s="59"/>
      <c r="G477" s="91"/>
      <c r="I477" s="218"/>
      <c r="J477" s="218"/>
    </row>
    <row r="478" spans="1:10" ht="15.75" customHeight="1">
      <c r="A478" s="59"/>
      <c r="B478" s="59"/>
      <c r="C478" s="59"/>
      <c r="D478" s="59"/>
      <c r="G478" s="91"/>
      <c r="I478" s="218"/>
      <c r="J478" s="218"/>
    </row>
    <row r="479" spans="1:10" ht="15.75" customHeight="1">
      <c r="A479" s="59"/>
      <c r="B479" s="59"/>
      <c r="C479" s="59"/>
      <c r="D479" s="59"/>
      <c r="G479" s="91"/>
      <c r="I479" s="218"/>
      <c r="J479" s="218"/>
    </row>
    <row r="480" spans="1:10" ht="15.75" customHeight="1">
      <c r="A480" s="59"/>
      <c r="B480" s="59"/>
      <c r="C480" s="59"/>
      <c r="D480" s="59"/>
      <c r="G480" s="91"/>
      <c r="I480" s="218"/>
      <c r="J480" s="218"/>
    </row>
    <row r="481" spans="1:10" ht="15.75" customHeight="1">
      <c r="A481" s="59"/>
      <c r="B481" s="59"/>
      <c r="C481" s="59"/>
      <c r="D481" s="59"/>
      <c r="G481" s="91"/>
      <c r="I481" s="218"/>
      <c r="J481" s="218"/>
    </row>
    <row r="482" spans="1:10" ht="15.75" customHeight="1">
      <c r="A482" s="59"/>
      <c r="B482" s="59"/>
      <c r="C482" s="59"/>
      <c r="D482" s="59"/>
      <c r="G482" s="91"/>
      <c r="I482" s="218"/>
      <c r="J482" s="218"/>
    </row>
    <row r="483" spans="1:10" ht="15.75" customHeight="1">
      <c r="A483" s="59"/>
      <c r="B483" s="59"/>
      <c r="C483" s="59"/>
      <c r="D483" s="59"/>
      <c r="G483" s="91"/>
      <c r="I483" s="218"/>
      <c r="J483" s="218"/>
    </row>
    <row r="484" spans="1:10" ht="15.75" customHeight="1">
      <c r="A484" s="59"/>
      <c r="B484" s="59"/>
      <c r="C484" s="59"/>
      <c r="D484" s="59"/>
      <c r="G484" s="91"/>
      <c r="I484" s="218"/>
      <c r="J484" s="218"/>
    </row>
    <row r="485" spans="1:10" ht="15.75" customHeight="1">
      <c r="A485" s="59"/>
      <c r="B485" s="59"/>
      <c r="C485" s="59"/>
      <c r="D485" s="59"/>
      <c r="G485" s="91"/>
      <c r="I485" s="218"/>
      <c r="J485" s="218"/>
    </row>
    <row r="486" spans="1:10" ht="15.75" customHeight="1">
      <c r="A486" s="59"/>
      <c r="B486" s="59"/>
      <c r="C486" s="59"/>
      <c r="D486" s="59"/>
      <c r="G486" s="91"/>
      <c r="I486" s="218"/>
      <c r="J486" s="218"/>
    </row>
    <row r="487" spans="1:10" ht="15.75" customHeight="1">
      <c r="A487" s="59"/>
      <c r="B487" s="59"/>
      <c r="C487" s="59"/>
      <c r="D487" s="59"/>
      <c r="G487" s="91"/>
      <c r="I487" s="218"/>
      <c r="J487" s="218"/>
    </row>
    <row r="488" spans="1:10" ht="15.75" customHeight="1">
      <c r="A488" s="59"/>
      <c r="B488" s="59"/>
      <c r="C488" s="59"/>
      <c r="D488" s="59"/>
      <c r="G488" s="91"/>
      <c r="I488" s="218"/>
      <c r="J488" s="218"/>
    </row>
    <row r="489" spans="1:10" ht="15.75" customHeight="1">
      <c r="A489" s="59"/>
      <c r="B489" s="59"/>
      <c r="C489" s="59"/>
      <c r="D489" s="59"/>
      <c r="G489" s="91"/>
      <c r="I489" s="218"/>
      <c r="J489" s="218"/>
    </row>
    <row r="490" spans="1:10" ht="15.75" customHeight="1">
      <c r="A490" s="59"/>
      <c r="B490" s="59"/>
      <c r="C490" s="59"/>
      <c r="D490" s="59"/>
      <c r="G490" s="91"/>
      <c r="I490" s="218"/>
      <c r="J490" s="218"/>
    </row>
    <row r="491" spans="1:10" ht="15.75" customHeight="1">
      <c r="A491" s="59"/>
      <c r="B491" s="59"/>
      <c r="C491" s="59"/>
      <c r="D491" s="59"/>
      <c r="G491" s="91"/>
      <c r="I491" s="218"/>
      <c r="J491" s="218"/>
    </row>
    <row r="492" spans="1:10" ht="15.75" customHeight="1">
      <c r="A492" s="59"/>
      <c r="B492" s="59"/>
      <c r="C492" s="59"/>
      <c r="D492" s="59"/>
      <c r="G492" s="91"/>
      <c r="I492" s="218"/>
      <c r="J492" s="218"/>
    </row>
    <row r="493" spans="1:10" ht="15.75" customHeight="1">
      <c r="A493" s="59"/>
      <c r="B493" s="59"/>
      <c r="C493" s="59"/>
      <c r="D493" s="59"/>
      <c r="G493" s="91"/>
      <c r="I493" s="218"/>
      <c r="J493" s="218"/>
    </row>
    <row r="494" spans="1:10" ht="15.75" customHeight="1">
      <c r="A494" s="59"/>
      <c r="B494" s="59"/>
      <c r="C494" s="59"/>
      <c r="D494" s="59"/>
      <c r="G494" s="91"/>
      <c r="I494" s="218"/>
      <c r="J494" s="218"/>
    </row>
    <row r="495" spans="1:10" ht="15.75" customHeight="1">
      <c r="A495" s="59"/>
      <c r="B495" s="59"/>
      <c r="C495" s="59"/>
      <c r="D495" s="59"/>
      <c r="G495" s="91"/>
      <c r="I495" s="218"/>
      <c r="J495" s="218"/>
    </row>
    <row r="496" spans="1:10" ht="15.75" customHeight="1">
      <c r="A496" s="59"/>
      <c r="B496" s="59"/>
      <c r="C496" s="59"/>
      <c r="D496" s="59"/>
      <c r="G496" s="91"/>
      <c r="I496" s="218"/>
      <c r="J496" s="218"/>
    </row>
    <row r="497" spans="1:10" ht="15.75" customHeight="1">
      <c r="A497" s="59"/>
      <c r="B497" s="59"/>
      <c r="C497" s="59"/>
      <c r="D497" s="59"/>
      <c r="G497" s="91"/>
      <c r="I497" s="218"/>
      <c r="J497" s="218"/>
    </row>
    <row r="498" spans="1:10" ht="15.75" customHeight="1">
      <c r="A498" s="59"/>
      <c r="B498" s="59"/>
      <c r="C498" s="59"/>
      <c r="D498" s="59"/>
      <c r="G498" s="91"/>
      <c r="I498" s="218"/>
      <c r="J498" s="218"/>
    </row>
    <row r="499" spans="1:10" ht="15.75" customHeight="1">
      <c r="A499" s="59"/>
      <c r="B499" s="59"/>
      <c r="C499" s="59"/>
      <c r="D499" s="59"/>
      <c r="G499" s="91"/>
      <c r="I499" s="218"/>
      <c r="J499" s="218"/>
    </row>
    <row r="500" spans="1:10" ht="15.75" customHeight="1">
      <c r="A500" s="59"/>
      <c r="B500" s="59"/>
      <c r="C500" s="59"/>
      <c r="D500" s="59"/>
      <c r="G500" s="91"/>
      <c r="I500" s="218"/>
      <c r="J500" s="218"/>
    </row>
    <row r="501" spans="1:10" ht="15.75" customHeight="1">
      <c r="A501" s="59"/>
      <c r="B501" s="59"/>
      <c r="C501" s="59"/>
      <c r="D501" s="59"/>
      <c r="G501" s="91"/>
      <c r="I501" s="218"/>
      <c r="J501" s="218"/>
    </row>
    <row r="502" spans="1:10" ht="15.75" customHeight="1">
      <c r="A502" s="59"/>
      <c r="B502" s="59"/>
      <c r="C502" s="59"/>
      <c r="D502" s="59"/>
      <c r="G502" s="91"/>
      <c r="I502" s="218"/>
      <c r="J502" s="218"/>
    </row>
    <row r="503" spans="1:10" ht="15.75" customHeight="1">
      <c r="A503" s="59"/>
      <c r="B503" s="59"/>
      <c r="C503" s="59"/>
      <c r="D503" s="59"/>
      <c r="G503" s="91"/>
      <c r="I503" s="218"/>
      <c r="J503" s="218"/>
    </row>
    <row r="504" spans="1:10" ht="15.75" customHeight="1">
      <c r="A504" s="59"/>
      <c r="B504" s="59"/>
      <c r="C504" s="59"/>
      <c r="D504" s="59"/>
      <c r="G504" s="91"/>
      <c r="I504" s="218"/>
      <c r="J504" s="218"/>
    </row>
    <row r="505" spans="1:10" ht="15.75" customHeight="1">
      <c r="A505" s="59"/>
      <c r="B505" s="59"/>
      <c r="C505" s="59"/>
      <c r="D505" s="59"/>
      <c r="G505" s="91"/>
      <c r="I505" s="218"/>
      <c r="J505" s="218"/>
    </row>
    <row r="506" spans="1:10" ht="15.75" customHeight="1">
      <c r="A506" s="59"/>
      <c r="B506" s="59"/>
      <c r="C506" s="59"/>
      <c r="D506" s="59"/>
      <c r="G506" s="91"/>
      <c r="I506" s="218"/>
      <c r="J506" s="218"/>
    </row>
    <row r="507" spans="1:10" ht="15.75" customHeight="1">
      <c r="A507" s="59"/>
      <c r="B507" s="59"/>
      <c r="C507" s="59"/>
      <c r="D507" s="59"/>
      <c r="G507" s="91"/>
      <c r="I507" s="218"/>
      <c r="J507" s="218"/>
    </row>
    <row r="508" spans="1:10" ht="15.75" customHeight="1">
      <c r="A508" s="59"/>
      <c r="B508" s="59"/>
      <c r="C508" s="59"/>
      <c r="D508" s="59"/>
      <c r="G508" s="91"/>
      <c r="I508" s="218"/>
      <c r="J508" s="218"/>
    </row>
    <row r="509" spans="1:10" ht="15.75" customHeight="1">
      <c r="A509" s="59"/>
      <c r="B509" s="59"/>
      <c r="C509" s="59"/>
      <c r="D509" s="59"/>
      <c r="G509" s="91"/>
      <c r="I509" s="218"/>
      <c r="J509" s="218"/>
    </row>
    <row r="510" spans="1:10" ht="15.75" customHeight="1">
      <c r="A510" s="59"/>
      <c r="B510" s="59"/>
      <c r="C510" s="59"/>
      <c r="D510" s="59"/>
      <c r="G510" s="91"/>
      <c r="I510" s="218"/>
      <c r="J510" s="218"/>
    </row>
    <row r="511" spans="1:10" ht="15.75" customHeight="1">
      <c r="A511" s="59"/>
      <c r="B511" s="59"/>
      <c r="C511" s="59"/>
      <c r="D511" s="59"/>
      <c r="G511" s="91"/>
      <c r="I511" s="218"/>
      <c r="J511" s="218"/>
    </row>
    <row r="512" spans="1:10" ht="15.75" customHeight="1">
      <c r="A512" s="59"/>
      <c r="B512" s="59"/>
      <c r="C512" s="59"/>
      <c r="D512" s="59"/>
      <c r="G512" s="91"/>
      <c r="I512" s="218"/>
      <c r="J512" s="218"/>
    </row>
    <row r="513" spans="1:10" ht="15.75" customHeight="1">
      <c r="A513" s="59"/>
      <c r="B513" s="59"/>
      <c r="C513" s="59"/>
      <c r="D513" s="59"/>
      <c r="G513" s="91"/>
      <c r="I513" s="218"/>
      <c r="J513" s="218"/>
    </row>
    <row r="514" spans="1:10" ht="15.75" customHeight="1">
      <c r="A514" s="59"/>
      <c r="B514" s="59"/>
      <c r="C514" s="59"/>
      <c r="D514" s="59"/>
      <c r="G514" s="91"/>
      <c r="I514" s="218"/>
      <c r="J514" s="218"/>
    </row>
    <row r="515" spans="1:10" ht="15.75" customHeight="1">
      <c r="A515" s="59"/>
      <c r="B515" s="59"/>
      <c r="C515" s="59"/>
      <c r="D515" s="59"/>
      <c r="G515" s="91"/>
      <c r="I515" s="218"/>
      <c r="J515" s="218"/>
    </row>
    <row r="516" spans="1:10" ht="15.75" customHeight="1">
      <c r="A516" s="59"/>
      <c r="B516" s="59"/>
      <c r="C516" s="59"/>
      <c r="D516" s="59"/>
      <c r="G516" s="91"/>
      <c r="I516" s="218"/>
      <c r="J516" s="218"/>
    </row>
    <row r="517" spans="1:10" ht="15.75" customHeight="1">
      <c r="A517" s="59"/>
      <c r="B517" s="59"/>
      <c r="C517" s="59"/>
      <c r="D517" s="59"/>
      <c r="G517" s="91"/>
      <c r="I517" s="218"/>
      <c r="J517" s="218"/>
    </row>
    <row r="518" spans="1:10" ht="15.75" customHeight="1">
      <c r="A518" s="59"/>
      <c r="B518" s="59"/>
      <c r="C518" s="59"/>
      <c r="D518" s="59"/>
      <c r="G518" s="91"/>
      <c r="I518" s="218"/>
      <c r="J518" s="218"/>
    </row>
    <row r="519" spans="1:10" ht="15.75" customHeight="1">
      <c r="A519" s="59"/>
      <c r="B519" s="59"/>
      <c r="C519" s="59"/>
      <c r="D519" s="59"/>
      <c r="G519" s="91"/>
      <c r="I519" s="218"/>
      <c r="J519" s="218"/>
    </row>
    <row r="520" spans="1:10" ht="15.75" customHeight="1">
      <c r="A520" s="59"/>
      <c r="B520" s="59"/>
      <c r="C520" s="59"/>
      <c r="D520" s="59"/>
      <c r="G520" s="91"/>
      <c r="I520" s="218"/>
      <c r="J520" s="218"/>
    </row>
    <row r="521" spans="1:10" ht="15.75" customHeight="1">
      <c r="A521" s="59"/>
      <c r="B521" s="59"/>
      <c r="C521" s="59"/>
      <c r="D521" s="59"/>
      <c r="G521" s="91"/>
      <c r="I521" s="218"/>
      <c r="J521" s="218"/>
    </row>
    <row r="522" spans="1:10" ht="15.75" customHeight="1">
      <c r="A522" s="59"/>
      <c r="B522" s="59"/>
      <c r="C522" s="59"/>
      <c r="D522" s="59"/>
      <c r="G522" s="91"/>
      <c r="I522" s="218"/>
      <c r="J522" s="218"/>
    </row>
    <row r="523" spans="1:10" ht="15.75" customHeight="1">
      <c r="A523" s="59"/>
      <c r="B523" s="59"/>
      <c r="C523" s="59"/>
      <c r="D523" s="59"/>
      <c r="G523" s="91"/>
      <c r="I523" s="218"/>
      <c r="J523" s="218"/>
    </row>
    <row r="524" spans="1:10" ht="15.75" customHeight="1">
      <c r="A524" s="59"/>
      <c r="B524" s="59"/>
      <c r="C524" s="59"/>
      <c r="D524" s="59"/>
      <c r="G524" s="91"/>
      <c r="I524" s="218"/>
      <c r="J524" s="218"/>
    </row>
    <row r="525" spans="1:10" ht="15.75" customHeight="1">
      <c r="A525" s="59"/>
      <c r="B525" s="59"/>
      <c r="C525" s="59"/>
      <c r="D525" s="59"/>
      <c r="G525" s="91"/>
      <c r="I525" s="218"/>
      <c r="J525" s="218"/>
    </row>
    <row r="526" spans="1:10" ht="15.75" customHeight="1">
      <c r="A526" s="59"/>
      <c r="B526" s="59"/>
      <c r="C526" s="59"/>
      <c r="D526" s="59"/>
      <c r="G526" s="91"/>
      <c r="I526" s="218"/>
      <c r="J526" s="218"/>
    </row>
    <row r="527" spans="1:10" ht="15.75" customHeight="1">
      <c r="A527" s="59"/>
      <c r="B527" s="59"/>
      <c r="C527" s="59"/>
      <c r="D527" s="59"/>
      <c r="G527" s="91"/>
      <c r="I527" s="218"/>
      <c r="J527" s="218"/>
    </row>
    <row r="528" spans="1:10" ht="15.75" customHeight="1">
      <c r="A528" s="59"/>
      <c r="B528" s="59"/>
      <c r="C528" s="59"/>
      <c r="D528" s="59"/>
      <c r="G528" s="91"/>
      <c r="I528" s="218"/>
      <c r="J528" s="218"/>
    </row>
    <row r="529" spans="1:10" ht="15.75" customHeight="1">
      <c r="A529" s="59"/>
      <c r="B529" s="59"/>
      <c r="C529" s="59"/>
      <c r="D529" s="59"/>
      <c r="G529" s="91"/>
      <c r="I529" s="218"/>
      <c r="J529" s="218"/>
    </row>
    <row r="530" spans="1:10" ht="15.75" customHeight="1">
      <c r="A530" s="59"/>
      <c r="B530" s="59"/>
      <c r="C530" s="59"/>
      <c r="D530" s="59"/>
      <c r="G530" s="91"/>
      <c r="I530" s="218"/>
      <c r="J530" s="218"/>
    </row>
    <row r="531" spans="1:10" ht="15.75" customHeight="1">
      <c r="A531" s="59"/>
      <c r="B531" s="59"/>
      <c r="C531" s="59"/>
      <c r="D531" s="59"/>
      <c r="G531" s="91"/>
      <c r="I531" s="218"/>
      <c r="J531" s="218"/>
    </row>
    <row r="532" spans="1:10" ht="15.75" customHeight="1">
      <c r="A532" s="59"/>
      <c r="B532" s="59"/>
      <c r="C532" s="59"/>
      <c r="D532" s="59"/>
      <c r="G532" s="91"/>
      <c r="I532" s="218"/>
      <c r="J532" s="218"/>
    </row>
    <row r="533" spans="1:10" ht="15.75" customHeight="1">
      <c r="A533" s="59"/>
      <c r="B533" s="59"/>
      <c r="C533" s="59"/>
      <c r="D533" s="59"/>
      <c r="G533" s="91"/>
      <c r="I533" s="218"/>
      <c r="J533" s="218"/>
    </row>
    <row r="534" spans="1:10" ht="15.75" customHeight="1">
      <c r="A534" s="59"/>
      <c r="B534" s="59"/>
      <c r="C534" s="59"/>
      <c r="D534" s="59"/>
      <c r="G534" s="91"/>
      <c r="I534" s="218"/>
      <c r="J534" s="218"/>
    </row>
    <row r="535" spans="1:10" ht="15.75" customHeight="1">
      <c r="A535" s="59"/>
      <c r="B535" s="59"/>
      <c r="C535" s="59"/>
      <c r="D535" s="59"/>
      <c r="G535" s="91"/>
      <c r="I535" s="218"/>
      <c r="J535" s="218"/>
    </row>
    <row r="536" spans="1:10" ht="15.75" customHeight="1">
      <c r="A536" s="59"/>
      <c r="B536" s="59"/>
      <c r="C536" s="59"/>
      <c r="D536" s="59"/>
      <c r="G536" s="91"/>
      <c r="I536" s="218"/>
      <c r="J536" s="218"/>
    </row>
    <row r="537" spans="1:10" ht="15.75" customHeight="1">
      <c r="A537" s="59"/>
      <c r="B537" s="59"/>
      <c r="C537" s="59"/>
      <c r="D537" s="59"/>
      <c r="G537" s="91"/>
      <c r="I537" s="218"/>
      <c r="J537" s="218"/>
    </row>
    <row r="538" spans="1:10" ht="15.75" customHeight="1">
      <c r="A538" s="59"/>
      <c r="B538" s="59"/>
      <c r="C538" s="59"/>
      <c r="D538" s="59"/>
      <c r="G538" s="91"/>
      <c r="I538" s="218"/>
      <c r="J538" s="218"/>
    </row>
    <row r="539" spans="1:10" ht="15.75" customHeight="1">
      <c r="A539" s="59"/>
      <c r="B539" s="59"/>
      <c r="C539" s="59"/>
      <c r="D539" s="59"/>
      <c r="G539" s="91"/>
      <c r="I539" s="218"/>
      <c r="J539" s="218"/>
    </row>
    <row r="540" spans="1:10" ht="15.75" customHeight="1">
      <c r="A540" s="59"/>
      <c r="B540" s="59"/>
      <c r="C540" s="59"/>
      <c r="D540" s="59"/>
      <c r="G540" s="91"/>
      <c r="I540" s="218"/>
      <c r="J540" s="218"/>
    </row>
    <row r="541" spans="1:10" ht="15.75" customHeight="1">
      <c r="A541" s="59"/>
      <c r="B541" s="59"/>
      <c r="C541" s="59"/>
      <c r="D541" s="59"/>
      <c r="G541" s="91"/>
      <c r="I541" s="218"/>
      <c r="J541" s="218"/>
    </row>
    <row r="542" spans="1:10" ht="15.75" customHeight="1">
      <c r="A542" s="59"/>
      <c r="B542" s="59"/>
      <c r="C542" s="59"/>
      <c r="D542" s="59"/>
      <c r="G542" s="91"/>
      <c r="I542" s="218"/>
      <c r="J542" s="218"/>
    </row>
    <row r="543" spans="1:10" ht="15.75" customHeight="1">
      <c r="A543" s="59"/>
      <c r="B543" s="59"/>
      <c r="C543" s="59"/>
      <c r="D543" s="59"/>
      <c r="G543" s="91"/>
      <c r="I543" s="218"/>
      <c r="J543" s="218"/>
    </row>
    <row r="544" spans="1:10" ht="15.75" customHeight="1">
      <c r="A544" s="59"/>
      <c r="B544" s="59"/>
      <c r="C544" s="59"/>
      <c r="D544" s="59"/>
      <c r="G544" s="91"/>
      <c r="I544" s="218"/>
      <c r="J544" s="218"/>
    </row>
    <row r="545" spans="1:10" ht="15.75" customHeight="1">
      <c r="A545" s="59"/>
      <c r="B545" s="59"/>
      <c r="C545" s="59"/>
      <c r="D545" s="59"/>
      <c r="G545" s="91"/>
      <c r="I545" s="218"/>
      <c r="J545" s="218"/>
    </row>
    <row r="546" spans="1:10" ht="15.75" customHeight="1">
      <c r="A546" s="59"/>
      <c r="B546" s="59"/>
      <c r="C546" s="59"/>
      <c r="D546" s="59"/>
      <c r="G546" s="91"/>
      <c r="I546" s="218"/>
      <c r="J546" s="218"/>
    </row>
    <row r="547" spans="1:10" ht="15.75" customHeight="1">
      <c r="A547" s="59"/>
      <c r="B547" s="59"/>
      <c r="C547" s="59"/>
      <c r="D547" s="59"/>
      <c r="G547" s="91"/>
      <c r="I547" s="218"/>
      <c r="J547" s="218"/>
    </row>
    <row r="548" spans="1:10" ht="15.75" customHeight="1">
      <c r="A548" s="59"/>
      <c r="B548" s="59"/>
      <c r="C548" s="59"/>
      <c r="D548" s="59"/>
      <c r="G548" s="91"/>
      <c r="I548" s="218"/>
      <c r="J548" s="218"/>
    </row>
    <row r="549" spans="1:10" ht="15.75" customHeight="1">
      <c r="A549" s="59"/>
      <c r="B549" s="59"/>
      <c r="C549" s="59"/>
      <c r="D549" s="59"/>
      <c r="G549" s="91"/>
      <c r="I549" s="218"/>
      <c r="J549" s="218"/>
    </row>
    <row r="550" spans="1:10" ht="15.75" customHeight="1">
      <c r="A550" s="59"/>
      <c r="B550" s="59"/>
      <c r="C550" s="59"/>
      <c r="D550" s="59"/>
      <c r="G550" s="91"/>
      <c r="I550" s="218"/>
      <c r="J550" s="218"/>
    </row>
    <row r="551" spans="1:10" ht="15.75" customHeight="1">
      <c r="A551" s="59"/>
      <c r="B551" s="59"/>
      <c r="C551" s="59"/>
      <c r="D551" s="59"/>
      <c r="G551" s="91"/>
      <c r="I551" s="218"/>
      <c r="J551" s="218"/>
    </row>
    <row r="552" spans="1:10" ht="15.75" customHeight="1">
      <c r="A552" s="59"/>
      <c r="B552" s="59"/>
      <c r="C552" s="59"/>
      <c r="D552" s="59"/>
      <c r="G552" s="91"/>
      <c r="I552" s="218"/>
      <c r="J552" s="218"/>
    </row>
    <row r="553" spans="1:10" ht="15.75" customHeight="1">
      <c r="A553" s="59"/>
      <c r="B553" s="59"/>
      <c r="C553" s="59"/>
      <c r="D553" s="59"/>
      <c r="G553" s="91"/>
      <c r="I553" s="218"/>
      <c r="J553" s="218"/>
    </row>
    <row r="554" spans="1:10" ht="15.75" customHeight="1">
      <c r="A554" s="59"/>
      <c r="B554" s="59"/>
      <c r="C554" s="59"/>
      <c r="D554" s="59"/>
      <c r="G554" s="91"/>
      <c r="I554" s="218"/>
      <c r="J554" s="218"/>
    </row>
    <row r="555" spans="1:10" ht="15.75" customHeight="1">
      <c r="A555" s="59"/>
      <c r="B555" s="59"/>
      <c r="C555" s="59"/>
      <c r="D555" s="59"/>
      <c r="G555" s="91"/>
      <c r="I555" s="218"/>
      <c r="J555" s="218"/>
    </row>
    <row r="556" spans="1:10" ht="15.75" customHeight="1">
      <c r="A556" s="59"/>
      <c r="B556" s="59"/>
      <c r="C556" s="59"/>
      <c r="D556" s="59"/>
      <c r="G556" s="91"/>
      <c r="I556" s="218"/>
      <c r="J556" s="218"/>
    </row>
    <row r="557" spans="1:10" ht="15.75" customHeight="1">
      <c r="A557" s="59"/>
      <c r="B557" s="59"/>
      <c r="C557" s="59"/>
      <c r="D557" s="59"/>
      <c r="G557" s="91"/>
      <c r="I557" s="218"/>
      <c r="J557" s="218"/>
    </row>
    <row r="558" spans="1:10" ht="15.75" customHeight="1">
      <c r="A558" s="59"/>
      <c r="B558" s="59"/>
      <c r="C558" s="59"/>
      <c r="D558" s="59"/>
      <c r="G558" s="91"/>
      <c r="I558" s="218"/>
      <c r="J558" s="218"/>
    </row>
    <row r="559" spans="1:10" ht="15.75" customHeight="1">
      <c r="A559" s="59"/>
      <c r="B559" s="59"/>
      <c r="C559" s="59"/>
      <c r="D559" s="59"/>
      <c r="G559" s="91"/>
      <c r="I559" s="218"/>
      <c r="J559" s="218"/>
    </row>
    <row r="560" spans="1:10" ht="15.75" customHeight="1">
      <c r="A560" s="59"/>
      <c r="B560" s="59"/>
      <c r="C560" s="59"/>
      <c r="D560" s="59"/>
      <c r="G560" s="91"/>
      <c r="I560" s="218"/>
      <c r="J560" s="218"/>
    </row>
    <row r="561" spans="1:10" ht="15.75" customHeight="1">
      <c r="A561" s="59"/>
      <c r="B561" s="59"/>
      <c r="C561" s="59"/>
      <c r="D561" s="59"/>
      <c r="G561" s="91"/>
      <c r="I561" s="218"/>
      <c r="J561" s="218"/>
    </row>
    <row r="562" spans="1:10" ht="15.75" customHeight="1">
      <c r="A562" s="59"/>
      <c r="B562" s="59"/>
      <c r="C562" s="59"/>
      <c r="D562" s="59"/>
      <c r="G562" s="91"/>
      <c r="I562" s="218"/>
      <c r="J562" s="218"/>
    </row>
    <row r="563" spans="1:10" ht="15.75" customHeight="1">
      <c r="A563" s="59"/>
      <c r="B563" s="59"/>
      <c r="C563" s="59"/>
      <c r="D563" s="59"/>
      <c r="G563" s="91"/>
      <c r="I563" s="218"/>
      <c r="J563" s="218"/>
    </row>
    <row r="564" spans="1:10" ht="15.75" customHeight="1">
      <c r="A564" s="59"/>
      <c r="B564" s="59"/>
      <c r="C564" s="59"/>
      <c r="D564" s="59"/>
      <c r="G564" s="91"/>
      <c r="I564" s="218"/>
      <c r="J564" s="218"/>
    </row>
    <row r="565" spans="1:10" ht="15.75" customHeight="1">
      <c r="A565" s="59"/>
      <c r="B565" s="59"/>
      <c r="C565" s="59"/>
      <c r="D565" s="59"/>
      <c r="G565" s="91"/>
      <c r="I565" s="218"/>
      <c r="J565" s="218"/>
    </row>
    <row r="566" spans="1:10" ht="15.75" customHeight="1">
      <c r="A566" s="59"/>
      <c r="B566" s="59"/>
      <c r="C566" s="59"/>
      <c r="D566" s="59"/>
      <c r="G566" s="91"/>
      <c r="I566" s="218"/>
      <c r="J566" s="218"/>
    </row>
    <row r="567" spans="1:10" ht="15.75" customHeight="1">
      <c r="A567" s="59"/>
      <c r="B567" s="59"/>
      <c r="C567" s="59"/>
      <c r="D567" s="59"/>
      <c r="G567" s="91"/>
      <c r="I567" s="218"/>
      <c r="J567" s="218"/>
    </row>
    <row r="568" spans="1:10" ht="15.75" customHeight="1">
      <c r="A568" s="59"/>
      <c r="B568" s="59"/>
      <c r="C568" s="59"/>
      <c r="D568" s="59"/>
      <c r="G568" s="91"/>
      <c r="I568" s="218"/>
      <c r="J568" s="218"/>
    </row>
    <row r="569" spans="1:10" ht="15.75" customHeight="1">
      <c r="A569" s="59"/>
      <c r="B569" s="59"/>
      <c r="C569" s="59"/>
      <c r="D569" s="59"/>
      <c r="G569" s="91"/>
      <c r="I569" s="218"/>
      <c r="J569" s="218"/>
    </row>
    <row r="570" spans="1:10" ht="15.75" customHeight="1">
      <c r="A570" s="59"/>
      <c r="B570" s="59"/>
      <c r="C570" s="59"/>
      <c r="D570" s="59"/>
      <c r="G570" s="91"/>
      <c r="I570" s="218"/>
      <c r="J570" s="218"/>
    </row>
    <row r="571" spans="1:10" ht="15.75" customHeight="1">
      <c r="A571" s="59"/>
      <c r="B571" s="59"/>
      <c r="C571" s="59"/>
      <c r="D571" s="59"/>
      <c r="G571" s="91"/>
      <c r="I571" s="218"/>
      <c r="J571" s="218"/>
    </row>
    <row r="572" spans="1:10" ht="15.75" customHeight="1">
      <c r="A572" s="59"/>
      <c r="B572" s="59"/>
      <c r="C572" s="59"/>
      <c r="D572" s="59"/>
      <c r="G572" s="91"/>
      <c r="I572" s="218"/>
      <c r="J572" s="218"/>
    </row>
    <row r="573" spans="1:10" ht="15.75" customHeight="1">
      <c r="A573" s="59"/>
      <c r="B573" s="59"/>
      <c r="C573" s="59"/>
      <c r="D573" s="59"/>
      <c r="G573" s="91"/>
      <c r="I573" s="218"/>
      <c r="J573" s="218"/>
    </row>
    <row r="574" spans="1:10" ht="15.75" customHeight="1">
      <c r="A574" s="59"/>
      <c r="B574" s="59"/>
      <c r="C574" s="59"/>
      <c r="D574" s="59"/>
      <c r="G574" s="91"/>
      <c r="I574" s="218"/>
      <c r="J574" s="218"/>
    </row>
    <row r="575" spans="1:10" ht="15.75" customHeight="1">
      <c r="A575" s="59"/>
      <c r="B575" s="59"/>
      <c r="C575" s="59"/>
      <c r="D575" s="59"/>
      <c r="G575" s="91"/>
      <c r="I575" s="218"/>
      <c r="J575" s="218"/>
    </row>
    <row r="576" spans="1:10" ht="15.75" customHeight="1">
      <c r="A576" s="59"/>
      <c r="B576" s="59"/>
      <c r="C576" s="59"/>
      <c r="D576" s="59"/>
      <c r="G576" s="91"/>
      <c r="I576" s="218"/>
      <c r="J576" s="218"/>
    </row>
    <row r="577" spans="1:10" ht="15.75" customHeight="1">
      <c r="A577" s="59"/>
      <c r="B577" s="59"/>
      <c r="C577" s="59"/>
      <c r="D577" s="59"/>
      <c r="G577" s="91"/>
      <c r="I577" s="218"/>
      <c r="J577" s="218"/>
    </row>
    <row r="578" spans="1:10" ht="15.75" customHeight="1">
      <c r="A578" s="59"/>
      <c r="B578" s="59"/>
      <c r="C578" s="59"/>
      <c r="D578" s="59"/>
      <c r="G578" s="91"/>
      <c r="I578" s="218"/>
      <c r="J578" s="218"/>
    </row>
    <row r="579" spans="1:10" ht="15.75" customHeight="1">
      <c r="A579" s="59"/>
      <c r="B579" s="59"/>
      <c r="C579" s="59"/>
      <c r="D579" s="59"/>
      <c r="G579" s="91"/>
      <c r="I579" s="218"/>
      <c r="J579" s="218"/>
    </row>
    <row r="580" spans="1:10" ht="15.75" customHeight="1">
      <c r="A580" s="59"/>
      <c r="B580" s="59"/>
      <c r="C580" s="59"/>
      <c r="D580" s="59"/>
      <c r="G580" s="91"/>
      <c r="I580" s="218"/>
      <c r="J580" s="218"/>
    </row>
    <row r="581" spans="1:10" ht="15.75" customHeight="1">
      <c r="A581" s="59"/>
      <c r="B581" s="59"/>
      <c r="C581" s="59"/>
      <c r="D581" s="59"/>
      <c r="G581" s="91"/>
      <c r="I581" s="218"/>
      <c r="J581" s="218"/>
    </row>
    <row r="582" spans="1:10" ht="15.75" customHeight="1">
      <c r="A582" s="59"/>
      <c r="B582" s="59"/>
      <c r="C582" s="59"/>
      <c r="D582" s="59"/>
      <c r="G582" s="91"/>
      <c r="I582" s="218"/>
      <c r="J582" s="218"/>
    </row>
    <row r="583" spans="1:10" ht="15.75" customHeight="1">
      <c r="A583" s="59"/>
      <c r="B583" s="59"/>
      <c r="C583" s="59"/>
      <c r="D583" s="59"/>
      <c r="G583" s="91"/>
      <c r="I583" s="218"/>
      <c r="J583" s="218"/>
    </row>
    <row r="584" spans="1:10" ht="15.75" customHeight="1">
      <c r="A584" s="59"/>
      <c r="B584" s="59"/>
      <c r="C584" s="59"/>
      <c r="D584" s="59"/>
      <c r="G584" s="91"/>
      <c r="I584" s="218"/>
      <c r="J584" s="218"/>
    </row>
    <row r="585" spans="1:10" ht="15.75" customHeight="1">
      <c r="A585" s="59"/>
      <c r="B585" s="59"/>
      <c r="C585" s="59"/>
      <c r="D585" s="59"/>
      <c r="G585" s="91"/>
      <c r="I585" s="218"/>
      <c r="J585" s="218"/>
    </row>
    <row r="586" spans="1:10" ht="15.75" customHeight="1">
      <c r="A586" s="59"/>
      <c r="B586" s="59"/>
      <c r="C586" s="59"/>
      <c r="D586" s="59"/>
      <c r="G586" s="91"/>
      <c r="I586" s="218"/>
      <c r="J586" s="218"/>
    </row>
    <row r="587" spans="1:10" ht="15.75" customHeight="1">
      <c r="A587" s="59"/>
      <c r="B587" s="59"/>
      <c r="C587" s="59"/>
      <c r="D587" s="59"/>
      <c r="G587" s="91"/>
      <c r="I587" s="218"/>
      <c r="J587" s="218"/>
    </row>
    <row r="588" spans="1:10" ht="15.75" customHeight="1">
      <c r="A588" s="59"/>
      <c r="B588" s="59"/>
      <c r="C588" s="59"/>
      <c r="D588" s="59"/>
      <c r="G588" s="91"/>
      <c r="I588" s="218"/>
      <c r="J588" s="218"/>
    </row>
    <row r="589" spans="1:10" ht="15.75" customHeight="1">
      <c r="A589" s="59"/>
      <c r="B589" s="59"/>
      <c r="C589" s="59"/>
      <c r="D589" s="59"/>
      <c r="G589" s="91"/>
      <c r="I589" s="218"/>
      <c r="J589" s="218"/>
    </row>
    <row r="590" spans="1:10" ht="15.75" customHeight="1">
      <c r="A590" s="59"/>
      <c r="B590" s="59"/>
      <c r="C590" s="59"/>
      <c r="D590" s="59"/>
      <c r="G590" s="91"/>
      <c r="I590" s="218"/>
      <c r="J590" s="218"/>
    </row>
    <row r="591" spans="1:10" ht="15.75" customHeight="1">
      <c r="A591" s="59"/>
      <c r="B591" s="59"/>
      <c r="C591" s="59"/>
      <c r="D591" s="59"/>
      <c r="G591" s="91"/>
      <c r="I591" s="218"/>
      <c r="J591" s="218"/>
    </row>
    <row r="592" spans="1:10" ht="15.75" customHeight="1">
      <c r="A592" s="59"/>
      <c r="B592" s="59"/>
      <c r="C592" s="59"/>
      <c r="D592" s="59"/>
      <c r="G592" s="91"/>
      <c r="I592" s="218"/>
      <c r="J592" s="218"/>
    </row>
    <row r="593" spans="1:10" ht="15.75" customHeight="1">
      <c r="A593" s="59"/>
      <c r="B593" s="59"/>
      <c r="C593" s="59"/>
      <c r="D593" s="59"/>
      <c r="G593" s="91"/>
      <c r="I593" s="218"/>
      <c r="J593" s="218"/>
    </row>
    <row r="594" spans="1:10" ht="15.75" customHeight="1">
      <c r="A594" s="59"/>
      <c r="B594" s="59"/>
      <c r="C594" s="59"/>
      <c r="D594" s="59"/>
      <c r="G594" s="91"/>
      <c r="I594" s="218"/>
      <c r="J594" s="218"/>
    </row>
    <row r="595" spans="1:10" ht="15.75" customHeight="1">
      <c r="A595" s="59"/>
      <c r="B595" s="59"/>
      <c r="C595" s="59"/>
      <c r="D595" s="59"/>
      <c r="G595" s="91"/>
      <c r="I595" s="218"/>
      <c r="J595" s="218"/>
    </row>
    <row r="596" spans="1:10" ht="15.75" customHeight="1">
      <c r="A596" s="59"/>
      <c r="B596" s="59"/>
      <c r="C596" s="59"/>
      <c r="D596" s="59"/>
      <c r="G596" s="91"/>
      <c r="I596" s="218"/>
      <c r="J596" s="218"/>
    </row>
    <row r="597" spans="1:10" ht="15.75" customHeight="1">
      <c r="A597" s="59"/>
      <c r="B597" s="59"/>
      <c r="C597" s="59"/>
      <c r="D597" s="59"/>
      <c r="G597" s="91"/>
      <c r="I597" s="218"/>
      <c r="J597" s="218"/>
    </row>
    <row r="598" spans="1:10" ht="15.75" customHeight="1">
      <c r="A598" s="59"/>
      <c r="B598" s="59"/>
      <c r="C598" s="59"/>
      <c r="D598" s="59"/>
      <c r="G598" s="91"/>
      <c r="I598" s="218"/>
      <c r="J598" s="218"/>
    </row>
    <row r="599" spans="1:10" ht="15.75" customHeight="1">
      <c r="A599" s="59"/>
      <c r="B599" s="59"/>
      <c r="C599" s="59"/>
      <c r="D599" s="59"/>
      <c r="G599" s="91"/>
      <c r="I599" s="218"/>
      <c r="J599" s="218"/>
    </row>
    <row r="600" spans="1:10" ht="15.75" customHeight="1">
      <c r="A600" s="59"/>
      <c r="B600" s="59"/>
      <c r="C600" s="59"/>
      <c r="D600" s="59"/>
      <c r="G600" s="91"/>
      <c r="I600" s="218"/>
      <c r="J600" s="218"/>
    </row>
    <row r="601" spans="1:10" ht="15.75" customHeight="1">
      <c r="A601" s="59"/>
      <c r="B601" s="59"/>
      <c r="C601" s="59"/>
      <c r="D601" s="59"/>
      <c r="G601" s="91"/>
      <c r="I601" s="218"/>
      <c r="J601" s="218"/>
    </row>
    <row r="602" spans="1:10" ht="15.75" customHeight="1">
      <c r="A602" s="59"/>
      <c r="B602" s="59"/>
      <c r="C602" s="59"/>
      <c r="D602" s="59"/>
      <c r="G602" s="91"/>
      <c r="I602" s="218"/>
      <c r="J602" s="218"/>
    </row>
    <row r="603" spans="1:10" ht="15.75" customHeight="1">
      <c r="A603" s="59"/>
      <c r="B603" s="59"/>
      <c r="C603" s="59"/>
      <c r="D603" s="59"/>
      <c r="G603" s="91"/>
      <c r="I603" s="218"/>
      <c r="J603" s="218"/>
    </row>
    <row r="604" spans="1:10" ht="15.75" customHeight="1">
      <c r="A604" s="59"/>
      <c r="B604" s="59"/>
      <c r="C604" s="59"/>
      <c r="D604" s="59"/>
      <c r="G604" s="91"/>
      <c r="I604" s="218"/>
      <c r="J604" s="218"/>
    </row>
    <row r="605" spans="1:10" ht="15.75" customHeight="1">
      <c r="A605" s="59"/>
      <c r="B605" s="59"/>
      <c r="C605" s="59"/>
      <c r="D605" s="59"/>
      <c r="G605" s="91"/>
      <c r="I605" s="218"/>
      <c r="J605" s="218"/>
    </row>
    <row r="606" spans="1:10" ht="15.75" customHeight="1">
      <c r="A606" s="59"/>
      <c r="B606" s="59"/>
      <c r="C606" s="59"/>
      <c r="D606" s="59"/>
      <c r="G606" s="91"/>
      <c r="I606" s="218"/>
      <c r="J606" s="218"/>
    </row>
    <row r="607" spans="1:10" ht="15.75" customHeight="1">
      <c r="A607" s="59"/>
      <c r="B607" s="59"/>
      <c r="C607" s="59"/>
      <c r="D607" s="59"/>
      <c r="G607" s="91"/>
      <c r="I607" s="218"/>
      <c r="J607" s="218"/>
    </row>
    <row r="608" spans="1:10" ht="15.75" customHeight="1">
      <c r="A608" s="59"/>
      <c r="B608" s="59"/>
      <c r="C608" s="59"/>
      <c r="D608" s="59"/>
      <c r="G608" s="91"/>
      <c r="I608" s="218"/>
      <c r="J608" s="218"/>
    </row>
    <row r="609" spans="1:10" ht="15.75" customHeight="1">
      <c r="A609" s="59"/>
      <c r="B609" s="59"/>
      <c r="C609" s="59"/>
      <c r="D609" s="59"/>
      <c r="G609" s="91"/>
      <c r="I609" s="218"/>
      <c r="J609" s="218"/>
    </row>
    <row r="610" spans="1:10" ht="15.75" customHeight="1">
      <c r="A610" s="59"/>
      <c r="B610" s="59"/>
      <c r="C610" s="59"/>
      <c r="D610" s="59"/>
      <c r="G610" s="91"/>
      <c r="I610" s="218"/>
      <c r="J610" s="218"/>
    </row>
    <row r="611" spans="1:10" ht="15.75" customHeight="1">
      <c r="A611" s="59"/>
      <c r="B611" s="59"/>
      <c r="C611" s="59"/>
      <c r="D611" s="59"/>
      <c r="G611" s="91"/>
      <c r="I611" s="218"/>
      <c r="J611" s="218"/>
    </row>
    <row r="612" spans="1:10" ht="15.75" customHeight="1">
      <c r="A612" s="59"/>
      <c r="B612" s="59"/>
      <c r="C612" s="59"/>
      <c r="D612" s="59"/>
      <c r="G612" s="91"/>
      <c r="I612" s="218"/>
      <c r="J612" s="218"/>
    </row>
    <row r="613" spans="1:10" ht="15.75" customHeight="1">
      <c r="A613" s="59"/>
      <c r="B613" s="59"/>
      <c r="C613" s="59"/>
      <c r="D613" s="59"/>
      <c r="G613" s="91"/>
      <c r="I613" s="218"/>
      <c r="J613" s="218"/>
    </row>
    <row r="614" spans="1:10" ht="15.75" customHeight="1">
      <c r="A614" s="59"/>
      <c r="B614" s="59"/>
      <c r="C614" s="59"/>
      <c r="D614" s="59"/>
      <c r="G614" s="91"/>
      <c r="I614" s="218"/>
      <c r="J614" s="218"/>
    </row>
    <row r="615" spans="1:10" ht="15.75" customHeight="1">
      <c r="A615" s="59"/>
      <c r="B615" s="59"/>
      <c r="C615" s="59"/>
      <c r="D615" s="59"/>
      <c r="G615" s="91"/>
      <c r="I615" s="218"/>
      <c r="J615" s="218"/>
    </row>
    <row r="616" spans="1:10" ht="15.75" customHeight="1">
      <c r="A616" s="59"/>
      <c r="B616" s="59"/>
      <c r="C616" s="59"/>
      <c r="D616" s="59"/>
      <c r="G616" s="91"/>
      <c r="I616" s="218"/>
      <c r="J616" s="218"/>
    </row>
    <row r="617" spans="1:10" ht="15.75" customHeight="1">
      <c r="A617" s="59"/>
      <c r="B617" s="59"/>
      <c r="C617" s="59"/>
      <c r="D617" s="59"/>
      <c r="G617" s="91"/>
      <c r="I617" s="218"/>
      <c r="J617" s="218"/>
    </row>
    <row r="618" spans="1:10" ht="15.75" customHeight="1">
      <c r="A618" s="59"/>
      <c r="B618" s="59"/>
      <c r="C618" s="59"/>
      <c r="D618" s="59"/>
      <c r="G618" s="91"/>
      <c r="I618" s="218"/>
      <c r="J618" s="218"/>
    </row>
    <row r="619" spans="1:10" ht="15.75" customHeight="1">
      <c r="A619" s="59"/>
      <c r="B619" s="59"/>
      <c r="C619" s="59"/>
      <c r="D619" s="59"/>
      <c r="G619" s="91"/>
      <c r="I619" s="218"/>
      <c r="J619" s="218"/>
    </row>
    <row r="620" spans="1:10" ht="15.75" customHeight="1">
      <c r="A620" s="59"/>
      <c r="B620" s="59"/>
      <c r="C620" s="59"/>
      <c r="D620" s="59"/>
      <c r="G620" s="91"/>
      <c r="I620" s="218"/>
      <c r="J620" s="218"/>
    </row>
    <row r="621" spans="1:10" ht="15.75" customHeight="1">
      <c r="A621" s="59"/>
      <c r="B621" s="59"/>
      <c r="C621" s="59"/>
      <c r="D621" s="59"/>
      <c r="G621" s="91"/>
      <c r="I621" s="218"/>
      <c r="J621" s="218"/>
    </row>
    <row r="622" spans="1:10" ht="15.75" customHeight="1">
      <c r="A622" s="59"/>
      <c r="B622" s="59"/>
      <c r="C622" s="59"/>
      <c r="D622" s="59"/>
      <c r="G622" s="91"/>
      <c r="I622" s="218"/>
      <c r="J622" s="218"/>
    </row>
    <row r="623" spans="1:10" ht="15.75" customHeight="1">
      <c r="A623" s="59"/>
      <c r="B623" s="59"/>
      <c r="C623" s="59"/>
      <c r="D623" s="59"/>
      <c r="G623" s="91"/>
      <c r="I623" s="218"/>
      <c r="J623" s="218"/>
    </row>
    <row r="624" spans="1:10" ht="15.75" customHeight="1">
      <c r="A624" s="59"/>
      <c r="B624" s="59"/>
      <c r="C624" s="59"/>
      <c r="D624" s="59"/>
      <c r="G624" s="91"/>
      <c r="I624" s="218"/>
      <c r="J624" s="218"/>
    </row>
    <row r="625" spans="1:10" ht="15.75" customHeight="1">
      <c r="A625" s="59"/>
      <c r="B625" s="59"/>
      <c r="C625" s="59"/>
      <c r="D625" s="59"/>
      <c r="G625" s="91"/>
      <c r="I625" s="218"/>
      <c r="J625" s="218"/>
    </row>
    <row r="626" spans="1:10" ht="15.75" customHeight="1">
      <c r="A626" s="59"/>
      <c r="B626" s="59"/>
      <c r="C626" s="59"/>
      <c r="D626" s="59"/>
      <c r="G626" s="91"/>
      <c r="I626" s="218"/>
      <c r="J626" s="218"/>
    </row>
    <row r="627" spans="1:10" ht="15.75" customHeight="1">
      <c r="A627" s="59"/>
      <c r="B627" s="59"/>
      <c r="C627" s="59"/>
      <c r="D627" s="59"/>
      <c r="G627" s="91"/>
      <c r="I627" s="218"/>
      <c r="J627" s="218"/>
    </row>
    <row r="628" spans="1:10" ht="15.75" customHeight="1">
      <c r="A628" s="59"/>
      <c r="B628" s="59"/>
      <c r="C628" s="59"/>
      <c r="D628" s="59"/>
      <c r="G628" s="91"/>
      <c r="I628" s="218"/>
      <c r="J628" s="218"/>
    </row>
    <row r="629" spans="1:10" ht="15.75" customHeight="1">
      <c r="A629" s="59"/>
      <c r="B629" s="59"/>
      <c r="C629" s="59"/>
      <c r="D629" s="59"/>
      <c r="G629" s="91"/>
      <c r="I629" s="218"/>
      <c r="J629" s="218"/>
    </row>
    <row r="630" spans="1:10" ht="15.75" customHeight="1">
      <c r="A630" s="59"/>
      <c r="B630" s="59"/>
      <c r="C630" s="59"/>
      <c r="D630" s="59"/>
      <c r="G630" s="91"/>
      <c r="I630" s="218"/>
      <c r="J630" s="218"/>
    </row>
    <row r="631" spans="1:10" ht="15.75" customHeight="1">
      <c r="A631" s="59"/>
      <c r="B631" s="59"/>
      <c r="C631" s="59"/>
      <c r="D631" s="59"/>
      <c r="G631" s="91"/>
      <c r="I631" s="218"/>
      <c r="J631" s="218"/>
    </row>
    <row r="632" spans="1:10" ht="15.75" customHeight="1">
      <c r="A632" s="59"/>
      <c r="B632" s="59"/>
      <c r="C632" s="59"/>
      <c r="D632" s="59"/>
      <c r="G632" s="91"/>
      <c r="I632" s="218"/>
      <c r="J632" s="218"/>
    </row>
    <row r="633" spans="1:10" ht="15.75" customHeight="1">
      <c r="A633" s="59"/>
      <c r="B633" s="59"/>
      <c r="C633" s="59"/>
      <c r="D633" s="59"/>
      <c r="G633" s="91"/>
      <c r="I633" s="218"/>
      <c r="J633" s="218"/>
    </row>
    <row r="634" spans="1:10" ht="15.75" customHeight="1">
      <c r="A634" s="59"/>
      <c r="B634" s="59"/>
      <c r="C634" s="59"/>
      <c r="D634" s="59"/>
      <c r="G634" s="91"/>
      <c r="I634" s="218"/>
      <c r="J634" s="218"/>
    </row>
    <row r="635" spans="1:10" ht="15.75" customHeight="1">
      <c r="A635" s="59"/>
      <c r="B635" s="59"/>
      <c r="C635" s="59"/>
      <c r="D635" s="59"/>
      <c r="G635" s="91"/>
      <c r="I635" s="218"/>
      <c r="J635" s="218"/>
    </row>
    <row r="636" spans="1:10" ht="15.75" customHeight="1">
      <c r="A636" s="59"/>
      <c r="B636" s="59"/>
      <c r="C636" s="59"/>
      <c r="D636" s="59"/>
      <c r="G636" s="91"/>
      <c r="I636" s="218"/>
      <c r="J636" s="218"/>
    </row>
    <row r="637" spans="1:10" ht="15.75" customHeight="1">
      <c r="A637" s="59"/>
      <c r="B637" s="59"/>
      <c r="C637" s="59"/>
      <c r="D637" s="59"/>
      <c r="G637" s="91"/>
      <c r="I637" s="218"/>
      <c r="J637" s="218"/>
    </row>
    <row r="638" spans="1:10" ht="15.75" customHeight="1">
      <c r="A638" s="59"/>
      <c r="B638" s="59"/>
      <c r="C638" s="59"/>
      <c r="D638" s="59"/>
      <c r="G638" s="91"/>
      <c r="I638" s="218"/>
      <c r="J638" s="218"/>
    </row>
    <row r="639" spans="1:10" ht="15.75" customHeight="1">
      <c r="A639" s="59"/>
      <c r="B639" s="59"/>
      <c r="C639" s="59"/>
      <c r="D639" s="59"/>
      <c r="G639" s="91"/>
      <c r="I639" s="218"/>
      <c r="J639" s="218"/>
    </row>
    <row r="640" spans="1:10" ht="15.75" customHeight="1">
      <c r="A640" s="59"/>
      <c r="B640" s="59"/>
      <c r="C640" s="59"/>
      <c r="D640" s="59"/>
      <c r="G640" s="91"/>
      <c r="I640" s="218"/>
      <c r="J640" s="218"/>
    </row>
    <row r="641" spans="1:10" ht="15.75" customHeight="1">
      <c r="A641" s="59"/>
      <c r="B641" s="59"/>
      <c r="C641" s="59"/>
      <c r="D641" s="59"/>
      <c r="G641" s="91"/>
      <c r="I641" s="218"/>
      <c r="J641" s="218"/>
    </row>
    <row r="642" spans="1:10" ht="15.75" customHeight="1">
      <c r="A642" s="59"/>
      <c r="B642" s="59"/>
      <c r="C642" s="59"/>
      <c r="D642" s="59"/>
      <c r="G642" s="91"/>
      <c r="I642" s="218"/>
      <c r="J642" s="218"/>
    </row>
    <row r="643" spans="1:10" ht="15.75" customHeight="1">
      <c r="A643" s="59"/>
      <c r="B643" s="59"/>
      <c r="C643" s="59"/>
      <c r="D643" s="59"/>
      <c r="G643" s="91"/>
      <c r="I643" s="218"/>
      <c r="J643" s="218"/>
    </row>
    <row r="644" spans="1:10" ht="15.75" customHeight="1">
      <c r="A644" s="59"/>
      <c r="B644" s="59"/>
      <c r="C644" s="59"/>
      <c r="D644" s="59"/>
      <c r="G644" s="91"/>
      <c r="I644" s="218"/>
      <c r="J644" s="218"/>
    </row>
    <row r="645" spans="1:10" ht="15.75" customHeight="1">
      <c r="A645" s="59"/>
      <c r="B645" s="59"/>
      <c r="C645" s="59"/>
      <c r="D645" s="59"/>
      <c r="G645" s="91"/>
      <c r="I645" s="218"/>
      <c r="J645" s="218"/>
    </row>
    <row r="646" spans="1:10" ht="15.75" customHeight="1">
      <c r="A646" s="59"/>
      <c r="B646" s="59"/>
      <c r="C646" s="59"/>
      <c r="D646" s="59"/>
      <c r="G646" s="91"/>
      <c r="I646" s="218"/>
      <c r="J646" s="218"/>
    </row>
    <row r="647" spans="1:10" ht="15.75" customHeight="1">
      <c r="A647" s="59"/>
      <c r="B647" s="59"/>
      <c r="C647" s="59"/>
      <c r="D647" s="59"/>
      <c r="G647" s="91"/>
      <c r="I647" s="218"/>
      <c r="J647" s="218"/>
    </row>
    <row r="648" spans="1:10" ht="15.75" customHeight="1">
      <c r="A648" s="59"/>
      <c r="B648" s="59"/>
      <c r="C648" s="59"/>
      <c r="D648" s="59"/>
      <c r="G648" s="91"/>
      <c r="I648" s="218"/>
      <c r="J648" s="218"/>
    </row>
    <row r="649" spans="1:10" ht="15.75" customHeight="1">
      <c r="A649" s="59"/>
      <c r="B649" s="59"/>
      <c r="C649" s="59"/>
      <c r="D649" s="59"/>
      <c r="G649" s="91"/>
      <c r="I649" s="218"/>
      <c r="J649" s="218"/>
    </row>
    <row r="650" spans="1:10" ht="15.75" customHeight="1">
      <c r="A650" s="59"/>
      <c r="B650" s="59"/>
      <c r="C650" s="59"/>
      <c r="D650" s="59"/>
      <c r="G650" s="91"/>
      <c r="I650" s="218"/>
      <c r="J650" s="218"/>
    </row>
    <row r="651" spans="1:10" ht="15.75" customHeight="1">
      <c r="A651" s="59"/>
      <c r="B651" s="59"/>
      <c r="C651" s="59"/>
      <c r="D651" s="59"/>
      <c r="G651" s="91"/>
      <c r="I651" s="218"/>
      <c r="J651" s="218"/>
    </row>
    <row r="652" spans="1:10" ht="15.75" customHeight="1">
      <c r="A652" s="59"/>
      <c r="B652" s="59"/>
      <c r="C652" s="59"/>
      <c r="D652" s="59"/>
      <c r="G652" s="91"/>
      <c r="I652" s="218"/>
      <c r="J652" s="218"/>
    </row>
    <row r="653" spans="1:10" ht="15.75" customHeight="1">
      <c r="A653" s="59"/>
      <c r="B653" s="59"/>
      <c r="C653" s="59"/>
      <c r="D653" s="59"/>
      <c r="G653" s="91"/>
      <c r="I653" s="218"/>
      <c r="J653" s="218"/>
    </row>
    <row r="654" spans="1:10" ht="15.75" customHeight="1">
      <c r="A654" s="59"/>
      <c r="B654" s="59"/>
      <c r="C654" s="59"/>
      <c r="D654" s="59"/>
      <c r="G654" s="91"/>
      <c r="I654" s="218"/>
      <c r="J654" s="218"/>
    </row>
    <row r="655" spans="1:10" ht="15.75" customHeight="1">
      <c r="A655" s="59"/>
      <c r="B655" s="59"/>
      <c r="C655" s="59"/>
      <c r="D655" s="59"/>
      <c r="G655" s="91"/>
      <c r="I655" s="218"/>
      <c r="J655" s="218"/>
    </row>
    <row r="656" spans="1:10" ht="15.75" customHeight="1">
      <c r="A656" s="59"/>
      <c r="B656" s="59"/>
      <c r="C656" s="59"/>
      <c r="D656" s="59"/>
      <c r="G656" s="91"/>
      <c r="I656" s="218"/>
      <c r="J656" s="218"/>
    </row>
    <row r="657" spans="1:10" ht="15.75" customHeight="1">
      <c r="A657" s="59"/>
      <c r="B657" s="59"/>
      <c r="C657" s="59"/>
      <c r="D657" s="59"/>
      <c r="G657" s="91"/>
      <c r="I657" s="218"/>
      <c r="J657" s="218"/>
    </row>
    <row r="658" spans="1:10" ht="15.75" customHeight="1">
      <c r="A658" s="59"/>
      <c r="B658" s="59"/>
      <c r="C658" s="59"/>
      <c r="D658" s="59"/>
      <c r="G658" s="91"/>
      <c r="I658" s="218"/>
      <c r="J658" s="218"/>
    </row>
    <row r="659" spans="1:10" ht="15.75" customHeight="1">
      <c r="A659" s="59"/>
      <c r="B659" s="59"/>
      <c r="C659" s="59"/>
      <c r="D659" s="59"/>
      <c r="G659" s="91"/>
      <c r="I659" s="218"/>
      <c r="J659" s="218"/>
    </row>
    <row r="660" spans="1:10" ht="15.75" customHeight="1">
      <c r="A660" s="59"/>
      <c r="B660" s="59"/>
      <c r="C660" s="59"/>
      <c r="D660" s="59"/>
      <c r="G660" s="91"/>
      <c r="I660" s="218"/>
      <c r="J660" s="218"/>
    </row>
    <row r="661" spans="1:10" ht="15.75" customHeight="1">
      <c r="A661" s="59"/>
      <c r="B661" s="59"/>
      <c r="C661" s="59"/>
      <c r="D661" s="59"/>
      <c r="G661" s="91"/>
      <c r="I661" s="218"/>
      <c r="J661" s="218"/>
    </row>
    <row r="662" spans="1:10" ht="15.75" customHeight="1">
      <c r="A662" s="59"/>
      <c r="B662" s="59"/>
      <c r="C662" s="59"/>
      <c r="D662" s="59"/>
      <c r="G662" s="91"/>
      <c r="I662" s="218"/>
      <c r="J662" s="218"/>
    </row>
    <row r="663" spans="1:10" ht="15.75" customHeight="1">
      <c r="A663" s="59"/>
      <c r="B663" s="59"/>
      <c r="C663" s="59"/>
      <c r="D663" s="59"/>
      <c r="G663" s="91"/>
      <c r="I663" s="218"/>
      <c r="J663" s="218"/>
    </row>
    <row r="664" spans="1:10" ht="15.75" customHeight="1">
      <c r="A664" s="59"/>
      <c r="B664" s="59"/>
      <c r="C664" s="59"/>
      <c r="D664" s="59"/>
      <c r="G664" s="91"/>
      <c r="I664" s="218"/>
      <c r="J664" s="218"/>
    </row>
    <row r="665" spans="1:10" ht="15.75" customHeight="1">
      <c r="A665" s="59"/>
      <c r="B665" s="59"/>
      <c r="C665" s="59"/>
      <c r="D665" s="59"/>
      <c r="G665" s="91"/>
      <c r="I665" s="218"/>
      <c r="J665" s="218"/>
    </row>
    <row r="666" spans="1:10" ht="15.75" customHeight="1">
      <c r="A666" s="59"/>
      <c r="B666" s="59"/>
      <c r="C666" s="59"/>
      <c r="D666" s="59"/>
      <c r="G666" s="91"/>
      <c r="I666" s="218"/>
      <c r="J666" s="218"/>
    </row>
    <row r="667" spans="1:10" ht="15.75" customHeight="1">
      <c r="A667" s="59"/>
      <c r="B667" s="59"/>
      <c r="C667" s="59"/>
      <c r="D667" s="59"/>
      <c r="G667" s="91"/>
      <c r="I667" s="218"/>
      <c r="J667" s="218"/>
    </row>
    <row r="668" spans="1:10" ht="15.75" customHeight="1">
      <c r="A668" s="59"/>
      <c r="B668" s="59"/>
      <c r="C668" s="59"/>
      <c r="D668" s="59"/>
      <c r="G668" s="91"/>
      <c r="I668" s="218"/>
      <c r="J668" s="218"/>
    </row>
    <row r="669" spans="1:10" ht="15.75" customHeight="1">
      <c r="A669" s="59"/>
      <c r="B669" s="59"/>
      <c r="C669" s="59"/>
      <c r="D669" s="59"/>
      <c r="G669" s="91"/>
      <c r="I669" s="218"/>
      <c r="J669" s="218"/>
    </row>
    <row r="670" spans="1:10" ht="15.75" customHeight="1">
      <c r="A670" s="59"/>
      <c r="B670" s="59"/>
      <c r="C670" s="59"/>
      <c r="D670" s="59"/>
      <c r="G670" s="91"/>
      <c r="I670" s="218"/>
      <c r="J670" s="218"/>
    </row>
    <row r="671" spans="1:10" ht="15.75" customHeight="1">
      <c r="A671" s="59"/>
      <c r="B671" s="59"/>
      <c r="C671" s="59"/>
      <c r="D671" s="59"/>
      <c r="G671" s="91"/>
      <c r="I671" s="218"/>
      <c r="J671" s="218"/>
    </row>
    <row r="672" spans="1:10" ht="15.75" customHeight="1">
      <c r="A672" s="59"/>
      <c r="B672" s="59"/>
      <c r="C672" s="59"/>
      <c r="D672" s="59"/>
      <c r="G672" s="91"/>
      <c r="I672" s="218"/>
      <c r="J672" s="218"/>
    </row>
    <row r="673" spans="1:10" ht="15.75" customHeight="1">
      <c r="A673" s="59"/>
      <c r="B673" s="59"/>
      <c r="C673" s="59"/>
      <c r="D673" s="59"/>
      <c r="G673" s="91"/>
      <c r="I673" s="218"/>
      <c r="J673" s="218"/>
    </row>
    <row r="674" spans="1:10" ht="15.75" customHeight="1">
      <c r="A674" s="59"/>
      <c r="B674" s="59"/>
      <c r="C674" s="59"/>
      <c r="D674" s="59"/>
      <c r="G674" s="91"/>
      <c r="I674" s="218"/>
      <c r="J674" s="218"/>
    </row>
    <row r="675" spans="1:10" ht="15.75" customHeight="1">
      <c r="A675" s="59"/>
      <c r="B675" s="59"/>
      <c r="C675" s="59"/>
      <c r="D675" s="59"/>
      <c r="G675" s="91"/>
      <c r="I675" s="218"/>
      <c r="J675" s="218"/>
    </row>
    <row r="676" spans="1:10" ht="15.75" customHeight="1">
      <c r="A676" s="59"/>
      <c r="B676" s="59"/>
      <c r="C676" s="59"/>
      <c r="D676" s="59"/>
      <c r="G676" s="91"/>
      <c r="I676" s="218"/>
      <c r="J676" s="218"/>
    </row>
    <row r="677" spans="1:10" ht="15.75" customHeight="1">
      <c r="A677" s="59"/>
      <c r="B677" s="59"/>
      <c r="C677" s="59"/>
      <c r="D677" s="59"/>
      <c r="G677" s="91"/>
      <c r="I677" s="218"/>
      <c r="J677" s="218"/>
    </row>
    <row r="678" spans="1:10" ht="15.75" customHeight="1">
      <c r="A678" s="59"/>
      <c r="B678" s="59"/>
      <c r="C678" s="59"/>
      <c r="D678" s="59"/>
      <c r="G678" s="91"/>
      <c r="I678" s="218"/>
      <c r="J678" s="218"/>
    </row>
    <row r="679" spans="1:10" ht="15.75" customHeight="1">
      <c r="A679" s="59"/>
      <c r="B679" s="59"/>
      <c r="C679" s="59"/>
      <c r="D679" s="59"/>
      <c r="G679" s="91"/>
      <c r="I679" s="218"/>
      <c r="J679" s="218"/>
    </row>
    <row r="680" spans="1:10" ht="15.75" customHeight="1">
      <c r="A680" s="59"/>
      <c r="B680" s="59"/>
      <c r="C680" s="59"/>
      <c r="D680" s="59"/>
      <c r="G680" s="91"/>
      <c r="I680" s="218"/>
      <c r="J680" s="218"/>
    </row>
    <row r="681" spans="1:10" ht="15.75" customHeight="1">
      <c r="A681" s="59"/>
      <c r="B681" s="59"/>
      <c r="C681" s="59"/>
      <c r="D681" s="59"/>
      <c r="G681" s="91"/>
      <c r="I681" s="218"/>
      <c r="J681" s="218"/>
    </row>
    <row r="682" spans="1:10" ht="15.75" customHeight="1">
      <c r="A682" s="59"/>
      <c r="B682" s="59"/>
      <c r="C682" s="59"/>
      <c r="D682" s="59"/>
      <c r="G682" s="91"/>
      <c r="I682" s="218"/>
      <c r="J682" s="218"/>
    </row>
    <row r="683" spans="1:10" ht="15.75" customHeight="1">
      <c r="A683" s="59"/>
      <c r="B683" s="59"/>
      <c r="C683" s="59"/>
      <c r="D683" s="59"/>
      <c r="G683" s="91"/>
      <c r="I683" s="218"/>
      <c r="J683" s="218"/>
    </row>
    <row r="684" spans="1:10" ht="15.75" customHeight="1">
      <c r="A684" s="59"/>
      <c r="B684" s="59"/>
      <c r="C684" s="59"/>
      <c r="D684" s="59"/>
      <c r="G684" s="91"/>
      <c r="I684" s="218"/>
      <c r="J684" s="218"/>
    </row>
    <row r="685" spans="1:10" ht="15.75" customHeight="1">
      <c r="A685" s="59"/>
      <c r="B685" s="59"/>
      <c r="C685" s="59"/>
      <c r="D685" s="59"/>
      <c r="G685" s="91"/>
      <c r="I685" s="218"/>
      <c r="J685" s="218"/>
    </row>
    <row r="686" spans="1:10" ht="15.75" customHeight="1">
      <c r="A686" s="59"/>
      <c r="B686" s="59"/>
      <c r="C686" s="59"/>
      <c r="D686" s="59"/>
      <c r="G686" s="91"/>
      <c r="I686" s="218"/>
      <c r="J686" s="218"/>
    </row>
    <row r="687" spans="1:10" ht="15.75" customHeight="1">
      <c r="A687" s="59"/>
      <c r="B687" s="59"/>
      <c r="C687" s="59"/>
      <c r="D687" s="59"/>
      <c r="G687" s="91"/>
      <c r="I687" s="218"/>
      <c r="J687" s="218"/>
    </row>
    <row r="688" spans="1:10" ht="15.75" customHeight="1">
      <c r="A688" s="59"/>
      <c r="B688" s="59"/>
      <c r="C688" s="59"/>
      <c r="D688" s="59"/>
      <c r="G688" s="91"/>
      <c r="I688" s="218"/>
      <c r="J688" s="218"/>
    </row>
    <row r="689" spans="1:10" ht="15.75" customHeight="1">
      <c r="A689" s="59"/>
      <c r="B689" s="59"/>
      <c r="C689" s="59"/>
      <c r="D689" s="59"/>
      <c r="G689" s="91"/>
      <c r="I689" s="218"/>
      <c r="J689" s="218"/>
    </row>
    <row r="690" spans="1:10" ht="15.75" customHeight="1">
      <c r="A690" s="59"/>
      <c r="B690" s="59"/>
      <c r="C690" s="59"/>
      <c r="D690" s="59"/>
      <c r="G690" s="91"/>
      <c r="I690" s="218"/>
      <c r="J690" s="218"/>
    </row>
    <row r="691" spans="1:10" ht="15.75" customHeight="1">
      <c r="A691" s="59"/>
      <c r="B691" s="59"/>
      <c r="C691" s="59"/>
      <c r="D691" s="59"/>
      <c r="G691" s="91"/>
      <c r="I691" s="218"/>
      <c r="J691" s="218"/>
    </row>
    <row r="692" spans="1:10" ht="15.75" customHeight="1">
      <c r="A692" s="59"/>
      <c r="B692" s="59"/>
      <c r="C692" s="59"/>
      <c r="D692" s="59"/>
      <c r="G692" s="91"/>
      <c r="I692" s="218"/>
      <c r="J692" s="218"/>
    </row>
    <row r="693" spans="1:10" ht="15.75" customHeight="1">
      <c r="A693" s="59"/>
      <c r="B693" s="59"/>
      <c r="C693" s="59"/>
      <c r="D693" s="59"/>
      <c r="G693" s="91"/>
      <c r="I693" s="218"/>
      <c r="J693" s="218"/>
    </row>
    <row r="694" spans="1:10" ht="15.75" customHeight="1">
      <c r="A694" s="59"/>
      <c r="B694" s="59"/>
      <c r="C694" s="59"/>
      <c r="D694" s="59"/>
      <c r="G694" s="91"/>
      <c r="I694" s="218"/>
      <c r="J694" s="218"/>
    </row>
    <row r="695" spans="1:10" ht="15.75" customHeight="1">
      <c r="A695" s="59"/>
      <c r="B695" s="59"/>
      <c r="C695" s="59"/>
      <c r="D695" s="59"/>
      <c r="G695" s="91"/>
      <c r="I695" s="218"/>
      <c r="J695" s="218"/>
    </row>
    <row r="696" spans="1:10" ht="15.75" customHeight="1">
      <c r="A696" s="59"/>
      <c r="B696" s="59"/>
      <c r="C696" s="59"/>
      <c r="D696" s="59"/>
      <c r="G696" s="91"/>
      <c r="I696" s="218"/>
      <c r="J696" s="218"/>
    </row>
    <row r="697" spans="1:10" ht="15.75" customHeight="1">
      <c r="A697" s="59"/>
      <c r="B697" s="59"/>
      <c r="C697" s="59"/>
      <c r="D697" s="59"/>
      <c r="G697" s="91"/>
      <c r="I697" s="218"/>
      <c r="J697" s="218"/>
    </row>
    <row r="698" spans="1:10" ht="15.75" customHeight="1">
      <c r="A698" s="59"/>
      <c r="B698" s="59"/>
      <c r="C698" s="59"/>
      <c r="D698" s="59"/>
      <c r="G698" s="91"/>
      <c r="I698" s="218"/>
      <c r="J698" s="218"/>
    </row>
    <row r="699" spans="1:10" ht="15.75" customHeight="1">
      <c r="A699" s="59"/>
      <c r="B699" s="59"/>
      <c r="C699" s="59"/>
      <c r="D699" s="59"/>
      <c r="G699" s="91"/>
      <c r="I699" s="218"/>
      <c r="J699" s="218"/>
    </row>
    <row r="700" spans="1:10" ht="15.75" customHeight="1">
      <c r="A700" s="59"/>
      <c r="B700" s="59"/>
      <c r="C700" s="59"/>
      <c r="D700" s="59"/>
      <c r="G700" s="91"/>
      <c r="I700" s="218"/>
      <c r="J700" s="218"/>
    </row>
    <row r="701" spans="1:10" ht="15.75" customHeight="1">
      <c r="A701" s="59"/>
      <c r="B701" s="59"/>
      <c r="C701" s="59"/>
      <c r="D701" s="59"/>
      <c r="G701" s="91"/>
      <c r="I701" s="218"/>
      <c r="J701" s="218"/>
    </row>
    <row r="702" spans="1:10" ht="15.75" customHeight="1">
      <c r="A702" s="59"/>
      <c r="B702" s="59"/>
      <c r="C702" s="59"/>
      <c r="D702" s="59"/>
      <c r="G702" s="91"/>
      <c r="I702" s="218"/>
      <c r="J702" s="218"/>
    </row>
    <row r="703" spans="1:10" ht="15.75" customHeight="1">
      <c r="A703" s="59"/>
      <c r="B703" s="59"/>
      <c r="C703" s="59"/>
      <c r="D703" s="59"/>
      <c r="G703" s="91"/>
      <c r="I703" s="218"/>
      <c r="J703" s="218"/>
    </row>
    <row r="704" spans="1:10" ht="15.75" customHeight="1">
      <c r="A704" s="59"/>
      <c r="B704" s="59"/>
      <c r="C704" s="59"/>
      <c r="D704" s="59"/>
      <c r="G704" s="91"/>
      <c r="I704" s="218"/>
      <c r="J704" s="218"/>
    </row>
    <row r="705" spans="1:10" ht="15.75" customHeight="1">
      <c r="A705" s="59"/>
      <c r="B705" s="59"/>
      <c r="C705" s="59"/>
      <c r="D705" s="59"/>
      <c r="G705" s="91"/>
      <c r="I705" s="218"/>
      <c r="J705" s="218"/>
    </row>
    <row r="706" spans="1:10" ht="15.75" customHeight="1">
      <c r="A706" s="59"/>
      <c r="B706" s="59"/>
      <c r="C706" s="59"/>
      <c r="D706" s="59"/>
      <c r="G706" s="91"/>
      <c r="I706" s="218"/>
      <c r="J706" s="218"/>
    </row>
    <row r="707" spans="1:10" ht="15.75" customHeight="1">
      <c r="A707" s="59"/>
      <c r="B707" s="59"/>
      <c r="C707" s="59"/>
      <c r="D707" s="59"/>
      <c r="G707" s="91"/>
      <c r="I707" s="218"/>
      <c r="J707" s="218"/>
    </row>
    <row r="708" spans="1:10" ht="15.75" customHeight="1">
      <c r="A708" s="59"/>
      <c r="B708" s="59"/>
      <c r="C708" s="59"/>
      <c r="D708" s="59"/>
      <c r="G708" s="91"/>
      <c r="I708" s="218"/>
      <c r="J708" s="218"/>
    </row>
    <row r="709" spans="1:10" ht="15.75" customHeight="1">
      <c r="A709" s="59"/>
      <c r="B709" s="59"/>
      <c r="C709" s="59"/>
      <c r="D709" s="59"/>
      <c r="G709" s="91"/>
      <c r="I709" s="218"/>
      <c r="J709" s="218"/>
    </row>
    <row r="710" spans="1:10" ht="15.75" customHeight="1">
      <c r="A710" s="59"/>
      <c r="B710" s="59"/>
      <c r="C710" s="59"/>
      <c r="D710" s="59"/>
      <c r="G710" s="91"/>
      <c r="I710" s="218"/>
      <c r="J710" s="218"/>
    </row>
    <row r="711" spans="1:10" ht="15.75" customHeight="1">
      <c r="A711" s="59"/>
      <c r="B711" s="59"/>
      <c r="C711" s="59"/>
      <c r="D711" s="59"/>
      <c r="G711" s="91"/>
      <c r="I711" s="218"/>
      <c r="J711" s="218"/>
    </row>
    <row r="712" spans="1:10" ht="15.75" customHeight="1">
      <c r="A712" s="59"/>
      <c r="B712" s="59"/>
      <c r="C712" s="59"/>
      <c r="D712" s="59"/>
      <c r="G712" s="91"/>
      <c r="I712" s="218"/>
      <c r="J712" s="218"/>
    </row>
    <row r="713" spans="1:10" ht="15.75" customHeight="1">
      <c r="A713" s="59"/>
      <c r="B713" s="59"/>
      <c r="C713" s="59"/>
      <c r="D713" s="59"/>
      <c r="G713" s="91"/>
      <c r="I713" s="218"/>
      <c r="J713" s="218"/>
    </row>
    <row r="714" spans="1:10" ht="15.75" customHeight="1">
      <c r="A714" s="59"/>
      <c r="B714" s="59"/>
      <c r="C714" s="59"/>
      <c r="D714" s="59"/>
      <c r="G714" s="91"/>
      <c r="I714" s="218"/>
      <c r="J714" s="218"/>
    </row>
    <row r="715" spans="1:10" ht="15.75" customHeight="1">
      <c r="A715" s="59"/>
      <c r="B715" s="59"/>
      <c r="C715" s="59"/>
      <c r="D715" s="59"/>
      <c r="G715" s="91"/>
      <c r="I715" s="218"/>
      <c r="J715" s="218"/>
    </row>
    <row r="716" spans="1:10" ht="15.75" customHeight="1">
      <c r="A716" s="59"/>
      <c r="B716" s="59"/>
      <c r="C716" s="59"/>
      <c r="D716" s="59"/>
      <c r="G716" s="91"/>
      <c r="I716" s="218"/>
      <c r="J716" s="218"/>
    </row>
    <row r="717" spans="1:10" ht="15.75" customHeight="1">
      <c r="A717" s="59"/>
      <c r="B717" s="59"/>
      <c r="C717" s="59"/>
      <c r="D717" s="59"/>
      <c r="G717" s="91"/>
      <c r="I717" s="218"/>
      <c r="J717" s="218"/>
    </row>
    <row r="718" spans="1:10" ht="15.75" customHeight="1">
      <c r="A718" s="59"/>
      <c r="B718" s="59"/>
      <c r="C718" s="59"/>
      <c r="D718" s="59"/>
      <c r="G718" s="91"/>
      <c r="I718" s="218"/>
      <c r="J718" s="218"/>
    </row>
    <row r="719" spans="1:10" ht="15.75" customHeight="1">
      <c r="A719" s="59"/>
      <c r="B719" s="59"/>
      <c r="C719" s="59"/>
      <c r="D719" s="59"/>
      <c r="G719" s="91"/>
      <c r="I719" s="218"/>
      <c r="J719" s="218"/>
    </row>
    <row r="720" spans="1:10" ht="15.75" customHeight="1">
      <c r="A720" s="59"/>
      <c r="B720" s="59"/>
      <c r="C720" s="59"/>
      <c r="D720" s="59"/>
      <c r="G720" s="91"/>
      <c r="I720" s="218"/>
      <c r="J720" s="218"/>
    </row>
    <row r="721" spans="1:10" ht="15.75" customHeight="1">
      <c r="A721" s="59"/>
      <c r="B721" s="59"/>
      <c r="C721" s="59"/>
      <c r="D721" s="59"/>
      <c r="G721" s="91"/>
      <c r="I721" s="218"/>
      <c r="J721" s="218"/>
    </row>
    <row r="722" spans="1:10" ht="15.75" customHeight="1">
      <c r="A722" s="59"/>
      <c r="B722" s="59"/>
      <c r="C722" s="59"/>
      <c r="D722" s="59"/>
      <c r="G722" s="91"/>
      <c r="I722" s="218"/>
      <c r="J722" s="218"/>
    </row>
    <row r="723" spans="1:10" ht="15.75" customHeight="1">
      <c r="A723" s="59"/>
      <c r="B723" s="59"/>
      <c r="C723" s="59"/>
      <c r="D723" s="59"/>
      <c r="G723" s="91"/>
      <c r="I723" s="218"/>
      <c r="J723" s="218"/>
    </row>
    <row r="724" spans="1:10" ht="15.75" customHeight="1">
      <c r="A724" s="59"/>
      <c r="B724" s="59"/>
      <c r="C724" s="59"/>
      <c r="D724" s="59"/>
      <c r="G724" s="91"/>
      <c r="I724" s="218"/>
      <c r="J724" s="218"/>
    </row>
    <row r="725" spans="1:10" ht="15.75" customHeight="1">
      <c r="A725" s="59"/>
      <c r="B725" s="59"/>
      <c r="C725" s="59"/>
      <c r="D725" s="59"/>
      <c r="G725" s="91"/>
      <c r="I725" s="218"/>
      <c r="J725" s="218"/>
    </row>
    <row r="726" spans="1:10" ht="15.75" customHeight="1">
      <c r="A726" s="59"/>
      <c r="B726" s="59"/>
      <c r="C726" s="59"/>
      <c r="D726" s="59"/>
      <c r="G726" s="91"/>
      <c r="I726" s="218"/>
      <c r="J726" s="218"/>
    </row>
    <row r="727" spans="1:10" ht="15.75" customHeight="1">
      <c r="A727" s="59"/>
      <c r="B727" s="59"/>
      <c r="C727" s="59"/>
      <c r="D727" s="59"/>
      <c r="G727" s="91"/>
      <c r="I727" s="218"/>
      <c r="J727" s="218"/>
    </row>
    <row r="728" spans="1:10" ht="15.75" customHeight="1">
      <c r="A728" s="59"/>
      <c r="B728" s="59"/>
      <c r="C728" s="59"/>
      <c r="D728" s="59"/>
      <c r="G728" s="91"/>
      <c r="I728" s="218"/>
      <c r="J728" s="218"/>
    </row>
    <row r="729" spans="1:10" ht="15.75" customHeight="1">
      <c r="A729" s="59"/>
      <c r="B729" s="59"/>
      <c r="C729" s="59"/>
      <c r="D729" s="59"/>
      <c r="G729" s="91"/>
      <c r="I729" s="218"/>
      <c r="J729" s="218"/>
    </row>
    <row r="730" spans="1:10" ht="15.75" customHeight="1">
      <c r="A730" s="59"/>
      <c r="B730" s="59"/>
      <c r="C730" s="59"/>
      <c r="D730" s="59"/>
      <c r="G730" s="91"/>
      <c r="I730" s="218"/>
      <c r="J730" s="218"/>
    </row>
    <row r="731" spans="1:10" ht="15.75" customHeight="1">
      <c r="A731" s="59"/>
      <c r="B731" s="59"/>
      <c r="C731" s="59"/>
      <c r="D731" s="59"/>
      <c r="G731" s="91"/>
      <c r="I731" s="218"/>
      <c r="J731" s="218"/>
    </row>
    <row r="732" spans="1:10" ht="15.75" customHeight="1">
      <c r="A732" s="59"/>
      <c r="B732" s="59"/>
      <c r="C732" s="59"/>
      <c r="D732" s="59"/>
      <c r="G732" s="91"/>
      <c r="I732" s="218"/>
      <c r="J732" s="218"/>
    </row>
    <row r="733" spans="1:10" ht="15.75" customHeight="1">
      <c r="A733" s="59"/>
      <c r="B733" s="59"/>
      <c r="C733" s="59"/>
      <c r="D733" s="59"/>
      <c r="G733" s="91"/>
      <c r="I733" s="218"/>
      <c r="J733" s="218"/>
    </row>
    <row r="734" spans="1:10" ht="15.75" customHeight="1">
      <c r="A734" s="59"/>
      <c r="B734" s="59"/>
      <c r="C734" s="59"/>
      <c r="D734" s="59"/>
      <c r="G734" s="91"/>
      <c r="I734" s="218"/>
      <c r="J734" s="218"/>
    </row>
    <row r="735" spans="1:10" ht="15.75" customHeight="1">
      <c r="A735" s="59"/>
      <c r="B735" s="59"/>
      <c r="C735" s="59"/>
      <c r="D735" s="59"/>
      <c r="G735" s="91"/>
      <c r="I735" s="218"/>
      <c r="J735" s="218"/>
    </row>
    <row r="736" spans="1:10" ht="15.75" customHeight="1">
      <c r="A736" s="59"/>
      <c r="B736" s="59"/>
      <c r="C736" s="59"/>
      <c r="D736" s="59"/>
      <c r="G736" s="91"/>
      <c r="I736" s="218"/>
      <c r="J736" s="218"/>
    </row>
    <row r="737" spans="1:10" ht="15.75" customHeight="1">
      <c r="A737" s="59"/>
      <c r="B737" s="59"/>
      <c r="C737" s="59"/>
      <c r="D737" s="59"/>
      <c r="G737" s="91"/>
      <c r="I737" s="218"/>
      <c r="J737" s="218"/>
    </row>
    <row r="738" spans="1:10" ht="15.75" customHeight="1">
      <c r="A738" s="59"/>
      <c r="B738" s="59"/>
      <c r="C738" s="59"/>
      <c r="D738" s="59"/>
      <c r="G738" s="91"/>
      <c r="I738" s="218"/>
      <c r="J738" s="218"/>
    </row>
    <row r="739" spans="1:10" ht="15.75" customHeight="1">
      <c r="A739" s="59"/>
      <c r="B739" s="59"/>
      <c r="C739" s="59"/>
      <c r="D739" s="59"/>
      <c r="G739" s="91"/>
      <c r="I739" s="218"/>
      <c r="J739" s="218"/>
    </row>
    <row r="740" spans="1:10" ht="15.75" customHeight="1">
      <c r="A740" s="59"/>
      <c r="B740" s="59"/>
      <c r="C740" s="59"/>
      <c r="D740" s="59"/>
      <c r="G740" s="91"/>
      <c r="I740" s="218"/>
      <c r="J740" s="218"/>
    </row>
    <row r="741" spans="1:10" ht="15.75" customHeight="1">
      <c r="A741" s="59"/>
      <c r="B741" s="59"/>
      <c r="C741" s="59"/>
      <c r="D741" s="59"/>
      <c r="G741" s="91"/>
      <c r="I741" s="218"/>
      <c r="J741" s="218"/>
    </row>
    <row r="742" spans="1:10" ht="15.75" customHeight="1">
      <c r="A742" s="59"/>
      <c r="B742" s="59"/>
      <c r="C742" s="59"/>
      <c r="D742" s="59"/>
      <c r="G742" s="91"/>
      <c r="I742" s="218"/>
      <c r="J742" s="218"/>
    </row>
    <row r="743" spans="1:10" ht="15.75" customHeight="1">
      <c r="A743" s="59"/>
      <c r="B743" s="59"/>
      <c r="C743" s="59"/>
      <c r="D743" s="59"/>
      <c r="G743" s="91"/>
      <c r="I743" s="218"/>
      <c r="J743" s="218"/>
    </row>
    <row r="744" spans="1:10" ht="15.75" customHeight="1">
      <c r="A744" s="59"/>
      <c r="B744" s="59"/>
      <c r="C744" s="59"/>
      <c r="D744" s="59"/>
      <c r="G744" s="91"/>
      <c r="I744" s="218"/>
      <c r="J744" s="218"/>
    </row>
    <row r="745" spans="1:10" ht="15.75" customHeight="1">
      <c r="A745" s="59"/>
      <c r="B745" s="59"/>
      <c r="C745" s="59"/>
      <c r="D745" s="59"/>
      <c r="G745" s="91"/>
      <c r="I745" s="218"/>
      <c r="J745" s="218"/>
    </row>
    <row r="746" spans="1:10" ht="15.75" customHeight="1">
      <c r="A746" s="59"/>
      <c r="B746" s="59"/>
      <c r="C746" s="59"/>
      <c r="D746" s="59"/>
      <c r="G746" s="91"/>
      <c r="I746" s="218"/>
      <c r="J746" s="218"/>
    </row>
    <row r="747" spans="1:10" ht="15.75" customHeight="1">
      <c r="A747" s="59"/>
      <c r="B747" s="59"/>
      <c r="C747" s="59"/>
      <c r="D747" s="59"/>
      <c r="G747" s="91"/>
      <c r="I747" s="218"/>
      <c r="J747" s="218"/>
    </row>
    <row r="748" spans="1:10" ht="15.75" customHeight="1">
      <c r="A748" s="59"/>
      <c r="B748" s="59"/>
      <c r="C748" s="59"/>
      <c r="D748" s="59"/>
      <c r="G748" s="91"/>
      <c r="I748" s="218"/>
      <c r="J748" s="218"/>
    </row>
    <row r="749" spans="1:10" ht="15.75" customHeight="1">
      <c r="A749" s="59"/>
      <c r="B749" s="59"/>
      <c r="C749" s="59"/>
      <c r="D749" s="59"/>
      <c r="G749" s="91"/>
      <c r="I749" s="218"/>
      <c r="J749" s="218"/>
    </row>
    <row r="750" spans="1:10" ht="15.75" customHeight="1">
      <c r="A750" s="59"/>
      <c r="B750" s="59"/>
      <c r="C750" s="59"/>
      <c r="D750" s="59"/>
      <c r="G750" s="91"/>
      <c r="I750" s="218"/>
      <c r="J750" s="218"/>
    </row>
    <row r="751" spans="1:10" ht="15.75" customHeight="1">
      <c r="A751" s="59"/>
      <c r="B751" s="59"/>
      <c r="C751" s="59"/>
      <c r="D751" s="59"/>
      <c r="G751" s="91"/>
      <c r="I751" s="218"/>
      <c r="J751" s="218"/>
    </row>
    <row r="752" spans="1:10" ht="15.75" customHeight="1">
      <c r="A752" s="59"/>
      <c r="B752" s="59"/>
      <c r="C752" s="59"/>
      <c r="D752" s="59"/>
      <c r="G752" s="91"/>
      <c r="I752" s="218"/>
      <c r="J752" s="218"/>
    </row>
    <row r="753" spans="1:10" ht="15.75" customHeight="1">
      <c r="A753" s="59"/>
      <c r="B753" s="59"/>
      <c r="C753" s="59"/>
      <c r="D753" s="59"/>
      <c r="G753" s="91"/>
      <c r="I753" s="218"/>
      <c r="J753" s="218"/>
    </row>
    <row r="754" spans="1:10" ht="15.75" customHeight="1">
      <c r="A754" s="59"/>
      <c r="B754" s="59"/>
      <c r="C754" s="59"/>
      <c r="D754" s="59"/>
      <c r="G754" s="91"/>
      <c r="I754" s="218"/>
      <c r="J754" s="218"/>
    </row>
    <row r="755" spans="1:10" ht="15.75" customHeight="1">
      <c r="A755" s="59"/>
      <c r="B755" s="59"/>
      <c r="C755" s="59"/>
      <c r="D755" s="59"/>
      <c r="G755" s="91"/>
      <c r="I755" s="218"/>
      <c r="J755" s="218"/>
    </row>
    <row r="756" spans="1:10" ht="15.75" customHeight="1">
      <c r="A756" s="59"/>
      <c r="B756" s="59"/>
      <c r="C756" s="59"/>
      <c r="D756" s="59"/>
      <c r="G756" s="91"/>
      <c r="I756" s="218"/>
      <c r="J756" s="218"/>
    </row>
    <row r="757" spans="1:10" ht="15.75" customHeight="1">
      <c r="A757" s="59"/>
      <c r="B757" s="59"/>
      <c r="C757" s="59"/>
      <c r="D757" s="59"/>
      <c r="G757" s="91"/>
      <c r="I757" s="218"/>
      <c r="J757" s="218"/>
    </row>
    <row r="758" spans="1:10" ht="15.75" customHeight="1">
      <c r="A758" s="59"/>
      <c r="B758" s="59"/>
      <c r="C758" s="59"/>
      <c r="D758" s="59"/>
      <c r="G758" s="91"/>
      <c r="I758" s="218"/>
      <c r="J758" s="218"/>
    </row>
    <row r="759" spans="1:10" ht="15.75" customHeight="1">
      <c r="A759" s="59"/>
      <c r="B759" s="59"/>
      <c r="C759" s="59"/>
      <c r="D759" s="59"/>
      <c r="G759" s="91"/>
      <c r="I759" s="218"/>
      <c r="J759" s="218"/>
    </row>
    <row r="760" spans="1:10" ht="15.75" customHeight="1">
      <c r="A760" s="59"/>
      <c r="B760" s="59"/>
      <c r="C760" s="59"/>
      <c r="D760" s="59"/>
      <c r="G760" s="91"/>
      <c r="I760" s="218"/>
      <c r="J760" s="218"/>
    </row>
    <row r="761" spans="1:10" ht="15.75" customHeight="1">
      <c r="A761" s="59"/>
      <c r="B761" s="59"/>
      <c r="C761" s="59"/>
      <c r="D761" s="59"/>
      <c r="G761" s="91"/>
      <c r="I761" s="218"/>
      <c r="J761" s="218"/>
    </row>
    <row r="762" spans="1:10" ht="15.75" customHeight="1">
      <c r="A762" s="59"/>
      <c r="B762" s="59"/>
      <c r="C762" s="59"/>
      <c r="D762" s="59"/>
      <c r="G762" s="91"/>
      <c r="I762" s="218"/>
      <c r="J762" s="218"/>
    </row>
    <row r="763" spans="1:10" ht="15.75" customHeight="1">
      <c r="A763" s="59"/>
      <c r="B763" s="59"/>
      <c r="C763" s="59"/>
      <c r="D763" s="59"/>
      <c r="G763" s="91"/>
      <c r="I763" s="218"/>
      <c r="J763" s="218"/>
    </row>
    <row r="764" spans="1:10" ht="15.75" customHeight="1">
      <c r="A764" s="59"/>
      <c r="B764" s="59"/>
      <c r="C764" s="59"/>
      <c r="D764" s="59"/>
      <c r="G764" s="91"/>
      <c r="I764" s="218"/>
      <c r="J764" s="218"/>
    </row>
    <row r="765" spans="1:10" ht="15.75" customHeight="1">
      <c r="A765" s="59"/>
      <c r="B765" s="59"/>
      <c r="C765" s="59"/>
      <c r="D765" s="59"/>
      <c r="G765" s="91"/>
      <c r="I765" s="218"/>
      <c r="J765" s="218"/>
    </row>
    <row r="766" spans="1:10" ht="15.75" customHeight="1">
      <c r="A766" s="59"/>
      <c r="B766" s="59"/>
      <c r="C766" s="59"/>
      <c r="D766" s="59"/>
      <c r="G766" s="91"/>
      <c r="I766" s="218"/>
      <c r="J766" s="218"/>
    </row>
    <row r="767" spans="1:10" ht="15.75" customHeight="1">
      <c r="A767" s="59"/>
      <c r="B767" s="59"/>
      <c r="C767" s="59"/>
      <c r="D767" s="59"/>
      <c r="G767" s="91"/>
      <c r="I767" s="218"/>
      <c r="J767" s="218"/>
    </row>
    <row r="768" spans="1:10" ht="15.75" customHeight="1">
      <c r="A768" s="59"/>
      <c r="B768" s="59"/>
      <c r="C768" s="59"/>
      <c r="D768" s="59"/>
      <c r="G768" s="91"/>
      <c r="I768" s="218"/>
      <c r="J768" s="218"/>
    </row>
    <row r="769" spans="1:10" ht="15.75" customHeight="1">
      <c r="A769" s="59"/>
      <c r="B769" s="59"/>
      <c r="C769" s="59"/>
      <c r="D769" s="59"/>
      <c r="G769" s="91"/>
      <c r="I769" s="218"/>
      <c r="J769" s="218"/>
    </row>
    <row r="770" spans="1:10" ht="15.75" customHeight="1">
      <c r="A770" s="59"/>
      <c r="B770" s="59"/>
      <c r="C770" s="59"/>
      <c r="D770" s="59"/>
      <c r="G770" s="91"/>
      <c r="I770" s="218"/>
      <c r="J770" s="218"/>
    </row>
    <row r="771" spans="1:10" ht="15.75" customHeight="1">
      <c r="A771" s="59"/>
      <c r="B771" s="59"/>
      <c r="C771" s="59"/>
      <c r="D771" s="59"/>
      <c r="G771" s="91"/>
      <c r="I771" s="218"/>
      <c r="J771" s="218"/>
    </row>
    <row r="772" spans="1:10" ht="15.75" customHeight="1">
      <c r="A772" s="59"/>
      <c r="B772" s="59"/>
      <c r="C772" s="59"/>
      <c r="D772" s="59"/>
      <c r="G772" s="91"/>
      <c r="I772" s="218"/>
      <c r="J772" s="218"/>
    </row>
    <row r="773" spans="1:10" ht="15.75" customHeight="1">
      <c r="A773" s="59"/>
      <c r="B773" s="59"/>
      <c r="C773" s="59"/>
      <c r="D773" s="59"/>
      <c r="G773" s="91"/>
      <c r="I773" s="218"/>
      <c r="J773" s="218"/>
    </row>
    <row r="774" spans="1:10" ht="15.75" customHeight="1">
      <c r="A774" s="59"/>
      <c r="B774" s="59"/>
      <c r="C774" s="59"/>
      <c r="D774" s="59"/>
      <c r="G774" s="91"/>
      <c r="I774" s="218"/>
      <c r="J774" s="218"/>
    </row>
    <row r="775" spans="1:10" ht="15.75" customHeight="1">
      <c r="A775" s="59"/>
      <c r="B775" s="59"/>
      <c r="C775" s="59"/>
      <c r="D775" s="59"/>
      <c r="G775" s="91"/>
      <c r="I775" s="218"/>
      <c r="J775" s="218"/>
    </row>
    <row r="776" spans="1:10" ht="15.75" customHeight="1">
      <c r="A776" s="59"/>
      <c r="B776" s="59"/>
      <c r="C776" s="59"/>
      <c r="D776" s="59"/>
      <c r="G776" s="91"/>
      <c r="I776" s="218"/>
      <c r="J776" s="218"/>
    </row>
    <row r="777" spans="1:10" ht="15.75" customHeight="1">
      <c r="A777" s="59"/>
      <c r="B777" s="59"/>
      <c r="C777" s="59"/>
      <c r="D777" s="59"/>
      <c r="G777" s="91"/>
      <c r="I777" s="218"/>
      <c r="J777" s="218"/>
    </row>
    <row r="778" spans="1:10" ht="15.75" customHeight="1">
      <c r="A778" s="59"/>
      <c r="B778" s="59"/>
      <c r="C778" s="59"/>
      <c r="D778" s="59"/>
      <c r="G778" s="91"/>
      <c r="I778" s="218"/>
      <c r="J778" s="218"/>
    </row>
    <row r="779" spans="1:10" ht="15.75" customHeight="1">
      <c r="A779" s="59"/>
      <c r="B779" s="59"/>
      <c r="C779" s="59"/>
      <c r="D779" s="59"/>
      <c r="G779" s="91"/>
      <c r="I779" s="218"/>
      <c r="J779" s="218"/>
    </row>
    <row r="780" spans="1:10" ht="15.75" customHeight="1">
      <c r="A780" s="59"/>
      <c r="B780" s="59"/>
      <c r="C780" s="59"/>
      <c r="D780" s="59"/>
      <c r="G780" s="91"/>
      <c r="I780" s="218"/>
      <c r="J780" s="218"/>
    </row>
    <row r="781" spans="1:10" ht="15.75" customHeight="1">
      <c r="A781" s="59"/>
      <c r="B781" s="59"/>
      <c r="C781" s="59"/>
      <c r="D781" s="59"/>
      <c r="G781" s="91"/>
      <c r="I781" s="218"/>
      <c r="J781" s="218"/>
    </row>
    <row r="782" spans="1:10" ht="15.75" customHeight="1">
      <c r="A782" s="59"/>
      <c r="B782" s="59"/>
      <c r="C782" s="59"/>
      <c r="D782" s="59"/>
      <c r="G782" s="91"/>
      <c r="I782" s="218"/>
      <c r="J782" s="218"/>
    </row>
    <row r="783" spans="1:10" ht="15.75" customHeight="1">
      <c r="A783" s="59"/>
      <c r="B783" s="59"/>
      <c r="C783" s="59"/>
      <c r="D783" s="59"/>
      <c r="G783" s="91"/>
      <c r="I783" s="218"/>
      <c r="J783" s="218"/>
    </row>
    <row r="784" spans="1:10" ht="15.75" customHeight="1">
      <c r="A784" s="59"/>
      <c r="B784" s="59"/>
      <c r="C784" s="59"/>
      <c r="D784" s="59"/>
      <c r="G784" s="91"/>
      <c r="I784" s="218"/>
      <c r="J784" s="218"/>
    </row>
    <row r="785" spans="1:10" ht="15.75" customHeight="1">
      <c r="A785" s="59"/>
      <c r="B785" s="59"/>
      <c r="C785" s="59"/>
      <c r="D785" s="59"/>
      <c r="G785" s="91"/>
      <c r="I785" s="218"/>
      <c r="J785" s="218"/>
    </row>
    <row r="786" spans="1:10" ht="15.75" customHeight="1">
      <c r="A786" s="59"/>
      <c r="B786" s="59"/>
      <c r="C786" s="59"/>
      <c r="D786" s="59"/>
      <c r="G786" s="91"/>
      <c r="I786" s="218"/>
      <c r="J786" s="218"/>
    </row>
    <row r="787" spans="1:10" ht="15.75" customHeight="1">
      <c r="A787" s="59"/>
      <c r="B787" s="59"/>
      <c r="C787" s="59"/>
      <c r="D787" s="59"/>
      <c r="G787" s="91"/>
      <c r="I787" s="218"/>
      <c r="J787" s="218"/>
    </row>
    <row r="788" spans="1:10" ht="15.75" customHeight="1">
      <c r="A788" s="59"/>
      <c r="B788" s="59"/>
      <c r="C788" s="59"/>
      <c r="D788" s="59"/>
      <c r="G788" s="91"/>
      <c r="I788" s="218"/>
      <c r="J788" s="218"/>
    </row>
    <row r="789" spans="1:10" ht="15.75" customHeight="1">
      <c r="A789" s="59"/>
      <c r="B789" s="59"/>
      <c r="C789" s="59"/>
      <c r="D789" s="59"/>
      <c r="G789" s="91"/>
      <c r="I789" s="218"/>
      <c r="J789" s="218"/>
    </row>
    <row r="790" spans="1:10" ht="15.75" customHeight="1">
      <c r="A790" s="59"/>
      <c r="B790" s="59"/>
      <c r="C790" s="59"/>
      <c r="D790" s="59"/>
      <c r="G790" s="91"/>
      <c r="I790" s="218"/>
      <c r="J790" s="218"/>
    </row>
    <row r="791" spans="1:10" ht="15.75" customHeight="1">
      <c r="A791" s="59"/>
      <c r="B791" s="59"/>
      <c r="C791" s="59"/>
      <c r="D791" s="59"/>
      <c r="G791" s="91"/>
      <c r="I791" s="218"/>
      <c r="J791" s="218"/>
    </row>
    <row r="792" spans="1:10" ht="15.75" customHeight="1">
      <c r="A792" s="59"/>
      <c r="B792" s="59"/>
      <c r="C792" s="59"/>
      <c r="D792" s="59"/>
      <c r="G792" s="91"/>
      <c r="I792" s="218"/>
      <c r="J792" s="218"/>
    </row>
    <row r="793" spans="1:10" ht="15.75" customHeight="1">
      <c r="A793" s="59"/>
      <c r="B793" s="59"/>
      <c r="C793" s="59"/>
      <c r="D793" s="59"/>
      <c r="G793" s="91"/>
      <c r="I793" s="218"/>
      <c r="J793" s="218"/>
    </row>
    <row r="794" spans="1:10" ht="15.75" customHeight="1">
      <c r="A794" s="59"/>
      <c r="B794" s="59"/>
      <c r="C794" s="59"/>
      <c r="D794" s="59"/>
      <c r="G794" s="91"/>
      <c r="I794" s="218"/>
      <c r="J794" s="218"/>
    </row>
    <row r="795" spans="1:10" ht="15.75" customHeight="1">
      <c r="A795" s="59"/>
      <c r="B795" s="59"/>
      <c r="C795" s="59"/>
      <c r="D795" s="59"/>
      <c r="G795" s="91"/>
      <c r="I795" s="218"/>
      <c r="J795" s="218"/>
    </row>
    <row r="796" spans="1:10" ht="15.75" customHeight="1">
      <c r="A796" s="59"/>
      <c r="B796" s="59"/>
      <c r="C796" s="59"/>
      <c r="D796" s="59"/>
      <c r="G796" s="91"/>
      <c r="I796" s="218"/>
      <c r="J796" s="218"/>
    </row>
    <row r="797" spans="1:10" ht="15.75" customHeight="1">
      <c r="A797" s="59"/>
      <c r="B797" s="59"/>
      <c r="C797" s="59"/>
      <c r="D797" s="59"/>
      <c r="G797" s="91"/>
      <c r="I797" s="218"/>
      <c r="J797" s="218"/>
    </row>
    <row r="798" spans="1:10" ht="15.75" customHeight="1">
      <c r="A798" s="59"/>
      <c r="B798" s="59"/>
      <c r="C798" s="59"/>
      <c r="D798" s="59"/>
      <c r="G798" s="91"/>
      <c r="I798" s="218"/>
      <c r="J798" s="218"/>
    </row>
    <row r="799" spans="1:10" ht="15.75" customHeight="1">
      <c r="A799" s="59"/>
      <c r="B799" s="59"/>
      <c r="C799" s="59"/>
      <c r="D799" s="59"/>
      <c r="G799" s="91"/>
      <c r="I799" s="218"/>
      <c r="J799" s="218"/>
    </row>
    <row r="800" spans="1:10" ht="15.75" customHeight="1">
      <c r="A800" s="59"/>
      <c r="B800" s="59"/>
      <c r="C800" s="59"/>
      <c r="D800" s="59"/>
      <c r="G800" s="91"/>
      <c r="I800" s="218"/>
      <c r="J800" s="218"/>
    </row>
    <row r="801" spans="1:10" ht="15.75" customHeight="1">
      <c r="A801" s="59"/>
      <c r="B801" s="59"/>
      <c r="C801" s="59"/>
      <c r="D801" s="59"/>
      <c r="G801" s="91"/>
      <c r="I801" s="218"/>
      <c r="J801" s="218"/>
    </row>
    <row r="802" spans="1:10" ht="15.75" customHeight="1">
      <c r="A802" s="59"/>
      <c r="B802" s="59"/>
      <c r="C802" s="59"/>
      <c r="D802" s="59"/>
      <c r="G802" s="91"/>
      <c r="I802" s="218"/>
      <c r="J802" s="218"/>
    </row>
    <row r="803" spans="1:10" ht="15.75" customHeight="1">
      <c r="A803" s="59"/>
      <c r="B803" s="59"/>
      <c r="C803" s="59"/>
      <c r="D803" s="59"/>
      <c r="G803" s="91"/>
      <c r="I803" s="218"/>
      <c r="J803" s="218"/>
    </row>
    <row r="804" spans="1:10" ht="15.75" customHeight="1">
      <c r="A804" s="59"/>
      <c r="B804" s="59"/>
      <c r="C804" s="59"/>
      <c r="D804" s="59"/>
      <c r="G804" s="91"/>
      <c r="I804" s="218"/>
      <c r="J804" s="218"/>
    </row>
    <row r="805" spans="1:10" ht="15.75" customHeight="1">
      <c r="A805" s="59"/>
      <c r="B805" s="59"/>
      <c r="C805" s="59"/>
      <c r="D805" s="59"/>
      <c r="G805" s="91"/>
      <c r="I805" s="218"/>
      <c r="J805" s="218"/>
    </row>
    <row r="806" spans="1:10" ht="15.75" customHeight="1">
      <c r="A806" s="59"/>
      <c r="B806" s="59"/>
      <c r="C806" s="59"/>
      <c r="D806" s="59"/>
      <c r="G806" s="91"/>
      <c r="I806" s="218"/>
      <c r="J806" s="218"/>
    </row>
    <row r="807" spans="1:10" ht="15.75" customHeight="1">
      <c r="A807" s="59"/>
      <c r="B807" s="59"/>
      <c r="C807" s="59"/>
      <c r="D807" s="59"/>
      <c r="G807" s="91"/>
      <c r="I807" s="218"/>
      <c r="J807" s="218"/>
    </row>
    <row r="808" spans="1:10" ht="15.75" customHeight="1">
      <c r="A808" s="59"/>
      <c r="B808" s="59"/>
      <c r="C808" s="59"/>
      <c r="D808" s="59"/>
      <c r="G808" s="91"/>
      <c r="I808" s="218"/>
      <c r="J808" s="218"/>
    </row>
    <row r="809" spans="1:10" ht="15.75" customHeight="1">
      <c r="A809" s="59"/>
      <c r="B809" s="59"/>
      <c r="C809" s="59"/>
      <c r="D809" s="59"/>
      <c r="G809" s="91"/>
      <c r="I809" s="218"/>
      <c r="J809" s="218"/>
    </row>
    <row r="810" spans="1:10" ht="15.75" customHeight="1">
      <c r="A810" s="59"/>
      <c r="B810" s="59"/>
      <c r="C810" s="59"/>
      <c r="D810" s="59"/>
      <c r="G810" s="91"/>
      <c r="I810" s="218"/>
      <c r="J810" s="218"/>
    </row>
    <row r="811" spans="1:10" ht="15.75" customHeight="1">
      <c r="A811" s="59"/>
      <c r="B811" s="59"/>
      <c r="C811" s="59"/>
      <c r="D811" s="59"/>
      <c r="G811" s="91"/>
      <c r="I811" s="218"/>
      <c r="J811" s="218"/>
    </row>
    <row r="812" spans="1:10" ht="15.75" customHeight="1">
      <c r="A812" s="59"/>
      <c r="B812" s="59"/>
      <c r="C812" s="59"/>
      <c r="D812" s="59"/>
      <c r="G812" s="91"/>
      <c r="I812" s="218"/>
      <c r="J812" s="218"/>
    </row>
    <row r="813" spans="1:10" ht="15.75" customHeight="1">
      <c r="A813" s="59"/>
      <c r="B813" s="59"/>
      <c r="C813" s="59"/>
      <c r="D813" s="59"/>
      <c r="G813" s="91"/>
      <c r="I813" s="218"/>
      <c r="J813" s="218"/>
    </row>
    <row r="814" spans="1:10" ht="15.75" customHeight="1">
      <c r="A814" s="59"/>
      <c r="B814" s="59"/>
      <c r="C814" s="59"/>
      <c r="D814" s="59"/>
      <c r="G814" s="91"/>
      <c r="I814" s="218"/>
      <c r="J814" s="218"/>
    </row>
    <row r="815" spans="1:10" ht="15.75" customHeight="1">
      <c r="A815" s="59"/>
      <c r="B815" s="59"/>
      <c r="C815" s="59"/>
      <c r="D815" s="59"/>
      <c r="G815" s="91"/>
      <c r="I815" s="218"/>
      <c r="J815" s="218"/>
    </row>
    <row r="816" spans="1:10" ht="15.75" customHeight="1">
      <c r="A816" s="59"/>
      <c r="B816" s="59"/>
      <c r="C816" s="59"/>
      <c r="D816" s="59"/>
      <c r="G816" s="91"/>
      <c r="I816" s="218"/>
      <c r="J816" s="218"/>
    </row>
    <row r="817" spans="1:10" ht="15.75" customHeight="1">
      <c r="A817" s="59"/>
      <c r="B817" s="59"/>
      <c r="C817" s="59"/>
      <c r="D817" s="59"/>
      <c r="G817" s="91"/>
      <c r="I817" s="218"/>
      <c r="J817" s="218"/>
    </row>
    <row r="818" spans="1:10" ht="15.75" customHeight="1">
      <c r="A818" s="59"/>
      <c r="B818" s="59"/>
      <c r="C818" s="59"/>
      <c r="D818" s="59"/>
      <c r="G818" s="91"/>
      <c r="I818" s="218"/>
      <c r="J818" s="218"/>
    </row>
    <row r="819" spans="1:10" ht="15.75" customHeight="1">
      <c r="A819" s="59"/>
      <c r="B819" s="59"/>
      <c r="C819" s="59"/>
      <c r="D819" s="59"/>
      <c r="G819" s="91"/>
      <c r="I819" s="218"/>
      <c r="J819" s="218"/>
    </row>
    <row r="820" spans="1:10" ht="15.75" customHeight="1">
      <c r="A820" s="59"/>
      <c r="B820" s="59"/>
      <c r="C820" s="59"/>
      <c r="D820" s="59"/>
      <c r="G820" s="91"/>
      <c r="I820" s="218"/>
      <c r="J820" s="218"/>
    </row>
    <row r="821" spans="1:10" ht="15.75" customHeight="1">
      <c r="A821" s="59"/>
      <c r="B821" s="59"/>
      <c r="C821" s="59"/>
      <c r="D821" s="59"/>
      <c r="G821" s="91"/>
      <c r="I821" s="218"/>
      <c r="J821" s="218"/>
    </row>
    <row r="822" spans="1:10" ht="15.75" customHeight="1">
      <c r="A822" s="59"/>
      <c r="B822" s="59"/>
      <c r="C822" s="59"/>
      <c r="D822" s="59"/>
      <c r="G822" s="91"/>
      <c r="I822" s="218"/>
      <c r="J822" s="218"/>
    </row>
    <row r="823" spans="1:10" ht="15.75" customHeight="1">
      <c r="A823" s="59"/>
      <c r="B823" s="59"/>
      <c r="C823" s="59"/>
      <c r="D823" s="59"/>
      <c r="G823" s="91"/>
      <c r="I823" s="218"/>
      <c r="J823" s="218"/>
    </row>
    <row r="824" spans="1:10" ht="15.75" customHeight="1">
      <c r="A824" s="59"/>
      <c r="B824" s="59"/>
      <c r="C824" s="59"/>
      <c r="D824" s="59"/>
      <c r="G824" s="91"/>
      <c r="I824" s="218"/>
      <c r="J824" s="218"/>
    </row>
    <row r="825" spans="1:10" ht="15.75" customHeight="1">
      <c r="A825" s="59"/>
      <c r="B825" s="59"/>
      <c r="C825" s="59"/>
      <c r="D825" s="59"/>
      <c r="G825" s="91"/>
      <c r="I825" s="218"/>
      <c r="J825" s="218"/>
    </row>
    <row r="826" spans="1:10" ht="15.75" customHeight="1">
      <c r="A826" s="59"/>
      <c r="B826" s="59"/>
      <c r="C826" s="59"/>
      <c r="D826" s="59"/>
      <c r="G826" s="91"/>
      <c r="I826" s="218"/>
      <c r="J826" s="218"/>
    </row>
    <row r="827" spans="1:10" ht="15.75" customHeight="1">
      <c r="A827" s="59"/>
      <c r="B827" s="59"/>
      <c r="C827" s="59"/>
      <c r="D827" s="59"/>
      <c r="G827" s="91"/>
      <c r="I827" s="218"/>
      <c r="J827" s="218"/>
    </row>
    <row r="828" spans="1:10" ht="15.75" customHeight="1">
      <c r="A828" s="59"/>
      <c r="B828" s="59"/>
      <c r="C828" s="59"/>
      <c r="D828" s="59"/>
      <c r="G828" s="91"/>
      <c r="I828" s="218"/>
      <c r="J828" s="218"/>
    </row>
    <row r="829" spans="1:10" ht="15.75" customHeight="1">
      <c r="A829" s="59"/>
      <c r="B829" s="59"/>
      <c r="C829" s="59"/>
      <c r="D829" s="59"/>
      <c r="G829" s="91"/>
      <c r="I829" s="218"/>
      <c r="J829" s="218"/>
    </row>
    <row r="830" spans="1:10" ht="15.75" customHeight="1">
      <c r="A830" s="59"/>
      <c r="B830" s="59"/>
      <c r="C830" s="59"/>
      <c r="D830" s="59"/>
      <c r="G830" s="91"/>
      <c r="I830" s="218"/>
      <c r="J830" s="218"/>
    </row>
    <row r="831" spans="1:10" ht="15.75" customHeight="1">
      <c r="A831" s="59"/>
      <c r="B831" s="59"/>
      <c r="C831" s="59"/>
      <c r="D831" s="59"/>
      <c r="G831" s="91"/>
      <c r="I831" s="218"/>
      <c r="J831" s="218"/>
    </row>
    <row r="832" spans="1:10" ht="15.75" customHeight="1">
      <c r="A832" s="59"/>
      <c r="B832" s="59"/>
      <c r="C832" s="59"/>
      <c r="D832" s="59"/>
      <c r="G832" s="91"/>
      <c r="I832" s="218"/>
      <c r="J832" s="218"/>
    </row>
    <row r="833" spans="1:10" ht="15.75" customHeight="1">
      <c r="A833" s="59"/>
      <c r="B833" s="59"/>
      <c r="C833" s="59"/>
      <c r="D833" s="59"/>
      <c r="G833" s="91"/>
      <c r="I833" s="218"/>
      <c r="J833" s="218"/>
    </row>
    <row r="834" spans="1:10" ht="15.75" customHeight="1">
      <c r="A834" s="59"/>
      <c r="B834" s="59"/>
      <c r="C834" s="59"/>
      <c r="D834" s="59"/>
      <c r="G834" s="91"/>
      <c r="I834" s="218"/>
      <c r="J834" s="218"/>
    </row>
    <row r="835" spans="1:10" ht="15.75" customHeight="1">
      <c r="A835" s="59"/>
      <c r="B835" s="59"/>
      <c r="C835" s="59"/>
      <c r="D835" s="59"/>
      <c r="G835" s="91"/>
      <c r="I835" s="218"/>
      <c r="J835" s="218"/>
    </row>
    <row r="836" spans="1:10" ht="15.75" customHeight="1">
      <c r="A836" s="59"/>
      <c r="B836" s="59"/>
      <c r="C836" s="59"/>
      <c r="D836" s="59"/>
      <c r="G836" s="91"/>
      <c r="I836" s="218"/>
      <c r="J836" s="218"/>
    </row>
    <row r="837" spans="1:10" ht="15.75" customHeight="1">
      <c r="A837" s="59"/>
      <c r="B837" s="59"/>
      <c r="C837" s="59"/>
      <c r="D837" s="59"/>
      <c r="G837" s="91"/>
      <c r="I837" s="218"/>
      <c r="J837" s="218"/>
    </row>
    <row r="838" spans="1:10" ht="15.75" customHeight="1">
      <c r="A838" s="59"/>
      <c r="B838" s="59"/>
      <c r="C838" s="59"/>
      <c r="D838" s="59"/>
      <c r="G838" s="91"/>
      <c r="I838" s="218"/>
      <c r="J838" s="218"/>
    </row>
    <row r="839" spans="1:10" ht="15.75" customHeight="1">
      <c r="A839" s="59"/>
      <c r="B839" s="59"/>
      <c r="C839" s="59"/>
      <c r="D839" s="59"/>
      <c r="G839" s="91"/>
      <c r="I839" s="218"/>
      <c r="J839" s="218"/>
    </row>
    <row r="840" spans="1:10" ht="15.75" customHeight="1">
      <c r="A840" s="59"/>
      <c r="B840" s="59"/>
      <c r="C840" s="59"/>
      <c r="D840" s="59"/>
      <c r="G840" s="91"/>
      <c r="I840" s="218"/>
      <c r="J840" s="218"/>
    </row>
    <row r="841" spans="1:10" ht="15.75" customHeight="1">
      <c r="A841" s="59"/>
      <c r="B841" s="59"/>
      <c r="C841" s="59"/>
      <c r="D841" s="59"/>
      <c r="G841" s="91"/>
      <c r="I841" s="218"/>
      <c r="J841" s="218"/>
    </row>
    <row r="842" spans="1:10" ht="15.75" customHeight="1">
      <c r="A842" s="59"/>
      <c r="B842" s="59"/>
      <c r="C842" s="59"/>
      <c r="D842" s="59"/>
      <c r="G842" s="91"/>
      <c r="I842" s="218"/>
      <c r="J842" s="218"/>
    </row>
    <row r="843" spans="1:10" ht="15.75" customHeight="1">
      <c r="A843" s="59"/>
      <c r="B843" s="59"/>
      <c r="C843" s="59"/>
      <c r="D843" s="59"/>
      <c r="G843" s="91"/>
      <c r="I843" s="218"/>
      <c r="J843" s="218"/>
    </row>
    <row r="844" spans="1:10" ht="15.75" customHeight="1">
      <c r="A844" s="59"/>
      <c r="B844" s="59"/>
      <c r="C844" s="59"/>
      <c r="D844" s="59"/>
      <c r="G844" s="91"/>
      <c r="I844" s="218"/>
      <c r="J844" s="218"/>
    </row>
    <row r="845" spans="1:10" ht="15.75" customHeight="1">
      <c r="A845" s="59"/>
      <c r="B845" s="59"/>
      <c r="C845" s="59"/>
      <c r="D845" s="59"/>
      <c r="G845" s="91"/>
      <c r="I845" s="218"/>
      <c r="J845" s="218"/>
    </row>
    <row r="846" spans="1:10" ht="15.75" customHeight="1">
      <c r="A846" s="59"/>
      <c r="B846" s="59"/>
      <c r="C846" s="59"/>
      <c r="D846" s="59"/>
      <c r="G846" s="91"/>
      <c r="I846" s="218"/>
      <c r="J846" s="218"/>
    </row>
    <row r="847" spans="1:10" ht="15.75" customHeight="1">
      <c r="A847" s="59"/>
      <c r="B847" s="59"/>
      <c r="C847" s="59"/>
      <c r="D847" s="59"/>
      <c r="G847" s="91"/>
      <c r="I847" s="218"/>
      <c r="J847" s="218"/>
    </row>
    <row r="848" spans="1:10" ht="15.75" customHeight="1">
      <c r="A848" s="59"/>
      <c r="B848" s="59"/>
      <c r="C848" s="59"/>
      <c r="D848" s="59"/>
      <c r="G848" s="91"/>
      <c r="I848" s="218"/>
      <c r="J848" s="218"/>
    </row>
    <row r="849" spans="1:10" ht="15.75" customHeight="1">
      <c r="A849" s="59"/>
      <c r="B849" s="59"/>
      <c r="C849" s="59"/>
      <c r="D849" s="59"/>
      <c r="G849" s="91"/>
      <c r="I849" s="218"/>
      <c r="J849" s="218"/>
    </row>
    <row r="850" spans="1:10" ht="15.75" customHeight="1">
      <c r="A850" s="59"/>
      <c r="B850" s="59"/>
      <c r="C850" s="59"/>
      <c r="D850" s="59"/>
      <c r="G850" s="91"/>
      <c r="I850" s="218"/>
      <c r="J850" s="218"/>
    </row>
    <row r="851" spans="1:10" ht="15.75" customHeight="1">
      <c r="A851" s="59"/>
      <c r="B851" s="59"/>
      <c r="C851" s="59"/>
      <c r="D851" s="59"/>
      <c r="G851" s="91"/>
      <c r="I851" s="218"/>
      <c r="J851" s="218"/>
    </row>
    <row r="852" spans="1:10" ht="15.75" customHeight="1">
      <c r="A852" s="59"/>
      <c r="B852" s="59"/>
      <c r="C852" s="59"/>
      <c r="D852" s="59"/>
      <c r="G852" s="91"/>
      <c r="I852" s="218"/>
      <c r="J852" s="218"/>
    </row>
    <row r="853" spans="1:10" ht="15.75" customHeight="1">
      <c r="A853" s="59"/>
      <c r="B853" s="59"/>
      <c r="C853" s="59"/>
      <c r="D853" s="59"/>
      <c r="G853" s="91"/>
      <c r="I853" s="218"/>
      <c r="J853" s="218"/>
    </row>
    <row r="854" spans="1:10" ht="15.75" customHeight="1">
      <c r="A854" s="59"/>
      <c r="B854" s="59"/>
      <c r="C854" s="59"/>
      <c r="D854" s="59"/>
      <c r="G854" s="91"/>
      <c r="I854" s="218"/>
      <c r="J854" s="218"/>
    </row>
    <row r="855" spans="1:10" ht="15.75" customHeight="1">
      <c r="A855" s="59"/>
      <c r="B855" s="59"/>
      <c r="C855" s="59"/>
      <c r="D855" s="59"/>
      <c r="G855" s="91"/>
      <c r="I855" s="218"/>
      <c r="J855" s="218"/>
    </row>
    <row r="856" spans="1:10" ht="15.75" customHeight="1">
      <c r="A856" s="59"/>
      <c r="B856" s="59"/>
      <c r="C856" s="59"/>
      <c r="D856" s="59"/>
      <c r="G856" s="91"/>
      <c r="I856" s="218"/>
      <c r="J856" s="218"/>
    </row>
    <row r="857" spans="1:10" ht="15.75" customHeight="1">
      <c r="A857" s="59"/>
      <c r="B857" s="59"/>
      <c r="C857" s="59"/>
      <c r="D857" s="59"/>
      <c r="G857" s="91"/>
      <c r="I857" s="218"/>
      <c r="J857" s="218"/>
    </row>
    <row r="858" spans="1:10" ht="15.75" customHeight="1">
      <c r="A858" s="59"/>
      <c r="B858" s="59"/>
      <c r="C858" s="59"/>
      <c r="D858" s="59"/>
      <c r="G858" s="91"/>
      <c r="I858" s="218"/>
      <c r="J858" s="218"/>
    </row>
    <row r="859" spans="1:10" ht="15.75" customHeight="1">
      <c r="A859" s="59"/>
      <c r="B859" s="59"/>
      <c r="C859" s="59"/>
      <c r="D859" s="59"/>
      <c r="G859" s="91"/>
      <c r="I859" s="218"/>
      <c r="J859" s="218"/>
    </row>
    <row r="860" spans="1:10" ht="15.75" customHeight="1">
      <c r="A860" s="59"/>
      <c r="B860" s="59"/>
      <c r="C860" s="59"/>
      <c r="D860" s="59"/>
      <c r="G860" s="91"/>
      <c r="I860" s="218"/>
      <c r="J860" s="218"/>
    </row>
    <row r="861" spans="1:10" ht="15.75" customHeight="1">
      <c r="A861" s="59"/>
      <c r="B861" s="59"/>
      <c r="C861" s="59"/>
      <c r="D861" s="59"/>
      <c r="G861" s="91"/>
      <c r="I861" s="218"/>
      <c r="J861" s="218"/>
    </row>
    <row r="862" spans="1:10" ht="15.75" customHeight="1">
      <c r="A862" s="59"/>
      <c r="B862" s="59"/>
      <c r="C862" s="59"/>
      <c r="D862" s="59"/>
      <c r="G862" s="91"/>
      <c r="I862" s="218"/>
      <c r="J862" s="218"/>
    </row>
    <row r="863" spans="1:10" ht="15.75" customHeight="1">
      <c r="A863" s="59"/>
      <c r="B863" s="59"/>
      <c r="C863" s="59"/>
      <c r="D863" s="59"/>
      <c r="G863" s="91"/>
      <c r="I863" s="218"/>
      <c r="J863" s="218"/>
    </row>
    <row r="864" spans="1:10" ht="15.75" customHeight="1">
      <c r="A864" s="59"/>
      <c r="B864" s="59"/>
      <c r="C864" s="59"/>
      <c r="D864" s="59"/>
      <c r="G864" s="91"/>
      <c r="I864" s="218"/>
      <c r="J864" s="218"/>
    </row>
    <row r="865" spans="1:10" ht="15.75" customHeight="1">
      <c r="A865" s="59"/>
      <c r="B865" s="59"/>
      <c r="C865" s="59"/>
      <c r="D865" s="59"/>
      <c r="G865" s="91"/>
      <c r="I865" s="218"/>
      <c r="J865" s="218"/>
    </row>
    <row r="866" spans="1:10" ht="15.75" customHeight="1">
      <c r="A866" s="59"/>
      <c r="B866" s="59"/>
      <c r="C866" s="59"/>
      <c r="D866" s="59"/>
      <c r="G866" s="91"/>
      <c r="I866" s="218"/>
      <c r="J866" s="218"/>
    </row>
    <row r="867" spans="1:10" ht="15.75" customHeight="1">
      <c r="A867" s="59"/>
      <c r="B867" s="59"/>
      <c r="C867" s="59"/>
      <c r="D867" s="59"/>
      <c r="G867" s="91"/>
      <c r="I867" s="218"/>
      <c r="J867" s="218"/>
    </row>
    <row r="868" spans="1:10" ht="15.75" customHeight="1">
      <c r="A868" s="59"/>
      <c r="B868" s="59"/>
      <c r="C868" s="59"/>
      <c r="D868" s="59"/>
      <c r="G868" s="91"/>
      <c r="I868" s="218"/>
      <c r="J868" s="218"/>
    </row>
    <row r="869" spans="1:10" ht="15.75" customHeight="1">
      <c r="A869" s="59"/>
      <c r="B869" s="59"/>
      <c r="C869" s="59"/>
      <c r="D869" s="59"/>
      <c r="G869" s="91"/>
      <c r="I869" s="218"/>
      <c r="J869" s="218"/>
    </row>
    <row r="870" spans="1:10" ht="15.75" customHeight="1">
      <c r="A870" s="59"/>
      <c r="B870" s="59"/>
      <c r="C870" s="59"/>
      <c r="D870" s="59"/>
      <c r="G870" s="91"/>
      <c r="I870" s="218"/>
      <c r="J870" s="218"/>
    </row>
    <row r="871" spans="1:10" ht="15.75" customHeight="1">
      <c r="A871" s="59"/>
      <c r="B871" s="59"/>
      <c r="C871" s="59"/>
      <c r="D871" s="59"/>
      <c r="G871" s="91"/>
      <c r="I871" s="218"/>
      <c r="J871" s="218"/>
    </row>
    <row r="872" spans="1:10" ht="15.75" customHeight="1">
      <c r="A872" s="59"/>
      <c r="B872" s="59"/>
      <c r="C872" s="59"/>
      <c r="D872" s="59"/>
      <c r="G872" s="91"/>
      <c r="I872" s="218"/>
      <c r="J872" s="218"/>
    </row>
    <row r="873" spans="1:10" ht="15.75" customHeight="1">
      <c r="A873" s="59"/>
      <c r="B873" s="59"/>
      <c r="C873" s="59"/>
      <c r="D873" s="59"/>
      <c r="G873" s="91"/>
      <c r="I873" s="218"/>
      <c r="J873" s="218"/>
    </row>
    <row r="874" spans="1:10" ht="15.75" customHeight="1">
      <c r="A874" s="59"/>
      <c r="B874" s="59"/>
      <c r="C874" s="59"/>
      <c r="D874" s="59"/>
      <c r="G874" s="91"/>
      <c r="I874" s="218"/>
      <c r="J874" s="218"/>
    </row>
    <row r="875" spans="1:10" ht="15.75" customHeight="1">
      <c r="A875" s="59"/>
      <c r="B875" s="59"/>
      <c r="C875" s="59"/>
      <c r="D875" s="59"/>
      <c r="G875" s="91"/>
      <c r="I875" s="218"/>
      <c r="J875" s="218"/>
    </row>
    <row r="876" spans="1:10" ht="15.75" customHeight="1">
      <c r="A876" s="59"/>
      <c r="B876" s="59"/>
      <c r="C876" s="59"/>
      <c r="D876" s="59"/>
      <c r="G876" s="91"/>
      <c r="I876" s="218"/>
      <c r="J876" s="218"/>
    </row>
    <row r="877" spans="1:10" ht="15.75" customHeight="1">
      <c r="A877" s="59"/>
      <c r="B877" s="59"/>
      <c r="C877" s="59"/>
      <c r="D877" s="59"/>
      <c r="G877" s="91"/>
      <c r="I877" s="218"/>
      <c r="J877" s="218"/>
    </row>
    <row r="878" spans="1:10" ht="15.75" customHeight="1">
      <c r="A878" s="59"/>
      <c r="B878" s="59"/>
      <c r="C878" s="59"/>
      <c r="D878" s="59"/>
      <c r="G878" s="91"/>
      <c r="I878" s="218"/>
      <c r="J878" s="218"/>
    </row>
    <row r="879" spans="1:10" ht="15.75" customHeight="1">
      <c r="A879" s="59"/>
      <c r="B879" s="59"/>
      <c r="C879" s="59"/>
      <c r="D879" s="59"/>
      <c r="G879" s="91"/>
      <c r="I879" s="218"/>
      <c r="J879" s="218"/>
    </row>
    <row r="880" spans="1:10" ht="15.75" customHeight="1">
      <c r="A880" s="59"/>
      <c r="B880" s="59"/>
      <c r="C880" s="59"/>
      <c r="D880" s="59"/>
      <c r="G880" s="91"/>
      <c r="I880" s="218"/>
      <c r="J880" s="218"/>
    </row>
    <row r="881" spans="1:10" ht="15.75" customHeight="1">
      <c r="A881" s="59"/>
      <c r="B881" s="59"/>
      <c r="C881" s="59"/>
      <c r="D881" s="59"/>
      <c r="G881" s="91"/>
      <c r="I881" s="218"/>
      <c r="J881" s="218"/>
    </row>
    <row r="882" spans="1:10" ht="15.75" customHeight="1">
      <c r="A882" s="59"/>
      <c r="B882" s="59"/>
      <c r="C882" s="59"/>
      <c r="D882" s="59"/>
      <c r="G882" s="91"/>
      <c r="I882" s="218"/>
      <c r="J882" s="218"/>
    </row>
    <row r="883" spans="1:10" ht="15.75" customHeight="1">
      <c r="A883" s="59"/>
      <c r="B883" s="59"/>
      <c r="C883" s="59"/>
      <c r="D883" s="59"/>
      <c r="G883" s="91"/>
      <c r="I883" s="218"/>
      <c r="J883" s="218"/>
    </row>
    <row r="884" spans="1:10" ht="15.75" customHeight="1">
      <c r="A884" s="59"/>
      <c r="B884" s="59"/>
      <c r="C884" s="59"/>
      <c r="D884" s="59"/>
      <c r="G884" s="91"/>
      <c r="I884" s="218"/>
      <c r="J884" s="218"/>
    </row>
    <row r="885" spans="1:10" ht="15.75" customHeight="1">
      <c r="A885" s="59"/>
      <c r="B885" s="59"/>
      <c r="C885" s="59"/>
      <c r="D885" s="59"/>
      <c r="G885" s="91"/>
      <c r="I885" s="218"/>
      <c r="J885" s="218"/>
    </row>
    <row r="886" spans="1:10" ht="15.75" customHeight="1">
      <c r="A886" s="59"/>
      <c r="B886" s="59"/>
      <c r="C886" s="59"/>
      <c r="D886" s="59"/>
      <c r="G886" s="91"/>
      <c r="I886" s="218"/>
      <c r="J886" s="218"/>
    </row>
    <row r="887" spans="1:10" ht="15.75" customHeight="1">
      <c r="A887" s="59"/>
      <c r="B887" s="59"/>
      <c r="C887" s="59"/>
      <c r="D887" s="59"/>
      <c r="G887" s="91"/>
      <c r="I887" s="218"/>
      <c r="J887" s="218"/>
    </row>
    <row r="888" spans="1:10" ht="15.75" customHeight="1">
      <c r="A888" s="59"/>
      <c r="B888" s="59"/>
      <c r="C888" s="59"/>
      <c r="D888" s="59"/>
      <c r="G888" s="91"/>
      <c r="I888" s="218"/>
      <c r="J888" s="218"/>
    </row>
    <row r="889" spans="1:10" ht="15.75" customHeight="1">
      <c r="A889" s="59"/>
      <c r="B889" s="59"/>
      <c r="C889" s="59"/>
      <c r="D889" s="59"/>
      <c r="G889" s="91"/>
      <c r="I889" s="218"/>
      <c r="J889" s="218"/>
    </row>
    <row r="890" spans="1:10" ht="15.75" customHeight="1">
      <c r="A890" s="59"/>
      <c r="B890" s="59"/>
      <c r="C890" s="59"/>
      <c r="D890" s="59"/>
      <c r="G890" s="91"/>
      <c r="I890" s="218"/>
      <c r="J890" s="218"/>
    </row>
    <row r="891" spans="1:10" ht="15.75" customHeight="1">
      <c r="A891" s="59"/>
      <c r="B891" s="59"/>
      <c r="C891" s="59"/>
      <c r="D891" s="59"/>
      <c r="G891" s="91"/>
      <c r="I891" s="218"/>
      <c r="J891" s="218"/>
    </row>
    <row r="892" spans="1:10" ht="15.75" customHeight="1">
      <c r="A892" s="59"/>
      <c r="B892" s="59"/>
      <c r="C892" s="59"/>
      <c r="D892" s="59"/>
      <c r="G892" s="91"/>
      <c r="I892" s="218"/>
      <c r="J892" s="218"/>
    </row>
    <row r="893" spans="1:10" ht="15.75" customHeight="1">
      <c r="A893" s="59"/>
      <c r="B893" s="59"/>
      <c r="C893" s="59"/>
      <c r="D893" s="59"/>
      <c r="G893" s="91"/>
      <c r="I893" s="218"/>
      <c r="J893" s="218"/>
    </row>
    <row r="894" spans="1:10" ht="15.75" customHeight="1">
      <c r="A894" s="59"/>
      <c r="B894" s="59"/>
      <c r="C894" s="59"/>
      <c r="D894" s="59"/>
      <c r="G894" s="91"/>
      <c r="I894" s="218"/>
      <c r="J894" s="218"/>
    </row>
    <row r="895" spans="1:10" ht="15.75" customHeight="1">
      <c r="A895" s="59"/>
      <c r="B895" s="59"/>
      <c r="C895" s="59"/>
      <c r="D895" s="59"/>
      <c r="G895" s="91"/>
      <c r="I895" s="218"/>
      <c r="J895" s="218"/>
    </row>
    <row r="896" spans="1:10" ht="15.75" customHeight="1">
      <c r="A896" s="59"/>
      <c r="B896" s="59"/>
      <c r="C896" s="59"/>
      <c r="D896" s="59"/>
      <c r="G896" s="91"/>
      <c r="I896" s="218"/>
      <c r="J896" s="218"/>
    </row>
    <row r="897" spans="1:10" ht="15.75" customHeight="1">
      <c r="A897" s="59"/>
      <c r="B897" s="59"/>
      <c r="C897" s="59"/>
      <c r="D897" s="59"/>
      <c r="G897" s="91"/>
      <c r="I897" s="218"/>
      <c r="J897" s="218"/>
    </row>
    <row r="898" spans="1:10" ht="15.75" customHeight="1">
      <c r="A898" s="59"/>
      <c r="B898" s="59"/>
      <c r="C898" s="59"/>
      <c r="D898" s="59"/>
      <c r="G898" s="91"/>
      <c r="I898" s="218"/>
      <c r="J898" s="218"/>
    </row>
    <row r="899" spans="1:10" ht="15.75" customHeight="1">
      <c r="A899" s="59"/>
      <c r="B899" s="59"/>
      <c r="C899" s="59"/>
      <c r="D899" s="59"/>
      <c r="G899" s="91"/>
      <c r="I899" s="218"/>
      <c r="J899" s="218"/>
    </row>
    <row r="900" spans="1:10" ht="15.75" customHeight="1">
      <c r="A900" s="59"/>
      <c r="B900" s="59"/>
      <c r="C900" s="59"/>
      <c r="D900" s="59"/>
      <c r="G900" s="91"/>
      <c r="I900" s="218"/>
      <c r="J900" s="218"/>
    </row>
    <row r="901" spans="1:10" ht="15.75" customHeight="1">
      <c r="A901" s="59"/>
      <c r="B901" s="59"/>
      <c r="C901" s="59"/>
      <c r="D901" s="59"/>
      <c r="G901" s="91"/>
      <c r="I901" s="218"/>
      <c r="J901" s="218"/>
    </row>
    <row r="902" spans="1:10" ht="15.75" customHeight="1">
      <c r="A902" s="59"/>
      <c r="B902" s="59"/>
      <c r="C902" s="59"/>
      <c r="D902" s="59"/>
      <c r="G902" s="91"/>
      <c r="I902" s="218"/>
      <c r="J902" s="218"/>
    </row>
    <row r="903" spans="1:10" ht="15.75" customHeight="1">
      <c r="A903" s="59"/>
      <c r="B903" s="59"/>
      <c r="C903" s="59"/>
      <c r="D903" s="59"/>
      <c r="G903" s="91"/>
      <c r="I903" s="218"/>
      <c r="J903" s="218"/>
    </row>
    <row r="904" spans="1:10" ht="15.75" customHeight="1">
      <c r="A904" s="59"/>
      <c r="B904" s="59"/>
      <c r="C904" s="59"/>
      <c r="D904" s="59"/>
      <c r="G904" s="91"/>
      <c r="I904" s="218"/>
      <c r="J904" s="218"/>
    </row>
    <row r="905" spans="1:10" ht="15.75" customHeight="1">
      <c r="A905" s="59"/>
      <c r="B905" s="59"/>
      <c r="C905" s="59"/>
      <c r="D905" s="59"/>
      <c r="G905" s="91"/>
      <c r="I905" s="218"/>
      <c r="J905" s="218"/>
    </row>
    <row r="906" spans="1:10" ht="15.75" customHeight="1">
      <c r="A906" s="59"/>
      <c r="B906" s="59"/>
      <c r="C906" s="59"/>
      <c r="D906" s="59"/>
      <c r="G906" s="91"/>
      <c r="I906" s="218"/>
      <c r="J906" s="218"/>
    </row>
    <row r="907" spans="1:10" ht="15.75" customHeight="1">
      <c r="A907" s="59"/>
      <c r="B907" s="59"/>
      <c r="C907" s="59"/>
      <c r="D907" s="59"/>
      <c r="G907" s="91"/>
      <c r="I907" s="218"/>
      <c r="J907" s="218"/>
    </row>
    <row r="908" spans="1:10" ht="15.75" customHeight="1">
      <c r="A908" s="59"/>
      <c r="B908" s="59"/>
      <c r="C908" s="59"/>
      <c r="D908" s="59"/>
      <c r="G908" s="91"/>
      <c r="I908" s="218"/>
      <c r="J908" s="218"/>
    </row>
    <row r="909" spans="1:10" ht="15.75" customHeight="1">
      <c r="A909" s="59"/>
      <c r="B909" s="59"/>
      <c r="C909" s="59"/>
      <c r="D909" s="59"/>
      <c r="G909" s="91"/>
      <c r="I909" s="218"/>
      <c r="J909" s="218"/>
    </row>
    <row r="910" spans="1:10" ht="15.75" customHeight="1">
      <c r="A910" s="59"/>
      <c r="B910" s="59"/>
      <c r="C910" s="59"/>
      <c r="D910" s="59"/>
      <c r="G910" s="91"/>
      <c r="I910" s="218"/>
      <c r="J910" s="218"/>
    </row>
    <row r="911" spans="1:10" ht="15.75" customHeight="1">
      <c r="A911" s="59"/>
      <c r="B911" s="59"/>
      <c r="C911" s="59"/>
      <c r="D911" s="59"/>
      <c r="G911" s="91"/>
      <c r="I911" s="218"/>
      <c r="J911" s="218"/>
    </row>
    <row r="912" spans="1:10" ht="15.75" customHeight="1">
      <c r="A912" s="59"/>
      <c r="B912" s="59"/>
      <c r="C912" s="59"/>
      <c r="D912" s="59"/>
      <c r="G912" s="91"/>
      <c r="I912" s="218"/>
      <c r="J912" s="218"/>
    </row>
    <row r="913" spans="1:10" ht="15.75" customHeight="1">
      <c r="A913" s="59"/>
      <c r="B913" s="59"/>
      <c r="C913" s="59"/>
      <c r="D913" s="59"/>
      <c r="G913" s="91"/>
      <c r="I913" s="218"/>
      <c r="J913" s="218"/>
    </row>
    <row r="914" spans="1:10" ht="15.75" customHeight="1">
      <c r="A914" s="59"/>
      <c r="B914" s="59"/>
      <c r="C914" s="59"/>
      <c r="D914" s="59"/>
      <c r="G914" s="91"/>
      <c r="I914" s="218"/>
      <c r="J914" s="218"/>
    </row>
    <row r="915" spans="1:10" ht="15.75" customHeight="1">
      <c r="A915" s="59"/>
      <c r="B915" s="59"/>
      <c r="C915" s="59"/>
      <c r="D915" s="59"/>
      <c r="G915" s="91"/>
      <c r="I915" s="218"/>
      <c r="J915" s="218"/>
    </row>
    <row r="916" spans="1:10" ht="15.75" customHeight="1">
      <c r="A916" s="59"/>
      <c r="B916" s="59"/>
      <c r="C916" s="59"/>
      <c r="D916" s="59"/>
      <c r="G916" s="91"/>
      <c r="I916" s="218"/>
      <c r="J916" s="218"/>
    </row>
    <row r="917" spans="1:10" ht="15.75" customHeight="1">
      <c r="A917" s="59"/>
      <c r="B917" s="59"/>
      <c r="C917" s="59"/>
      <c r="D917" s="59"/>
      <c r="G917" s="91"/>
      <c r="I917" s="218"/>
      <c r="J917" s="218"/>
    </row>
    <row r="918" spans="1:10" ht="15.75" customHeight="1">
      <c r="A918" s="59"/>
      <c r="B918" s="59"/>
      <c r="C918" s="59"/>
      <c r="D918" s="59"/>
      <c r="G918" s="91"/>
      <c r="I918" s="218"/>
      <c r="J918" s="218"/>
    </row>
    <row r="919" spans="1:10" ht="15.75" customHeight="1">
      <c r="A919" s="59"/>
      <c r="B919" s="59"/>
      <c r="C919" s="59"/>
      <c r="D919" s="59"/>
      <c r="G919" s="91"/>
      <c r="I919" s="218"/>
      <c r="J919" s="218"/>
    </row>
    <row r="920" spans="1:10" ht="15.75" customHeight="1">
      <c r="A920" s="59"/>
      <c r="B920" s="59"/>
      <c r="C920" s="59"/>
      <c r="D920" s="59"/>
      <c r="G920" s="91"/>
      <c r="I920" s="218"/>
      <c r="J920" s="218"/>
    </row>
    <row r="921" spans="1:10" ht="15.75" customHeight="1">
      <c r="A921" s="59"/>
      <c r="B921" s="59"/>
      <c r="C921" s="59"/>
      <c r="D921" s="59"/>
      <c r="G921" s="91"/>
      <c r="I921" s="218"/>
      <c r="J921" s="218"/>
    </row>
    <row r="922" spans="1:10" ht="15.75" customHeight="1">
      <c r="A922" s="59"/>
      <c r="B922" s="59"/>
      <c r="C922" s="59"/>
      <c r="D922" s="59"/>
      <c r="G922" s="91"/>
      <c r="I922" s="218"/>
      <c r="J922" s="218"/>
    </row>
    <row r="923" spans="1:10" ht="15.75" customHeight="1">
      <c r="A923" s="59"/>
      <c r="B923" s="59"/>
      <c r="C923" s="59"/>
      <c r="D923" s="59"/>
      <c r="G923" s="91"/>
      <c r="I923" s="218"/>
      <c r="J923" s="218"/>
    </row>
    <row r="924" spans="1:10" ht="15.75" customHeight="1">
      <c r="A924" s="59"/>
      <c r="B924" s="59"/>
      <c r="C924" s="59"/>
      <c r="D924" s="59"/>
      <c r="G924" s="91"/>
      <c r="I924" s="218"/>
      <c r="J924" s="218"/>
    </row>
    <row r="925" spans="1:10" ht="15.75" customHeight="1">
      <c r="A925" s="59"/>
      <c r="B925" s="59"/>
      <c r="C925" s="59"/>
      <c r="D925" s="59"/>
      <c r="G925" s="91"/>
      <c r="I925" s="218"/>
      <c r="J925" s="218"/>
    </row>
    <row r="926" spans="1:10" ht="15.75" customHeight="1">
      <c r="A926" s="59"/>
      <c r="B926" s="59"/>
      <c r="C926" s="59"/>
      <c r="D926" s="59"/>
      <c r="G926" s="91"/>
      <c r="I926" s="218"/>
      <c r="J926" s="218"/>
    </row>
    <row r="927" spans="1:10" ht="15.75" customHeight="1">
      <c r="A927" s="59"/>
      <c r="B927" s="59"/>
      <c r="C927" s="59"/>
      <c r="D927" s="59"/>
      <c r="G927" s="91"/>
      <c r="I927" s="218"/>
      <c r="J927" s="218"/>
    </row>
    <row r="928" spans="1:10" ht="15.75" customHeight="1">
      <c r="A928" s="59"/>
      <c r="B928" s="59"/>
      <c r="C928" s="59"/>
      <c r="D928" s="59"/>
      <c r="G928" s="91"/>
      <c r="I928" s="218"/>
      <c r="J928" s="218"/>
    </row>
    <row r="929" spans="1:10" ht="15.75" customHeight="1">
      <c r="A929" s="59"/>
      <c r="B929" s="59"/>
      <c r="C929" s="59"/>
      <c r="D929" s="59"/>
      <c r="G929" s="91"/>
      <c r="I929" s="218"/>
      <c r="J929" s="218"/>
    </row>
    <row r="930" spans="1:10" ht="15.75" customHeight="1">
      <c r="A930" s="59"/>
      <c r="B930" s="59"/>
      <c r="C930" s="59"/>
      <c r="D930" s="59"/>
      <c r="G930" s="91"/>
      <c r="I930" s="218"/>
      <c r="J930" s="218"/>
    </row>
    <row r="931" spans="1:10" ht="15.75" customHeight="1">
      <c r="A931" s="59"/>
      <c r="B931" s="59"/>
      <c r="C931" s="59"/>
      <c r="D931" s="59"/>
      <c r="G931" s="91"/>
      <c r="I931" s="218"/>
      <c r="J931" s="218"/>
    </row>
    <row r="932" spans="1:10" ht="15.75" customHeight="1">
      <c r="A932" s="59"/>
      <c r="B932" s="59"/>
      <c r="C932" s="59"/>
      <c r="D932" s="59"/>
      <c r="G932" s="91"/>
      <c r="I932" s="218"/>
      <c r="J932" s="218"/>
    </row>
    <row r="933" spans="1:10" ht="15.75" customHeight="1">
      <c r="A933" s="59"/>
      <c r="B933" s="59"/>
      <c r="C933" s="59"/>
      <c r="D933" s="59"/>
      <c r="G933" s="91"/>
      <c r="I933" s="218"/>
      <c r="J933" s="218"/>
    </row>
    <row r="934" spans="1:10" ht="15.75" customHeight="1">
      <c r="A934" s="59"/>
      <c r="B934" s="59"/>
      <c r="C934" s="59"/>
      <c r="D934" s="59"/>
      <c r="G934" s="91"/>
      <c r="I934" s="218"/>
      <c r="J934" s="218"/>
    </row>
    <row r="935" spans="1:10" ht="15.75" customHeight="1">
      <c r="A935" s="59"/>
      <c r="B935" s="59"/>
      <c r="C935" s="59"/>
      <c r="D935" s="59"/>
      <c r="G935" s="91"/>
      <c r="I935" s="218"/>
      <c r="J935" s="218"/>
    </row>
    <row r="936" spans="1:10" ht="15.75" customHeight="1">
      <c r="A936" s="59"/>
      <c r="B936" s="59"/>
      <c r="C936" s="59"/>
      <c r="D936" s="59"/>
      <c r="G936" s="91"/>
      <c r="I936" s="218"/>
      <c r="J936" s="218"/>
    </row>
    <row r="937" spans="1:10" ht="15.75" customHeight="1">
      <c r="A937" s="59"/>
      <c r="B937" s="59"/>
      <c r="C937" s="59"/>
      <c r="D937" s="59"/>
      <c r="G937" s="91"/>
      <c r="I937" s="218"/>
      <c r="J937" s="218"/>
    </row>
    <row r="938" spans="1:10" ht="15.75" customHeight="1">
      <c r="A938" s="59"/>
      <c r="B938" s="59"/>
      <c r="C938" s="59"/>
      <c r="D938" s="59"/>
      <c r="G938" s="91"/>
      <c r="I938" s="218"/>
      <c r="J938" s="218"/>
    </row>
    <row r="939" spans="1:10" ht="15.75" customHeight="1">
      <c r="A939" s="59"/>
      <c r="B939" s="59"/>
      <c r="C939" s="59"/>
      <c r="D939" s="59"/>
      <c r="G939" s="91"/>
      <c r="I939" s="218"/>
      <c r="J939" s="218"/>
    </row>
    <row r="940" spans="1:10" ht="15.75" customHeight="1">
      <c r="A940" s="59"/>
      <c r="B940" s="59"/>
      <c r="C940" s="59"/>
      <c r="D940" s="59"/>
      <c r="G940" s="91"/>
      <c r="I940" s="218"/>
      <c r="J940" s="218"/>
    </row>
    <row r="941" spans="1:10" ht="15.75" customHeight="1">
      <c r="A941" s="59"/>
      <c r="B941" s="59"/>
      <c r="C941" s="59"/>
      <c r="D941" s="59"/>
      <c r="G941" s="91"/>
      <c r="I941" s="218"/>
      <c r="J941" s="218"/>
    </row>
    <row r="942" spans="1:10" ht="15.75" customHeight="1">
      <c r="A942" s="59"/>
      <c r="B942" s="59"/>
      <c r="C942" s="59"/>
      <c r="D942" s="59"/>
      <c r="G942" s="91"/>
      <c r="I942" s="218"/>
      <c r="J942" s="218"/>
    </row>
    <row r="943" spans="1:10" ht="15.75" customHeight="1">
      <c r="A943" s="59"/>
      <c r="B943" s="59"/>
      <c r="C943" s="59"/>
      <c r="D943" s="59"/>
      <c r="G943" s="91"/>
      <c r="I943" s="218"/>
      <c r="J943" s="218"/>
    </row>
    <row r="944" spans="1:10" ht="15.75" customHeight="1">
      <c r="A944" s="59"/>
      <c r="B944" s="59"/>
      <c r="C944" s="59"/>
      <c r="D944" s="59"/>
      <c r="G944" s="91"/>
      <c r="I944" s="218"/>
      <c r="J944" s="218"/>
    </row>
    <row r="945" spans="1:10" ht="15.75" customHeight="1">
      <c r="A945" s="59"/>
      <c r="B945" s="59"/>
      <c r="C945" s="59"/>
      <c r="D945" s="59"/>
      <c r="G945" s="91"/>
      <c r="I945" s="218"/>
      <c r="J945" s="218"/>
    </row>
    <row r="946" spans="1:10" ht="15.75" customHeight="1">
      <c r="A946" s="59"/>
      <c r="B946" s="59"/>
      <c r="C946" s="59"/>
      <c r="D946" s="59"/>
      <c r="G946" s="91"/>
      <c r="I946" s="218"/>
      <c r="J946" s="218"/>
    </row>
    <row r="947" spans="1:10" ht="15.75" customHeight="1">
      <c r="A947" s="59"/>
      <c r="B947" s="59"/>
      <c r="C947" s="59"/>
      <c r="D947" s="59"/>
      <c r="G947" s="91"/>
      <c r="I947" s="218"/>
      <c r="J947" s="218"/>
    </row>
    <row r="948" spans="1:10" ht="15.75" customHeight="1">
      <c r="A948" s="59"/>
      <c r="B948" s="59"/>
      <c r="C948" s="59"/>
      <c r="D948" s="59"/>
      <c r="G948" s="91"/>
      <c r="I948" s="218"/>
      <c r="J948" s="218"/>
    </row>
    <row r="949" spans="1:10" ht="15.75" customHeight="1">
      <c r="A949" s="59"/>
      <c r="B949" s="59"/>
      <c r="C949" s="59"/>
      <c r="D949" s="59"/>
      <c r="G949" s="91"/>
      <c r="I949" s="218"/>
      <c r="J949" s="218"/>
    </row>
    <row r="950" spans="1:10" ht="15.75" customHeight="1">
      <c r="A950" s="59"/>
      <c r="B950" s="59"/>
      <c r="C950" s="59"/>
      <c r="D950" s="59"/>
      <c r="G950" s="91"/>
      <c r="I950" s="218"/>
      <c r="J950" s="218"/>
    </row>
    <row r="951" spans="1:10" ht="15.75" customHeight="1">
      <c r="A951" s="59"/>
      <c r="B951" s="59"/>
      <c r="C951" s="59"/>
      <c r="D951" s="59"/>
      <c r="G951" s="91"/>
      <c r="I951" s="218"/>
      <c r="J951" s="218"/>
    </row>
    <row r="952" spans="1:10" ht="15.75" customHeight="1">
      <c r="A952" s="59"/>
      <c r="B952" s="59"/>
      <c r="C952" s="59"/>
      <c r="D952" s="59"/>
      <c r="G952" s="91"/>
      <c r="I952" s="218"/>
      <c r="J952" s="218"/>
    </row>
    <row r="953" spans="1:10" ht="15.75" customHeight="1">
      <c r="A953" s="59"/>
      <c r="B953" s="59"/>
      <c r="C953" s="59"/>
      <c r="D953" s="59"/>
      <c r="G953" s="91"/>
      <c r="I953" s="218"/>
      <c r="J953" s="218"/>
    </row>
    <row r="954" spans="1:10" ht="15.75" customHeight="1">
      <c r="A954" s="59"/>
      <c r="B954" s="59"/>
      <c r="C954" s="59"/>
      <c r="D954" s="59"/>
      <c r="G954" s="91"/>
      <c r="I954" s="218"/>
      <c r="J954" s="218"/>
    </row>
    <row r="955" spans="1:10" ht="15.75" customHeight="1">
      <c r="A955" s="59"/>
      <c r="B955" s="59"/>
      <c r="C955" s="59"/>
      <c r="D955" s="59"/>
      <c r="G955" s="91"/>
      <c r="I955" s="218"/>
      <c r="J955" s="218"/>
    </row>
    <row r="956" spans="1:10" ht="15.75" customHeight="1">
      <c r="A956" s="59"/>
      <c r="B956" s="59"/>
      <c r="C956" s="59"/>
      <c r="D956" s="59"/>
      <c r="G956" s="91"/>
      <c r="I956" s="218"/>
      <c r="J956" s="218"/>
    </row>
    <row r="957" spans="1:10" ht="15.75" customHeight="1">
      <c r="A957" s="59"/>
      <c r="B957" s="59"/>
      <c r="C957" s="59"/>
      <c r="D957" s="59"/>
      <c r="G957" s="91"/>
      <c r="I957" s="218"/>
      <c r="J957" s="218"/>
    </row>
    <row r="958" spans="1:10" ht="15.75" customHeight="1">
      <c r="A958" s="59"/>
      <c r="B958" s="59"/>
      <c r="C958" s="59"/>
      <c r="D958" s="59"/>
      <c r="G958" s="91"/>
      <c r="I958" s="218"/>
      <c r="J958" s="218"/>
    </row>
    <row r="959" spans="1:10" ht="15.75" customHeight="1">
      <c r="A959" s="59"/>
      <c r="B959" s="59"/>
      <c r="C959" s="59"/>
      <c r="D959" s="59"/>
      <c r="G959" s="91"/>
      <c r="I959" s="218"/>
      <c r="J959" s="218"/>
    </row>
    <row r="960" spans="1:10" ht="15.75" customHeight="1">
      <c r="A960" s="59"/>
      <c r="B960" s="59"/>
      <c r="C960" s="59"/>
      <c r="D960" s="59"/>
      <c r="G960" s="91"/>
      <c r="I960" s="218"/>
      <c r="J960" s="218"/>
    </row>
    <row r="961" spans="1:10" ht="15.75" customHeight="1">
      <c r="A961" s="59"/>
      <c r="B961" s="59"/>
      <c r="C961" s="59"/>
      <c r="D961" s="59"/>
      <c r="G961" s="91"/>
      <c r="I961" s="218"/>
      <c r="J961" s="218"/>
    </row>
    <row r="962" spans="1:10" ht="15.75" customHeight="1">
      <c r="A962" s="59"/>
      <c r="B962" s="59"/>
      <c r="C962" s="59"/>
      <c r="D962" s="59"/>
      <c r="G962" s="91"/>
      <c r="I962" s="218"/>
      <c r="J962" s="218"/>
    </row>
    <row r="963" spans="1:10" ht="15.75" customHeight="1">
      <c r="A963" s="59"/>
      <c r="B963" s="59"/>
      <c r="C963" s="59"/>
      <c r="D963" s="59"/>
      <c r="G963" s="91"/>
      <c r="I963" s="218"/>
      <c r="J963" s="218"/>
    </row>
    <row r="964" spans="1:10" ht="15.75" customHeight="1">
      <c r="A964" s="59"/>
      <c r="B964" s="59"/>
      <c r="C964" s="59"/>
      <c r="D964" s="59"/>
      <c r="G964" s="91"/>
      <c r="I964" s="218"/>
      <c r="J964" s="218"/>
    </row>
    <row r="965" spans="1:10" ht="15.75" customHeight="1">
      <c r="A965" s="59"/>
      <c r="B965" s="59"/>
      <c r="C965" s="59"/>
      <c r="D965" s="59"/>
      <c r="G965" s="91"/>
      <c r="I965" s="218"/>
      <c r="J965" s="218"/>
    </row>
    <row r="966" spans="1:10" ht="15.75" customHeight="1">
      <c r="A966" s="59"/>
      <c r="B966" s="59"/>
      <c r="C966" s="59"/>
      <c r="D966" s="59"/>
      <c r="G966" s="91"/>
      <c r="I966" s="218"/>
      <c r="J966" s="218"/>
    </row>
    <row r="967" spans="1:10" ht="15.75" customHeight="1">
      <c r="A967" s="59"/>
      <c r="B967" s="59"/>
      <c r="C967" s="59"/>
      <c r="D967" s="59"/>
      <c r="G967" s="91"/>
      <c r="I967" s="218"/>
      <c r="J967" s="218"/>
    </row>
    <row r="968" spans="1:10" ht="15.75" customHeight="1">
      <c r="A968" s="59"/>
      <c r="B968" s="59"/>
      <c r="C968" s="59"/>
      <c r="D968" s="59"/>
      <c r="G968" s="91"/>
      <c r="I968" s="218"/>
      <c r="J968" s="218"/>
    </row>
    <row r="969" spans="1:10" ht="15.75" customHeight="1">
      <c r="A969" s="59"/>
      <c r="B969" s="59"/>
      <c r="C969" s="59"/>
      <c r="D969" s="59"/>
      <c r="G969" s="91"/>
      <c r="I969" s="218"/>
      <c r="J969" s="218"/>
    </row>
    <row r="970" spans="1:10" ht="15.75" customHeight="1">
      <c r="A970" s="59"/>
      <c r="B970" s="59"/>
      <c r="C970" s="59"/>
      <c r="D970" s="59"/>
      <c r="G970" s="91"/>
      <c r="I970" s="218"/>
      <c r="J970" s="218"/>
    </row>
    <row r="971" spans="1:10" ht="15.75" customHeight="1">
      <c r="A971" s="59"/>
      <c r="B971" s="59"/>
      <c r="C971" s="59"/>
      <c r="D971" s="59"/>
      <c r="G971" s="91"/>
      <c r="I971" s="218"/>
      <c r="J971" s="218"/>
    </row>
    <row r="972" spans="1:10" ht="15.75" customHeight="1">
      <c r="A972" s="59"/>
      <c r="B972" s="59"/>
      <c r="C972" s="59"/>
      <c r="D972" s="59"/>
      <c r="G972" s="91"/>
      <c r="I972" s="218"/>
      <c r="J972" s="218"/>
    </row>
    <row r="973" spans="1:10" ht="15.75" customHeight="1">
      <c r="A973" s="59"/>
      <c r="B973" s="59"/>
      <c r="C973" s="59"/>
      <c r="D973" s="59"/>
      <c r="G973" s="91"/>
      <c r="I973" s="218"/>
      <c r="J973" s="218"/>
    </row>
    <row r="974" spans="1:10" ht="15.75" customHeight="1">
      <c r="A974" s="59"/>
      <c r="B974" s="59"/>
      <c r="C974" s="59"/>
      <c r="D974" s="59"/>
      <c r="G974" s="91"/>
      <c r="I974" s="218"/>
      <c r="J974" s="218"/>
    </row>
    <row r="975" spans="1:10" ht="15.75" customHeight="1">
      <c r="A975" s="59"/>
      <c r="B975" s="59"/>
      <c r="C975" s="59"/>
      <c r="D975" s="59"/>
      <c r="G975" s="91"/>
      <c r="I975" s="218"/>
      <c r="J975" s="218"/>
    </row>
    <row r="976" spans="1:10" ht="15.75" customHeight="1">
      <c r="A976" s="59"/>
      <c r="B976" s="59"/>
      <c r="C976" s="59"/>
      <c r="D976" s="59"/>
      <c r="G976" s="91"/>
      <c r="I976" s="218"/>
      <c r="J976" s="218"/>
    </row>
    <row r="977" spans="1:10" ht="15.75" customHeight="1">
      <c r="A977" s="59"/>
      <c r="B977" s="59"/>
      <c r="C977" s="59"/>
      <c r="D977" s="59"/>
      <c r="G977" s="91"/>
      <c r="I977" s="218"/>
      <c r="J977" s="218"/>
    </row>
    <row r="978" spans="1:10" ht="15.75" customHeight="1">
      <c r="A978" s="59"/>
      <c r="B978" s="59"/>
      <c r="C978" s="59"/>
      <c r="D978" s="59"/>
      <c r="G978" s="91"/>
      <c r="I978" s="218"/>
      <c r="J978" s="218"/>
    </row>
    <row r="979" spans="1:10" ht="15.75" customHeight="1">
      <c r="A979" s="59"/>
      <c r="B979" s="59"/>
      <c r="C979" s="59"/>
      <c r="D979" s="59"/>
      <c r="G979" s="91"/>
      <c r="I979" s="218"/>
      <c r="J979" s="218"/>
    </row>
    <row r="980" spans="1:10" ht="15.75" customHeight="1">
      <c r="A980" s="59"/>
      <c r="B980" s="59"/>
      <c r="C980" s="59"/>
      <c r="D980" s="59"/>
      <c r="G980" s="91"/>
      <c r="I980" s="218"/>
      <c r="J980" s="218"/>
    </row>
    <row r="981" spans="1:10" ht="15.75" customHeight="1">
      <c r="A981" s="59"/>
      <c r="B981" s="59"/>
      <c r="C981" s="59"/>
      <c r="D981" s="59"/>
      <c r="G981" s="91"/>
      <c r="I981" s="218"/>
      <c r="J981" s="218"/>
    </row>
    <row r="982" spans="1:10" ht="15.75" customHeight="1">
      <c r="A982" s="59"/>
      <c r="B982" s="59"/>
      <c r="C982" s="59"/>
      <c r="D982" s="59"/>
      <c r="G982" s="91"/>
      <c r="I982" s="218"/>
      <c r="J982" s="218"/>
    </row>
    <row r="983" spans="1:10" ht="15.75" customHeight="1">
      <c r="A983" s="59"/>
      <c r="B983" s="59"/>
      <c r="C983" s="59"/>
      <c r="D983" s="59"/>
      <c r="G983" s="91"/>
      <c r="I983" s="218"/>
      <c r="J983" s="218"/>
    </row>
    <row r="984" spans="1:10" ht="15.75" customHeight="1">
      <c r="A984" s="59"/>
      <c r="B984" s="59"/>
      <c r="C984" s="59"/>
      <c r="D984" s="59"/>
      <c r="G984" s="91"/>
      <c r="I984" s="218"/>
      <c r="J984" s="218"/>
    </row>
    <row r="985" spans="1:10" ht="15.75" customHeight="1">
      <c r="A985" s="59"/>
      <c r="B985" s="59"/>
      <c r="C985" s="59"/>
      <c r="D985" s="59"/>
      <c r="G985" s="91"/>
      <c r="I985" s="218"/>
      <c r="J985" s="218"/>
    </row>
    <row r="986" spans="1:10" ht="15.75" customHeight="1">
      <c r="A986" s="59"/>
      <c r="B986" s="59"/>
      <c r="C986" s="59"/>
      <c r="D986" s="59"/>
      <c r="G986" s="91"/>
      <c r="I986" s="218"/>
      <c r="J986" s="218"/>
    </row>
    <row r="987" spans="1:10" ht="15.75" customHeight="1">
      <c r="A987" s="59"/>
      <c r="B987" s="59"/>
      <c r="C987" s="59"/>
      <c r="D987" s="59"/>
      <c r="G987" s="91"/>
      <c r="I987" s="218"/>
      <c r="J987" s="218"/>
    </row>
    <row r="988" spans="1:10" ht="15.75" customHeight="1">
      <c r="A988" s="59"/>
      <c r="B988" s="59"/>
      <c r="C988" s="59"/>
      <c r="D988" s="59"/>
      <c r="G988" s="91"/>
      <c r="I988" s="218"/>
      <c r="J988" s="218"/>
    </row>
    <row r="989" spans="1:10" ht="15.75" customHeight="1">
      <c r="A989" s="59"/>
      <c r="B989" s="59"/>
      <c r="C989" s="59"/>
      <c r="D989" s="59"/>
      <c r="G989" s="91"/>
      <c r="I989" s="218"/>
      <c r="J989" s="218"/>
    </row>
    <row r="990" spans="1:10" ht="15.75" customHeight="1">
      <c r="A990" s="59"/>
      <c r="B990" s="59"/>
      <c r="C990" s="59"/>
      <c r="D990" s="59"/>
      <c r="G990" s="91"/>
      <c r="I990" s="218"/>
      <c r="J990" s="218"/>
    </row>
    <row r="991" spans="1:10" ht="15.75" customHeight="1">
      <c r="A991" s="59"/>
      <c r="B991" s="59"/>
      <c r="C991" s="59"/>
      <c r="D991" s="59"/>
      <c r="G991" s="91"/>
      <c r="I991" s="218"/>
      <c r="J991" s="218"/>
    </row>
    <row r="992" spans="1:10" ht="15.75" customHeight="1">
      <c r="A992" s="59"/>
      <c r="B992" s="59"/>
      <c r="C992" s="59"/>
      <c r="D992" s="59"/>
      <c r="G992" s="91"/>
      <c r="I992" s="218"/>
      <c r="J992" s="218"/>
    </row>
    <row r="993" spans="1:10" ht="15.75" customHeight="1">
      <c r="A993" s="59"/>
      <c r="B993" s="59"/>
      <c r="C993" s="59"/>
      <c r="D993" s="59"/>
      <c r="G993" s="91"/>
      <c r="I993" s="218"/>
      <c r="J993" s="218"/>
    </row>
    <row r="994" spans="1:10" ht="15.75" customHeight="1">
      <c r="A994" s="59"/>
      <c r="B994" s="59"/>
      <c r="C994" s="59"/>
      <c r="D994" s="59"/>
      <c r="G994" s="91"/>
      <c r="I994" s="218"/>
      <c r="J994" s="218"/>
    </row>
    <row r="995" spans="1:10" ht="15.75" customHeight="1">
      <c r="A995" s="59"/>
      <c r="B995" s="59"/>
      <c r="C995" s="59"/>
      <c r="D995" s="59"/>
      <c r="G995" s="91"/>
      <c r="I995" s="218"/>
      <c r="J995" s="218"/>
    </row>
    <row r="996" spans="1:10" ht="15.75" customHeight="1">
      <c r="A996" s="59"/>
      <c r="B996" s="59"/>
      <c r="C996" s="59"/>
      <c r="D996" s="59"/>
      <c r="G996" s="91"/>
      <c r="I996" s="218"/>
      <c r="J996" s="218"/>
    </row>
    <row r="997" spans="1:10" ht="15.75" customHeight="1">
      <c r="A997" s="59"/>
      <c r="B997" s="59"/>
      <c r="C997" s="59"/>
      <c r="D997" s="59"/>
      <c r="G997" s="91"/>
      <c r="I997" s="218"/>
      <c r="J997" s="218"/>
    </row>
    <row r="998" spans="1:10" ht="15.75" customHeight="1">
      <c r="A998" s="59"/>
      <c r="B998" s="59"/>
      <c r="C998" s="59"/>
      <c r="D998" s="59"/>
      <c r="G998" s="91"/>
      <c r="I998" s="218"/>
      <c r="J998" s="218"/>
    </row>
    <row r="999" spans="1:10" ht="15.75" customHeight="1">
      <c r="A999" s="59"/>
      <c r="B999" s="59"/>
      <c r="C999" s="59"/>
      <c r="D999" s="59"/>
      <c r="G999" s="91"/>
      <c r="I999" s="218"/>
      <c r="J999" s="218"/>
    </row>
    <row r="1000" spans="1:10" ht="15.75" customHeight="1">
      <c r="A1000" s="59"/>
      <c r="B1000" s="59"/>
      <c r="C1000" s="59"/>
      <c r="D1000" s="59"/>
      <c r="G1000" s="91"/>
      <c r="I1000" s="218"/>
      <c r="J1000" s="218"/>
    </row>
  </sheetData>
  <autoFilter ref="A3:J324"/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14.42578125" defaultRowHeight="15" customHeight="1"/>
  <cols>
    <col min="1" max="1" width="22.5703125" customWidth="1"/>
    <col min="2" max="2" width="131" customWidth="1"/>
    <col min="3" max="26" width="8.7109375" customWidth="1"/>
  </cols>
  <sheetData>
    <row r="1" spans="1:2">
      <c r="A1" s="223" t="s">
        <v>3285</v>
      </c>
      <c r="B1" s="224"/>
    </row>
    <row r="2" spans="1:2">
      <c r="A2" s="225" t="s">
        <v>1437</v>
      </c>
      <c r="B2" s="88"/>
    </row>
    <row r="3" spans="1:2">
      <c r="A3" s="226" t="s">
        <v>3243</v>
      </c>
      <c r="B3" s="226" t="s">
        <v>33</v>
      </c>
    </row>
    <row r="4" spans="1:2">
      <c r="A4" s="227" t="s">
        <v>23</v>
      </c>
      <c r="B4" s="227" t="s">
        <v>3250</v>
      </c>
    </row>
    <row r="5" spans="1:2">
      <c r="A5" s="228" t="s">
        <v>747</v>
      </c>
      <c r="B5" s="228" t="s">
        <v>748</v>
      </c>
    </row>
    <row r="6" spans="1:2">
      <c r="A6" s="229" t="s">
        <v>1438</v>
      </c>
      <c r="B6" s="229" t="s">
        <v>1439</v>
      </c>
    </row>
    <row r="7" spans="1:2">
      <c r="A7" s="229" t="s">
        <v>1440</v>
      </c>
      <c r="B7" s="229" t="s">
        <v>1441</v>
      </c>
    </row>
    <row r="8" spans="1:2">
      <c r="A8" s="229" t="s">
        <v>1442</v>
      </c>
      <c r="B8" s="229" t="s">
        <v>1443</v>
      </c>
    </row>
    <row r="9" spans="1:2">
      <c r="A9" s="229" t="s">
        <v>1444</v>
      </c>
      <c r="B9" s="229" t="s">
        <v>1445</v>
      </c>
    </row>
    <row r="10" spans="1:2">
      <c r="A10" s="229" t="s">
        <v>1446</v>
      </c>
      <c r="B10" s="229" t="s">
        <v>1447</v>
      </c>
    </row>
    <row r="11" spans="1:2">
      <c r="A11" s="228" t="s">
        <v>1051</v>
      </c>
      <c r="B11" s="228" t="s">
        <v>1052</v>
      </c>
    </row>
    <row r="12" spans="1:2">
      <c r="A12" s="229" t="s">
        <v>1448</v>
      </c>
      <c r="B12" s="229" t="s">
        <v>1449</v>
      </c>
    </row>
    <row r="13" spans="1:2" ht="15.75" customHeight="1">
      <c r="A13" s="229" t="s">
        <v>1450</v>
      </c>
      <c r="B13" s="229" t="s">
        <v>1451</v>
      </c>
    </row>
    <row r="14" spans="1:2">
      <c r="A14" s="229" t="s">
        <v>1452</v>
      </c>
      <c r="B14" s="229" t="s">
        <v>1453</v>
      </c>
    </row>
    <row r="15" spans="1:2">
      <c r="A15" s="229" t="s">
        <v>1454</v>
      </c>
      <c r="B15" s="229" t="s">
        <v>1455</v>
      </c>
    </row>
    <row r="16" spans="1:2">
      <c r="A16" s="229" t="s">
        <v>1456</v>
      </c>
      <c r="B16" s="229" t="s">
        <v>1457</v>
      </c>
    </row>
    <row r="17" spans="1:2">
      <c r="A17" s="229" t="s">
        <v>1458</v>
      </c>
      <c r="B17" s="229" t="s">
        <v>1459</v>
      </c>
    </row>
    <row r="18" spans="1:2">
      <c r="A18" s="229" t="s">
        <v>1461</v>
      </c>
      <c r="B18" s="229" t="s">
        <v>1462</v>
      </c>
    </row>
    <row r="19" spans="1:2">
      <c r="A19" s="228" t="s">
        <v>1057</v>
      </c>
      <c r="B19" s="228" t="s">
        <v>1058</v>
      </c>
    </row>
    <row r="20" spans="1:2">
      <c r="A20" s="229" t="s">
        <v>1463</v>
      </c>
      <c r="B20" s="229" t="s">
        <v>1464</v>
      </c>
    </row>
    <row r="21" spans="1:2" ht="15.75" customHeight="1">
      <c r="A21" s="229" t="s">
        <v>1465</v>
      </c>
      <c r="B21" s="229" t="s">
        <v>1466</v>
      </c>
    </row>
    <row r="22" spans="1:2" ht="15.75" customHeight="1">
      <c r="A22" s="229" t="s">
        <v>1467</v>
      </c>
      <c r="B22" s="229" t="s">
        <v>1468</v>
      </c>
    </row>
    <row r="23" spans="1:2" ht="15.75" customHeight="1">
      <c r="A23" s="228" t="s">
        <v>838</v>
      </c>
      <c r="B23" s="228" t="s">
        <v>839</v>
      </c>
    </row>
    <row r="24" spans="1:2" ht="15.75" customHeight="1">
      <c r="A24" s="229" t="s">
        <v>1469</v>
      </c>
      <c r="B24" s="229" t="s">
        <v>1470</v>
      </c>
    </row>
    <row r="25" spans="1:2" ht="15.75" customHeight="1">
      <c r="A25" s="229" t="s">
        <v>1472</v>
      </c>
      <c r="B25" s="229" t="s">
        <v>1473</v>
      </c>
    </row>
    <row r="26" spans="1:2" ht="15.75" customHeight="1">
      <c r="A26" s="229" t="s">
        <v>1474</v>
      </c>
      <c r="B26" s="229" t="s">
        <v>1475</v>
      </c>
    </row>
    <row r="27" spans="1:2" ht="15.75" customHeight="1">
      <c r="A27" s="229" t="s">
        <v>1476</v>
      </c>
      <c r="B27" s="229" t="s">
        <v>1477</v>
      </c>
    </row>
    <row r="28" spans="1:2" ht="15.75" customHeight="1">
      <c r="A28" s="228" t="s">
        <v>849</v>
      </c>
      <c r="B28" s="228" t="s">
        <v>850</v>
      </c>
    </row>
    <row r="29" spans="1:2" ht="15.75" customHeight="1">
      <c r="A29" s="229" t="s">
        <v>1478</v>
      </c>
      <c r="B29" s="229" t="s">
        <v>1479</v>
      </c>
    </row>
    <row r="30" spans="1:2" ht="15.75" customHeight="1">
      <c r="A30" s="229" t="s">
        <v>1480</v>
      </c>
      <c r="B30" s="229" t="s">
        <v>1481</v>
      </c>
    </row>
    <row r="31" spans="1:2" ht="15.75" customHeight="1">
      <c r="A31" s="229" t="s">
        <v>1482</v>
      </c>
      <c r="B31" s="229" t="s">
        <v>1483</v>
      </c>
    </row>
    <row r="32" spans="1:2" ht="15.75" customHeight="1">
      <c r="A32" s="229" t="s">
        <v>1484</v>
      </c>
      <c r="B32" s="229" t="s">
        <v>1485</v>
      </c>
    </row>
    <row r="33" spans="1:2" ht="15.75" customHeight="1">
      <c r="A33" s="229" t="s">
        <v>1486</v>
      </c>
      <c r="B33" s="229" t="s">
        <v>1487</v>
      </c>
    </row>
    <row r="34" spans="1:2" ht="15.75" customHeight="1">
      <c r="A34" s="229" t="s">
        <v>1488</v>
      </c>
      <c r="B34" s="229" t="s">
        <v>1489</v>
      </c>
    </row>
    <row r="35" spans="1:2" ht="15.75" customHeight="1">
      <c r="A35" s="227" t="s">
        <v>30</v>
      </c>
      <c r="B35" s="227" t="s">
        <v>29</v>
      </c>
    </row>
    <row r="36" spans="1:2" ht="15.75" customHeight="1">
      <c r="A36" s="228" t="s">
        <v>1094</v>
      </c>
      <c r="B36" s="228" t="s">
        <v>1095</v>
      </c>
    </row>
    <row r="37" spans="1:2" ht="15.75" customHeight="1">
      <c r="A37" s="229" t="s">
        <v>1490</v>
      </c>
      <c r="B37" s="229" t="s">
        <v>1491</v>
      </c>
    </row>
    <row r="38" spans="1:2" ht="15.75" customHeight="1">
      <c r="A38" s="229" t="s">
        <v>1492</v>
      </c>
      <c r="B38" s="229" t="s">
        <v>1493</v>
      </c>
    </row>
    <row r="39" spans="1:2" ht="15.75" customHeight="1">
      <c r="A39" s="229" t="s">
        <v>1494</v>
      </c>
      <c r="B39" s="229" t="s">
        <v>1495</v>
      </c>
    </row>
    <row r="40" spans="1:2" ht="15.75" customHeight="1">
      <c r="A40" s="229" t="s">
        <v>1496</v>
      </c>
      <c r="B40" s="229" t="s">
        <v>1497</v>
      </c>
    </row>
    <row r="41" spans="1:2" ht="15.75" customHeight="1">
      <c r="A41" s="229" t="s">
        <v>1498</v>
      </c>
      <c r="B41" s="229" t="s">
        <v>1499</v>
      </c>
    </row>
    <row r="42" spans="1:2" ht="15.75" customHeight="1">
      <c r="A42" s="229" t="s">
        <v>1500</v>
      </c>
      <c r="B42" s="229" t="s">
        <v>1501</v>
      </c>
    </row>
    <row r="43" spans="1:2" ht="15.75" customHeight="1">
      <c r="A43" s="229" t="s">
        <v>1502</v>
      </c>
      <c r="B43" s="229" t="s">
        <v>1503</v>
      </c>
    </row>
    <row r="44" spans="1:2" ht="15.75" customHeight="1">
      <c r="A44" s="229" t="s">
        <v>1504</v>
      </c>
      <c r="B44" s="229" t="s">
        <v>1505</v>
      </c>
    </row>
    <row r="45" spans="1:2" ht="15.75" customHeight="1">
      <c r="A45" s="229" t="s">
        <v>1506</v>
      </c>
      <c r="B45" s="229" t="s">
        <v>1507</v>
      </c>
    </row>
    <row r="46" spans="1:2" ht="15.75" customHeight="1">
      <c r="A46" s="229" t="s">
        <v>1508</v>
      </c>
      <c r="B46" s="229" t="s">
        <v>1509</v>
      </c>
    </row>
    <row r="47" spans="1:2" ht="15.75" customHeight="1">
      <c r="A47" s="229" t="s">
        <v>1510</v>
      </c>
      <c r="B47" s="229" t="s">
        <v>1511</v>
      </c>
    </row>
    <row r="48" spans="1:2" ht="15.75" customHeight="1">
      <c r="A48" s="229" t="s">
        <v>1512</v>
      </c>
      <c r="B48" s="229" t="s">
        <v>1513</v>
      </c>
    </row>
    <row r="49" spans="1:2" ht="15.75" customHeight="1">
      <c r="A49" s="229" t="s">
        <v>1514</v>
      </c>
      <c r="B49" s="229" t="s">
        <v>1515</v>
      </c>
    </row>
    <row r="50" spans="1:2" ht="15.75" customHeight="1">
      <c r="A50" s="229" t="s">
        <v>1516</v>
      </c>
      <c r="B50" s="229" t="s">
        <v>1517</v>
      </c>
    </row>
    <row r="51" spans="1:2" ht="15.75" customHeight="1">
      <c r="A51" s="229" t="s">
        <v>1518</v>
      </c>
      <c r="B51" s="229" t="s">
        <v>1519</v>
      </c>
    </row>
    <row r="52" spans="1:2" ht="15.75" customHeight="1">
      <c r="A52" s="229" t="s">
        <v>1520</v>
      </c>
      <c r="B52" s="229" t="s">
        <v>1521</v>
      </c>
    </row>
    <row r="53" spans="1:2" ht="15.75" customHeight="1">
      <c r="A53" s="229" t="s">
        <v>1522</v>
      </c>
      <c r="B53" s="229" t="s">
        <v>1523</v>
      </c>
    </row>
    <row r="54" spans="1:2" ht="15.75" customHeight="1">
      <c r="A54" s="229" t="s">
        <v>1524</v>
      </c>
      <c r="B54" s="229" t="s">
        <v>1525</v>
      </c>
    </row>
    <row r="55" spans="1:2" ht="15.75" customHeight="1">
      <c r="A55" s="229" t="s">
        <v>1526</v>
      </c>
      <c r="B55" s="229" t="s">
        <v>1527</v>
      </c>
    </row>
    <row r="56" spans="1:2" ht="15.75" customHeight="1">
      <c r="A56" s="229" t="s">
        <v>1528</v>
      </c>
      <c r="B56" s="229" t="s">
        <v>1495</v>
      </c>
    </row>
    <row r="57" spans="1:2" ht="15.75" customHeight="1">
      <c r="A57" s="229" t="s">
        <v>1529</v>
      </c>
      <c r="B57" s="229" t="s">
        <v>1530</v>
      </c>
    </row>
    <row r="58" spans="1:2" ht="15.75" customHeight="1">
      <c r="A58" s="229" t="s">
        <v>1531</v>
      </c>
      <c r="B58" s="229" t="s">
        <v>1532</v>
      </c>
    </row>
    <row r="59" spans="1:2" ht="15.75" customHeight="1">
      <c r="A59" s="229" t="s">
        <v>1533</v>
      </c>
      <c r="B59" s="229" t="s">
        <v>1534</v>
      </c>
    </row>
    <row r="60" spans="1:2" ht="15.75" customHeight="1">
      <c r="A60" s="229" t="s">
        <v>1535</v>
      </c>
      <c r="B60" s="229" t="s">
        <v>1536</v>
      </c>
    </row>
    <row r="61" spans="1:2" ht="15.75" customHeight="1">
      <c r="A61" s="229" t="s">
        <v>1537</v>
      </c>
      <c r="B61" s="229" t="s">
        <v>1538</v>
      </c>
    </row>
    <row r="62" spans="1:2" ht="15.75" customHeight="1">
      <c r="A62" s="229" t="s">
        <v>1539</v>
      </c>
      <c r="B62" s="229" t="s">
        <v>1540</v>
      </c>
    </row>
    <row r="63" spans="1:2" ht="15.75" customHeight="1">
      <c r="A63" s="229" t="s">
        <v>1541</v>
      </c>
      <c r="B63" s="229" t="s">
        <v>1542</v>
      </c>
    </row>
    <row r="64" spans="1:2" ht="15.75" customHeight="1">
      <c r="A64" s="228" t="s">
        <v>1096</v>
      </c>
      <c r="B64" s="228" t="s">
        <v>1097</v>
      </c>
    </row>
    <row r="65" spans="1:2" ht="15.75" customHeight="1">
      <c r="A65" s="229" t="s">
        <v>1543</v>
      </c>
      <c r="B65" s="229" t="s">
        <v>1544</v>
      </c>
    </row>
    <row r="66" spans="1:2" ht="15.75" customHeight="1">
      <c r="A66" s="229" t="s">
        <v>1545</v>
      </c>
      <c r="B66" s="229" t="s">
        <v>1546</v>
      </c>
    </row>
    <row r="67" spans="1:2" ht="15.75" customHeight="1">
      <c r="A67" s="229" t="s">
        <v>1547</v>
      </c>
      <c r="B67" s="229" t="s">
        <v>1548</v>
      </c>
    </row>
    <row r="68" spans="1:2" ht="15.75" customHeight="1">
      <c r="A68" s="229" t="s">
        <v>1549</v>
      </c>
      <c r="B68" s="229" t="s">
        <v>1550</v>
      </c>
    </row>
    <row r="69" spans="1:2" ht="15.75" customHeight="1">
      <c r="A69" s="229" t="s">
        <v>1551</v>
      </c>
      <c r="B69" s="229" t="s">
        <v>1552</v>
      </c>
    </row>
    <row r="70" spans="1:2" ht="15.75" customHeight="1">
      <c r="A70" s="229" t="s">
        <v>1553</v>
      </c>
      <c r="B70" s="229" t="s">
        <v>1554</v>
      </c>
    </row>
    <row r="71" spans="1:2" ht="15.75" customHeight="1">
      <c r="A71" s="229" t="s">
        <v>1555</v>
      </c>
      <c r="B71" s="229" t="s">
        <v>1556</v>
      </c>
    </row>
    <row r="72" spans="1:2" ht="15.75" customHeight="1">
      <c r="A72" s="229" t="s">
        <v>1557</v>
      </c>
      <c r="B72" s="229" t="s">
        <v>1558</v>
      </c>
    </row>
    <row r="73" spans="1:2" ht="15.75" customHeight="1">
      <c r="A73" s="229" t="s">
        <v>1559</v>
      </c>
      <c r="B73" s="229" t="s">
        <v>1560</v>
      </c>
    </row>
    <row r="74" spans="1:2" ht="15.75" customHeight="1">
      <c r="A74" s="229" t="s">
        <v>1561</v>
      </c>
      <c r="B74" s="229" t="s">
        <v>1562</v>
      </c>
    </row>
    <row r="75" spans="1:2" ht="15.75" customHeight="1">
      <c r="A75" s="229" t="s">
        <v>1563</v>
      </c>
      <c r="B75" s="229" t="s">
        <v>1564</v>
      </c>
    </row>
    <row r="76" spans="1:2" ht="15.75" customHeight="1">
      <c r="A76" s="229" t="s">
        <v>1565</v>
      </c>
      <c r="B76" s="229" t="s">
        <v>1566</v>
      </c>
    </row>
    <row r="77" spans="1:2" ht="15.75" customHeight="1">
      <c r="A77" s="229" t="s">
        <v>1567</v>
      </c>
      <c r="B77" s="229" t="s">
        <v>1568</v>
      </c>
    </row>
    <row r="78" spans="1:2" ht="15.75" customHeight="1">
      <c r="A78" s="229" t="s">
        <v>1569</v>
      </c>
      <c r="B78" s="229" t="s">
        <v>1570</v>
      </c>
    </row>
    <row r="79" spans="1:2" ht="15.75" customHeight="1">
      <c r="A79" s="229" t="s">
        <v>1571</v>
      </c>
      <c r="B79" s="229" t="s">
        <v>1572</v>
      </c>
    </row>
    <row r="80" spans="1:2" ht="15.75" customHeight="1">
      <c r="A80" s="229" t="s">
        <v>1573</v>
      </c>
      <c r="B80" s="229" t="s">
        <v>1574</v>
      </c>
    </row>
    <row r="81" spans="1:2" ht="15.75" customHeight="1">
      <c r="A81" s="229" t="s">
        <v>1575</v>
      </c>
      <c r="B81" s="229" t="s">
        <v>1576</v>
      </c>
    </row>
    <row r="82" spans="1:2" ht="15.75" customHeight="1">
      <c r="A82" s="229" t="s">
        <v>1577</v>
      </c>
      <c r="B82" s="229" t="s">
        <v>1578</v>
      </c>
    </row>
    <row r="83" spans="1:2" ht="15.75" customHeight="1">
      <c r="A83" s="229" t="s">
        <v>1579</v>
      </c>
      <c r="B83" s="229" t="s">
        <v>1580</v>
      </c>
    </row>
    <row r="84" spans="1:2" ht="15.75" customHeight="1">
      <c r="A84" s="229" t="s">
        <v>1581</v>
      </c>
      <c r="B84" s="229" t="s">
        <v>1582</v>
      </c>
    </row>
    <row r="85" spans="1:2" ht="15.75" customHeight="1">
      <c r="A85" s="229" t="s">
        <v>1583</v>
      </c>
      <c r="B85" s="229" t="s">
        <v>1584</v>
      </c>
    </row>
    <row r="86" spans="1:2" ht="15.75" customHeight="1">
      <c r="A86" s="229" t="s">
        <v>1585</v>
      </c>
      <c r="B86" s="229" t="s">
        <v>1586</v>
      </c>
    </row>
    <row r="87" spans="1:2" ht="15.75" customHeight="1">
      <c r="A87" s="229" t="s">
        <v>1587</v>
      </c>
      <c r="B87" s="229" t="s">
        <v>1588</v>
      </c>
    </row>
    <row r="88" spans="1:2" ht="15.75" customHeight="1">
      <c r="A88" s="229" t="s">
        <v>1589</v>
      </c>
      <c r="B88" s="229" t="s">
        <v>1590</v>
      </c>
    </row>
    <row r="89" spans="1:2" ht="15.75" customHeight="1">
      <c r="A89" s="229" t="s">
        <v>1591</v>
      </c>
      <c r="B89" s="229" t="s">
        <v>1592</v>
      </c>
    </row>
    <row r="90" spans="1:2" ht="15.75" customHeight="1">
      <c r="A90" s="229" t="s">
        <v>1593</v>
      </c>
      <c r="B90" s="229" t="s">
        <v>1594</v>
      </c>
    </row>
    <row r="91" spans="1:2" ht="15.75" customHeight="1">
      <c r="A91" s="229" t="s">
        <v>1595</v>
      </c>
      <c r="B91" s="229" t="s">
        <v>1596</v>
      </c>
    </row>
    <row r="92" spans="1:2" ht="15.75" customHeight="1">
      <c r="A92" s="229" t="s">
        <v>1597</v>
      </c>
      <c r="B92" s="229" t="s">
        <v>1598</v>
      </c>
    </row>
    <row r="93" spans="1:2" ht="15.75" customHeight="1">
      <c r="A93" s="229" t="s">
        <v>1599</v>
      </c>
      <c r="B93" s="229" t="s">
        <v>1600</v>
      </c>
    </row>
    <row r="94" spans="1:2" ht="15.75" customHeight="1">
      <c r="A94" s="229" t="s">
        <v>1601</v>
      </c>
      <c r="B94" s="229" t="s">
        <v>1602</v>
      </c>
    </row>
    <row r="95" spans="1:2" ht="15.75" customHeight="1">
      <c r="A95" s="229" t="s">
        <v>1603</v>
      </c>
      <c r="B95" s="229" t="s">
        <v>1604</v>
      </c>
    </row>
    <row r="96" spans="1:2" ht="15.75" customHeight="1">
      <c r="A96" s="229" t="s">
        <v>1605</v>
      </c>
      <c r="B96" s="229" t="s">
        <v>1606</v>
      </c>
    </row>
    <row r="97" spans="1:2" ht="15.75" customHeight="1">
      <c r="A97" s="229" t="s">
        <v>1607</v>
      </c>
      <c r="B97" s="229" t="s">
        <v>1608</v>
      </c>
    </row>
    <row r="98" spans="1:2" ht="15.75" customHeight="1">
      <c r="A98" s="229" t="s">
        <v>1609</v>
      </c>
      <c r="B98" s="229" t="s">
        <v>1610</v>
      </c>
    </row>
    <row r="99" spans="1:2" ht="15.75" customHeight="1">
      <c r="A99" s="229" t="s">
        <v>1611</v>
      </c>
      <c r="B99" s="229" t="s">
        <v>1612</v>
      </c>
    </row>
    <row r="100" spans="1:2" ht="15.75" customHeight="1">
      <c r="A100" s="229" t="s">
        <v>1613</v>
      </c>
      <c r="B100" s="229" t="s">
        <v>1614</v>
      </c>
    </row>
    <row r="101" spans="1:2" ht="15.75" customHeight="1">
      <c r="A101" s="229" t="s">
        <v>1615</v>
      </c>
      <c r="B101" s="229" t="s">
        <v>1616</v>
      </c>
    </row>
    <row r="102" spans="1:2" ht="15.75" customHeight="1">
      <c r="A102" s="229" t="s">
        <v>1617</v>
      </c>
      <c r="B102" s="229" t="s">
        <v>1618</v>
      </c>
    </row>
    <row r="103" spans="1:2" ht="15.75" customHeight="1">
      <c r="A103" s="229" t="s">
        <v>1619</v>
      </c>
      <c r="B103" s="229" t="s">
        <v>1620</v>
      </c>
    </row>
    <row r="104" spans="1:2" ht="15.75" customHeight="1">
      <c r="A104" s="229" t="s">
        <v>1621</v>
      </c>
      <c r="B104" s="229" t="s">
        <v>1622</v>
      </c>
    </row>
    <row r="105" spans="1:2" ht="15.75" customHeight="1">
      <c r="A105" s="229" t="s">
        <v>1623</v>
      </c>
      <c r="B105" s="229" t="s">
        <v>1624</v>
      </c>
    </row>
    <row r="106" spans="1:2" ht="15.75" customHeight="1">
      <c r="A106" s="229" t="s">
        <v>1625</v>
      </c>
      <c r="B106" s="229" t="s">
        <v>1626</v>
      </c>
    </row>
    <row r="107" spans="1:2" ht="15.75" customHeight="1">
      <c r="A107" s="229" t="s">
        <v>1627</v>
      </c>
      <c r="B107" s="229" t="s">
        <v>1628</v>
      </c>
    </row>
    <row r="108" spans="1:2" ht="15.75" customHeight="1">
      <c r="A108" s="229" t="s">
        <v>1629</v>
      </c>
      <c r="B108" s="229" t="s">
        <v>1630</v>
      </c>
    </row>
    <row r="109" spans="1:2" ht="15.75" customHeight="1">
      <c r="A109" s="229" t="s">
        <v>1631</v>
      </c>
      <c r="B109" s="229" t="s">
        <v>1632</v>
      </c>
    </row>
    <row r="110" spans="1:2" ht="15.75" customHeight="1">
      <c r="A110" s="229" t="s">
        <v>1633</v>
      </c>
      <c r="B110" s="229" t="s">
        <v>1634</v>
      </c>
    </row>
    <row r="111" spans="1:2" ht="15.75" customHeight="1">
      <c r="A111" s="229" t="s">
        <v>1635</v>
      </c>
      <c r="B111" s="229" t="s">
        <v>1636</v>
      </c>
    </row>
    <row r="112" spans="1:2" ht="15.75" customHeight="1">
      <c r="A112" s="229" t="s">
        <v>1637</v>
      </c>
      <c r="B112" s="229" t="s">
        <v>1638</v>
      </c>
    </row>
    <row r="113" spans="1:2" ht="15.75" customHeight="1">
      <c r="A113" s="229" t="s">
        <v>1639</v>
      </c>
      <c r="B113" s="229" t="s">
        <v>1640</v>
      </c>
    </row>
    <row r="114" spans="1:2" ht="15.75" customHeight="1">
      <c r="A114" s="229" t="s">
        <v>1641</v>
      </c>
      <c r="B114" s="229" t="s">
        <v>1642</v>
      </c>
    </row>
    <row r="115" spans="1:2" ht="15.75" customHeight="1">
      <c r="A115" s="229" t="s">
        <v>1643</v>
      </c>
      <c r="B115" s="229" t="s">
        <v>1644</v>
      </c>
    </row>
    <row r="116" spans="1:2" ht="15.75" customHeight="1">
      <c r="A116" s="229" t="s">
        <v>1645</v>
      </c>
      <c r="B116" s="229" t="s">
        <v>1646</v>
      </c>
    </row>
    <row r="117" spans="1:2" ht="15.75" customHeight="1">
      <c r="A117" s="229" t="s">
        <v>1647</v>
      </c>
      <c r="B117" s="229" t="s">
        <v>1648</v>
      </c>
    </row>
    <row r="118" spans="1:2" ht="15.75" customHeight="1">
      <c r="A118" s="229" t="s">
        <v>1649</v>
      </c>
      <c r="B118" s="229" t="s">
        <v>1650</v>
      </c>
    </row>
    <row r="119" spans="1:2" ht="15.75" customHeight="1">
      <c r="A119" s="229" t="s">
        <v>1651</v>
      </c>
      <c r="B119" s="229" t="s">
        <v>1652</v>
      </c>
    </row>
    <row r="120" spans="1:2" ht="15.75" customHeight="1">
      <c r="A120" s="229" t="s">
        <v>1653</v>
      </c>
      <c r="B120" s="229" t="s">
        <v>1654</v>
      </c>
    </row>
    <row r="121" spans="1:2" ht="15.75" customHeight="1">
      <c r="A121" s="229" t="s">
        <v>1655</v>
      </c>
      <c r="B121" s="229" t="s">
        <v>1656</v>
      </c>
    </row>
    <row r="122" spans="1:2" ht="15.75" customHeight="1">
      <c r="A122" s="229" t="s">
        <v>1657</v>
      </c>
      <c r="B122" s="229" t="s">
        <v>1658</v>
      </c>
    </row>
    <row r="123" spans="1:2" ht="15.75" customHeight="1">
      <c r="A123" s="229" t="s">
        <v>1659</v>
      </c>
      <c r="B123" s="229" t="s">
        <v>1660</v>
      </c>
    </row>
    <row r="124" spans="1:2" ht="15.75" customHeight="1">
      <c r="A124" s="229" t="s">
        <v>1661</v>
      </c>
      <c r="B124" s="229" t="s">
        <v>1662</v>
      </c>
    </row>
    <row r="125" spans="1:2" ht="15.75" customHeight="1">
      <c r="A125" s="229" t="s">
        <v>1663</v>
      </c>
      <c r="B125" s="229" t="s">
        <v>1664</v>
      </c>
    </row>
    <row r="126" spans="1:2" ht="15.75" customHeight="1">
      <c r="A126" s="229" t="s">
        <v>1665</v>
      </c>
      <c r="B126" s="229" t="s">
        <v>1666</v>
      </c>
    </row>
    <row r="127" spans="1:2" ht="15.75" customHeight="1">
      <c r="A127" s="229" t="s">
        <v>1667</v>
      </c>
      <c r="B127" s="229" t="s">
        <v>1668</v>
      </c>
    </row>
    <row r="128" spans="1:2" ht="15.75" customHeight="1">
      <c r="A128" s="229" t="s">
        <v>1669</v>
      </c>
      <c r="B128" s="229" t="s">
        <v>1670</v>
      </c>
    </row>
    <row r="129" spans="1:2" ht="15.75" customHeight="1">
      <c r="A129" s="229" t="s">
        <v>1671</v>
      </c>
      <c r="B129" s="229" t="s">
        <v>1672</v>
      </c>
    </row>
    <row r="130" spans="1:2" ht="15.75" customHeight="1">
      <c r="A130" s="229" t="s">
        <v>1673</v>
      </c>
      <c r="B130" s="229" t="s">
        <v>1674</v>
      </c>
    </row>
    <row r="131" spans="1:2" ht="15.75" customHeight="1">
      <c r="A131" s="229" t="s">
        <v>1675</v>
      </c>
      <c r="B131" s="229" t="s">
        <v>1676</v>
      </c>
    </row>
    <row r="132" spans="1:2" ht="15.75" customHeight="1">
      <c r="A132" s="229" t="s">
        <v>1677</v>
      </c>
      <c r="B132" s="229" t="s">
        <v>1678</v>
      </c>
    </row>
    <row r="133" spans="1:2" ht="15.75" customHeight="1">
      <c r="A133" s="229" t="s">
        <v>1679</v>
      </c>
      <c r="B133" s="229" t="s">
        <v>1680</v>
      </c>
    </row>
    <row r="134" spans="1:2" ht="15.75" customHeight="1">
      <c r="A134" s="229" t="s">
        <v>1681</v>
      </c>
      <c r="B134" s="229" t="s">
        <v>1682</v>
      </c>
    </row>
    <row r="135" spans="1:2" ht="15.75" customHeight="1">
      <c r="A135" s="229" t="s">
        <v>1683</v>
      </c>
      <c r="B135" s="229" t="s">
        <v>1684</v>
      </c>
    </row>
    <row r="136" spans="1:2" ht="15.75" customHeight="1">
      <c r="A136" s="229" t="s">
        <v>1685</v>
      </c>
      <c r="B136" s="229" t="s">
        <v>1686</v>
      </c>
    </row>
    <row r="137" spans="1:2" ht="15.75" customHeight="1">
      <c r="A137" s="229" t="s">
        <v>1687</v>
      </c>
      <c r="B137" s="229" t="s">
        <v>1688</v>
      </c>
    </row>
    <row r="138" spans="1:2" ht="15.75" customHeight="1">
      <c r="A138" s="229" t="s">
        <v>1689</v>
      </c>
      <c r="B138" s="229" t="s">
        <v>1690</v>
      </c>
    </row>
    <row r="139" spans="1:2" ht="15.75" customHeight="1">
      <c r="A139" s="229" t="s">
        <v>1691</v>
      </c>
      <c r="B139" s="229" t="s">
        <v>1692</v>
      </c>
    </row>
    <row r="140" spans="1:2" ht="15.75" customHeight="1">
      <c r="A140" s="229" t="s">
        <v>1693</v>
      </c>
      <c r="B140" s="229" t="s">
        <v>1694</v>
      </c>
    </row>
    <row r="141" spans="1:2" ht="15.75" customHeight="1">
      <c r="A141" s="229" t="s">
        <v>1695</v>
      </c>
      <c r="B141" s="229" t="s">
        <v>1696</v>
      </c>
    </row>
    <row r="142" spans="1:2" ht="15.75" customHeight="1">
      <c r="A142" s="229" t="s">
        <v>1697</v>
      </c>
      <c r="B142" s="229" t="s">
        <v>1698</v>
      </c>
    </row>
    <row r="143" spans="1:2" ht="15.75" customHeight="1">
      <c r="A143" s="229" t="s">
        <v>1699</v>
      </c>
      <c r="B143" s="229" t="s">
        <v>1700</v>
      </c>
    </row>
    <row r="144" spans="1:2" ht="15.75" customHeight="1">
      <c r="A144" s="229" t="s">
        <v>1701</v>
      </c>
      <c r="B144" s="229" t="s">
        <v>1702</v>
      </c>
    </row>
    <row r="145" spans="1:2" ht="15.75" customHeight="1">
      <c r="A145" s="229" t="s">
        <v>1703</v>
      </c>
      <c r="B145" s="229" t="s">
        <v>1704</v>
      </c>
    </row>
    <row r="146" spans="1:2" ht="15.75" customHeight="1">
      <c r="A146" s="229" t="s">
        <v>1705</v>
      </c>
      <c r="B146" s="229" t="s">
        <v>1706</v>
      </c>
    </row>
    <row r="147" spans="1:2" ht="15.75" customHeight="1">
      <c r="A147" s="229" t="s">
        <v>1707</v>
      </c>
      <c r="B147" s="229" t="s">
        <v>1708</v>
      </c>
    </row>
    <row r="148" spans="1:2" ht="15.75" customHeight="1">
      <c r="A148" s="229" t="s">
        <v>1709</v>
      </c>
      <c r="B148" s="229" t="s">
        <v>1710</v>
      </c>
    </row>
    <row r="149" spans="1:2" ht="15.75" customHeight="1">
      <c r="A149" s="229" t="s">
        <v>1711</v>
      </c>
      <c r="B149" s="229" t="s">
        <v>1712</v>
      </c>
    </row>
    <row r="150" spans="1:2" ht="15.75" customHeight="1">
      <c r="A150" s="229" t="s">
        <v>1713</v>
      </c>
      <c r="B150" s="229" t="s">
        <v>1714</v>
      </c>
    </row>
    <row r="151" spans="1:2" ht="15.75" customHeight="1">
      <c r="A151" s="229" t="s">
        <v>1715</v>
      </c>
      <c r="B151" s="229" t="s">
        <v>1716</v>
      </c>
    </row>
    <row r="152" spans="1:2" ht="15.75" customHeight="1">
      <c r="A152" s="229" t="s">
        <v>1717</v>
      </c>
      <c r="B152" s="229" t="s">
        <v>1718</v>
      </c>
    </row>
    <row r="153" spans="1:2" ht="15.75" customHeight="1">
      <c r="A153" s="229" t="s">
        <v>1719</v>
      </c>
      <c r="B153" s="229" t="s">
        <v>1720</v>
      </c>
    </row>
    <row r="154" spans="1:2" ht="15.75" customHeight="1">
      <c r="A154" s="229" t="s">
        <v>1721</v>
      </c>
      <c r="B154" s="229" t="s">
        <v>1722</v>
      </c>
    </row>
    <row r="155" spans="1:2" ht="15.75" customHeight="1">
      <c r="A155" s="229" t="s">
        <v>1723</v>
      </c>
      <c r="B155" s="229" t="s">
        <v>1724</v>
      </c>
    </row>
    <row r="156" spans="1:2" ht="15.75" customHeight="1">
      <c r="A156" s="229" t="s">
        <v>1725</v>
      </c>
      <c r="B156" s="229" t="s">
        <v>1726</v>
      </c>
    </row>
    <row r="157" spans="1:2" ht="15.75" customHeight="1">
      <c r="A157" s="229" t="s">
        <v>1727</v>
      </c>
      <c r="B157" s="229" t="s">
        <v>1728</v>
      </c>
    </row>
    <row r="158" spans="1:2" ht="15.75" customHeight="1">
      <c r="A158" s="229" t="s">
        <v>1729</v>
      </c>
      <c r="B158" s="229" t="s">
        <v>1730</v>
      </c>
    </row>
    <row r="159" spans="1:2" ht="15.75" customHeight="1">
      <c r="A159" s="229" t="s">
        <v>1731</v>
      </c>
      <c r="B159" s="229" t="s">
        <v>1732</v>
      </c>
    </row>
    <row r="160" spans="1:2" ht="15.75" customHeight="1">
      <c r="A160" s="229" t="s">
        <v>1733</v>
      </c>
      <c r="B160" s="229" t="s">
        <v>1734</v>
      </c>
    </row>
    <row r="161" spans="1:2" ht="15.75" customHeight="1">
      <c r="A161" s="229" t="s">
        <v>1735</v>
      </c>
      <c r="B161" s="229" t="s">
        <v>1736</v>
      </c>
    </row>
    <row r="162" spans="1:2" ht="15.75" customHeight="1">
      <c r="A162" s="229" t="s">
        <v>1737</v>
      </c>
      <c r="B162" s="229" t="s">
        <v>1738</v>
      </c>
    </row>
    <row r="163" spans="1:2" ht="15.75" customHeight="1">
      <c r="A163" s="229" t="s">
        <v>1739</v>
      </c>
      <c r="B163" s="229" t="s">
        <v>1740</v>
      </c>
    </row>
    <row r="164" spans="1:2" ht="15.75" customHeight="1">
      <c r="A164" s="229" t="s">
        <v>1741</v>
      </c>
      <c r="B164" s="229" t="s">
        <v>1742</v>
      </c>
    </row>
    <row r="165" spans="1:2" ht="15.75" customHeight="1">
      <c r="A165" s="228" t="s">
        <v>1098</v>
      </c>
      <c r="B165" s="228" t="s">
        <v>1099</v>
      </c>
    </row>
    <row r="166" spans="1:2" ht="15.75" customHeight="1">
      <c r="A166" s="229" t="s">
        <v>1743</v>
      </c>
      <c r="B166" s="229" t="s">
        <v>1744</v>
      </c>
    </row>
    <row r="167" spans="1:2" ht="15.75" customHeight="1">
      <c r="A167" s="229" t="s">
        <v>1745</v>
      </c>
      <c r="B167" s="229" t="s">
        <v>1746</v>
      </c>
    </row>
    <row r="168" spans="1:2" ht="15.75" customHeight="1">
      <c r="A168" s="229" t="s">
        <v>1747</v>
      </c>
      <c r="B168" s="229" t="s">
        <v>1748</v>
      </c>
    </row>
    <row r="169" spans="1:2" ht="15.75" customHeight="1">
      <c r="A169" s="229" t="s">
        <v>1749</v>
      </c>
      <c r="B169" s="229" t="s">
        <v>1750</v>
      </c>
    </row>
    <row r="170" spans="1:2" ht="15.75" customHeight="1">
      <c r="A170" s="229" t="s">
        <v>1751</v>
      </c>
      <c r="B170" s="229" t="s">
        <v>1752</v>
      </c>
    </row>
    <row r="171" spans="1:2" ht="15.75" customHeight="1">
      <c r="A171" s="229" t="s">
        <v>1753</v>
      </c>
      <c r="B171" s="229" t="s">
        <v>1754</v>
      </c>
    </row>
    <row r="172" spans="1:2" ht="15.75" customHeight="1">
      <c r="A172" s="229" t="s">
        <v>1755</v>
      </c>
      <c r="B172" s="229" t="s">
        <v>1756</v>
      </c>
    </row>
    <row r="173" spans="1:2" ht="15.75" customHeight="1">
      <c r="A173" s="229" t="s">
        <v>1757</v>
      </c>
      <c r="B173" s="229" t="s">
        <v>1758</v>
      </c>
    </row>
    <row r="174" spans="1:2" ht="15.75" customHeight="1">
      <c r="A174" s="229" t="s">
        <v>1759</v>
      </c>
      <c r="B174" s="229" t="s">
        <v>1760</v>
      </c>
    </row>
    <row r="175" spans="1:2" ht="15.75" customHeight="1">
      <c r="A175" s="229" t="s">
        <v>1761</v>
      </c>
      <c r="B175" s="229" t="s">
        <v>1762</v>
      </c>
    </row>
    <row r="176" spans="1:2" ht="15.75" customHeight="1">
      <c r="A176" s="229" t="s">
        <v>1763</v>
      </c>
      <c r="B176" s="229" t="s">
        <v>1764</v>
      </c>
    </row>
    <row r="177" spans="1:2" ht="15.75" customHeight="1">
      <c r="A177" s="229" t="s">
        <v>1765</v>
      </c>
      <c r="B177" s="229" t="s">
        <v>1766</v>
      </c>
    </row>
    <row r="178" spans="1:2" ht="15.75" customHeight="1">
      <c r="A178" s="229" t="s">
        <v>1767</v>
      </c>
      <c r="B178" s="229" t="s">
        <v>1768</v>
      </c>
    </row>
    <row r="179" spans="1:2" ht="15.75" customHeight="1">
      <c r="A179" s="229" t="s">
        <v>1769</v>
      </c>
      <c r="B179" s="229" t="s">
        <v>1770</v>
      </c>
    </row>
    <row r="180" spans="1:2" ht="15.75" customHeight="1">
      <c r="A180" s="229" t="s">
        <v>1771</v>
      </c>
      <c r="B180" s="229" t="s">
        <v>1772</v>
      </c>
    </row>
    <row r="181" spans="1:2" ht="15.75" customHeight="1">
      <c r="A181" s="229" t="s">
        <v>1773</v>
      </c>
      <c r="B181" s="229" t="s">
        <v>1774</v>
      </c>
    </row>
    <row r="182" spans="1:2" ht="15.75" customHeight="1">
      <c r="A182" s="229" t="s">
        <v>1775</v>
      </c>
      <c r="B182" s="229" t="s">
        <v>1776</v>
      </c>
    </row>
    <row r="183" spans="1:2" ht="15.75" customHeight="1">
      <c r="A183" s="229" t="s">
        <v>1777</v>
      </c>
      <c r="B183" s="229" t="s">
        <v>1778</v>
      </c>
    </row>
    <row r="184" spans="1:2" ht="15.75" customHeight="1">
      <c r="A184" s="229" t="s">
        <v>1779</v>
      </c>
      <c r="B184" s="229" t="s">
        <v>1780</v>
      </c>
    </row>
    <row r="185" spans="1:2" ht="15.75" customHeight="1">
      <c r="A185" s="229" t="s">
        <v>1781</v>
      </c>
      <c r="B185" s="229" t="s">
        <v>1782</v>
      </c>
    </row>
    <row r="186" spans="1:2" ht="15.75" customHeight="1">
      <c r="A186" s="228" t="s">
        <v>1100</v>
      </c>
      <c r="B186" s="228" t="s">
        <v>1101</v>
      </c>
    </row>
    <row r="187" spans="1:2" ht="15.75" customHeight="1">
      <c r="A187" s="229" t="s">
        <v>1783</v>
      </c>
      <c r="B187" s="229" t="s">
        <v>1784</v>
      </c>
    </row>
    <row r="188" spans="1:2" ht="15.75" customHeight="1">
      <c r="A188" s="229" t="s">
        <v>1785</v>
      </c>
      <c r="B188" s="229" t="s">
        <v>1786</v>
      </c>
    </row>
    <row r="189" spans="1:2" ht="15.75" customHeight="1">
      <c r="A189" s="229" t="s">
        <v>1787</v>
      </c>
      <c r="B189" s="229" t="s">
        <v>1788</v>
      </c>
    </row>
    <row r="190" spans="1:2" ht="15.75" customHeight="1">
      <c r="A190" s="229" t="s">
        <v>1789</v>
      </c>
      <c r="B190" s="229" t="s">
        <v>1790</v>
      </c>
    </row>
    <row r="191" spans="1:2" ht="15.75" customHeight="1">
      <c r="A191" s="229" t="s">
        <v>1791</v>
      </c>
      <c r="B191" s="229" t="s">
        <v>1792</v>
      </c>
    </row>
    <row r="192" spans="1:2" ht="15.75" customHeight="1">
      <c r="A192" s="229" t="s">
        <v>1793</v>
      </c>
      <c r="B192" s="229" t="s">
        <v>1794</v>
      </c>
    </row>
    <row r="193" spans="1:2" ht="15.75" customHeight="1">
      <c r="A193" s="229" t="s">
        <v>1795</v>
      </c>
      <c r="B193" s="229" t="s">
        <v>1796</v>
      </c>
    </row>
    <row r="194" spans="1:2" ht="15.75" customHeight="1">
      <c r="A194" s="229" t="s">
        <v>1797</v>
      </c>
      <c r="B194" s="229" t="s">
        <v>1798</v>
      </c>
    </row>
    <row r="195" spans="1:2" ht="15.75" customHeight="1">
      <c r="A195" s="229" t="s">
        <v>1799</v>
      </c>
      <c r="B195" s="229" t="s">
        <v>1800</v>
      </c>
    </row>
    <row r="196" spans="1:2" ht="15.75" customHeight="1">
      <c r="A196" s="229" t="s">
        <v>1801</v>
      </c>
      <c r="B196" s="229" t="s">
        <v>1802</v>
      </c>
    </row>
    <row r="197" spans="1:2" ht="15.75" customHeight="1">
      <c r="A197" s="229" t="s">
        <v>1803</v>
      </c>
      <c r="B197" s="229" t="s">
        <v>1804</v>
      </c>
    </row>
    <row r="198" spans="1:2" ht="15.75" customHeight="1">
      <c r="A198" s="229" t="s">
        <v>1805</v>
      </c>
      <c r="B198" s="229" t="s">
        <v>1806</v>
      </c>
    </row>
    <row r="199" spans="1:2" ht="15.75" customHeight="1">
      <c r="A199" s="229" t="s">
        <v>1807</v>
      </c>
      <c r="B199" s="229" t="s">
        <v>1808</v>
      </c>
    </row>
    <row r="200" spans="1:2" ht="15.75" customHeight="1">
      <c r="A200" s="229" t="s">
        <v>1809</v>
      </c>
      <c r="B200" s="229" t="s">
        <v>1810</v>
      </c>
    </row>
    <row r="201" spans="1:2" ht="15.75" customHeight="1">
      <c r="A201" s="229" t="s">
        <v>1811</v>
      </c>
      <c r="B201" s="229" t="s">
        <v>1812</v>
      </c>
    </row>
    <row r="202" spans="1:2" ht="15.75" customHeight="1">
      <c r="A202" s="229" t="s">
        <v>1813</v>
      </c>
      <c r="B202" s="229" t="s">
        <v>1814</v>
      </c>
    </row>
    <row r="203" spans="1:2" ht="15.75" customHeight="1">
      <c r="A203" s="229" t="s">
        <v>1815</v>
      </c>
      <c r="B203" s="229" t="s">
        <v>1816</v>
      </c>
    </row>
    <row r="204" spans="1:2" ht="15.75" customHeight="1">
      <c r="A204" s="229" t="s">
        <v>1817</v>
      </c>
      <c r="B204" s="229" t="s">
        <v>1818</v>
      </c>
    </row>
    <row r="205" spans="1:2" ht="15.75" customHeight="1">
      <c r="A205" s="229" t="s">
        <v>1819</v>
      </c>
      <c r="B205" s="229" t="s">
        <v>1820</v>
      </c>
    </row>
    <row r="206" spans="1:2" ht="15.75" customHeight="1">
      <c r="A206" s="229" t="s">
        <v>1821</v>
      </c>
      <c r="B206" s="229" t="s">
        <v>1822</v>
      </c>
    </row>
    <row r="207" spans="1:2" ht="15.75" customHeight="1">
      <c r="A207" s="229" t="s">
        <v>1823</v>
      </c>
      <c r="B207" s="229" t="s">
        <v>1824</v>
      </c>
    </row>
    <row r="208" spans="1:2" ht="15.75" customHeight="1">
      <c r="A208" s="229" t="s">
        <v>1825</v>
      </c>
      <c r="B208" s="229" t="s">
        <v>1826</v>
      </c>
    </row>
    <row r="209" spans="1:2" ht="15.75" customHeight="1">
      <c r="A209" s="228" t="s">
        <v>1102</v>
      </c>
      <c r="B209" s="228" t="s">
        <v>1103</v>
      </c>
    </row>
    <row r="210" spans="1:2" ht="15.75" customHeight="1">
      <c r="A210" s="229" t="s">
        <v>1827</v>
      </c>
      <c r="B210" s="229" t="s">
        <v>1828</v>
      </c>
    </row>
    <row r="211" spans="1:2" ht="15.75" customHeight="1">
      <c r="A211" s="229" t="s">
        <v>1829</v>
      </c>
      <c r="B211" s="229" t="s">
        <v>1830</v>
      </c>
    </row>
    <row r="212" spans="1:2" ht="15.75" customHeight="1">
      <c r="A212" s="229" t="s">
        <v>1831</v>
      </c>
      <c r="B212" s="229" t="s">
        <v>1832</v>
      </c>
    </row>
    <row r="213" spans="1:2" ht="15.75" customHeight="1">
      <c r="A213" s="229" t="s">
        <v>1833</v>
      </c>
      <c r="B213" s="229" t="s">
        <v>1834</v>
      </c>
    </row>
    <row r="214" spans="1:2" ht="15.75" customHeight="1">
      <c r="A214" s="229" t="s">
        <v>1835</v>
      </c>
      <c r="B214" s="229" t="s">
        <v>1836</v>
      </c>
    </row>
    <row r="215" spans="1:2" ht="15.75" customHeight="1">
      <c r="A215" s="229" t="s">
        <v>1837</v>
      </c>
      <c r="B215" s="229" t="s">
        <v>1838</v>
      </c>
    </row>
    <row r="216" spans="1:2" ht="15.75" customHeight="1">
      <c r="A216" s="229" t="s">
        <v>1839</v>
      </c>
      <c r="B216" s="229" t="s">
        <v>1840</v>
      </c>
    </row>
    <row r="217" spans="1:2" ht="15.75" customHeight="1">
      <c r="A217" s="229" t="s">
        <v>1841</v>
      </c>
      <c r="B217" s="229" t="s">
        <v>1842</v>
      </c>
    </row>
    <row r="218" spans="1:2" ht="15.75" customHeight="1">
      <c r="A218" s="229" t="s">
        <v>1843</v>
      </c>
      <c r="B218" s="229" t="s">
        <v>1844</v>
      </c>
    </row>
    <row r="219" spans="1:2" ht="15.75" customHeight="1">
      <c r="A219" s="229" t="s">
        <v>1845</v>
      </c>
      <c r="B219" s="229" t="s">
        <v>1846</v>
      </c>
    </row>
    <row r="220" spans="1:2" ht="15.75" customHeight="1">
      <c r="A220" s="229" t="s">
        <v>1847</v>
      </c>
      <c r="B220" s="229" t="s">
        <v>1848</v>
      </c>
    </row>
    <row r="221" spans="1:2" ht="15.75" customHeight="1">
      <c r="A221" s="229" t="s">
        <v>1849</v>
      </c>
      <c r="B221" s="229" t="s">
        <v>1850</v>
      </c>
    </row>
    <row r="222" spans="1:2" ht="15.75" customHeight="1">
      <c r="A222" s="229" t="s">
        <v>1851</v>
      </c>
      <c r="B222" s="229" t="s">
        <v>1852</v>
      </c>
    </row>
    <row r="223" spans="1:2" ht="15.75" customHeight="1">
      <c r="A223" s="228" t="s">
        <v>1104</v>
      </c>
      <c r="B223" s="228" t="s">
        <v>1105</v>
      </c>
    </row>
    <row r="224" spans="1:2" ht="15.75" customHeight="1">
      <c r="A224" s="229" t="s">
        <v>1853</v>
      </c>
      <c r="B224" s="229" t="s">
        <v>1854</v>
      </c>
    </row>
    <row r="225" spans="1:2" ht="15.75" customHeight="1">
      <c r="A225" s="229" t="s">
        <v>1855</v>
      </c>
      <c r="B225" s="229" t="s">
        <v>1856</v>
      </c>
    </row>
    <row r="226" spans="1:2" ht="15.75" customHeight="1">
      <c r="A226" s="229" t="s">
        <v>1857</v>
      </c>
      <c r="B226" s="229" t="s">
        <v>1858</v>
      </c>
    </row>
    <row r="227" spans="1:2" ht="15.75" customHeight="1">
      <c r="A227" s="229" t="s">
        <v>1859</v>
      </c>
      <c r="B227" s="229" t="s">
        <v>1860</v>
      </c>
    </row>
    <row r="228" spans="1:2" ht="15.75" customHeight="1">
      <c r="A228" s="229" t="s">
        <v>1861</v>
      </c>
      <c r="B228" s="229" t="s">
        <v>1862</v>
      </c>
    </row>
    <row r="229" spans="1:2" ht="15.75" customHeight="1">
      <c r="A229" s="229" t="s">
        <v>1863</v>
      </c>
      <c r="B229" s="229" t="s">
        <v>1864</v>
      </c>
    </row>
    <row r="230" spans="1:2" ht="15.75" customHeight="1">
      <c r="A230" s="229" t="s">
        <v>1865</v>
      </c>
      <c r="B230" s="229" t="s">
        <v>1866</v>
      </c>
    </row>
    <row r="231" spans="1:2" ht="15.75" customHeight="1">
      <c r="A231" s="229" t="s">
        <v>1867</v>
      </c>
      <c r="B231" s="229" t="s">
        <v>1868</v>
      </c>
    </row>
    <row r="232" spans="1:2" ht="15.75" customHeight="1">
      <c r="A232" s="229" t="s">
        <v>1869</v>
      </c>
      <c r="B232" s="229" t="s">
        <v>1870</v>
      </c>
    </row>
    <row r="233" spans="1:2" ht="15.75" customHeight="1">
      <c r="A233" s="229" t="s">
        <v>1871</v>
      </c>
      <c r="B233" s="229" t="s">
        <v>1872</v>
      </c>
    </row>
    <row r="234" spans="1:2" ht="15.75" customHeight="1">
      <c r="A234" s="229" t="s">
        <v>1873</v>
      </c>
      <c r="B234" s="229" t="s">
        <v>1874</v>
      </c>
    </row>
    <row r="235" spans="1:2" ht="15.75" customHeight="1">
      <c r="A235" s="229" t="s">
        <v>1875</v>
      </c>
      <c r="B235" s="229" t="s">
        <v>1479</v>
      </c>
    </row>
    <row r="236" spans="1:2" ht="15.75" customHeight="1">
      <c r="A236" s="229" t="s">
        <v>1876</v>
      </c>
      <c r="B236" s="229" t="s">
        <v>1877</v>
      </c>
    </row>
    <row r="237" spans="1:2" ht="15.75" customHeight="1">
      <c r="A237" s="229" t="s">
        <v>1878</v>
      </c>
      <c r="B237" s="229" t="s">
        <v>1879</v>
      </c>
    </row>
    <row r="238" spans="1:2" ht="15.75" customHeight="1">
      <c r="A238" s="229" t="s">
        <v>1880</v>
      </c>
      <c r="B238" s="229" t="s">
        <v>1881</v>
      </c>
    </row>
    <row r="239" spans="1:2" ht="15.75" customHeight="1">
      <c r="A239" s="229" t="s">
        <v>1882</v>
      </c>
      <c r="B239" s="229" t="s">
        <v>1883</v>
      </c>
    </row>
    <row r="240" spans="1:2" ht="15.75" customHeight="1">
      <c r="A240" s="229" t="s">
        <v>1884</v>
      </c>
      <c r="B240" s="229" t="s">
        <v>1885</v>
      </c>
    </row>
    <row r="241" spans="1:2" ht="15.75" customHeight="1">
      <c r="A241" s="229" t="s">
        <v>1886</v>
      </c>
      <c r="B241" s="229" t="s">
        <v>1887</v>
      </c>
    </row>
    <row r="242" spans="1:2" ht="15.75" customHeight="1">
      <c r="A242" s="229" t="s">
        <v>1888</v>
      </c>
      <c r="B242" s="229" t="s">
        <v>1879</v>
      </c>
    </row>
    <row r="243" spans="1:2" ht="15.75" customHeight="1">
      <c r="A243" s="229" t="s">
        <v>1889</v>
      </c>
      <c r="B243" s="229" t="s">
        <v>1890</v>
      </c>
    </row>
    <row r="244" spans="1:2" ht="15.75" customHeight="1">
      <c r="A244" s="229" t="s">
        <v>1891</v>
      </c>
      <c r="B244" s="229" t="s">
        <v>1892</v>
      </c>
    </row>
    <row r="245" spans="1:2" ht="15.75" customHeight="1">
      <c r="A245" s="229" t="s">
        <v>1893</v>
      </c>
      <c r="B245" s="229" t="s">
        <v>1894</v>
      </c>
    </row>
    <row r="246" spans="1:2" ht="15.75" customHeight="1">
      <c r="A246" s="229" t="s">
        <v>1895</v>
      </c>
      <c r="B246" s="229" t="s">
        <v>1896</v>
      </c>
    </row>
    <row r="247" spans="1:2" ht="15.75" customHeight="1">
      <c r="A247" s="229" t="s">
        <v>1897</v>
      </c>
      <c r="B247" s="229" t="s">
        <v>1898</v>
      </c>
    </row>
    <row r="248" spans="1:2" ht="15.75" customHeight="1">
      <c r="A248" s="229" t="s">
        <v>1899</v>
      </c>
      <c r="B248" s="229" t="s">
        <v>1900</v>
      </c>
    </row>
    <row r="249" spans="1:2" ht="15.75" customHeight="1">
      <c r="A249" s="229" t="s">
        <v>1901</v>
      </c>
      <c r="B249" s="229" t="s">
        <v>1902</v>
      </c>
    </row>
    <row r="250" spans="1:2" ht="15.75" customHeight="1">
      <c r="A250" s="229" t="s">
        <v>1903</v>
      </c>
      <c r="B250" s="229" t="s">
        <v>1904</v>
      </c>
    </row>
    <row r="251" spans="1:2" ht="15.75" customHeight="1">
      <c r="A251" s="228" t="s">
        <v>1106</v>
      </c>
      <c r="B251" s="228" t="s">
        <v>1107</v>
      </c>
    </row>
    <row r="252" spans="1:2" ht="15.75" customHeight="1">
      <c r="A252" s="229" t="s">
        <v>1905</v>
      </c>
      <c r="B252" s="229" t="s">
        <v>1906</v>
      </c>
    </row>
    <row r="253" spans="1:2" ht="15.75" customHeight="1">
      <c r="A253" s="229" t="s">
        <v>1907</v>
      </c>
      <c r="B253" s="229" t="s">
        <v>1908</v>
      </c>
    </row>
    <row r="254" spans="1:2" ht="15.75" customHeight="1">
      <c r="A254" s="229" t="s">
        <v>1909</v>
      </c>
      <c r="B254" s="229" t="s">
        <v>1910</v>
      </c>
    </row>
    <row r="255" spans="1:2" ht="15.75" customHeight="1">
      <c r="A255" s="229" t="s">
        <v>1911</v>
      </c>
      <c r="B255" s="229" t="s">
        <v>1912</v>
      </c>
    </row>
    <row r="256" spans="1:2" ht="15.75" customHeight="1">
      <c r="A256" s="229" t="s">
        <v>1913</v>
      </c>
      <c r="B256" s="229" t="s">
        <v>1914</v>
      </c>
    </row>
    <row r="257" spans="1:2" ht="15.75" customHeight="1">
      <c r="A257" s="229" t="s">
        <v>1915</v>
      </c>
      <c r="B257" s="229" t="s">
        <v>1916</v>
      </c>
    </row>
    <row r="258" spans="1:2" ht="15.75" customHeight="1">
      <c r="A258" s="229" t="s">
        <v>1917</v>
      </c>
      <c r="B258" s="229" t="s">
        <v>1918</v>
      </c>
    </row>
    <row r="259" spans="1:2" ht="15.75" customHeight="1">
      <c r="A259" s="229" t="s">
        <v>1919</v>
      </c>
      <c r="B259" s="229" t="s">
        <v>1920</v>
      </c>
    </row>
    <row r="260" spans="1:2" ht="15.75" customHeight="1">
      <c r="A260" s="229" t="s">
        <v>1921</v>
      </c>
      <c r="B260" s="229" t="s">
        <v>1922</v>
      </c>
    </row>
    <row r="261" spans="1:2" ht="15.75" customHeight="1">
      <c r="A261" s="229" t="s">
        <v>1923</v>
      </c>
      <c r="B261" s="229" t="s">
        <v>1924</v>
      </c>
    </row>
    <row r="262" spans="1:2" ht="15.75" customHeight="1">
      <c r="A262" s="229" t="s">
        <v>1925</v>
      </c>
      <c r="B262" s="229" t="s">
        <v>1926</v>
      </c>
    </row>
    <row r="263" spans="1:2" ht="15.75" customHeight="1">
      <c r="A263" s="229" t="s">
        <v>1927</v>
      </c>
      <c r="B263" s="229" t="s">
        <v>1928</v>
      </c>
    </row>
    <row r="264" spans="1:2" ht="15.75" customHeight="1">
      <c r="A264" s="229" t="s">
        <v>1929</v>
      </c>
      <c r="B264" s="229" t="s">
        <v>1930</v>
      </c>
    </row>
    <row r="265" spans="1:2" ht="15.75" customHeight="1">
      <c r="A265" s="229" t="s">
        <v>1931</v>
      </c>
      <c r="B265" s="229" t="s">
        <v>1930</v>
      </c>
    </row>
    <row r="266" spans="1:2" ht="15.75" customHeight="1">
      <c r="A266" s="229" t="s">
        <v>1932</v>
      </c>
      <c r="B266" s="229" t="s">
        <v>1933</v>
      </c>
    </row>
    <row r="267" spans="1:2" ht="15.75" customHeight="1">
      <c r="A267" s="229" t="s">
        <v>1934</v>
      </c>
      <c r="B267" s="229" t="s">
        <v>1935</v>
      </c>
    </row>
    <row r="268" spans="1:2" ht="15.75" customHeight="1">
      <c r="A268" s="229" t="s">
        <v>1936</v>
      </c>
      <c r="B268" s="229" t="s">
        <v>1937</v>
      </c>
    </row>
    <row r="269" spans="1:2" ht="15.75" customHeight="1">
      <c r="A269" s="229" t="s">
        <v>1938</v>
      </c>
      <c r="B269" s="229" t="s">
        <v>1939</v>
      </c>
    </row>
    <row r="270" spans="1:2" ht="15.75" customHeight="1">
      <c r="A270" s="229" t="s">
        <v>1940</v>
      </c>
      <c r="B270" s="229" t="s">
        <v>1941</v>
      </c>
    </row>
    <row r="271" spans="1:2" ht="15.75" customHeight="1">
      <c r="A271" s="229" t="s">
        <v>1942</v>
      </c>
      <c r="B271" s="229" t="s">
        <v>1943</v>
      </c>
    </row>
    <row r="272" spans="1:2" ht="15.75" customHeight="1">
      <c r="A272" s="229" t="s">
        <v>1944</v>
      </c>
      <c r="B272" s="229" t="s">
        <v>1945</v>
      </c>
    </row>
    <row r="273" spans="1:2" ht="15.75" customHeight="1">
      <c r="A273" s="229" t="s">
        <v>1946</v>
      </c>
      <c r="B273" s="229" t="s">
        <v>1947</v>
      </c>
    </row>
    <row r="274" spans="1:2" ht="15.75" customHeight="1">
      <c r="A274" s="229" t="s">
        <v>1948</v>
      </c>
      <c r="B274" s="229" t="s">
        <v>1949</v>
      </c>
    </row>
    <row r="275" spans="1:2" ht="15.75" customHeight="1">
      <c r="A275" s="229" t="s">
        <v>1950</v>
      </c>
      <c r="B275" s="229" t="s">
        <v>1951</v>
      </c>
    </row>
    <row r="276" spans="1:2" ht="15.75" customHeight="1">
      <c r="A276" s="229" t="s">
        <v>1952</v>
      </c>
      <c r="B276" s="229" t="s">
        <v>1953</v>
      </c>
    </row>
    <row r="277" spans="1:2" ht="15.75" customHeight="1">
      <c r="A277" s="229" t="s">
        <v>1954</v>
      </c>
      <c r="B277" s="229" t="s">
        <v>1955</v>
      </c>
    </row>
    <row r="278" spans="1:2" ht="15.75" customHeight="1">
      <c r="A278" s="229" t="s">
        <v>1956</v>
      </c>
      <c r="B278" s="229" t="s">
        <v>1957</v>
      </c>
    </row>
    <row r="279" spans="1:2" ht="15.75" customHeight="1">
      <c r="A279" s="229" t="s">
        <v>1958</v>
      </c>
      <c r="B279" s="229" t="s">
        <v>1959</v>
      </c>
    </row>
    <row r="280" spans="1:2" ht="15.75" customHeight="1">
      <c r="A280" s="229" t="s">
        <v>1960</v>
      </c>
      <c r="B280" s="229" t="s">
        <v>1961</v>
      </c>
    </row>
    <row r="281" spans="1:2" ht="15.75" customHeight="1">
      <c r="A281" s="229" t="s">
        <v>1962</v>
      </c>
      <c r="B281" s="229" t="s">
        <v>1963</v>
      </c>
    </row>
    <row r="282" spans="1:2" ht="15.75" customHeight="1">
      <c r="A282" s="229" t="s">
        <v>1964</v>
      </c>
      <c r="B282" s="229" t="s">
        <v>1965</v>
      </c>
    </row>
    <row r="283" spans="1:2" ht="15.75" customHeight="1">
      <c r="A283" s="229" t="s">
        <v>1966</v>
      </c>
      <c r="B283" s="229" t="s">
        <v>1967</v>
      </c>
    </row>
    <row r="284" spans="1:2" ht="15.75" customHeight="1">
      <c r="A284" s="229" t="s">
        <v>1968</v>
      </c>
      <c r="B284" s="229" t="s">
        <v>1969</v>
      </c>
    </row>
    <row r="285" spans="1:2" ht="15.75" customHeight="1">
      <c r="A285" s="229" t="s">
        <v>1970</v>
      </c>
      <c r="B285" s="229" t="s">
        <v>1971</v>
      </c>
    </row>
    <row r="286" spans="1:2" ht="15.75" customHeight="1">
      <c r="A286" s="229" t="s">
        <v>1972</v>
      </c>
      <c r="B286" s="229" t="s">
        <v>1973</v>
      </c>
    </row>
    <row r="287" spans="1:2" ht="15.75" customHeight="1">
      <c r="A287" s="229" t="s">
        <v>1974</v>
      </c>
      <c r="B287" s="229" t="s">
        <v>1975</v>
      </c>
    </row>
    <row r="288" spans="1:2" ht="15.75" customHeight="1">
      <c r="A288" s="229" t="s">
        <v>1976</v>
      </c>
      <c r="B288" s="229" t="s">
        <v>1977</v>
      </c>
    </row>
    <row r="289" spans="1:2" ht="15.75" customHeight="1">
      <c r="A289" s="229" t="s">
        <v>1978</v>
      </c>
      <c r="B289" s="229" t="s">
        <v>1979</v>
      </c>
    </row>
    <row r="290" spans="1:2" ht="15.75" customHeight="1">
      <c r="A290" s="229" t="s">
        <v>1980</v>
      </c>
      <c r="B290" s="229" t="s">
        <v>1981</v>
      </c>
    </row>
    <row r="291" spans="1:2" ht="15.75" customHeight="1">
      <c r="A291" s="229" t="s">
        <v>1982</v>
      </c>
      <c r="B291" s="229" t="s">
        <v>1983</v>
      </c>
    </row>
    <row r="292" spans="1:2" ht="15.75" customHeight="1">
      <c r="A292" s="229" t="s">
        <v>1984</v>
      </c>
      <c r="B292" s="229" t="s">
        <v>1985</v>
      </c>
    </row>
    <row r="293" spans="1:2" ht="15.75" customHeight="1">
      <c r="A293" s="229" t="s">
        <v>1986</v>
      </c>
      <c r="B293" s="229" t="s">
        <v>1987</v>
      </c>
    </row>
    <row r="294" spans="1:2" ht="15.75" customHeight="1">
      <c r="A294" s="229" t="s">
        <v>1988</v>
      </c>
      <c r="B294" s="229" t="s">
        <v>1989</v>
      </c>
    </row>
    <row r="295" spans="1:2" ht="15.75" customHeight="1">
      <c r="A295" s="229" t="s">
        <v>1990</v>
      </c>
      <c r="B295" s="229" t="s">
        <v>1991</v>
      </c>
    </row>
    <row r="296" spans="1:2" ht="15.75" customHeight="1">
      <c r="A296" s="229" t="s">
        <v>1992</v>
      </c>
      <c r="B296" s="229" t="s">
        <v>1993</v>
      </c>
    </row>
    <row r="297" spans="1:2" ht="15.75" customHeight="1">
      <c r="A297" s="229" t="s">
        <v>1994</v>
      </c>
      <c r="B297" s="229" t="s">
        <v>1995</v>
      </c>
    </row>
    <row r="298" spans="1:2" ht="15.75" customHeight="1">
      <c r="A298" s="229" t="s">
        <v>1996</v>
      </c>
      <c r="B298" s="229" t="s">
        <v>1997</v>
      </c>
    </row>
    <row r="299" spans="1:2" ht="15.75" customHeight="1">
      <c r="A299" s="229" t="s">
        <v>1998</v>
      </c>
      <c r="B299" s="229" t="s">
        <v>1999</v>
      </c>
    </row>
    <row r="300" spans="1:2" ht="15.75" customHeight="1">
      <c r="A300" s="229" t="s">
        <v>2000</v>
      </c>
      <c r="B300" s="229" t="s">
        <v>2001</v>
      </c>
    </row>
    <row r="301" spans="1:2" ht="15.75" customHeight="1">
      <c r="A301" s="229" t="s">
        <v>2002</v>
      </c>
      <c r="B301" s="229" t="s">
        <v>2003</v>
      </c>
    </row>
    <row r="302" spans="1:2" ht="15.75" customHeight="1">
      <c r="A302" s="229" t="s">
        <v>2004</v>
      </c>
      <c r="B302" s="229" t="s">
        <v>2005</v>
      </c>
    </row>
    <row r="303" spans="1:2" ht="15.75" customHeight="1">
      <c r="A303" s="229" t="s">
        <v>2006</v>
      </c>
      <c r="B303" s="229" t="s">
        <v>2007</v>
      </c>
    </row>
    <row r="304" spans="1:2" ht="15.75" customHeight="1">
      <c r="A304" s="229" t="s">
        <v>2008</v>
      </c>
      <c r="B304" s="229" t="s">
        <v>2009</v>
      </c>
    </row>
    <row r="305" spans="1:2" ht="15.75" customHeight="1">
      <c r="A305" s="229" t="s">
        <v>2010</v>
      </c>
      <c r="B305" s="229" t="s">
        <v>2011</v>
      </c>
    </row>
    <row r="306" spans="1:2" ht="15.75" customHeight="1">
      <c r="A306" s="229" t="s">
        <v>2012</v>
      </c>
      <c r="B306" s="229" t="s">
        <v>2013</v>
      </c>
    </row>
    <row r="307" spans="1:2" ht="15.75" customHeight="1">
      <c r="A307" s="229" t="s">
        <v>2014</v>
      </c>
      <c r="B307" s="229" t="s">
        <v>2015</v>
      </c>
    </row>
    <row r="308" spans="1:2" ht="15.75" customHeight="1">
      <c r="A308" s="229" t="s">
        <v>2016</v>
      </c>
      <c r="B308" s="229" t="s">
        <v>2017</v>
      </c>
    </row>
    <row r="309" spans="1:2" ht="15.75" customHeight="1">
      <c r="A309" s="229" t="s">
        <v>2018</v>
      </c>
      <c r="B309" s="229" t="s">
        <v>1483</v>
      </c>
    </row>
    <row r="310" spans="1:2" ht="15.75" customHeight="1">
      <c r="A310" s="229" t="s">
        <v>2019</v>
      </c>
      <c r="B310" s="229" t="s">
        <v>2020</v>
      </c>
    </row>
    <row r="311" spans="1:2" ht="15.75" customHeight="1">
      <c r="A311" s="229" t="s">
        <v>2021</v>
      </c>
      <c r="B311" s="229" t="s">
        <v>2022</v>
      </c>
    </row>
    <row r="312" spans="1:2" ht="15.75" customHeight="1">
      <c r="A312" s="229" t="s">
        <v>2023</v>
      </c>
      <c r="B312" s="229" t="s">
        <v>2024</v>
      </c>
    </row>
    <row r="313" spans="1:2" ht="15.75" customHeight="1">
      <c r="A313" s="229" t="s">
        <v>2025</v>
      </c>
      <c r="B313" s="229" t="s">
        <v>2026</v>
      </c>
    </row>
    <row r="314" spans="1:2" ht="15.75" customHeight="1">
      <c r="A314" s="229" t="s">
        <v>2027</v>
      </c>
      <c r="B314" s="229" t="s">
        <v>2028</v>
      </c>
    </row>
    <row r="315" spans="1:2" ht="15.75" customHeight="1">
      <c r="A315" s="229" t="s">
        <v>2029</v>
      </c>
      <c r="B315" s="229" t="s">
        <v>2030</v>
      </c>
    </row>
    <row r="316" spans="1:2" ht="15.75" customHeight="1">
      <c r="A316" s="229" t="s">
        <v>2031</v>
      </c>
      <c r="B316" s="229" t="s">
        <v>2032</v>
      </c>
    </row>
    <row r="317" spans="1:2" ht="15.75" customHeight="1">
      <c r="A317" s="229" t="s">
        <v>2033</v>
      </c>
      <c r="B317" s="229" t="s">
        <v>2034</v>
      </c>
    </row>
    <row r="318" spans="1:2" ht="15.75" customHeight="1">
      <c r="A318" s="229" t="s">
        <v>2035</v>
      </c>
      <c r="B318" s="229" t="s">
        <v>2036</v>
      </c>
    </row>
    <row r="319" spans="1:2" ht="15.75" customHeight="1">
      <c r="A319" s="229" t="s">
        <v>2037</v>
      </c>
      <c r="B319" s="229" t="s">
        <v>2038</v>
      </c>
    </row>
    <row r="320" spans="1:2" ht="15.75" customHeight="1">
      <c r="A320" s="229" t="s">
        <v>2039</v>
      </c>
      <c r="B320" s="229" t="s">
        <v>2040</v>
      </c>
    </row>
    <row r="321" spans="1:2" ht="15.75" customHeight="1">
      <c r="A321" s="229" t="s">
        <v>2041</v>
      </c>
      <c r="B321" s="229" t="s">
        <v>2042</v>
      </c>
    </row>
    <row r="322" spans="1:2" ht="15.75" customHeight="1">
      <c r="A322" s="229" t="s">
        <v>2043</v>
      </c>
      <c r="B322" s="229" t="s">
        <v>2044</v>
      </c>
    </row>
    <row r="323" spans="1:2" ht="15.75" customHeight="1">
      <c r="A323" s="229" t="s">
        <v>2045</v>
      </c>
      <c r="B323" s="229" t="s">
        <v>2046</v>
      </c>
    </row>
    <row r="324" spans="1:2" ht="15.75" customHeight="1">
      <c r="A324" s="229" t="s">
        <v>2047</v>
      </c>
      <c r="B324" s="229" t="s">
        <v>2048</v>
      </c>
    </row>
    <row r="325" spans="1:2" ht="15.75" customHeight="1">
      <c r="A325" s="229" t="s">
        <v>2049</v>
      </c>
      <c r="B325" s="229" t="s">
        <v>2050</v>
      </c>
    </row>
    <row r="326" spans="1:2" ht="15.75" customHeight="1">
      <c r="A326" s="229" t="s">
        <v>2051</v>
      </c>
      <c r="B326" s="229" t="s">
        <v>2052</v>
      </c>
    </row>
    <row r="327" spans="1:2" ht="15.75" customHeight="1">
      <c r="A327" s="229" t="s">
        <v>2053</v>
      </c>
      <c r="B327" s="229" t="s">
        <v>2054</v>
      </c>
    </row>
    <row r="328" spans="1:2" ht="15.75" customHeight="1">
      <c r="A328" s="229" t="s">
        <v>2055</v>
      </c>
      <c r="B328" s="229" t="s">
        <v>2056</v>
      </c>
    </row>
    <row r="329" spans="1:2" ht="15.75" customHeight="1">
      <c r="A329" s="229" t="s">
        <v>2057</v>
      </c>
      <c r="B329" s="229" t="s">
        <v>2058</v>
      </c>
    </row>
    <row r="330" spans="1:2" ht="15.75" customHeight="1">
      <c r="A330" s="229" t="s">
        <v>2059</v>
      </c>
      <c r="B330" s="229" t="s">
        <v>1953</v>
      </c>
    </row>
    <row r="331" spans="1:2" ht="15.75" customHeight="1">
      <c r="A331" s="229" t="s">
        <v>2060</v>
      </c>
      <c r="B331" s="229" t="s">
        <v>2061</v>
      </c>
    </row>
    <row r="332" spans="1:2" ht="15.75" customHeight="1">
      <c r="A332" s="229" t="s">
        <v>2062</v>
      </c>
      <c r="B332" s="229" t="s">
        <v>2063</v>
      </c>
    </row>
    <row r="333" spans="1:2" ht="15.75" customHeight="1">
      <c r="A333" s="229" t="s">
        <v>2064</v>
      </c>
      <c r="B333" s="229" t="s">
        <v>2065</v>
      </c>
    </row>
    <row r="334" spans="1:2" ht="15.75" customHeight="1">
      <c r="A334" s="229" t="s">
        <v>2066</v>
      </c>
      <c r="B334" s="229" t="s">
        <v>2067</v>
      </c>
    </row>
    <row r="335" spans="1:2" ht="15.75" customHeight="1">
      <c r="A335" s="229" t="s">
        <v>2068</v>
      </c>
      <c r="B335" s="229" t="s">
        <v>2069</v>
      </c>
    </row>
    <row r="336" spans="1:2" ht="15.75" customHeight="1">
      <c r="A336" s="229" t="s">
        <v>2070</v>
      </c>
      <c r="B336" s="229" t="s">
        <v>2071</v>
      </c>
    </row>
    <row r="337" spans="1:2" ht="15.75" customHeight="1">
      <c r="A337" s="229" t="s">
        <v>2072</v>
      </c>
      <c r="B337" s="229" t="s">
        <v>2073</v>
      </c>
    </row>
    <row r="338" spans="1:2" ht="15.75" customHeight="1">
      <c r="A338" s="229" t="s">
        <v>2074</v>
      </c>
      <c r="B338" s="229" t="s">
        <v>2075</v>
      </c>
    </row>
    <row r="339" spans="1:2" ht="15.75" customHeight="1">
      <c r="A339" s="229" t="s">
        <v>2076</v>
      </c>
      <c r="B339" s="229" t="s">
        <v>2077</v>
      </c>
    </row>
    <row r="340" spans="1:2" ht="15.75" customHeight="1">
      <c r="A340" s="229" t="s">
        <v>2078</v>
      </c>
      <c r="B340" s="229" t="s">
        <v>2079</v>
      </c>
    </row>
    <row r="341" spans="1:2" ht="15.75" customHeight="1">
      <c r="A341" s="229" t="s">
        <v>2080</v>
      </c>
      <c r="B341" s="229" t="s">
        <v>2081</v>
      </c>
    </row>
    <row r="342" spans="1:2" ht="15.75" customHeight="1">
      <c r="A342" s="229" t="s">
        <v>2082</v>
      </c>
      <c r="B342" s="229" t="s">
        <v>2083</v>
      </c>
    </row>
    <row r="343" spans="1:2" ht="15.75" customHeight="1">
      <c r="A343" s="229" t="s">
        <v>2084</v>
      </c>
      <c r="B343" s="229" t="s">
        <v>2085</v>
      </c>
    </row>
    <row r="344" spans="1:2" ht="15.75" customHeight="1">
      <c r="A344" s="229" t="s">
        <v>2086</v>
      </c>
      <c r="B344" s="229" t="s">
        <v>2087</v>
      </c>
    </row>
    <row r="345" spans="1:2" ht="15.75" customHeight="1">
      <c r="A345" s="229" t="s">
        <v>2088</v>
      </c>
      <c r="B345" s="229" t="s">
        <v>2089</v>
      </c>
    </row>
    <row r="346" spans="1:2" ht="15.75" customHeight="1">
      <c r="A346" s="229" t="s">
        <v>2090</v>
      </c>
      <c r="B346" s="229" t="s">
        <v>2091</v>
      </c>
    </row>
    <row r="347" spans="1:2" ht="15.75" customHeight="1">
      <c r="A347" s="228" t="s">
        <v>1108</v>
      </c>
      <c r="B347" s="228" t="s">
        <v>1109</v>
      </c>
    </row>
    <row r="348" spans="1:2" ht="15.75" customHeight="1">
      <c r="A348" s="229" t="s">
        <v>2092</v>
      </c>
      <c r="B348" s="229" t="s">
        <v>2093</v>
      </c>
    </row>
    <row r="349" spans="1:2" ht="15.75" customHeight="1">
      <c r="A349" s="229" t="s">
        <v>2094</v>
      </c>
      <c r="B349" s="229" t="s">
        <v>2095</v>
      </c>
    </row>
    <row r="350" spans="1:2" ht="15.75" customHeight="1">
      <c r="A350" s="229" t="s">
        <v>2096</v>
      </c>
      <c r="B350" s="229" t="s">
        <v>2097</v>
      </c>
    </row>
    <row r="351" spans="1:2" ht="15.75" customHeight="1">
      <c r="A351" s="229" t="s">
        <v>2098</v>
      </c>
      <c r="B351" s="229" t="s">
        <v>2099</v>
      </c>
    </row>
    <row r="352" spans="1:2" ht="15.75" customHeight="1">
      <c r="A352" s="229" t="s">
        <v>2100</v>
      </c>
      <c r="B352" s="229" t="s">
        <v>2101</v>
      </c>
    </row>
    <row r="353" spans="1:2" ht="15.75" customHeight="1">
      <c r="A353" s="229" t="s">
        <v>2102</v>
      </c>
      <c r="B353" s="229" t="s">
        <v>2103</v>
      </c>
    </row>
    <row r="354" spans="1:2" ht="15.75" customHeight="1">
      <c r="A354" s="229" t="s">
        <v>2104</v>
      </c>
      <c r="B354" s="229" t="s">
        <v>2105</v>
      </c>
    </row>
    <row r="355" spans="1:2" ht="15.75" customHeight="1">
      <c r="A355" s="229" t="s">
        <v>2106</v>
      </c>
      <c r="B355" s="229" t="s">
        <v>2107</v>
      </c>
    </row>
    <row r="356" spans="1:2" ht="15.75" customHeight="1">
      <c r="A356" s="229" t="s">
        <v>2108</v>
      </c>
      <c r="B356" s="229" t="s">
        <v>2109</v>
      </c>
    </row>
    <row r="357" spans="1:2" ht="15.75" customHeight="1">
      <c r="A357" s="229" t="s">
        <v>2110</v>
      </c>
      <c r="B357" s="229" t="s">
        <v>2111</v>
      </c>
    </row>
    <row r="358" spans="1:2" ht="15.75" customHeight="1">
      <c r="A358" s="229" t="s">
        <v>2112</v>
      </c>
      <c r="B358" s="229" t="s">
        <v>2113</v>
      </c>
    </row>
    <row r="359" spans="1:2" ht="15.75" customHeight="1">
      <c r="A359" s="229" t="s">
        <v>2114</v>
      </c>
      <c r="B359" s="229" t="s">
        <v>2115</v>
      </c>
    </row>
    <row r="360" spans="1:2" ht="15.75" customHeight="1">
      <c r="A360" s="229" t="s">
        <v>2116</v>
      </c>
      <c r="B360" s="229" t="s">
        <v>2117</v>
      </c>
    </row>
    <row r="361" spans="1:2" ht="15.75" customHeight="1">
      <c r="A361" s="229" t="s">
        <v>2118</v>
      </c>
      <c r="B361" s="229" t="s">
        <v>2119</v>
      </c>
    </row>
    <row r="362" spans="1:2" ht="15.75" customHeight="1">
      <c r="A362" s="229" t="s">
        <v>2120</v>
      </c>
      <c r="B362" s="229" t="s">
        <v>2121</v>
      </c>
    </row>
    <row r="363" spans="1:2" ht="15.75" customHeight="1">
      <c r="A363" s="229" t="s">
        <v>2122</v>
      </c>
      <c r="B363" s="229" t="s">
        <v>2123</v>
      </c>
    </row>
    <row r="364" spans="1:2" ht="15.75" customHeight="1">
      <c r="A364" s="229" t="s">
        <v>2124</v>
      </c>
      <c r="B364" s="229" t="s">
        <v>2125</v>
      </c>
    </row>
    <row r="365" spans="1:2" ht="15.75" customHeight="1">
      <c r="A365" s="229" t="s">
        <v>2126</v>
      </c>
      <c r="B365" s="229" t="s">
        <v>2127</v>
      </c>
    </row>
    <row r="366" spans="1:2" ht="15.75" customHeight="1">
      <c r="A366" s="229" t="s">
        <v>2128</v>
      </c>
      <c r="B366" s="229" t="s">
        <v>2129</v>
      </c>
    </row>
    <row r="367" spans="1:2" ht="15.75" customHeight="1">
      <c r="A367" s="229" t="s">
        <v>2130</v>
      </c>
      <c r="B367" s="229" t="s">
        <v>2131</v>
      </c>
    </row>
    <row r="368" spans="1:2" ht="15.75" customHeight="1">
      <c r="A368" s="229" t="s">
        <v>2132</v>
      </c>
      <c r="B368" s="229" t="s">
        <v>2133</v>
      </c>
    </row>
    <row r="369" spans="1:2" ht="15.75" customHeight="1">
      <c r="A369" s="229" t="s">
        <v>2134</v>
      </c>
      <c r="B369" s="229" t="s">
        <v>2135</v>
      </c>
    </row>
    <row r="370" spans="1:2" ht="15.75" customHeight="1">
      <c r="A370" s="229" t="s">
        <v>2136</v>
      </c>
      <c r="B370" s="229" t="s">
        <v>2137</v>
      </c>
    </row>
    <row r="371" spans="1:2" ht="15.75" customHeight="1">
      <c r="A371" s="229" t="s">
        <v>2138</v>
      </c>
      <c r="B371" s="229" t="s">
        <v>2139</v>
      </c>
    </row>
    <row r="372" spans="1:2" ht="15.75" customHeight="1">
      <c r="A372" s="229" t="s">
        <v>2140</v>
      </c>
      <c r="B372" s="229" t="s">
        <v>2141</v>
      </c>
    </row>
    <row r="373" spans="1:2" ht="15.75" customHeight="1">
      <c r="A373" s="229" t="s">
        <v>2142</v>
      </c>
      <c r="B373" s="229" t="s">
        <v>2143</v>
      </c>
    </row>
    <row r="374" spans="1:2" ht="15.75" customHeight="1">
      <c r="A374" s="229" t="s">
        <v>2144</v>
      </c>
      <c r="B374" s="229" t="s">
        <v>2145</v>
      </c>
    </row>
    <row r="375" spans="1:2" ht="15.75" customHeight="1">
      <c r="A375" s="229" t="s">
        <v>2146</v>
      </c>
      <c r="B375" s="229" t="s">
        <v>2147</v>
      </c>
    </row>
    <row r="376" spans="1:2" ht="15.75" customHeight="1">
      <c r="A376" s="229" t="s">
        <v>2148</v>
      </c>
      <c r="B376" s="229" t="s">
        <v>2149</v>
      </c>
    </row>
    <row r="377" spans="1:2" ht="15.75" customHeight="1">
      <c r="A377" s="229" t="s">
        <v>2150</v>
      </c>
      <c r="B377" s="229" t="s">
        <v>2151</v>
      </c>
    </row>
    <row r="378" spans="1:2" ht="15.75" customHeight="1">
      <c r="A378" s="229" t="s">
        <v>2152</v>
      </c>
      <c r="B378" s="229" t="s">
        <v>2153</v>
      </c>
    </row>
    <row r="379" spans="1:2" ht="15.75" customHeight="1">
      <c r="A379" s="229" t="s">
        <v>2154</v>
      </c>
      <c r="B379" s="229" t="s">
        <v>2155</v>
      </c>
    </row>
    <row r="380" spans="1:2" ht="15.75" customHeight="1">
      <c r="A380" s="229" t="s">
        <v>2156</v>
      </c>
      <c r="B380" s="229" t="s">
        <v>2157</v>
      </c>
    </row>
    <row r="381" spans="1:2" ht="15.75" customHeight="1">
      <c r="A381" s="229" t="s">
        <v>2158</v>
      </c>
      <c r="B381" s="229" t="s">
        <v>2159</v>
      </c>
    </row>
    <row r="382" spans="1:2" ht="15.75" customHeight="1">
      <c r="A382" s="229" t="s">
        <v>2160</v>
      </c>
      <c r="B382" s="229" t="s">
        <v>2161</v>
      </c>
    </row>
    <row r="383" spans="1:2" ht="15.75" customHeight="1">
      <c r="A383" s="229" t="s">
        <v>2162</v>
      </c>
      <c r="B383" s="229" t="s">
        <v>2163</v>
      </c>
    </row>
    <row r="384" spans="1:2" ht="15.75" customHeight="1">
      <c r="A384" s="229" t="s">
        <v>2164</v>
      </c>
      <c r="B384" s="229" t="s">
        <v>2165</v>
      </c>
    </row>
    <row r="385" spans="1:2" ht="15.75" customHeight="1">
      <c r="A385" s="229" t="s">
        <v>2166</v>
      </c>
      <c r="B385" s="229" t="s">
        <v>2167</v>
      </c>
    </row>
    <row r="386" spans="1:2" ht="15.75" customHeight="1">
      <c r="A386" s="229" t="s">
        <v>2168</v>
      </c>
      <c r="B386" s="229" t="s">
        <v>2169</v>
      </c>
    </row>
    <row r="387" spans="1:2" ht="15.75" customHeight="1">
      <c r="A387" s="229" t="s">
        <v>2170</v>
      </c>
      <c r="B387" s="229" t="s">
        <v>2171</v>
      </c>
    </row>
    <row r="388" spans="1:2" ht="15.75" customHeight="1">
      <c r="A388" s="229" t="s">
        <v>2172</v>
      </c>
      <c r="B388" s="229" t="s">
        <v>2173</v>
      </c>
    </row>
    <row r="389" spans="1:2" ht="15.75" customHeight="1">
      <c r="A389" s="229" t="s">
        <v>2174</v>
      </c>
      <c r="B389" s="229" t="s">
        <v>2175</v>
      </c>
    </row>
    <row r="390" spans="1:2" ht="15.75" customHeight="1">
      <c r="A390" s="229" t="s">
        <v>2176</v>
      </c>
      <c r="B390" s="229" t="s">
        <v>2177</v>
      </c>
    </row>
    <row r="391" spans="1:2" ht="15.75" customHeight="1">
      <c r="A391" s="229" t="s">
        <v>2178</v>
      </c>
      <c r="B391" s="229" t="s">
        <v>2179</v>
      </c>
    </row>
    <row r="392" spans="1:2" ht="15.75" customHeight="1">
      <c r="A392" s="229" t="s">
        <v>2180</v>
      </c>
      <c r="B392" s="229" t="s">
        <v>2181</v>
      </c>
    </row>
    <row r="393" spans="1:2" ht="15.75" customHeight="1">
      <c r="A393" s="229" t="s">
        <v>2182</v>
      </c>
      <c r="B393" s="229" t="s">
        <v>2183</v>
      </c>
    </row>
    <row r="394" spans="1:2" ht="15.75" customHeight="1">
      <c r="A394" s="229" t="s">
        <v>2184</v>
      </c>
      <c r="B394" s="229" t="s">
        <v>2185</v>
      </c>
    </row>
    <row r="395" spans="1:2" ht="15.75" customHeight="1">
      <c r="A395" s="229" t="s">
        <v>2186</v>
      </c>
      <c r="B395" s="229" t="s">
        <v>2187</v>
      </c>
    </row>
    <row r="396" spans="1:2" ht="15.75" customHeight="1">
      <c r="A396" s="229" t="s">
        <v>2188</v>
      </c>
      <c r="B396" s="229" t="s">
        <v>2189</v>
      </c>
    </row>
    <row r="397" spans="1:2" ht="15.75" customHeight="1">
      <c r="A397" s="229" t="s">
        <v>2190</v>
      </c>
      <c r="B397" s="229" t="s">
        <v>2191</v>
      </c>
    </row>
    <row r="398" spans="1:2" ht="15.75" customHeight="1">
      <c r="A398" s="229" t="s">
        <v>2192</v>
      </c>
      <c r="B398" s="229" t="s">
        <v>2193</v>
      </c>
    </row>
    <row r="399" spans="1:2" ht="15.75" customHeight="1">
      <c r="A399" s="229" t="s">
        <v>2194</v>
      </c>
      <c r="B399" s="229" t="s">
        <v>2195</v>
      </c>
    </row>
    <row r="400" spans="1:2" ht="15.75" customHeight="1">
      <c r="A400" s="229" t="s">
        <v>2196</v>
      </c>
      <c r="B400" s="229" t="s">
        <v>2197</v>
      </c>
    </row>
    <row r="401" spans="1:2" ht="15.75" customHeight="1">
      <c r="A401" s="229" t="s">
        <v>2198</v>
      </c>
      <c r="B401" s="229" t="s">
        <v>2199</v>
      </c>
    </row>
    <row r="402" spans="1:2" ht="15.75" customHeight="1">
      <c r="A402" s="229" t="s">
        <v>2200</v>
      </c>
      <c r="B402" s="229" t="s">
        <v>2201</v>
      </c>
    </row>
    <row r="403" spans="1:2" ht="15.75" customHeight="1">
      <c r="A403" s="229" t="s">
        <v>2202</v>
      </c>
      <c r="B403" s="229" t="s">
        <v>2203</v>
      </c>
    </row>
    <row r="404" spans="1:2" ht="15.75" customHeight="1">
      <c r="A404" s="229" t="s">
        <v>2204</v>
      </c>
      <c r="B404" s="229" t="s">
        <v>2205</v>
      </c>
    </row>
    <row r="405" spans="1:2" ht="15.75" customHeight="1">
      <c r="A405" s="229" t="s">
        <v>2206</v>
      </c>
      <c r="B405" s="229" t="s">
        <v>2207</v>
      </c>
    </row>
    <row r="406" spans="1:2" ht="15.75" customHeight="1">
      <c r="A406" s="229" t="s">
        <v>2208</v>
      </c>
      <c r="B406" s="229" t="s">
        <v>2209</v>
      </c>
    </row>
    <row r="407" spans="1:2" ht="15.75" customHeight="1">
      <c r="A407" s="229" t="s">
        <v>2210</v>
      </c>
      <c r="B407" s="229" t="s">
        <v>2211</v>
      </c>
    </row>
    <row r="408" spans="1:2" ht="15.75" customHeight="1">
      <c r="A408" s="229" t="s">
        <v>2212</v>
      </c>
      <c r="B408" s="229" t="s">
        <v>2213</v>
      </c>
    </row>
    <row r="409" spans="1:2" ht="15.75" customHeight="1">
      <c r="A409" s="229" t="s">
        <v>2214</v>
      </c>
      <c r="B409" s="229" t="s">
        <v>2215</v>
      </c>
    </row>
    <row r="410" spans="1:2" ht="15.75" customHeight="1">
      <c r="A410" s="229" t="s">
        <v>2216</v>
      </c>
      <c r="B410" s="229" t="s">
        <v>2217</v>
      </c>
    </row>
    <row r="411" spans="1:2" ht="15.75" customHeight="1">
      <c r="A411" s="229" t="s">
        <v>2218</v>
      </c>
      <c r="B411" s="229" t="s">
        <v>2219</v>
      </c>
    </row>
    <row r="412" spans="1:2" ht="15.75" customHeight="1">
      <c r="A412" s="229" t="s">
        <v>2220</v>
      </c>
      <c r="B412" s="229" t="s">
        <v>2221</v>
      </c>
    </row>
    <row r="413" spans="1:2" ht="15.75" customHeight="1">
      <c r="A413" s="229" t="s">
        <v>2222</v>
      </c>
      <c r="B413" s="229" t="s">
        <v>2223</v>
      </c>
    </row>
    <row r="414" spans="1:2" ht="15.75" customHeight="1">
      <c r="A414" s="229" t="s">
        <v>2224</v>
      </c>
      <c r="B414" s="229" t="s">
        <v>2225</v>
      </c>
    </row>
    <row r="415" spans="1:2" ht="15.75" customHeight="1">
      <c r="A415" s="229" t="s">
        <v>2226</v>
      </c>
      <c r="B415" s="229" t="s">
        <v>2227</v>
      </c>
    </row>
    <row r="416" spans="1:2" ht="15.75" customHeight="1">
      <c r="A416" s="229" t="s">
        <v>2228</v>
      </c>
      <c r="B416" s="229" t="s">
        <v>2229</v>
      </c>
    </row>
    <row r="417" spans="1:2" ht="15.75" customHeight="1">
      <c r="A417" s="229" t="s">
        <v>2230</v>
      </c>
      <c r="B417" s="229" t="s">
        <v>2231</v>
      </c>
    </row>
    <row r="418" spans="1:2" ht="15.75" customHeight="1">
      <c r="A418" s="229" t="s">
        <v>2232</v>
      </c>
      <c r="B418" s="229" t="s">
        <v>2233</v>
      </c>
    </row>
    <row r="419" spans="1:2" ht="15.75" customHeight="1">
      <c r="A419" s="229" t="s">
        <v>2234</v>
      </c>
      <c r="B419" s="229" t="s">
        <v>2235</v>
      </c>
    </row>
    <row r="420" spans="1:2" ht="15.75" customHeight="1">
      <c r="A420" s="229" t="s">
        <v>2236</v>
      </c>
      <c r="B420" s="229" t="s">
        <v>2237</v>
      </c>
    </row>
    <row r="421" spans="1:2" ht="15.75" customHeight="1">
      <c r="A421" s="229" t="s">
        <v>2238</v>
      </c>
      <c r="B421" s="229" t="s">
        <v>2239</v>
      </c>
    </row>
    <row r="422" spans="1:2" ht="15.75" customHeight="1">
      <c r="A422" s="229" t="s">
        <v>2240</v>
      </c>
      <c r="B422" s="229" t="s">
        <v>2241</v>
      </c>
    </row>
    <row r="423" spans="1:2" ht="15.75" customHeight="1">
      <c r="A423" s="229" t="s">
        <v>2242</v>
      </c>
      <c r="B423" s="229" t="s">
        <v>2243</v>
      </c>
    </row>
    <row r="424" spans="1:2" ht="15.75" customHeight="1">
      <c r="A424" s="229" t="s">
        <v>2244</v>
      </c>
      <c r="B424" s="229" t="s">
        <v>2245</v>
      </c>
    </row>
    <row r="425" spans="1:2" ht="15.75" customHeight="1">
      <c r="A425" s="229" t="s">
        <v>2246</v>
      </c>
      <c r="B425" s="229" t="s">
        <v>1646</v>
      </c>
    </row>
    <row r="426" spans="1:2" ht="15.75" customHeight="1">
      <c r="A426" s="229" t="s">
        <v>2247</v>
      </c>
      <c r="B426" s="229" t="s">
        <v>2248</v>
      </c>
    </row>
    <row r="427" spans="1:2" ht="15.75" customHeight="1">
      <c r="A427" s="229" t="s">
        <v>2249</v>
      </c>
      <c r="B427" s="229" t="s">
        <v>2250</v>
      </c>
    </row>
    <row r="428" spans="1:2" ht="15.75" customHeight="1">
      <c r="A428" s="229" t="s">
        <v>2251</v>
      </c>
      <c r="B428" s="229" t="s">
        <v>2252</v>
      </c>
    </row>
    <row r="429" spans="1:2" ht="15.75" customHeight="1">
      <c r="A429" s="229" t="s">
        <v>2253</v>
      </c>
      <c r="B429" s="229" t="s">
        <v>2254</v>
      </c>
    </row>
    <row r="430" spans="1:2" ht="15.75" customHeight="1">
      <c r="A430" s="229" t="s">
        <v>2255</v>
      </c>
      <c r="B430" s="229" t="s">
        <v>2256</v>
      </c>
    </row>
    <row r="431" spans="1:2" ht="15.75" customHeight="1">
      <c r="A431" s="229" t="s">
        <v>2257</v>
      </c>
      <c r="B431" s="229" t="s">
        <v>2258</v>
      </c>
    </row>
    <row r="432" spans="1:2" ht="15.75" customHeight="1">
      <c r="A432" s="229" t="s">
        <v>2259</v>
      </c>
      <c r="B432" s="229" t="s">
        <v>2260</v>
      </c>
    </row>
    <row r="433" spans="1:2" ht="15.75" customHeight="1">
      <c r="A433" s="229" t="s">
        <v>2261</v>
      </c>
      <c r="B433" s="229" t="s">
        <v>2262</v>
      </c>
    </row>
    <row r="434" spans="1:2" ht="15.75" customHeight="1">
      <c r="A434" s="229" t="s">
        <v>2263</v>
      </c>
      <c r="B434" s="229" t="s">
        <v>2264</v>
      </c>
    </row>
    <row r="435" spans="1:2" ht="15.75" customHeight="1">
      <c r="A435" s="229" t="s">
        <v>2265</v>
      </c>
      <c r="B435" s="229" t="s">
        <v>2266</v>
      </c>
    </row>
    <row r="436" spans="1:2" ht="15.75" customHeight="1">
      <c r="A436" s="229" t="s">
        <v>2267</v>
      </c>
      <c r="B436" s="229" t="s">
        <v>2268</v>
      </c>
    </row>
    <row r="437" spans="1:2" ht="15.75" customHeight="1">
      <c r="A437" s="229" t="s">
        <v>2269</v>
      </c>
      <c r="B437" s="229" t="s">
        <v>2270</v>
      </c>
    </row>
    <row r="438" spans="1:2" ht="15.75" customHeight="1">
      <c r="A438" s="229" t="s">
        <v>2271</v>
      </c>
      <c r="B438" s="229" t="s">
        <v>2272</v>
      </c>
    </row>
    <row r="439" spans="1:2" ht="15.75" customHeight="1">
      <c r="A439" s="229" t="s">
        <v>2273</v>
      </c>
      <c r="B439" s="229" t="s">
        <v>2274</v>
      </c>
    </row>
    <row r="440" spans="1:2" ht="15.75" customHeight="1">
      <c r="A440" s="229" t="s">
        <v>2275</v>
      </c>
      <c r="B440" s="229" t="s">
        <v>2276</v>
      </c>
    </row>
    <row r="441" spans="1:2" ht="15.75" customHeight="1">
      <c r="A441" s="229" t="s">
        <v>2277</v>
      </c>
      <c r="B441" s="229" t="s">
        <v>2278</v>
      </c>
    </row>
    <row r="442" spans="1:2" ht="15.75" customHeight="1">
      <c r="A442" s="229" t="s">
        <v>2279</v>
      </c>
      <c r="B442" s="229" t="s">
        <v>2280</v>
      </c>
    </row>
    <row r="443" spans="1:2" ht="15.75" customHeight="1">
      <c r="A443" s="229" t="s">
        <v>2281</v>
      </c>
      <c r="B443" s="229" t="s">
        <v>2282</v>
      </c>
    </row>
    <row r="444" spans="1:2" ht="15.75" customHeight="1">
      <c r="A444" s="229" t="s">
        <v>2283</v>
      </c>
      <c r="B444" s="229" t="s">
        <v>2284</v>
      </c>
    </row>
    <row r="445" spans="1:2" ht="15.75" customHeight="1">
      <c r="A445" s="229" t="s">
        <v>2285</v>
      </c>
      <c r="B445" s="229" t="s">
        <v>2286</v>
      </c>
    </row>
    <row r="446" spans="1:2" ht="15.75" customHeight="1">
      <c r="A446" s="229" t="s">
        <v>2287</v>
      </c>
      <c r="B446" s="229" t="s">
        <v>2288</v>
      </c>
    </row>
    <row r="447" spans="1:2" ht="15.75" customHeight="1">
      <c r="A447" s="229" t="s">
        <v>2289</v>
      </c>
      <c r="B447" s="229" t="s">
        <v>2290</v>
      </c>
    </row>
    <row r="448" spans="1:2" ht="15.75" customHeight="1">
      <c r="A448" s="229" t="s">
        <v>2291</v>
      </c>
      <c r="B448" s="229" t="s">
        <v>2292</v>
      </c>
    </row>
    <row r="449" spans="1:2" ht="15.75" customHeight="1">
      <c r="A449" s="229" t="s">
        <v>2293</v>
      </c>
      <c r="B449" s="229" t="s">
        <v>2294</v>
      </c>
    </row>
    <row r="450" spans="1:2" ht="15.75" customHeight="1">
      <c r="A450" s="229" t="s">
        <v>2295</v>
      </c>
      <c r="B450" s="229" t="s">
        <v>2296</v>
      </c>
    </row>
    <row r="451" spans="1:2" ht="15.75" customHeight="1">
      <c r="A451" s="229" t="s">
        <v>2297</v>
      </c>
      <c r="B451" s="229" t="s">
        <v>2298</v>
      </c>
    </row>
    <row r="452" spans="1:2" ht="15.75" customHeight="1">
      <c r="A452" s="229" t="s">
        <v>2299</v>
      </c>
      <c r="B452" s="229" t="s">
        <v>2300</v>
      </c>
    </row>
    <row r="453" spans="1:2" ht="15.75" customHeight="1">
      <c r="A453" s="229" t="s">
        <v>2301</v>
      </c>
      <c r="B453" s="229" t="s">
        <v>2302</v>
      </c>
    </row>
    <row r="454" spans="1:2" ht="15.75" customHeight="1">
      <c r="A454" s="229" t="s">
        <v>2303</v>
      </c>
      <c r="B454" s="229" t="s">
        <v>2304</v>
      </c>
    </row>
    <row r="455" spans="1:2" ht="15.75" customHeight="1">
      <c r="A455" s="229" t="s">
        <v>2305</v>
      </c>
      <c r="B455" s="229" t="s">
        <v>2306</v>
      </c>
    </row>
    <row r="456" spans="1:2" ht="15.75" customHeight="1">
      <c r="A456" s="229" t="s">
        <v>2307</v>
      </c>
      <c r="B456" s="229" t="s">
        <v>2308</v>
      </c>
    </row>
    <row r="457" spans="1:2" ht="15.75" customHeight="1">
      <c r="A457" s="229" t="s">
        <v>2309</v>
      </c>
      <c r="B457" s="229" t="s">
        <v>1995</v>
      </c>
    </row>
    <row r="458" spans="1:2" ht="15.75" customHeight="1">
      <c r="A458" s="229" t="s">
        <v>2310</v>
      </c>
      <c r="B458" s="229" t="s">
        <v>2311</v>
      </c>
    </row>
    <row r="459" spans="1:2" ht="15.75" customHeight="1">
      <c r="A459" s="229" t="s">
        <v>2312</v>
      </c>
      <c r="B459" s="229" t="s">
        <v>2313</v>
      </c>
    </row>
    <row r="460" spans="1:2" ht="15.75" customHeight="1">
      <c r="A460" s="229" t="s">
        <v>2314</v>
      </c>
      <c r="B460" s="229" t="s">
        <v>2315</v>
      </c>
    </row>
    <row r="461" spans="1:2" ht="15.75" customHeight="1">
      <c r="A461" s="229" t="s">
        <v>2316</v>
      </c>
      <c r="B461" s="229" t="s">
        <v>2317</v>
      </c>
    </row>
    <row r="462" spans="1:2" ht="15.75" customHeight="1">
      <c r="A462" s="229" t="s">
        <v>2318</v>
      </c>
      <c r="B462" s="229" t="s">
        <v>2319</v>
      </c>
    </row>
    <row r="463" spans="1:2" ht="15.75" customHeight="1">
      <c r="A463" s="229" t="s">
        <v>2320</v>
      </c>
      <c r="B463" s="229" t="s">
        <v>2321</v>
      </c>
    </row>
    <row r="464" spans="1:2" ht="15.75" customHeight="1">
      <c r="A464" s="229" t="s">
        <v>2322</v>
      </c>
      <c r="B464" s="229" t="s">
        <v>2323</v>
      </c>
    </row>
    <row r="465" spans="1:2" ht="15.75" customHeight="1">
      <c r="A465" s="229" t="s">
        <v>2324</v>
      </c>
      <c r="B465" s="229" t="s">
        <v>2325</v>
      </c>
    </row>
    <row r="466" spans="1:2" ht="15.75" customHeight="1">
      <c r="A466" s="229" t="s">
        <v>2326</v>
      </c>
      <c r="B466" s="229" t="s">
        <v>2327</v>
      </c>
    </row>
    <row r="467" spans="1:2" ht="15.75" customHeight="1">
      <c r="A467" s="229" t="s">
        <v>2328</v>
      </c>
      <c r="B467" s="229" t="s">
        <v>2329</v>
      </c>
    </row>
    <row r="468" spans="1:2" ht="15.75" customHeight="1">
      <c r="A468" s="229" t="s">
        <v>2330</v>
      </c>
      <c r="B468" s="229" t="s">
        <v>2331</v>
      </c>
    </row>
    <row r="469" spans="1:2" ht="15.75" customHeight="1">
      <c r="A469" s="229" t="s">
        <v>2332</v>
      </c>
      <c r="B469" s="229" t="s">
        <v>2333</v>
      </c>
    </row>
    <row r="470" spans="1:2" ht="15.75" customHeight="1">
      <c r="A470" s="229" t="s">
        <v>2334</v>
      </c>
      <c r="B470" s="229" t="s">
        <v>2335</v>
      </c>
    </row>
    <row r="471" spans="1:2" ht="15.75" customHeight="1">
      <c r="A471" s="229" t="s">
        <v>2336</v>
      </c>
      <c r="B471" s="229" t="s">
        <v>2337</v>
      </c>
    </row>
    <row r="472" spans="1:2" ht="15.75" customHeight="1">
      <c r="A472" s="229" t="s">
        <v>2338</v>
      </c>
      <c r="B472" s="229" t="s">
        <v>2339</v>
      </c>
    </row>
    <row r="473" spans="1:2" ht="15.75" customHeight="1">
      <c r="A473" s="229" t="s">
        <v>2340</v>
      </c>
      <c r="B473" s="229" t="s">
        <v>2341</v>
      </c>
    </row>
    <row r="474" spans="1:2" ht="15.75" customHeight="1">
      <c r="A474" s="229" t="s">
        <v>2342</v>
      </c>
      <c r="B474" s="229" t="s">
        <v>2343</v>
      </c>
    </row>
    <row r="475" spans="1:2" ht="15.75" customHeight="1">
      <c r="A475" s="229" t="s">
        <v>2344</v>
      </c>
      <c r="B475" s="229" t="s">
        <v>2345</v>
      </c>
    </row>
    <row r="476" spans="1:2" ht="15.75" customHeight="1">
      <c r="A476" s="229" t="s">
        <v>2346</v>
      </c>
      <c r="B476" s="229" t="s">
        <v>2347</v>
      </c>
    </row>
    <row r="477" spans="1:2" ht="15.75" customHeight="1">
      <c r="A477" s="229" t="s">
        <v>2348</v>
      </c>
      <c r="B477" s="229" t="s">
        <v>2349</v>
      </c>
    </row>
    <row r="478" spans="1:2" ht="15.75" customHeight="1">
      <c r="A478" s="229" t="s">
        <v>2350</v>
      </c>
      <c r="B478" s="229" t="s">
        <v>2351</v>
      </c>
    </row>
    <row r="479" spans="1:2" ht="15.75" customHeight="1">
      <c r="A479" s="229" t="s">
        <v>2352</v>
      </c>
      <c r="B479" s="229" t="s">
        <v>2353</v>
      </c>
    </row>
    <row r="480" spans="1:2" ht="15.75" customHeight="1">
      <c r="A480" s="229" t="s">
        <v>2354</v>
      </c>
      <c r="B480" s="229" t="s">
        <v>2355</v>
      </c>
    </row>
    <row r="481" spans="1:2" ht="15.75" customHeight="1">
      <c r="A481" s="229" t="s">
        <v>2356</v>
      </c>
      <c r="B481" s="229" t="s">
        <v>2357</v>
      </c>
    </row>
    <row r="482" spans="1:2" ht="15.75" customHeight="1">
      <c r="A482" s="229" t="s">
        <v>2358</v>
      </c>
      <c r="B482" s="229" t="s">
        <v>2359</v>
      </c>
    </row>
    <row r="483" spans="1:2" ht="15.75" customHeight="1">
      <c r="A483" s="229" t="s">
        <v>2360</v>
      </c>
      <c r="B483" s="229" t="s">
        <v>2361</v>
      </c>
    </row>
    <row r="484" spans="1:2" ht="15.75" customHeight="1">
      <c r="A484" s="229" t="s">
        <v>2362</v>
      </c>
      <c r="B484" s="229" t="s">
        <v>2363</v>
      </c>
    </row>
    <row r="485" spans="1:2" ht="15.75" customHeight="1">
      <c r="A485" s="229" t="s">
        <v>2364</v>
      </c>
      <c r="B485" s="229" t="s">
        <v>2365</v>
      </c>
    </row>
    <row r="486" spans="1:2" ht="15.75" customHeight="1">
      <c r="A486" s="229" t="s">
        <v>2366</v>
      </c>
      <c r="B486" s="229" t="s">
        <v>2367</v>
      </c>
    </row>
    <row r="487" spans="1:2" ht="15.75" customHeight="1">
      <c r="A487" s="229" t="s">
        <v>2368</v>
      </c>
      <c r="B487" s="229" t="s">
        <v>2369</v>
      </c>
    </row>
    <row r="488" spans="1:2" ht="15.75" customHeight="1">
      <c r="A488" s="229" t="s">
        <v>2370</v>
      </c>
      <c r="B488" s="229" t="s">
        <v>2371</v>
      </c>
    </row>
    <row r="489" spans="1:2" ht="15.75" customHeight="1">
      <c r="A489" s="229" t="s">
        <v>2372</v>
      </c>
      <c r="B489" s="229" t="s">
        <v>2373</v>
      </c>
    </row>
    <row r="490" spans="1:2" ht="15.75" customHeight="1">
      <c r="A490" s="229" t="s">
        <v>2374</v>
      </c>
      <c r="B490" s="229" t="s">
        <v>2375</v>
      </c>
    </row>
    <row r="491" spans="1:2" ht="15.75" customHeight="1">
      <c r="A491" s="229" t="s">
        <v>2376</v>
      </c>
      <c r="B491" s="229" t="s">
        <v>2377</v>
      </c>
    </row>
    <row r="492" spans="1:2" ht="15.75" customHeight="1">
      <c r="A492" s="229" t="s">
        <v>2378</v>
      </c>
      <c r="B492" s="229" t="s">
        <v>2379</v>
      </c>
    </row>
    <row r="493" spans="1:2" ht="15.75" customHeight="1">
      <c r="A493" s="229" t="s">
        <v>2380</v>
      </c>
      <c r="B493" s="229" t="s">
        <v>2381</v>
      </c>
    </row>
    <row r="494" spans="1:2" ht="15.75" customHeight="1">
      <c r="A494" s="229" t="s">
        <v>2382</v>
      </c>
      <c r="B494" s="229" t="s">
        <v>2383</v>
      </c>
    </row>
    <row r="495" spans="1:2" ht="15.75" customHeight="1">
      <c r="A495" s="229" t="s">
        <v>2384</v>
      </c>
      <c r="B495" s="229" t="s">
        <v>2385</v>
      </c>
    </row>
    <row r="496" spans="1:2" ht="15.75" customHeight="1">
      <c r="A496" s="229" t="s">
        <v>2386</v>
      </c>
      <c r="B496" s="229" t="s">
        <v>2387</v>
      </c>
    </row>
    <row r="497" spans="1:2" ht="15.75" customHeight="1">
      <c r="A497" s="229" t="s">
        <v>2388</v>
      </c>
      <c r="B497" s="229" t="s">
        <v>2389</v>
      </c>
    </row>
    <row r="498" spans="1:2" ht="15.75" customHeight="1">
      <c r="A498" s="229" t="s">
        <v>2390</v>
      </c>
      <c r="B498" s="229" t="s">
        <v>2391</v>
      </c>
    </row>
    <row r="499" spans="1:2" ht="15.75" customHeight="1">
      <c r="A499" s="229" t="s">
        <v>2392</v>
      </c>
      <c r="B499" s="229" t="s">
        <v>2393</v>
      </c>
    </row>
    <row r="500" spans="1:2" ht="15.75" customHeight="1">
      <c r="A500" s="229" t="s">
        <v>2394</v>
      </c>
      <c r="B500" s="229" t="s">
        <v>2395</v>
      </c>
    </row>
    <row r="501" spans="1:2" ht="15.75" customHeight="1">
      <c r="A501" s="229" t="s">
        <v>2396</v>
      </c>
      <c r="B501" s="229" t="s">
        <v>2397</v>
      </c>
    </row>
    <row r="502" spans="1:2" ht="15.75" customHeight="1">
      <c r="A502" s="229" t="s">
        <v>2398</v>
      </c>
      <c r="B502" s="229" t="s">
        <v>2399</v>
      </c>
    </row>
    <row r="503" spans="1:2" ht="15.75" customHeight="1">
      <c r="A503" s="229" t="s">
        <v>2400</v>
      </c>
      <c r="B503" s="229" t="s">
        <v>2401</v>
      </c>
    </row>
    <row r="504" spans="1:2" ht="15.75" customHeight="1">
      <c r="A504" s="229" t="s">
        <v>2402</v>
      </c>
      <c r="B504" s="229" t="s">
        <v>2403</v>
      </c>
    </row>
    <row r="505" spans="1:2" ht="15.75" customHeight="1">
      <c r="A505" s="229" t="s">
        <v>2404</v>
      </c>
      <c r="B505" s="229" t="s">
        <v>1828</v>
      </c>
    </row>
    <row r="506" spans="1:2" ht="15.75" customHeight="1">
      <c r="A506" s="229" t="s">
        <v>2405</v>
      </c>
      <c r="B506" s="229" t="s">
        <v>2406</v>
      </c>
    </row>
    <row r="507" spans="1:2" ht="15.75" customHeight="1">
      <c r="A507" s="229" t="s">
        <v>2407</v>
      </c>
      <c r="B507" s="229" t="s">
        <v>2408</v>
      </c>
    </row>
    <row r="508" spans="1:2" ht="15.75" customHeight="1">
      <c r="A508" s="229" t="s">
        <v>2409</v>
      </c>
      <c r="B508" s="229" t="s">
        <v>2410</v>
      </c>
    </row>
    <row r="509" spans="1:2" ht="15.75" customHeight="1">
      <c r="A509" s="229" t="s">
        <v>2411</v>
      </c>
      <c r="B509" s="229" t="s">
        <v>2412</v>
      </c>
    </row>
    <row r="510" spans="1:2" ht="15.75" customHeight="1">
      <c r="A510" s="229" t="s">
        <v>2413</v>
      </c>
      <c r="B510" s="229" t="s">
        <v>2414</v>
      </c>
    </row>
    <row r="511" spans="1:2" ht="15.75" customHeight="1">
      <c r="A511" s="229" t="s">
        <v>2415</v>
      </c>
      <c r="B511" s="229" t="s">
        <v>2416</v>
      </c>
    </row>
    <row r="512" spans="1:2" ht="15.75" customHeight="1">
      <c r="A512" s="229" t="s">
        <v>2417</v>
      </c>
      <c r="B512" s="229" t="s">
        <v>2418</v>
      </c>
    </row>
    <row r="513" spans="1:2" ht="15.75" customHeight="1">
      <c r="A513" s="229" t="s">
        <v>2419</v>
      </c>
      <c r="B513" s="229" t="s">
        <v>2420</v>
      </c>
    </row>
    <row r="514" spans="1:2" ht="15.75" customHeight="1">
      <c r="A514" s="229" t="s">
        <v>2421</v>
      </c>
      <c r="B514" s="229" t="s">
        <v>2422</v>
      </c>
    </row>
    <row r="515" spans="1:2" ht="15.75" customHeight="1">
      <c r="A515" s="229" t="s">
        <v>2423</v>
      </c>
      <c r="B515" s="229" t="s">
        <v>2424</v>
      </c>
    </row>
    <row r="516" spans="1:2" ht="15.75" customHeight="1">
      <c r="A516" s="229" t="s">
        <v>2425</v>
      </c>
      <c r="B516" s="229" t="s">
        <v>2426</v>
      </c>
    </row>
    <row r="517" spans="1:2" ht="15.75" customHeight="1">
      <c r="A517" s="229" t="s">
        <v>2427</v>
      </c>
      <c r="B517" s="229" t="s">
        <v>2428</v>
      </c>
    </row>
    <row r="518" spans="1:2" ht="15.75" customHeight="1">
      <c r="A518" s="229" t="s">
        <v>2429</v>
      </c>
      <c r="B518" s="229" t="s">
        <v>2430</v>
      </c>
    </row>
    <row r="519" spans="1:2" ht="15.75" customHeight="1">
      <c r="A519" s="229" t="s">
        <v>2431</v>
      </c>
      <c r="B519" s="229" t="s">
        <v>2432</v>
      </c>
    </row>
    <row r="520" spans="1:2" ht="15.75" customHeight="1">
      <c r="A520" s="229" t="s">
        <v>2433</v>
      </c>
      <c r="B520" s="229" t="s">
        <v>2434</v>
      </c>
    </row>
    <row r="521" spans="1:2" ht="15.75" customHeight="1">
      <c r="A521" s="229" t="s">
        <v>2435</v>
      </c>
      <c r="B521" s="229" t="s">
        <v>2436</v>
      </c>
    </row>
    <row r="522" spans="1:2" ht="15.75" customHeight="1">
      <c r="A522" s="229" t="s">
        <v>2437</v>
      </c>
      <c r="B522" s="229" t="s">
        <v>2438</v>
      </c>
    </row>
    <row r="523" spans="1:2" ht="15.75" customHeight="1">
      <c r="A523" s="229" t="s">
        <v>2439</v>
      </c>
      <c r="B523" s="229" t="s">
        <v>2440</v>
      </c>
    </row>
    <row r="524" spans="1:2" ht="15.75" customHeight="1">
      <c r="A524" s="229" t="s">
        <v>2441</v>
      </c>
      <c r="B524" s="229" t="s">
        <v>2442</v>
      </c>
    </row>
    <row r="525" spans="1:2" ht="15.75" customHeight="1">
      <c r="A525" s="229" t="s">
        <v>2443</v>
      </c>
      <c r="B525" s="229" t="s">
        <v>2444</v>
      </c>
    </row>
    <row r="526" spans="1:2" ht="15.75" customHeight="1">
      <c r="A526" s="229" t="s">
        <v>2445</v>
      </c>
      <c r="B526" s="229" t="s">
        <v>2446</v>
      </c>
    </row>
    <row r="527" spans="1:2" ht="15.75" customHeight="1">
      <c r="A527" s="229" t="s">
        <v>2447</v>
      </c>
      <c r="B527" s="229" t="s">
        <v>2448</v>
      </c>
    </row>
    <row r="528" spans="1:2" ht="15.75" customHeight="1">
      <c r="A528" s="229" t="s">
        <v>2449</v>
      </c>
      <c r="B528" s="229" t="s">
        <v>2450</v>
      </c>
    </row>
    <row r="529" spans="1:2" ht="15.75" customHeight="1">
      <c r="A529" s="229" t="s">
        <v>2451</v>
      </c>
      <c r="B529" s="229" t="s">
        <v>2452</v>
      </c>
    </row>
    <row r="530" spans="1:2" ht="15.75" customHeight="1">
      <c r="A530" s="229" t="s">
        <v>2453</v>
      </c>
      <c r="B530" s="229" t="s">
        <v>2454</v>
      </c>
    </row>
    <row r="531" spans="1:2" ht="15.75" customHeight="1">
      <c r="A531" s="229" t="s">
        <v>2455</v>
      </c>
      <c r="B531" s="229" t="s">
        <v>2456</v>
      </c>
    </row>
    <row r="532" spans="1:2" ht="15.75" customHeight="1">
      <c r="A532" s="229" t="s">
        <v>2457</v>
      </c>
      <c r="B532" s="229" t="s">
        <v>2458</v>
      </c>
    </row>
    <row r="533" spans="1:2" ht="15.75" customHeight="1">
      <c r="A533" s="229" t="s">
        <v>2459</v>
      </c>
      <c r="B533" s="229" t="s">
        <v>2460</v>
      </c>
    </row>
    <row r="534" spans="1:2" ht="15.75" customHeight="1">
      <c r="A534" s="229" t="s">
        <v>2461</v>
      </c>
      <c r="B534" s="229" t="s">
        <v>2462</v>
      </c>
    </row>
    <row r="535" spans="1:2" ht="15.75" customHeight="1">
      <c r="A535" s="229" t="s">
        <v>2463</v>
      </c>
      <c r="B535" s="229" t="s">
        <v>2464</v>
      </c>
    </row>
    <row r="536" spans="1:2" ht="15.75" customHeight="1">
      <c r="A536" s="229" t="s">
        <v>2465</v>
      </c>
      <c r="B536" s="229" t="s">
        <v>2466</v>
      </c>
    </row>
    <row r="537" spans="1:2" ht="15.75" customHeight="1">
      <c r="A537" s="229" t="s">
        <v>2467</v>
      </c>
      <c r="B537" s="229" t="s">
        <v>2468</v>
      </c>
    </row>
    <row r="538" spans="1:2" ht="15.75" customHeight="1">
      <c r="A538" s="229" t="s">
        <v>2469</v>
      </c>
      <c r="B538" s="229" t="s">
        <v>2470</v>
      </c>
    </row>
    <row r="539" spans="1:2" ht="15.75" customHeight="1">
      <c r="A539" s="229" t="s">
        <v>2471</v>
      </c>
      <c r="B539" s="229" t="s">
        <v>2472</v>
      </c>
    </row>
    <row r="540" spans="1:2" ht="15.75" customHeight="1">
      <c r="A540" s="229" t="s">
        <v>2473</v>
      </c>
      <c r="B540" s="229" t="s">
        <v>2474</v>
      </c>
    </row>
    <row r="541" spans="1:2" ht="15.75" customHeight="1">
      <c r="A541" s="229" t="s">
        <v>2475</v>
      </c>
      <c r="B541" s="229" t="s">
        <v>2476</v>
      </c>
    </row>
    <row r="542" spans="1:2" ht="15.75" customHeight="1">
      <c r="A542" s="229" t="s">
        <v>2477</v>
      </c>
      <c r="B542" s="229" t="s">
        <v>1546</v>
      </c>
    </row>
    <row r="543" spans="1:2" ht="15.75" customHeight="1">
      <c r="A543" s="229" t="s">
        <v>2478</v>
      </c>
      <c r="B543" s="229" t="s">
        <v>2479</v>
      </c>
    </row>
    <row r="544" spans="1:2" ht="15.75" customHeight="1">
      <c r="A544" s="229" t="s">
        <v>2480</v>
      </c>
      <c r="B544" s="229" t="s">
        <v>1495</v>
      </c>
    </row>
    <row r="545" spans="1:2" ht="15.75" customHeight="1">
      <c r="A545" s="229" t="s">
        <v>2481</v>
      </c>
      <c r="B545" s="229" t="s">
        <v>2482</v>
      </c>
    </row>
    <row r="546" spans="1:2" ht="15.75" customHeight="1">
      <c r="A546" s="229" t="s">
        <v>2483</v>
      </c>
      <c r="B546" s="229" t="s">
        <v>2484</v>
      </c>
    </row>
    <row r="547" spans="1:2" ht="15.75" customHeight="1">
      <c r="A547" s="229" t="s">
        <v>2485</v>
      </c>
      <c r="B547" s="229" t="s">
        <v>2486</v>
      </c>
    </row>
    <row r="548" spans="1:2" ht="15.75" customHeight="1">
      <c r="A548" s="229" t="s">
        <v>2487</v>
      </c>
      <c r="B548" s="229" t="s">
        <v>2488</v>
      </c>
    </row>
    <row r="549" spans="1:2" ht="15.75" customHeight="1">
      <c r="A549" s="229" t="s">
        <v>2489</v>
      </c>
      <c r="B549" s="229" t="s">
        <v>2490</v>
      </c>
    </row>
    <row r="550" spans="1:2" ht="15.75" customHeight="1">
      <c r="A550" s="229" t="s">
        <v>2491</v>
      </c>
      <c r="B550" s="229" t="s">
        <v>2492</v>
      </c>
    </row>
    <row r="551" spans="1:2" ht="15.75" customHeight="1">
      <c r="A551" s="229" t="s">
        <v>2493</v>
      </c>
      <c r="B551" s="229" t="s">
        <v>2494</v>
      </c>
    </row>
    <row r="552" spans="1:2" ht="15.75" customHeight="1">
      <c r="A552" s="229" t="s">
        <v>2495</v>
      </c>
      <c r="B552" s="229" t="s">
        <v>2496</v>
      </c>
    </row>
    <row r="553" spans="1:2" ht="15.75" customHeight="1">
      <c r="A553" s="229" t="s">
        <v>2497</v>
      </c>
      <c r="B553" s="229" t="s">
        <v>2498</v>
      </c>
    </row>
    <row r="554" spans="1:2" ht="15.75" customHeight="1">
      <c r="A554" s="229" t="s">
        <v>2499</v>
      </c>
      <c r="B554" s="229" t="s">
        <v>2500</v>
      </c>
    </row>
    <row r="555" spans="1:2" ht="15.75" customHeight="1">
      <c r="A555" s="229" t="s">
        <v>2501</v>
      </c>
      <c r="B555" s="229" t="s">
        <v>2502</v>
      </c>
    </row>
    <row r="556" spans="1:2" ht="15.75" customHeight="1">
      <c r="A556" s="229" t="s">
        <v>2503</v>
      </c>
      <c r="B556" s="229" t="s">
        <v>2504</v>
      </c>
    </row>
    <row r="557" spans="1:2" ht="15.75" customHeight="1">
      <c r="A557" s="229" t="s">
        <v>2505</v>
      </c>
      <c r="B557" s="229" t="s">
        <v>2506</v>
      </c>
    </row>
    <row r="558" spans="1:2" ht="15.75" customHeight="1">
      <c r="A558" s="229" t="s">
        <v>2507</v>
      </c>
      <c r="B558" s="229" t="s">
        <v>2508</v>
      </c>
    </row>
    <row r="559" spans="1:2" ht="15.75" customHeight="1">
      <c r="A559" s="229" t="s">
        <v>2509</v>
      </c>
      <c r="B559" s="229" t="s">
        <v>2510</v>
      </c>
    </row>
    <row r="560" spans="1:2" ht="15.75" customHeight="1">
      <c r="A560" s="229" t="s">
        <v>2511</v>
      </c>
      <c r="B560" s="229" t="s">
        <v>2512</v>
      </c>
    </row>
    <row r="561" spans="1:2" ht="15.75" customHeight="1">
      <c r="A561" s="229" t="s">
        <v>2513</v>
      </c>
      <c r="B561" s="229" t="s">
        <v>2514</v>
      </c>
    </row>
    <row r="562" spans="1:2" ht="15.75" customHeight="1">
      <c r="A562" s="229" t="s">
        <v>2515</v>
      </c>
      <c r="B562" s="229" t="s">
        <v>2516</v>
      </c>
    </row>
    <row r="563" spans="1:2" ht="15.75" customHeight="1">
      <c r="A563" s="229" t="s">
        <v>2517</v>
      </c>
      <c r="B563" s="229" t="s">
        <v>2518</v>
      </c>
    </row>
    <row r="564" spans="1:2" ht="15.75" customHeight="1">
      <c r="A564" s="229" t="s">
        <v>2519</v>
      </c>
      <c r="B564" s="229" t="s">
        <v>2520</v>
      </c>
    </row>
    <row r="565" spans="1:2" ht="15.75" customHeight="1">
      <c r="A565" s="229" t="s">
        <v>2521</v>
      </c>
      <c r="B565" s="229" t="s">
        <v>2522</v>
      </c>
    </row>
    <row r="566" spans="1:2" ht="15.75" customHeight="1">
      <c r="A566" s="229" t="s">
        <v>2523</v>
      </c>
      <c r="B566" s="229" t="s">
        <v>2524</v>
      </c>
    </row>
    <row r="567" spans="1:2" ht="15.75" customHeight="1">
      <c r="A567" s="229" t="s">
        <v>2525</v>
      </c>
      <c r="B567" s="229" t="s">
        <v>2526</v>
      </c>
    </row>
    <row r="568" spans="1:2" ht="15.75" customHeight="1">
      <c r="A568" s="229" t="s">
        <v>2527</v>
      </c>
      <c r="B568" s="229" t="s">
        <v>2528</v>
      </c>
    </row>
    <row r="569" spans="1:2" ht="15.75" customHeight="1">
      <c r="A569" s="229" t="s">
        <v>2529</v>
      </c>
      <c r="B569" s="229" t="s">
        <v>2530</v>
      </c>
    </row>
    <row r="570" spans="1:2" ht="15.75" customHeight="1">
      <c r="A570" s="229" t="s">
        <v>2531</v>
      </c>
      <c r="B570" s="229" t="s">
        <v>2532</v>
      </c>
    </row>
    <row r="571" spans="1:2" ht="15.75" customHeight="1">
      <c r="A571" s="229" t="s">
        <v>2533</v>
      </c>
      <c r="B571" s="229" t="s">
        <v>2534</v>
      </c>
    </row>
    <row r="572" spans="1:2" ht="15.75" customHeight="1">
      <c r="A572" s="229" t="s">
        <v>2535</v>
      </c>
      <c r="B572" s="229" t="s">
        <v>2536</v>
      </c>
    </row>
    <row r="573" spans="1:2" ht="15.75" customHeight="1">
      <c r="A573" s="229" t="s">
        <v>2537</v>
      </c>
      <c r="B573" s="229" t="s">
        <v>2538</v>
      </c>
    </row>
    <row r="574" spans="1:2" ht="15.75" customHeight="1">
      <c r="A574" s="229" t="s">
        <v>2539</v>
      </c>
      <c r="B574" s="229" t="s">
        <v>2540</v>
      </c>
    </row>
    <row r="575" spans="1:2" ht="15.75" customHeight="1">
      <c r="A575" s="229" t="s">
        <v>2541</v>
      </c>
      <c r="B575" s="229" t="s">
        <v>2542</v>
      </c>
    </row>
    <row r="576" spans="1:2" ht="15.75" customHeight="1">
      <c r="A576" s="229" t="s">
        <v>2543</v>
      </c>
      <c r="B576" s="229" t="s">
        <v>2544</v>
      </c>
    </row>
    <row r="577" spans="1:2" ht="15.75" customHeight="1">
      <c r="A577" s="229" t="s">
        <v>2545</v>
      </c>
      <c r="B577" s="229" t="s">
        <v>2546</v>
      </c>
    </row>
    <row r="578" spans="1:2" ht="15.75" customHeight="1">
      <c r="A578" s="229" t="s">
        <v>2547</v>
      </c>
      <c r="B578" s="229" t="s">
        <v>2548</v>
      </c>
    </row>
    <row r="579" spans="1:2" ht="15.75" customHeight="1">
      <c r="A579" s="229" t="s">
        <v>2549</v>
      </c>
      <c r="B579" s="229" t="s">
        <v>2550</v>
      </c>
    </row>
    <row r="580" spans="1:2" ht="15.75" customHeight="1">
      <c r="A580" s="229" t="s">
        <v>2551</v>
      </c>
      <c r="B580" s="229" t="s">
        <v>2552</v>
      </c>
    </row>
    <row r="581" spans="1:2" ht="15.75" customHeight="1">
      <c r="A581" s="229" t="s">
        <v>2553</v>
      </c>
      <c r="B581" s="229" t="s">
        <v>2554</v>
      </c>
    </row>
    <row r="582" spans="1:2" ht="15.75" customHeight="1">
      <c r="A582" s="229" t="s">
        <v>2555</v>
      </c>
      <c r="B582" s="229" t="s">
        <v>2556</v>
      </c>
    </row>
    <row r="583" spans="1:2" ht="15.75" customHeight="1">
      <c r="A583" s="229" t="s">
        <v>2557</v>
      </c>
      <c r="B583" s="229" t="s">
        <v>2558</v>
      </c>
    </row>
    <row r="584" spans="1:2" ht="15.75" customHeight="1">
      <c r="A584" s="229" t="s">
        <v>2559</v>
      </c>
      <c r="B584" s="229" t="s">
        <v>2560</v>
      </c>
    </row>
    <row r="585" spans="1:2" ht="15.75" customHeight="1">
      <c r="A585" s="229" t="s">
        <v>2561</v>
      </c>
      <c r="B585" s="229" t="s">
        <v>2562</v>
      </c>
    </row>
    <row r="586" spans="1:2" ht="15.75" customHeight="1">
      <c r="A586" s="229" t="s">
        <v>2563</v>
      </c>
      <c r="B586" s="229" t="s">
        <v>2564</v>
      </c>
    </row>
    <row r="587" spans="1:2" ht="15.75" customHeight="1">
      <c r="A587" s="229" t="s">
        <v>2565</v>
      </c>
      <c r="B587" s="229" t="s">
        <v>2566</v>
      </c>
    </row>
    <row r="588" spans="1:2" ht="15.75" customHeight="1">
      <c r="A588" s="229" t="s">
        <v>2567</v>
      </c>
      <c r="B588" s="229" t="s">
        <v>2568</v>
      </c>
    </row>
    <row r="589" spans="1:2" ht="15.75" customHeight="1">
      <c r="A589" s="229" t="s">
        <v>2569</v>
      </c>
      <c r="B589" s="229" t="s">
        <v>2570</v>
      </c>
    </row>
    <row r="590" spans="1:2" ht="15.75" customHeight="1">
      <c r="A590" s="229" t="s">
        <v>2571</v>
      </c>
      <c r="B590" s="229" t="s">
        <v>2572</v>
      </c>
    </row>
    <row r="591" spans="1:2" ht="15.75" customHeight="1">
      <c r="A591" s="229" t="s">
        <v>2573</v>
      </c>
      <c r="B591" s="229" t="s">
        <v>2574</v>
      </c>
    </row>
    <row r="592" spans="1:2" ht="15.75" customHeight="1">
      <c r="A592" s="229" t="s">
        <v>2575</v>
      </c>
      <c r="B592" s="229" t="s">
        <v>2576</v>
      </c>
    </row>
    <row r="593" spans="1:2" ht="15.75" customHeight="1">
      <c r="A593" s="229" t="s">
        <v>2577</v>
      </c>
      <c r="B593" s="229" t="s">
        <v>2578</v>
      </c>
    </row>
    <row r="594" spans="1:2" ht="15.75" customHeight="1">
      <c r="A594" s="229" t="s">
        <v>2579</v>
      </c>
      <c r="B594" s="229" t="s">
        <v>2580</v>
      </c>
    </row>
    <row r="595" spans="1:2" ht="15.75" customHeight="1">
      <c r="A595" s="229" t="s">
        <v>2581</v>
      </c>
      <c r="B595" s="229" t="s">
        <v>2582</v>
      </c>
    </row>
    <row r="596" spans="1:2" ht="15.75" customHeight="1">
      <c r="A596" s="229" t="s">
        <v>2583</v>
      </c>
      <c r="B596" s="229" t="s">
        <v>2584</v>
      </c>
    </row>
    <row r="597" spans="1:2" ht="15.75" customHeight="1">
      <c r="A597" s="229" t="s">
        <v>2585</v>
      </c>
      <c r="B597" s="229" t="s">
        <v>2586</v>
      </c>
    </row>
    <row r="598" spans="1:2" ht="15.75" customHeight="1">
      <c r="A598" s="229" t="s">
        <v>2587</v>
      </c>
      <c r="B598" s="229" t="s">
        <v>2588</v>
      </c>
    </row>
    <row r="599" spans="1:2" ht="15.75" customHeight="1">
      <c r="A599" s="229" t="s">
        <v>2589</v>
      </c>
      <c r="B599" s="229" t="s">
        <v>2590</v>
      </c>
    </row>
    <row r="600" spans="1:2" ht="15.75" customHeight="1">
      <c r="A600" s="229" t="s">
        <v>2591</v>
      </c>
      <c r="B600" s="229" t="s">
        <v>2592</v>
      </c>
    </row>
    <row r="601" spans="1:2" ht="15.75" customHeight="1">
      <c r="A601" s="229" t="s">
        <v>2593</v>
      </c>
      <c r="B601" s="229" t="s">
        <v>2594</v>
      </c>
    </row>
    <row r="602" spans="1:2" ht="15.75" customHeight="1">
      <c r="A602" s="229" t="s">
        <v>2595</v>
      </c>
      <c r="B602" s="229" t="s">
        <v>2596</v>
      </c>
    </row>
    <row r="603" spans="1:2" ht="15.75" customHeight="1">
      <c r="A603" s="229" t="s">
        <v>2597</v>
      </c>
      <c r="B603" s="229" t="s">
        <v>2598</v>
      </c>
    </row>
    <row r="604" spans="1:2" ht="15.75" customHeight="1">
      <c r="A604" s="229" t="s">
        <v>2599</v>
      </c>
      <c r="B604" s="229" t="s">
        <v>2600</v>
      </c>
    </row>
    <row r="605" spans="1:2" ht="15.75" customHeight="1">
      <c r="A605" s="229" t="s">
        <v>2601</v>
      </c>
      <c r="B605" s="229" t="s">
        <v>2602</v>
      </c>
    </row>
    <row r="606" spans="1:2" ht="15.75" customHeight="1">
      <c r="A606" s="229" t="s">
        <v>2603</v>
      </c>
      <c r="B606" s="229" t="s">
        <v>2604</v>
      </c>
    </row>
    <row r="607" spans="1:2" ht="15.75" customHeight="1">
      <c r="A607" s="229" t="s">
        <v>2605</v>
      </c>
      <c r="B607" s="229" t="s">
        <v>2606</v>
      </c>
    </row>
    <row r="608" spans="1:2" ht="15.75" customHeight="1">
      <c r="A608" s="229" t="s">
        <v>2607</v>
      </c>
      <c r="B608" s="229" t="s">
        <v>2608</v>
      </c>
    </row>
    <row r="609" spans="1:2" ht="15.75" customHeight="1">
      <c r="A609" s="229" t="s">
        <v>2609</v>
      </c>
      <c r="B609" s="229" t="s">
        <v>2610</v>
      </c>
    </row>
    <row r="610" spans="1:2" ht="15.75" customHeight="1">
      <c r="A610" s="229" t="s">
        <v>2611</v>
      </c>
      <c r="B610" s="229" t="s">
        <v>2612</v>
      </c>
    </row>
    <row r="611" spans="1:2" ht="15.75" customHeight="1">
      <c r="A611" s="229" t="s">
        <v>2613</v>
      </c>
      <c r="B611" s="229" t="s">
        <v>2614</v>
      </c>
    </row>
    <row r="612" spans="1:2" ht="15.75" customHeight="1">
      <c r="A612" s="229" t="s">
        <v>2615</v>
      </c>
      <c r="B612" s="229" t="s">
        <v>2616</v>
      </c>
    </row>
    <row r="613" spans="1:2" ht="15.75" customHeight="1">
      <c r="A613" s="229" t="s">
        <v>2617</v>
      </c>
      <c r="B613" s="229" t="s">
        <v>2618</v>
      </c>
    </row>
    <row r="614" spans="1:2" ht="15.75" customHeight="1">
      <c r="A614" s="229" t="s">
        <v>2619</v>
      </c>
      <c r="B614" s="229" t="s">
        <v>2620</v>
      </c>
    </row>
    <row r="615" spans="1:2" ht="15.75" customHeight="1">
      <c r="A615" s="229" t="s">
        <v>2621</v>
      </c>
      <c r="B615" s="229" t="s">
        <v>2622</v>
      </c>
    </row>
    <row r="616" spans="1:2" ht="15.75" customHeight="1">
      <c r="A616" s="229" t="s">
        <v>2623</v>
      </c>
      <c r="B616" s="229" t="s">
        <v>2624</v>
      </c>
    </row>
    <row r="617" spans="1:2" ht="15.75" customHeight="1">
      <c r="A617" s="229" t="s">
        <v>2625</v>
      </c>
      <c r="B617" s="229" t="s">
        <v>2626</v>
      </c>
    </row>
    <row r="618" spans="1:2" ht="15.75" customHeight="1">
      <c r="A618" s="229" t="s">
        <v>2627</v>
      </c>
      <c r="B618" s="229" t="s">
        <v>2628</v>
      </c>
    </row>
    <row r="619" spans="1:2" ht="15.75" customHeight="1">
      <c r="A619" s="229" t="s">
        <v>2629</v>
      </c>
      <c r="B619" s="229" t="s">
        <v>2630</v>
      </c>
    </row>
    <row r="620" spans="1:2" ht="15.75" customHeight="1">
      <c r="A620" s="229" t="s">
        <v>2631</v>
      </c>
      <c r="B620" s="229" t="s">
        <v>2632</v>
      </c>
    </row>
    <row r="621" spans="1:2" ht="15.75" customHeight="1">
      <c r="A621" s="229" t="s">
        <v>2633</v>
      </c>
      <c r="B621" s="229" t="s">
        <v>2634</v>
      </c>
    </row>
    <row r="622" spans="1:2" ht="15.75" customHeight="1">
      <c r="A622" s="229" t="s">
        <v>2635</v>
      </c>
      <c r="B622" s="229" t="s">
        <v>2636</v>
      </c>
    </row>
    <row r="623" spans="1:2" ht="15.75" customHeight="1">
      <c r="A623" s="229" t="s">
        <v>2637</v>
      </c>
      <c r="B623" s="229" t="s">
        <v>2638</v>
      </c>
    </row>
    <row r="624" spans="1:2" ht="15.75" customHeight="1">
      <c r="A624" s="229" t="s">
        <v>2639</v>
      </c>
      <c r="B624" s="229" t="s">
        <v>2640</v>
      </c>
    </row>
    <row r="625" spans="1:2" ht="15.75" customHeight="1">
      <c r="A625" s="229" t="s">
        <v>2641</v>
      </c>
      <c r="B625" s="229" t="s">
        <v>2642</v>
      </c>
    </row>
    <row r="626" spans="1:2" ht="15.75" customHeight="1">
      <c r="A626" s="229" t="s">
        <v>2643</v>
      </c>
      <c r="B626" s="229" t="s">
        <v>2644</v>
      </c>
    </row>
    <row r="627" spans="1:2" ht="15.75" customHeight="1">
      <c r="A627" s="229" t="s">
        <v>2645</v>
      </c>
      <c r="B627" s="229" t="s">
        <v>2646</v>
      </c>
    </row>
    <row r="628" spans="1:2" ht="15.75" customHeight="1">
      <c r="A628" s="229" t="s">
        <v>2647</v>
      </c>
      <c r="B628" s="229" t="s">
        <v>2648</v>
      </c>
    </row>
    <row r="629" spans="1:2" ht="15.75" customHeight="1">
      <c r="A629" s="229" t="s">
        <v>2649</v>
      </c>
      <c r="B629" s="229" t="s">
        <v>2650</v>
      </c>
    </row>
    <row r="630" spans="1:2" ht="15.75" customHeight="1">
      <c r="A630" s="229" t="s">
        <v>2651</v>
      </c>
      <c r="B630" s="229" t="s">
        <v>2652</v>
      </c>
    </row>
    <row r="631" spans="1:2" ht="15.75" customHeight="1">
      <c r="A631" s="229" t="s">
        <v>2653</v>
      </c>
      <c r="B631" s="229" t="s">
        <v>2654</v>
      </c>
    </row>
    <row r="632" spans="1:2" ht="15.75" customHeight="1">
      <c r="A632" s="229" t="s">
        <v>2655</v>
      </c>
      <c r="B632" s="229" t="s">
        <v>2656</v>
      </c>
    </row>
    <row r="633" spans="1:2" ht="15.75" customHeight="1">
      <c r="A633" s="229" t="s">
        <v>2657</v>
      </c>
      <c r="B633" s="229" t="s">
        <v>2658</v>
      </c>
    </row>
    <row r="634" spans="1:2" ht="15.75" customHeight="1">
      <c r="A634" s="229" t="s">
        <v>2659</v>
      </c>
      <c r="B634" s="229" t="s">
        <v>2660</v>
      </c>
    </row>
    <row r="635" spans="1:2" ht="15.75" customHeight="1">
      <c r="A635" s="229" t="s">
        <v>2661</v>
      </c>
      <c r="B635" s="229" t="s">
        <v>2662</v>
      </c>
    </row>
    <row r="636" spans="1:2" ht="15.75" customHeight="1">
      <c r="A636" s="229" t="s">
        <v>2663</v>
      </c>
      <c r="B636" s="229" t="s">
        <v>2664</v>
      </c>
    </row>
    <row r="637" spans="1:2" ht="15.75" customHeight="1">
      <c r="A637" s="229" t="s">
        <v>2665</v>
      </c>
      <c r="B637" s="229" t="s">
        <v>2666</v>
      </c>
    </row>
    <row r="638" spans="1:2" ht="15.75" customHeight="1">
      <c r="A638" s="229" t="s">
        <v>2667</v>
      </c>
      <c r="B638" s="229" t="s">
        <v>2668</v>
      </c>
    </row>
    <row r="639" spans="1:2" ht="15.75" customHeight="1">
      <c r="A639" s="229" t="s">
        <v>2669</v>
      </c>
      <c r="B639" s="229" t="s">
        <v>2670</v>
      </c>
    </row>
    <row r="640" spans="1:2" ht="15.75" customHeight="1">
      <c r="A640" s="229" t="s">
        <v>2671</v>
      </c>
      <c r="B640" s="229" t="s">
        <v>2672</v>
      </c>
    </row>
    <row r="641" spans="1:2" ht="15.75" customHeight="1">
      <c r="A641" s="229" t="s">
        <v>2673</v>
      </c>
      <c r="B641" s="229" t="s">
        <v>2674</v>
      </c>
    </row>
    <row r="642" spans="1:2" ht="15.75" customHeight="1">
      <c r="A642" s="229" t="s">
        <v>2675</v>
      </c>
      <c r="B642" s="229" t="s">
        <v>2676</v>
      </c>
    </row>
    <row r="643" spans="1:2" ht="15.75" customHeight="1">
      <c r="A643" s="229" t="s">
        <v>2677</v>
      </c>
      <c r="B643" s="229" t="s">
        <v>2678</v>
      </c>
    </row>
    <row r="644" spans="1:2" ht="15.75" customHeight="1">
      <c r="A644" s="229" t="s">
        <v>2679</v>
      </c>
      <c r="B644" s="229" t="s">
        <v>2680</v>
      </c>
    </row>
    <row r="645" spans="1:2" ht="15.75" customHeight="1">
      <c r="A645" s="229" t="s">
        <v>2681</v>
      </c>
      <c r="B645" s="229" t="s">
        <v>2682</v>
      </c>
    </row>
    <row r="646" spans="1:2" ht="15.75" customHeight="1">
      <c r="A646" s="229" t="s">
        <v>2683</v>
      </c>
      <c r="B646" s="229" t="s">
        <v>2684</v>
      </c>
    </row>
    <row r="647" spans="1:2" ht="15.75" customHeight="1">
      <c r="A647" s="229" t="s">
        <v>2685</v>
      </c>
      <c r="B647" s="229" t="s">
        <v>2686</v>
      </c>
    </row>
    <row r="648" spans="1:2" ht="15.75" customHeight="1">
      <c r="A648" s="229" t="s">
        <v>2687</v>
      </c>
      <c r="B648" s="229" t="s">
        <v>2688</v>
      </c>
    </row>
    <row r="649" spans="1:2" ht="15.75" customHeight="1">
      <c r="A649" s="229" t="s">
        <v>2689</v>
      </c>
      <c r="B649" s="229" t="s">
        <v>2690</v>
      </c>
    </row>
    <row r="650" spans="1:2" ht="15.75" customHeight="1">
      <c r="A650" s="229" t="s">
        <v>2691</v>
      </c>
      <c r="B650" s="229" t="s">
        <v>2692</v>
      </c>
    </row>
    <row r="651" spans="1:2" ht="15.75" customHeight="1">
      <c r="A651" s="229" t="s">
        <v>2693</v>
      </c>
      <c r="B651" s="229" t="s">
        <v>2694</v>
      </c>
    </row>
    <row r="652" spans="1:2" ht="15.75" customHeight="1">
      <c r="A652" s="229" t="s">
        <v>2695</v>
      </c>
      <c r="B652" s="229" t="s">
        <v>2696</v>
      </c>
    </row>
    <row r="653" spans="1:2" ht="15.75" customHeight="1">
      <c r="A653" s="229" t="s">
        <v>2697</v>
      </c>
      <c r="B653" s="229" t="s">
        <v>2698</v>
      </c>
    </row>
    <row r="654" spans="1:2" ht="15.75" customHeight="1">
      <c r="A654" s="229" t="s">
        <v>2699</v>
      </c>
      <c r="B654" s="229" t="s">
        <v>2700</v>
      </c>
    </row>
    <row r="655" spans="1:2" ht="15.75" customHeight="1">
      <c r="A655" s="229" t="s">
        <v>2701</v>
      </c>
      <c r="B655" s="229" t="s">
        <v>2702</v>
      </c>
    </row>
    <row r="656" spans="1:2" ht="15.75" customHeight="1">
      <c r="A656" s="229" t="s">
        <v>2703</v>
      </c>
      <c r="B656" s="229" t="s">
        <v>2704</v>
      </c>
    </row>
    <row r="657" spans="1:2" ht="15.75" customHeight="1">
      <c r="A657" s="229" t="s">
        <v>2705</v>
      </c>
      <c r="B657" s="229" t="s">
        <v>2706</v>
      </c>
    </row>
    <row r="658" spans="1:2" ht="15.75" customHeight="1">
      <c r="A658" s="229" t="s">
        <v>2707</v>
      </c>
      <c r="B658" s="229" t="s">
        <v>2708</v>
      </c>
    </row>
    <row r="659" spans="1:2" ht="15.75" customHeight="1">
      <c r="A659" s="229" t="s">
        <v>2709</v>
      </c>
      <c r="B659" s="229" t="s">
        <v>2710</v>
      </c>
    </row>
    <row r="660" spans="1:2" ht="15.75" customHeight="1">
      <c r="A660" s="229" t="s">
        <v>2711</v>
      </c>
      <c r="B660" s="229" t="s">
        <v>2712</v>
      </c>
    </row>
    <row r="661" spans="1:2" ht="15.75" customHeight="1">
      <c r="A661" s="229" t="s">
        <v>2713</v>
      </c>
      <c r="B661" s="229" t="s">
        <v>2714</v>
      </c>
    </row>
    <row r="662" spans="1:2" ht="15.75" customHeight="1">
      <c r="A662" s="229" t="s">
        <v>2715</v>
      </c>
      <c r="B662" s="229" t="s">
        <v>2716</v>
      </c>
    </row>
    <row r="663" spans="1:2" ht="15.75" customHeight="1">
      <c r="A663" s="228" t="s">
        <v>1112</v>
      </c>
      <c r="B663" s="228" t="s">
        <v>1113</v>
      </c>
    </row>
    <row r="664" spans="1:2" ht="15.75" customHeight="1">
      <c r="A664" s="229" t="s">
        <v>2717</v>
      </c>
      <c r="B664" s="229" t="s">
        <v>2718</v>
      </c>
    </row>
    <row r="665" spans="1:2" ht="15.75" customHeight="1">
      <c r="A665" s="229" t="s">
        <v>2719</v>
      </c>
      <c r="B665" s="229" t="s">
        <v>2720</v>
      </c>
    </row>
    <row r="666" spans="1:2" ht="15.75" customHeight="1">
      <c r="A666" s="229" t="s">
        <v>2721</v>
      </c>
      <c r="B666" s="229" t="s">
        <v>2722</v>
      </c>
    </row>
    <row r="667" spans="1:2" ht="15.75" customHeight="1">
      <c r="A667" s="229" t="s">
        <v>2723</v>
      </c>
      <c r="B667" s="229" t="s">
        <v>2395</v>
      </c>
    </row>
    <row r="668" spans="1:2" ht="15.75" customHeight="1">
      <c r="A668" s="229" t="s">
        <v>2724</v>
      </c>
      <c r="B668" s="229" t="s">
        <v>2725</v>
      </c>
    </row>
    <row r="669" spans="1:2" ht="15.75" customHeight="1">
      <c r="A669" s="229" t="s">
        <v>2726</v>
      </c>
      <c r="B669" s="229" t="s">
        <v>2727</v>
      </c>
    </row>
    <row r="670" spans="1:2" ht="15.75" customHeight="1">
      <c r="A670" s="229" t="s">
        <v>2728</v>
      </c>
      <c r="B670" s="229" t="s">
        <v>2729</v>
      </c>
    </row>
    <row r="671" spans="1:2" ht="15.75" customHeight="1">
      <c r="A671" s="228" t="s">
        <v>1138</v>
      </c>
      <c r="B671" s="228" t="s">
        <v>1139</v>
      </c>
    </row>
    <row r="672" spans="1:2" ht="15.75" customHeight="1">
      <c r="A672" s="229" t="s">
        <v>2730</v>
      </c>
      <c r="B672" s="229" t="s">
        <v>2731</v>
      </c>
    </row>
    <row r="673" spans="1:2" ht="15.75" customHeight="1">
      <c r="A673" s="229" t="s">
        <v>2732</v>
      </c>
      <c r="B673" s="229" t="s">
        <v>2733</v>
      </c>
    </row>
    <row r="674" spans="1:2" ht="15.75" customHeight="1">
      <c r="A674" s="229" t="s">
        <v>2734</v>
      </c>
      <c r="B674" s="229" t="s">
        <v>2735</v>
      </c>
    </row>
    <row r="675" spans="1:2" ht="15.75" customHeight="1">
      <c r="A675" s="229" t="s">
        <v>2736</v>
      </c>
      <c r="B675" s="229" t="s">
        <v>2737</v>
      </c>
    </row>
    <row r="676" spans="1:2" ht="15.75" customHeight="1">
      <c r="A676" s="229" t="s">
        <v>2738</v>
      </c>
      <c r="B676" s="229" t="s">
        <v>2739</v>
      </c>
    </row>
    <row r="677" spans="1:2" ht="15.75" customHeight="1">
      <c r="A677" s="229" t="s">
        <v>2740</v>
      </c>
      <c r="B677" s="229" t="s">
        <v>2741</v>
      </c>
    </row>
    <row r="678" spans="1:2" ht="15.75" customHeight="1">
      <c r="A678" s="229" t="s">
        <v>2742</v>
      </c>
      <c r="B678" s="229" t="s">
        <v>2743</v>
      </c>
    </row>
    <row r="679" spans="1:2" ht="15.75" customHeight="1">
      <c r="A679" s="229" t="s">
        <v>2744</v>
      </c>
      <c r="B679" s="229" t="s">
        <v>2745</v>
      </c>
    </row>
    <row r="680" spans="1:2" ht="15.75" customHeight="1">
      <c r="A680" s="228" t="s">
        <v>1146</v>
      </c>
      <c r="B680" s="228" t="s">
        <v>1052</v>
      </c>
    </row>
    <row r="681" spans="1:2" ht="15.75" customHeight="1">
      <c r="A681" s="229" t="s">
        <v>2746</v>
      </c>
      <c r="B681" s="229" t="s">
        <v>2747</v>
      </c>
    </row>
    <row r="682" spans="1:2" ht="15.75" customHeight="1">
      <c r="A682" s="229" t="s">
        <v>2748</v>
      </c>
      <c r="B682" s="229" t="s">
        <v>1455</v>
      </c>
    </row>
    <row r="683" spans="1:2" ht="15.75" customHeight="1">
      <c r="A683" s="229" t="s">
        <v>2749</v>
      </c>
      <c r="B683" s="229" t="s">
        <v>2750</v>
      </c>
    </row>
    <row r="684" spans="1:2" ht="15.75" customHeight="1">
      <c r="A684" s="229" t="s">
        <v>2751</v>
      </c>
      <c r="B684" s="229" t="s">
        <v>1451</v>
      </c>
    </row>
    <row r="685" spans="1:2" ht="15.75" customHeight="1">
      <c r="A685" s="229" t="s">
        <v>2752</v>
      </c>
      <c r="B685" s="229" t="s">
        <v>2753</v>
      </c>
    </row>
    <row r="686" spans="1:2" ht="15.75" customHeight="1">
      <c r="A686" s="229" t="s">
        <v>2754</v>
      </c>
      <c r="B686" s="229" t="s">
        <v>2755</v>
      </c>
    </row>
    <row r="687" spans="1:2" ht="15.75" customHeight="1">
      <c r="A687" s="228" t="s">
        <v>1147</v>
      </c>
      <c r="B687" s="228" t="s">
        <v>1148</v>
      </c>
    </row>
    <row r="688" spans="1:2" ht="15.75" customHeight="1">
      <c r="A688" s="229" t="s">
        <v>2756</v>
      </c>
      <c r="B688" s="229" t="s">
        <v>1479</v>
      </c>
    </row>
    <row r="689" spans="1:2" ht="15.75" customHeight="1">
      <c r="A689" s="227" t="s">
        <v>362</v>
      </c>
      <c r="B689" s="227" t="s">
        <v>3263</v>
      </c>
    </row>
    <row r="690" spans="1:2" ht="15.75" customHeight="1">
      <c r="A690" s="228" t="s">
        <v>1165</v>
      </c>
      <c r="B690" s="228" t="s">
        <v>1166</v>
      </c>
    </row>
    <row r="691" spans="1:2" ht="15.75" customHeight="1">
      <c r="A691" s="229" t="s">
        <v>2757</v>
      </c>
      <c r="B691" s="229" t="s">
        <v>2758</v>
      </c>
    </row>
    <row r="692" spans="1:2" ht="15.75" customHeight="1">
      <c r="A692" s="229" t="s">
        <v>2759</v>
      </c>
      <c r="B692" s="229" t="s">
        <v>2760</v>
      </c>
    </row>
    <row r="693" spans="1:2" ht="15.75" customHeight="1">
      <c r="A693" s="229" t="s">
        <v>2761</v>
      </c>
      <c r="B693" s="229" t="s">
        <v>2762</v>
      </c>
    </row>
    <row r="694" spans="1:2" ht="15.75" customHeight="1">
      <c r="A694" s="229" t="s">
        <v>2763</v>
      </c>
      <c r="B694" s="229" t="s">
        <v>2764</v>
      </c>
    </row>
    <row r="695" spans="1:2" ht="15.75" customHeight="1">
      <c r="A695" s="229" t="s">
        <v>2765</v>
      </c>
      <c r="B695" s="229" t="s">
        <v>2766</v>
      </c>
    </row>
    <row r="696" spans="1:2" ht="15.75" customHeight="1">
      <c r="A696" s="229" t="s">
        <v>2767</v>
      </c>
      <c r="B696" s="229" t="s">
        <v>2768</v>
      </c>
    </row>
    <row r="697" spans="1:2" ht="15.75" customHeight="1">
      <c r="A697" s="229" t="s">
        <v>2769</v>
      </c>
      <c r="B697" s="229" t="s">
        <v>2770</v>
      </c>
    </row>
    <row r="698" spans="1:2" ht="15.75" customHeight="1">
      <c r="A698" s="229" t="s">
        <v>2771</v>
      </c>
      <c r="B698" s="229" t="s">
        <v>2772</v>
      </c>
    </row>
    <row r="699" spans="1:2" ht="15.75" customHeight="1">
      <c r="A699" s="229" t="s">
        <v>2773</v>
      </c>
      <c r="B699" s="229" t="s">
        <v>2774</v>
      </c>
    </row>
    <row r="700" spans="1:2" ht="15.75" customHeight="1">
      <c r="A700" s="229" t="s">
        <v>2775</v>
      </c>
      <c r="B700" s="229" t="s">
        <v>2776</v>
      </c>
    </row>
    <row r="701" spans="1:2" ht="15.75" customHeight="1">
      <c r="A701" s="229" t="s">
        <v>2777</v>
      </c>
      <c r="B701" s="229" t="s">
        <v>2778</v>
      </c>
    </row>
    <row r="702" spans="1:2" ht="15.75" customHeight="1">
      <c r="A702" s="229" t="s">
        <v>2779</v>
      </c>
      <c r="B702" s="229" t="s">
        <v>2780</v>
      </c>
    </row>
    <row r="703" spans="1:2" ht="15.75" customHeight="1">
      <c r="A703" s="229" t="s">
        <v>2781</v>
      </c>
      <c r="B703" s="229" t="s">
        <v>2782</v>
      </c>
    </row>
    <row r="704" spans="1:2" ht="15.75" customHeight="1">
      <c r="A704" s="229" t="s">
        <v>2783</v>
      </c>
      <c r="B704" s="229" t="s">
        <v>2784</v>
      </c>
    </row>
    <row r="705" spans="1:2" ht="15.75" customHeight="1">
      <c r="A705" s="229" t="s">
        <v>2785</v>
      </c>
      <c r="B705" s="229" t="s">
        <v>2786</v>
      </c>
    </row>
    <row r="706" spans="1:2" ht="15.75" customHeight="1">
      <c r="A706" s="229" t="s">
        <v>2787</v>
      </c>
      <c r="B706" s="229" t="s">
        <v>2788</v>
      </c>
    </row>
    <row r="707" spans="1:2" ht="15.75" customHeight="1">
      <c r="A707" s="229" t="s">
        <v>2789</v>
      </c>
      <c r="B707" s="229" t="s">
        <v>2790</v>
      </c>
    </row>
    <row r="708" spans="1:2" ht="15.75" customHeight="1">
      <c r="A708" s="229" t="s">
        <v>2791</v>
      </c>
      <c r="B708" s="229" t="s">
        <v>2792</v>
      </c>
    </row>
    <row r="709" spans="1:2" ht="15.75" customHeight="1">
      <c r="A709" s="229" t="s">
        <v>2793</v>
      </c>
      <c r="B709" s="229" t="s">
        <v>2794</v>
      </c>
    </row>
    <row r="710" spans="1:2" ht="15.75" customHeight="1">
      <c r="A710" s="229" t="s">
        <v>2795</v>
      </c>
      <c r="B710" s="229" t="s">
        <v>2796</v>
      </c>
    </row>
    <row r="711" spans="1:2" ht="15.75" customHeight="1">
      <c r="A711" s="229" t="s">
        <v>2797</v>
      </c>
      <c r="B711" s="229" t="s">
        <v>2798</v>
      </c>
    </row>
    <row r="712" spans="1:2" ht="15.75" customHeight="1">
      <c r="A712" s="229" t="s">
        <v>2799</v>
      </c>
      <c r="B712" s="229" t="s">
        <v>2800</v>
      </c>
    </row>
    <row r="713" spans="1:2" ht="15.75" customHeight="1">
      <c r="A713" s="229" t="s">
        <v>2801</v>
      </c>
      <c r="B713" s="229" t="s">
        <v>2802</v>
      </c>
    </row>
    <row r="714" spans="1:2" ht="15.75" customHeight="1">
      <c r="A714" s="229" t="s">
        <v>2803</v>
      </c>
      <c r="B714" s="229" t="s">
        <v>2804</v>
      </c>
    </row>
    <row r="715" spans="1:2" ht="15.75" customHeight="1">
      <c r="A715" s="229" t="s">
        <v>2805</v>
      </c>
      <c r="B715" s="229" t="s">
        <v>2806</v>
      </c>
    </row>
    <row r="716" spans="1:2" ht="15.75" customHeight="1">
      <c r="A716" s="229" t="s">
        <v>2807</v>
      </c>
      <c r="B716" s="229" t="s">
        <v>2808</v>
      </c>
    </row>
    <row r="717" spans="1:2" ht="15.75" customHeight="1">
      <c r="A717" s="229" t="s">
        <v>2809</v>
      </c>
      <c r="B717" s="229" t="s">
        <v>2810</v>
      </c>
    </row>
    <row r="718" spans="1:2" ht="15.75" customHeight="1">
      <c r="A718" s="229" t="s">
        <v>2811</v>
      </c>
      <c r="B718" s="229" t="s">
        <v>2812</v>
      </c>
    </row>
    <row r="719" spans="1:2" ht="15.75" customHeight="1">
      <c r="A719" s="229" t="s">
        <v>2813</v>
      </c>
      <c r="B719" s="229" t="s">
        <v>2814</v>
      </c>
    </row>
    <row r="720" spans="1:2" ht="15.75" customHeight="1">
      <c r="A720" s="229" t="s">
        <v>2815</v>
      </c>
      <c r="B720" s="229" t="s">
        <v>2816</v>
      </c>
    </row>
    <row r="721" spans="1:2" ht="15.75" customHeight="1">
      <c r="A721" s="229" t="s">
        <v>2817</v>
      </c>
      <c r="B721" s="229" t="s">
        <v>2818</v>
      </c>
    </row>
    <row r="722" spans="1:2" ht="15.75" customHeight="1">
      <c r="A722" s="229" t="s">
        <v>2819</v>
      </c>
      <c r="B722" s="229" t="s">
        <v>2820</v>
      </c>
    </row>
    <row r="723" spans="1:2" ht="15.75" customHeight="1">
      <c r="A723" s="229" t="s">
        <v>2821</v>
      </c>
      <c r="B723" s="229" t="s">
        <v>2822</v>
      </c>
    </row>
    <row r="724" spans="1:2" ht="15.75" customHeight="1">
      <c r="A724" s="229" t="s">
        <v>2823</v>
      </c>
      <c r="B724" s="229" t="s">
        <v>2824</v>
      </c>
    </row>
    <row r="725" spans="1:2" ht="15.75" customHeight="1">
      <c r="A725" s="229" t="s">
        <v>2825</v>
      </c>
      <c r="B725" s="229" t="s">
        <v>2826</v>
      </c>
    </row>
    <row r="726" spans="1:2" ht="15.75" customHeight="1">
      <c r="A726" s="229" t="s">
        <v>2827</v>
      </c>
      <c r="B726" s="229" t="s">
        <v>2828</v>
      </c>
    </row>
    <row r="727" spans="1:2" ht="15.75" customHeight="1">
      <c r="A727" s="229" t="s">
        <v>2829</v>
      </c>
      <c r="B727" s="229" t="s">
        <v>2830</v>
      </c>
    </row>
    <row r="728" spans="1:2" ht="15.75" customHeight="1">
      <c r="A728" s="229" t="s">
        <v>2831</v>
      </c>
      <c r="B728" s="229" t="s">
        <v>2832</v>
      </c>
    </row>
    <row r="729" spans="1:2" ht="15.75" customHeight="1">
      <c r="A729" s="229" t="s">
        <v>2833</v>
      </c>
      <c r="B729" s="229" t="s">
        <v>2834</v>
      </c>
    </row>
    <row r="730" spans="1:2" ht="15.75" customHeight="1">
      <c r="A730" s="229" t="s">
        <v>2835</v>
      </c>
      <c r="B730" s="229" t="s">
        <v>2836</v>
      </c>
    </row>
    <row r="731" spans="1:2" ht="15.75" customHeight="1">
      <c r="A731" s="229" t="s">
        <v>2837</v>
      </c>
      <c r="B731" s="229" t="s">
        <v>2838</v>
      </c>
    </row>
    <row r="732" spans="1:2" ht="15.75" customHeight="1">
      <c r="A732" s="229" t="s">
        <v>2839</v>
      </c>
      <c r="B732" s="229" t="s">
        <v>2840</v>
      </c>
    </row>
    <row r="733" spans="1:2" ht="15.75" customHeight="1">
      <c r="A733" s="229" t="s">
        <v>2841</v>
      </c>
      <c r="B733" s="229" t="s">
        <v>2842</v>
      </c>
    </row>
    <row r="734" spans="1:2" ht="15.75" customHeight="1">
      <c r="A734" s="229" t="s">
        <v>2843</v>
      </c>
      <c r="B734" s="229" t="s">
        <v>2844</v>
      </c>
    </row>
    <row r="735" spans="1:2" ht="15.75" customHeight="1">
      <c r="A735" s="229" t="s">
        <v>2845</v>
      </c>
      <c r="B735" s="229" t="s">
        <v>2846</v>
      </c>
    </row>
    <row r="736" spans="1:2" ht="15.75" customHeight="1">
      <c r="A736" s="229" t="s">
        <v>2847</v>
      </c>
      <c r="B736" s="229" t="s">
        <v>2848</v>
      </c>
    </row>
    <row r="737" spans="1:2" ht="15.75" customHeight="1">
      <c r="A737" s="229" t="s">
        <v>2849</v>
      </c>
      <c r="B737" s="229" t="s">
        <v>2850</v>
      </c>
    </row>
    <row r="738" spans="1:2" ht="15.75" customHeight="1">
      <c r="A738" s="229" t="s">
        <v>2851</v>
      </c>
      <c r="B738" s="229" t="s">
        <v>2852</v>
      </c>
    </row>
    <row r="739" spans="1:2" ht="15.75" customHeight="1">
      <c r="A739" s="229" t="s">
        <v>2853</v>
      </c>
      <c r="B739" s="229" t="s">
        <v>2854</v>
      </c>
    </row>
    <row r="740" spans="1:2" ht="15.75" customHeight="1">
      <c r="A740" s="229" t="s">
        <v>2855</v>
      </c>
      <c r="B740" s="229" t="s">
        <v>2856</v>
      </c>
    </row>
    <row r="741" spans="1:2" ht="15.75" customHeight="1">
      <c r="A741" s="229" t="s">
        <v>2857</v>
      </c>
      <c r="B741" s="229" t="s">
        <v>2858</v>
      </c>
    </row>
    <row r="742" spans="1:2" ht="15.75" customHeight="1">
      <c r="A742" s="229" t="s">
        <v>2859</v>
      </c>
      <c r="B742" s="229" t="s">
        <v>2860</v>
      </c>
    </row>
    <row r="743" spans="1:2" ht="15.75" customHeight="1">
      <c r="A743" s="229" t="s">
        <v>2861</v>
      </c>
      <c r="B743" s="229" t="s">
        <v>2862</v>
      </c>
    </row>
    <row r="744" spans="1:2" ht="15.75" customHeight="1">
      <c r="A744" s="229" t="s">
        <v>2863</v>
      </c>
      <c r="B744" s="229" t="s">
        <v>2864</v>
      </c>
    </row>
    <row r="745" spans="1:2" ht="15.75" customHeight="1">
      <c r="A745" s="229" t="s">
        <v>2865</v>
      </c>
      <c r="B745" s="229" t="s">
        <v>2866</v>
      </c>
    </row>
    <row r="746" spans="1:2" ht="15.75" customHeight="1">
      <c r="A746" s="229" t="s">
        <v>2867</v>
      </c>
      <c r="B746" s="229" t="s">
        <v>2868</v>
      </c>
    </row>
    <row r="747" spans="1:2" ht="15.75" customHeight="1">
      <c r="A747" s="229" t="s">
        <v>2869</v>
      </c>
      <c r="B747" s="229" t="s">
        <v>2870</v>
      </c>
    </row>
    <row r="748" spans="1:2" ht="15.75" customHeight="1">
      <c r="A748" s="229" t="s">
        <v>2871</v>
      </c>
      <c r="B748" s="229" t="s">
        <v>2872</v>
      </c>
    </row>
    <row r="749" spans="1:2" ht="15.75" customHeight="1">
      <c r="A749" s="229" t="s">
        <v>2873</v>
      </c>
      <c r="B749" s="229" t="s">
        <v>2874</v>
      </c>
    </row>
    <row r="750" spans="1:2" ht="15.75" customHeight="1">
      <c r="A750" s="229" t="s">
        <v>2875</v>
      </c>
      <c r="B750" s="229" t="s">
        <v>2424</v>
      </c>
    </row>
    <row r="751" spans="1:2" ht="15.75" customHeight="1">
      <c r="A751" s="229" t="s">
        <v>2876</v>
      </c>
      <c r="B751" s="229" t="s">
        <v>2877</v>
      </c>
    </row>
    <row r="752" spans="1:2" ht="15.75" customHeight="1">
      <c r="A752" s="229" t="s">
        <v>2878</v>
      </c>
      <c r="B752" s="229" t="s">
        <v>2879</v>
      </c>
    </row>
    <row r="753" spans="1:2" ht="15.75" customHeight="1">
      <c r="A753" s="229" t="s">
        <v>2880</v>
      </c>
      <c r="B753" s="229" t="s">
        <v>2881</v>
      </c>
    </row>
    <row r="754" spans="1:2" ht="15.75" customHeight="1">
      <c r="A754" s="229" t="s">
        <v>2882</v>
      </c>
      <c r="B754" s="229" t="s">
        <v>2883</v>
      </c>
    </row>
    <row r="755" spans="1:2" ht="15.75" customHeight="1">
      <c r="A755" s="229" t="s">
        <v>2884</v>
      </c>
      <c r="B755" s="229" t="s">
        <v>2885</v>
      </c>
    </row>
    <row r="756" spans="1:2" ht="15.75" customHeight="1">
      <c r="A756" s="229" t="s">
        <v>2886</v>
      </c>
      <c r="B756" s="229" t="s">
        <v>2887</v>
      </c>
    </row>
    <row r="757" spans="1:2" ht="15.75" customHeight="1">
      <c r="A757" s="229" t="s">
        <v>2888</v>
      </c>
      <c r="B757" s="229" t="s">
        <v>1953</v>
      </c>
    </row>
    <row r="758" spans="1:2" ht="15.75" customHeight="1">
      <c r="A758" s="229" t="s">
        <v>2889</v>
      </c>
      <c r="B758" s="229" t="s">
        <v>2890</v>
      </c>
    </row>
    <row r="759" spans="1:2" ht="15.75" customHeight="1">
      <c r="A759" s="229" t="s">
        <v>2891</v>
      </c>
      <c r="B759" s="229" t="s">
        <v>2892</v>
      </c>
    </row>
    <row r="760" spans="1:2" ht="15.75" customHeight="1">
      <c r="A760" s="229" t="s">
        <v>2893</v>
      </c>
      <c r="B760" s="229" t="s">
        <v>2894</v>
      </c>
    </row>
    <row r="761" spans="1:2" ht="15.75" customHeight="1">
      <c r="A761" s="229" t="s">
        <v>2895</v>
      </c>
      <c r="B761" s="229" t="s">
        <v>2896</v>
      </c>
    </row>
    <row r="762" spans="1:2" ht="15.75" customHeight="1">
      <c r="A762" s="229" t="s">
        <v>2897</v>
      </c>
      <c r="B762" s="229" t="s">
        <v>2898</v>
      </c>
    </row>
    <row r="763" spans="1:2" ht="15.75" customHeight="1">
      <c r="A763" s="229" t="s">
        <v>2899</v>
      </c>
      <c r="B763" s="229" t="s">
        <v>2900</v>
      </c>
    </row>
    <row r="764" spans="1:2" ht="15.75" customHeight="1">
      <c r="A764" s="229" t="s">
        <v>2901</v>
      </c>
      <c r="B764" s="229" t="s">
        <v>2902</v>
      </c>
    </row>
    <row r="765" spans="1:2" ht="15.75" customHeight="1">
      <c r="A765" s="229" t="s">
        <v>2903</v>
      </c>
      <c r="B765" s="229" t="s">
        <v>2904</v>
      </c>
    </row>
    <row r="766" spans="1:2" ht="15.75" customHeight="1">
      <c r="A766" s="229" t="s">
        <v>2905</v>
      </c>
      <c r="B766" s="229" t="s">
        <v>2906</v>
      </c>
    </row>
    <row r="767" spans="1:2" ht="15.75" customHeight="1">
      <c r="A767" s="229" t="s">
        <v>2907</v>
      </c>
      <c r="B767" s="229" t="s">
        <v>2908</v>
      </c>
    </row>
    <row r="768" spans="1:2" ht="15.75" customHeight="1">
      <c r="A768" s="229" t="s">
        <v>2909</v>
      </c>
      <c r="B768" s="229" t="s">
        <v>2910</v>
      </c>
    </row>
    <row r="769" spans="1:2" ht="15.75" customHeight="1">
      <c r="A769" s="229" t="s">
        <v>2911</v>
      </c>
      <c r="B769" s="229" t="s">
        <v>2912</v>
      </c>
    </row>
    <row r="770" spans="1:2" ht="15.75" customHeight="1">
      <c r="A770" s="229" t="s">
        <v>2913</v>
      </c>
      <c r="B770" s="229" t="s">
        <v>2914</v>
      </c>
    </row>
    <row r="771" spans="1:2" ht="15.75" customHeight="1">
      <c r="A771" s="229" t="s">
        <v>2915</v>
      </c>
      <c r="B771" s="229" t="s">
        <v>2916</v>
      </c>
    </row>
    <row r="772" spans="1:2" ht="15.75" customHeight="1">
      <c r="A772" s="229" t="s">
        <v>2917</v>
      </c>
      <c r="B772" s="229" t="s">
        <v>2918</v>
      </c>
    </row>
    <row r="773" spans="1:2" ht="15.75" customHeight="1">
      <c r="A773" s="229" t="s">
        <v>2919</v>
      </c>
      <c r="B773" s="229" t="s">
        <v>2920</v>
      </c>
    </row>
    <row r="774" spans="1:2" ht="15.75" customHeight="1">
      <c r="A774" s="229" t="s">
        <v>2921</v>
      </c>
      <c r="B774" s="229" t="s">
        <v>2922</v>
      </c>
    </row>
    <row r="775" spans="1:2" ht="15.75" customHeight="1">
      <c r="A775" s="229" t="s">
        <v>2923</v>
      </c>
      <c r="B775" s="229" t="s">
        <v>2924</v>
      </c>
    </row>
    <row r="776" spans="1:2" ht="15.75" customHeight="1">
      <c r="A776" s="229" t="s">
        <v>2925</v>
      </c>
      <c r="B776" s="229" t="s">
        <v>2926</v>
      </c>
    </row>
    <row r="777" spans="1:2" ht="15.75" customHeight="1">
      <c r="A777" s="229" t="s">
        <v>2927</v>
      </c>
      <c r="B777" s="229" t="s">
        <v>2928</v>
      </c>
    </row>
    <row r="778" spans="1:2" ht="15.75" customHeight="1">
      <c r="A778" s="229" t="s">
        <v>2929</v>
      </c>
      <c r="B778" s="229" t="s">
        <v>2930</v>
      </c>
    </row>
    <row r="779" spans="1:2" ht="15.75" customHeight="1">
      <c r="A779" s="229" t="s">
        <v>2931</v>
      </c>
      <c r="B779" s="229" t="s">
        <v>2932</v>
      </c>
    </row>
    <row r="780" spans="1:2" ht="15.75" customHeight="1">
      <c r="A780" s="229" t="s">
        <v>2933</v>
      </c>
      <c r="B780" s="229" t="s">
        <v>2934</v>
      </c>
    </row>
    <row r="781" spans="1:2" ht="15.75" customHeight="1">
      <c r="A781" s="229" t="s">
        <v>2935</v>
      </c>
      <c r="B781" s="229" t="s">
        <v>2936</v>
      </c>
    </row>
    <row r="782" spans="1:2" ht="15.75" customHeight="1">
      <c r="A782" s="229" t="s">
        <v>2937</v>
      </c>
      <c r="B782" s="229" t="s">
        <v>2938</v>
      </c>
    </row>
    <row r="783" spans="1:2" ht="15.75" customHeight="1">
      <c r="A783" s="229" t="s">
        <v>2939</v>
      </c>
      <c r="B783" s="229" t="s">
        <v>2940</v>
      </c>
    </row>
    <row r="784" spans="1:2" ht="15.75" customHeight="1">
      <c r="A784" s="229" t="s">
        <v>2941</v>
      </c>
      <c r="B784" s="229" t="s">
        <v>2942</v>
      </c>
    </row>
    <row r="785" spans="1:2" ht="15.75" customHeight="1">
      <c r="A785" s="229" t="s">
        <v>2943</v>
      </c>
      <c r="B785" s="229" t="s">
        <v>2944</v>
      </c>
    </row>
    <row r="786" spans="1:2" ht="15.75" customHeight="1">
      <c r="A786" s="229" t="s">
        <v>2945</v>
      </c>
      <c r="B786" s="229" t="s">
        <v>2946</v>
      </c>
    </row>
    <row r="787" spans="1:2" ht="15.75" customHeight="1">
      <c r="A787" s="229" t="s">
        <v>2947</v>
      </c>
      <c r="B787" s="229" t="s">
        <v>2948</v>
      </c>
    </row>
    <row r="788" spans="1:2" ht="15.75" customHeight="1">
      <c r="A788" s="229" t="s">
        <v>2949</v>
      </c>
      <c r="B788" s="229" t="s">
        <v>2950</v>
      </c>
    </row>
    <row r="789" spans="1:2" ht="15.75" customHeight="1">
      <c r="A789" s="229" t="s">
        <v>2951</v>
      </c>
      <c r="B789" s="229" t="s">
        <v>2952</v>
      </c>
    </row>
    <row r="790" spans="1:2" ht="15.75" customHeight="1">
      <c r="A790" s="229" t="s">
        <v>2953</v>
      </c>
      <c r="B790" s="229" t="s">
        <v>2954</v>
      </c>
    </row>
    <row r="791" spans="1:2" ht="15.75" customHeight="1">
      <c r="A791" s="229" t="s">
        <v>2955</v>
      </c>
      <c r="B791" s="229" t="s">
        <v>2956</v>
      </c>
    </row>
    <row r="792" spans="1:2" ht="15.75" customHeight="1">
      <c r="A792" s="229" t="s">
        <v>2957</v>
      </c>
      <c r="B792" s="229" t="s">
        <v>2958</v>
      </c>
    </row>
    <row r="793" spans="1:2" ht="15.75" customHeight="1">
      <c r="A793" s="229" t="s">
        <v>2959</v>
      </c>
      <c r="B793" s="229" t="s">
        <v>2960</v>
      </c>
    </row>
    <row r="794" spans="1:2" ht="15.75" customHeight="1">
      <c r="A794" s="229" t="s">
        <v>2961</v>
      </c>
      <c r="B794" s="229" t="s">
        <v>2962</v>
      </c>
    </row>
    <row r="795" spans="1:2" ht="15.75" customHeight="1">
      <c r="A795" s="229" t="s">
        <v>2963</v>
      </c>
      <c r="B795" s="229" t="s">
        <v>2964</v>
      </c>
    </row>
    <row r="796" spans="1:2" ht="15.75" customHeight="1">
      <c r="A796" s="229" t="s">
        <v>2965</v>
      </c>
      <c r="B796" s="229" t="s">
        <v>2966</v>
      </c>
    </row>
    <row r="797" spans="1:2" ht="15.75" customHeight="1">
      <c r="A797" s="229" t="s">
        <v>2967</v>
      </c>
      <c r="B797" s="229" t="s">
        <v>2968</v>
      </c>
    </row>
    <row r="798" spans="1:2" ht="15.75" customHeight="1">
      <c r="A798" s="229" t="s">
        <v>2969</v>
      </c>
      <c r="B798" s="229" t="s">
        <v>2970</v>
      </c>
    </row>
    <row r="799" spans="1:2" ht="15.75" customHeight="1">
      <c r="A799" s="229" t="s">
        <v>2971</v>
      </c>
      <c r="B799" s="229" t="s">
        <v>2972</v>
      </c>
    </row>
    <row r="800" spans="1:2" ht="15.75" customHeight="1">
      <c r="A800" s="229" t="s">
        <v>2973</v>
      </c>
      <c r="B800" s="229" t="s">
        <v>2974</v>
      </c>
    </row>
    <row r="801" spans="1:2" ht="15.75" customHeight="1">
      <c r="A801" s="229" t="s">
        <v>2975</v>
      </c>
      <c r="B801" s="229" t="s">
        <v>2976</v>
      </c>
    </row>
    <row r="802" spans="1:2" ht="15.75" customHeight="1">
      <c r="A802" s="229" t="s">
        <v>2977</v>
      </c>
      <c r="B802" s="229" t="s">
        <v>2978</v>
      </c>
    </row>
    <row r="803" spans="1:2" ht="15.75" customHeight="1">
      <c r="A803" s="229" t="s">
        <v>2979</v>
      </c>
      <c r="B803" s="229" t="s">
        <v>2980</v>
      </c>
    </row>
    <row r="804" spans="1:2" ht="15.75" customHeight="1">
      <c r="A804" s="229" t="s">
        <v>2981</v>
      </c>
      <c r="B804" s="229" t="s">
        <v>2982</v>
      </c>
    </row>
    <row r="805" spans="1:2" ht="15.75" customHeight="1">
      <c r="A805" s="229" t="s">
        <v>2983</v>
      </c>
      <c r="B805" s="229" t="s">
        <v>2984</v>
      </c>
    </row>
    <row r="806" spans="1:2" ht="15.75" customHeight="1">
      <c r="A806" s="228" t="s">
        <v>1171</v>
      </c>
      <c r="B806" s="228" t="s">
        <v>1172</v>
      </c>
    </row>
    <row r="807" spans="1:2" ht="15.75" customHeight="1">
      <c r="A807" s="229" t="s">
        <v>2985</v>
      </c>
      <c r="B807" s="229" t="s">
        <v>2747</v>
      </c>
    </row>
    <row r="808" spans="1:2" ht="15.75" customHeight="1">
      <c r="A808" s="229" t="s">
        <v>2986</v>
      </c>
      <c r="B808" s="229" t="s">
        <v>1455</v>
      </c>
    </row>
    <row r="809" spans="1:2" ht="15.75" customHeight="1">
      <c r="A809" s="229" t="s">
        <v>2987</v>
      </c>
      <c r="B809" s="229" t="s">
        <v>2988</v>
      </c>
    </row>
    <row r="810" spans="1:2" ht="15.75" customHeight="1">
      <c r="A810" s="229" t="s">
        <v>2989</v>
      </c>
      <c r="B810" s="229" t="s">
        <v>2990</v>
      </c>
    </row>
    <row r="811" spans="1:2" ht="15.75" customHeight="1">
      <c r="A811" s="229" t="s">
        <v>2991</v>
      </c>
      <c r="B811" s="229" t="s">
        <v>1451</v>
      </c>
    </row>
    <row r="812" spans="1:2" ht="15.75" customHeight="1">
      <c r="A812" s="229" t="s">
        <v>2992</v>
      </c>
      <c r="B812" s="229" t="s">
        <v>2753</v>
      </c>
    </row>
    <row r="813" spans="1:2" ht="15.75" customHeight="1">
      <c r="A813" s="229" t="s">
        <v>2993</v>
      </c>
      <c r="B813" s="229" t="s">
        <v>2755</v>
      </c>
    </row>
    <row r="814" spans="1:2" ht="15.75" customHeight="1">
      <c r="A814" s="227" t="s">
        <v>444</v>
      </c>
      <c r="B814" s="227" t="s">
        <v>3286</v>
      </c>
    </row>
    <row r="815" spans="1:2" ht="15.75" customHeight="1">
      <c r="A815" s="228" t="s">
        <v>3267</v>
      </c>
      <c r="B815" s="228" t="s">
        <v>3268</v>
      </c>
    </row>
    <row r="816" spans="1:2" ht="15.75" customHeight="1">
      <c r="A816" s="229" t="s">
        <v>1222</v>
      </c>
      <c r="B816" s="229" t="s">
        <v>1223</v>
      </c>
    </row>
    <row r="817" spans="1:2" ht="15.75" customHeight="1">
      <c r="A817" s="229" t="s">
        <v>2994</v>
      </c>
      <c r="B817" s="229" t="s">
        <v>2995</v>
      </c>
    </row>
    <row r="818" spans="1:2" ht="15.75" customHeight="1">
      <c r="A818" s="229" t="s">
        <v>1224</v>
      </c>
      <c r="B818" s="229" t="s">
        <v>850</v>
      </c>
    </row>
    <row r="819" spans="1:2" ht="15.75" customHeight="1">
      <c r="A819" s="229" t="s">
        <v>2996</v>
      </c>
      <c r="B819" s="229" t="s">
        <v>2997</v>
      </c>
    </row>
    <row r="820" spans="1:2" ht="15.75" customHeight="1">
      <c r="A820" s="229" t="s">
        <v>2998</v>
      </c>
      <c r="B820" s="229" t="s">
        <v>1487</v>
      </c>
    </row>
    <row r="821" spans="1:2" ht="15.75" customHeight="1">
      <c r="A821" s="229" t="s">
        <v>2999</v>
      </c>
      <c r="B821" s="229" t="s">
        <v>2995</v>
      </c>
    </row>
    <row r="822" spans="1:2" ht="15.75" customHeight="1">
      <c r="A822" s="229" t="s">
        <v>3000</v>
      </c>
      <c r="B822" s="229" t="s">
        <v>3001</v>
      </c>
    </row>
    <row r="823" spans="1:2" ht="15.75" customHeight="1">
      <c r="A823" s="229" t="s">
        <v>3002</v>
      </c>
      <c r="B823" s="229" t="s">
        <v>3003</v>
      </c>
    </row>
    <row r="824" spans="1:2" ht="15.75" customHeight="1">
      <c r="A824" s="228" t="s">
        <v>3271</v>
      </c>
      <c r="B824" s="228" t="s">
        <v>3272</v>
      </c>
    </row>
    <row r="825" spans="1:2" ht="15.75" customHeight="1">
      <c r="A825" s="229" t="s">
        <v>1241</v>
      </c>
      <c r="B825" s="229" t="s">
        <v>1242</v>
      </c>
    </row>
    <row r="826" spans="1:2" ht="15.75" customHeight="1">
      <c r="A826" s="229" t="s">
        <v>3004</v>
      </c>
      <c r="B826" s="229" t="s">
        <v>3005</v>
      </c>
    </row>
    <row r="827" spans="1:2" ht="15.75" customHeight="1">
      <c r="A827" s="229" t="s">
        <v>3006</v>
      </c>
      <c r="B827" s="229" t="s">
        <v>3007</v>
      </c>
    </row>
    <row r="828" spans="1:2" ht="15.75" customHeight="1">
      <c r="A828" s="228" t="s">
        <v>3273</v>
      </c>
      <c r="B828" s="228" t="s">
        <v>3274</v>
      </c>
    </row>
    <row r="829" spans="1:2" ht="15.75" customHeight="1">
      <c r="A829" s="229" t="s">
        <v>1246</v>
      </c>
      <c r="B829" s="229" t="s">
        <v>1247</v>
      </c>
    </row>
    <row r="830" spans="1:2" ht="15.75" customHeight="1">
      <c r="A830" s="229" t="s">
        <v>3008</v>
      </c>
      <c r="B830" s="229" t="s">
        <v>1247</v>
      </c>
    </row>
    <row r="831" spans="1:2" ht="15.75" customHeight="1">
      <c r="A831" s="229" t="s">
        <v>1250</v>
      </c>
      <c r="B831" s="229" t="s">
        <v>748</v>
      </c>
    </row>
    <row r="832" spans="1:2" ht="15.75" customHeight="1">
      <c r="A832" s="229" t="s">
        <v>3009</v>
      </c>
      <c r="B832" s="229" t="s">
        <v>3010</v>
      </c>
    </row>
    <row r="833" spans="1:2" ht="15.75" customHeight="1">
      <c r="A833" s="229" t="s">
        <v>1259</v>
      </c>
      <c r="B833" s="229" t="s">
        <v>1148</v>
      </c>
    </row>
    <row r="834" spans="1:2" ht="15.75" customHeight="1">
      <c r="A834" s="229" t="s">
        <v>3011</v>
      </c>
      <c r="B834" s="229" t="s">
        <v>3012</v>
      </c>
    </row>
    <row r="835" spans="1:2" ht="15.75" customHeight="1">
      <c r="A835" s="228" t="s">
        <v>3275</v>
      </c>
      <c r="B835" s="228" t="s">
        <v>3276</v>
      </c>
    </row>
    <row r="836" spans="1:2" ht="15.75" customHeight="1">
      <c r="A836" s="229" t="s">
        <v>1294</v>
      </c>
      <c r="B836" s="229" t="s">
        <v>748</v>
      </c>
    </row>
    <row r="837" spans="1:2" ht="15.75" customHeight="1">
      <c r="A837" s="229" t="s">
        <v>3013</v>
      </c>
      <c r="B837" s="229" t="s">
        <v>3014</v>
      </c>
    </row>
    <row r="838" spans="1:2" ht="15.75" customHeight="1">
      <c r="A838" s="229" t="s">
        <v>3015</v>
      </c>
      <c r="B838" s="229" t="s">
        <v>3016</v>
      </c>
    </row>
    <row r="839" spans="1:2" ht="15.75" customHeight="1">
      <c r="A839" s="229" t="s">
        <v>3017</v>
      </c>
      <c r="B839" s="229" t="s">
        <v>3018</v>
      </c>
    </row>
    <row r="840" spans="1:2" ht="15.75" customHeight="1">
      <c r="A840" s="229" t="s">
        <v>1300</v>
      </c>
      <c r="B840" s="229" t="s">
        <v>1301</v>
      </c>
    </row>
    <row r="841" spans="1:2" ht="15.75" customHeight="1">
      <c r="A841" s="229" t="s">
        <v>3019</v>
      </c>
      <c r="B841" s="229" t="s">
        <v>3020</v>
      </c>
    </row>
    <row r="842" spans="1:2" ht="15.75" customHeight="1">
      <c r="A842" s="228" t="s">
        <v>3277</v>
      </c>
      <c r="B842" s="228" t="s">
        <v>3278</v>
      </c>
    </row>
    <row r="843" spans="1:2" ht="15.75" customHeight="1">
      <c r="A843" s="229" t="s">
        <v>1312</v>
      </c>
      <c r="B843" s="229" t="s">
        <v>1313</v>
      </c>
    </row>
    <row r="844" spans="1:2" ht="15.75" customHeight="1">
      <c r="A844" s="229" t="s">
        <v>3021</v>
      </c>
      <c r="B844" s="229" t="s">
        <v>3022</v>
      </c>
    </row>
    <row r="845" spans="1:2" ht="15.75" customHeight="1">
      <c r="A845" s="229" t="s">
        <v>1316</v>
      </c>
      <c r="B845" s="229" t="s">
        <v>1317</v>
      </c>
    </row>
    <row r="846" spans="1:2" ht="15.75" customHeight="1">
      <c r="A846" s="229" t="s">
        <v>3023</v>
      </c>
      <c r="B846" s="229" t="s">
        <v>3024</v>
      </c>
    </row>
    <row r="847" spans="1:2" ht="15.75" customHeight="1">
      <c r="A847" s="228" t="s">
        <v>3281</v>
      </c>
      <c r="B847" s="228" t="s">
        <v>3282</v>
      </c>
    </row>
    <row r="848" spans="1:2" ht="15.75" customHeight="1">
      <c r="A848" s="229" t="s">
        <v>1397</v>
      </c>
      <c r="B848" s="229" t="s">
        <v>748</v>
      </c>
    </row>
    <row r="849" spans="1:2" ht="15.75" customHeight="1">
      <c r="A849" s="229" t="s">
        <v>3025</v>
      </c>
      <c r="B849" s="229" t="s">
        <v>3026</v>
      </c>
    </row>
    <row r="850" spans="1:2" ht="15.75" customHeight="1">
      <c r="A850" s="229" t="s">
        <v>3027</v>
      </c>
      <c r="B850" s="229" t="s">
        <v>3028</v>
      </c>
    </row>
    <row r="851" spans="1:2" ht="15.75" customHeight="1">
      <c r="A851" s="229" t="s">
        <v>3029</v>
      </c>
      <c r="B851" s="229" t="s">
        <v>3030</v>
      </c>
    </row>
    <row r="852" spans="1:2" ht="15.75" customHeight="1">
      <c r="A852" s="229" t="s">
        <v>3031</v>
      </c>
      <c r="B852" s="229" t="s">
        <v>3032</v>
      </c>
    </row>
    <row r="853" spans="1:2" ht="15.75" customHeight="1">
      <c r="A853" s="229" t="s">
        <v>3033</v>
      </c>
      <c r="B853" s="229" t="s">
        <v>3034</v>
      </c>
    </row>
    <row r="854" spans="1:2" ht="15.75" customHeight="1">
      <c r="A854" s="229" t="s">
        <v>3035</v>
      </c>
      <c r="B854" s="229" t="s">
        <v>3036</v>
      </c>
    </row>
    <row r="855" spans="1:2" ht="15.75" customHeight="1">
      <c r="A855" s="229" t="s">
        <v>3037</v>
      </c>
      <c r="B855" s="229" t="s">
        <v>3038</v>
      </c>
    </row>
    <row r="856" spans="1:2" ht="15.75" customHeight="1">
      <c r="A856" s="229" t="s">
        <v>1398</v>
      </c>
      <c r="B856" s="229" t="s">
        <v>1148</v>
      </c>
    </row>
    <row r="857" spans="1:2" ht="15.75" customHeight="1">
      <c r="A857" s="229" t="s">
        <v>3039</v>
      </c>
      <c r="B857" s="229" t="s">
        <v>3040</v>
      </c>
    </row>
    <row r="858" spans="1:2" ht="15.75" customHeight="1">
      <c r="A858" s="229" t="s">
        <v>3041</v>
      </c>
      <c r="B858" s="229" t="s">
        <v>3042</v>
      </c>
    </row>
    <row r="859" spans="1:2" ht="15.75" customHeight="1">
      <c r="A859" s="229" t="s">
        <v>3043</v>
      </c>
      <c r="B859" s="229" t="s">
        <v>3044</v>
      </c>
    </row>
    <row r="860" spans="1:2" ht="15.75" customHeight="1">
      <c r="A860" s="229" t="s">
        <v>3045</v>
      </c>
      <c r="B860" s="229" t="s">
        <v>3046</v>
      </c>
    </row>
    <row r="861" spans="1:2" ht="15.75" customHeight="1">
      <c r="A861" s="229" t="s">
        <v>3047</v>
      </c>
      <c r="B861" s="229" t="s">
        <v>3048</v>
      </c>
    </row>
    <row r="862" spans="1:2" ht="15.75" customHeight="1">
      <c r="A862" s="229" t="s">
        <v>1401</v>
      </c>
      <c r="B862" s="229" t="s">
        <v>1402</v>
      </c>
    </row>
    <row r="863" spans="1:2" ht="15.75" customHeight="1">
      <c r="A863" s="229" t="s">
        <v>3049</v>
      </c>
      <c r="B863" s="229" t="s">
        <v>3050</v>
      </c>
    </row>
    <row r="864" spans="1:2" ht="15.75" customHeight="1">
      <c r="A864" s="229" t="s">
        <v>1403</v>
      </c>
      <c r="B864" s="229" t="s">
        <v>1404</v>
      </c>
    </row>
    <row r="865" spans="1:2" ht="15.75" customHeight="1">
      <c r="A865" s="229" t="s">
        <v>3051</v>
      </c>
      <c r="B865" s="229" t="s">
        <v>3052</v>
      </c>
    </row>
    <row r="866" spans="1:2" ht="15.75" customHeight="1">
      <c r="A866" s="228" t="s">
        <v>3283</v>
      </c>
      <c r="B866" s="228" t="s">
        <v>3284</v>
      </c>
    </row>
    <row r="867" spans="1:2" ht="15.75" customHeight="1">
      <c r="A867" s="229" t="s">
        <v>1429</v>
      </c>
      <c r="B867" s="229" t="s">
        <v>1148</v>
      </c>
    </row>
    <row r="868" spans="1:2" ht="15.75" customHeight="1">
      <c r="A868" s="229" t="s">
        <v>3053</v>
      </c>
      <c r="B868" s="229" t="s">
        <v>3054</v>
      </c>
    </row>
    <row r="869" spans="1:2" ht="15.75" customHeight="1">
      <c r="A869" s="229" t="s">
        <v>3055</v>
      </c>
      <c r="B869" s="229" t="s">
        <v>3056</v>
      </c>
    </row>
    <row r="870" spans="1:2" ht="15.75" customHeight="1"/>
    <row r="871" spans="1:2" ht="15.75" customHeight="1"/>
    <row r="872" spans="1:2" ht="15.75" customHeight="1"/>
    <row r="873" spans="1:2" ht="15.75" customHeight="1"/>
    <row r="874" spans="1:2" ht="15.75" customHeight="1"/>
    <row r="875" spans="1:2" ht="15.75" customHeight="1"/>
    <row r="876" spans="1:2" ht="15.75" customHeight="1"/>
    <row r="877" spans="1:2" ht="15.75" customHeight="1"/>
    <row r="878" spans="1:2" ht="15.75" customHeight="1"/>
    <row r="879" spans="1:2" ht="15.75" customHeight="1"/>
    <row r="880" spans="1:2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B869"/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4.42578125" defaultRowHeight="15" customHeight="1"/>
  <cols>
    <col min="1" max="1" width="11.28515625" customWidth="1"/>
    <col min="2" max="2" width="91.140625" customWidth="1"/>
    <col min="3" max="3" width="20.42578125" customWidth="1"/>
    <col min="4" max="5" width="23.7109375" customWidth="1"/>
    <col min="6" max="6" width="11.7109375" customWidth="1"/>
    <col min="7" max="26" width="8.7109375" customWidth="1"/>
  </cols>
  <sheetData>
    <row r="1" spans="1:26" ht="19.5">
      <c r="A1" s="230" t="s">
        <v>484</v>
      </c>
      <c r="B1" s="230" t="s">
        <v>3287</v>
      </c>
      <c r="C1" s="231" t="s">
        <v>3288</v>
      </c>
      <c r="D1" s="230"/>
      <c r="E1" s="230"/>
      <c r="F1" s="232" t="s">
        <v>3289</v>
      </c>
    </row>
    <row r="2" spans="1:26">
      <c r="B2" s="81" t="s">
        <v>490</v>
      </c>
      <c r="C2" s="82">
        <v>11</v>
      </c>
      <c r="D2" s="81" t="s">
        <v>489</v>
      </c>
      <c r="E2" s="82">
        <v>671</v>
      </c>
      <c r="F2" s="81" t="s">
        <v>481</v>
      </c>
    </row>
    <row r="3" spans="1:26">
      <c r="B3" s="81" t="s">
        <v>490</v>
      </c>
      <c r="C3" s="82">
        <v>12</v>
      </c>
      <c r="D3" s="81" t="s">
        <v>491</v>
      </c>
      <c r="E3" s="82">
        <v>671</v>
      </c>
      <c r="F3" s="81" t="s">
        <v>483</v>
      </c>
    </row>
    <row r="4" spans="1:26">
      <c r="B4" s="81" t="s">
        <v>493</v>
      </c>
      <c r="C4" s="82">
        <v>41</v>
      </c>
      <c r="D4" s="81" t="s">
        <v>494</v>
      </c>
      <c r="E4" s="82">
        <v>614</v>
      </c>
      <c r="F4" s="82">
        <v>614810041</v>
      </c>
    </row>
    <row r="5" spans="1:26">
      <c r="B5" s="81" t="s">
        <v>495</v>
      </c>
      <c r="C5" s="82">
        <v>41</v>
      </c>
      <c r="D5" s="81" t="s">
        <v>494</v>
      </c>
      <c r="E5" s="82">
        <v>614</v>
      </c>
      <c r="F5" s="82">
        <v>614820041</v>
      </c>
    </row>
    <row r="6" spans="1:26">
      <c r="B6" s="81" t="s">
        <v>497</v>
      </c>
      <c r="C6" s="82">
        <v>41</v>
      </c>
      <c r="D6" s="81" t="s">
        <v>494</v>
      </c>
      <c r="E6" s="82">
        <v>614</v>
      </c>
      <c r="F6" s="82">
        <v>614830041</v>
      </c>
    </row>
    <row r="7" spans="1:26">
      <c r="B7" s="81" t="s">
        <v>499</v>
      </c>
      <c r="C7" s="82">
        <v>41</v>
      </c>
      <c r="D7" s="81" t="s">
        <v>494</v>
      </c>
      <c r="E7" s="82">
        <v>614</v>
      </c>
      <c r="F7" s="82">
        <v>614840041</v>
      </c>
    </row>
    <row r="8" spans="1:26">
      <c r="B8" s="81" t="s">
        <v>501</v>
      </c>
      <c r="C8" s="82">
        <v>52</v>
      </c>
      <c r="D8" s="81" t="s">
        <v>502</v>
      </c>
      <c r="E8" s="82">
        <v>631</v>
      </c>
      <c r="F8" s="82">
        <v>631110000</v>
      </c>
    </row>
    <row r="9" spans="1:26">
      <c r="B9" s="81" t="s">
        <v>504</v>
      </c>
      <c r="C9" s="82">
        <v>52</v>
      </c>
      <c r="D9" s="81" t="s">
        <v>502</v>
      </c>
      <c r="E9" s="82">
        <v>631</v>
      </c>
      <c r="F9" s="82">
        <v>631120000</v>
      </c>
    </row>
    <row r="10" spans="1:26">
      <c r="B10" s="81" t="s">
        <v>506</v>
      </c>
      <c r="C10" s="82">
        <v>52</v>
      </c>
      <c r="D10" s="81" t="s">
        <v>502</v>
      </c>
      <c r="E10" s="82">
        <v>631</v>
      </c>
      <c r="F10" s="82">
        <v>631210000</v>
      </c>
    </row>
    <row r="11" spans="1:26">
      <c r="A11" s="59"/>
      <c r="B11" s="81" t="s">
        <v>508</v>
      </c>
      <c r="C11" s="82">
        <v>52</v>
      </c>
      <c r="D11" s="81" t="s">
        <v>502</v>
      </c>
      <c r="E11" s="82">
        <v>631</v>
      </c>
      <c r="F11" s="82">
        <v>631220000</v>
      </c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</row>
    <row r="12" spans="1:26">
      <c r="A12" s="59"/>
      <c r="B12" s="81" t="s">
        <v>510</v>
      </c>
      <c r="C12" s="82">
        <v>52</v>
      </c>
      <c r="D12" s="81" t="s">
        <v>502</v>
      </c>
      <c r="E12" s="82">
        <v>632</v>
      </c>
      <c r="F12" s="82">
        <v>632112000</v>
      </c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</row>
    <row r="13" spans="1:26">
      <c r="A13" s="59"/>
      <c r="B13" s="81" t="s">
        <v>512</v>
      </c>
      <c r="C13" s="82">
        <v>52</v>
      </c>
      <c r="D13" s="81" t="s">
        <v>502</v>
      </c>
      <c r="E13" s="82">
        <v>632</v>
      </c>
      <c r="F13" s="82">
        <v>632212000</v>
      </c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</row>
    <row r="14" spans="1:26">
      <c r="A14" s="59"/>
      <c r="B14" s="81" t="s">
        <v>514</v>
      </c>
      <c r="C14" s="82">
        <v>552</v>
      </c>
      <c r="D14" s="81" t="s">
        <v>503</v>
      </c>
      <c r="E14" s="82">
        <v>632</v>
      </c>
      <c r="F14" s="82">
        <v>632310552</v>
      </c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</row>
    <row r="15" spans="1:26">
      <c r="A15" s="59"/>
      <c r="B15" s="81" t="s">
        <v>516</v>
      </c>
      <c r="C15" s="82">
        <v>559</v>
      </c>
      <c r="D15" s="81" t="s">
        <v>505</v>
      </c>
      <c r="E15" s="82">
        <v>632</v>
      </c>
      <c r="F15" s="82">
        <v>632310559</v>
      </c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</row>
    <row r="16" spans="1:26">
      <c r="A16" s="59"/>
      <c r="B16" s="81" t="s">
        <v>507</v>
      </c>
      <c r="C16" s="82">
        <v>561</v>
      </c>
      <c r="D16" s="81" t="s">
        <v>507</v>
      </c>
      <c r="E16" s="82">
        <v>632</v>
      </c>
      <c r="F16" s="82">
        <v>632310561</v>
      </c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</row>
    <row r="17" spans="1:26">
      <c r="A17" s="59"/>
      <c r="B17" s="81" t="s">
        <v>518</v>
      </c>
      <c r="C17" s="82">
        <v>563</v>
      </c>
      <c r="D17" s="81" t="s">
        <v>509</v>
      </c>
      <c r="E17" s="82">
        <v>632</v>
      </c>
      <c r="F17" s="82">
        <v>632310563</v>
      </c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</row>
    <row r="18" spans="1:26">
      <c r="A18" s="59"/>
      <c r="B18" s="81" t="s">
        <v>520</v>
      </c>
      <c r="C18" s="82">
        <v>573</v>
      </c>
      <c r="D18" s="81" t="s">
        <v>511</v>
      </c>
      <c r="E18" s="82">
        <v>632</v>
      </c>
      <c r="F18" s="82">
        <v>632310573</v>
      </c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</row>
    <row r="19" spans="1:26">
      <c r="A19" s="59"/>
      <c r="B19" s="81" t="s">
        <v>522</v>
      </c>
      <c r="C19" s="82">
        <v>575</v>
      </c>
      <c r="D19" s="81" t="s">
        <v>513</v>
      </c>
      <c r="E19" s="82">
        <v>632</v>
      </c>
      <c r="F19" s="82">
        <v>632310575</v>
      </c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</row>
    <row r="20" spans="1:26">
      <c r="A20" s="59"/>
      <c r="B20" s="89" t="s">
        <v>524</v>
      </c>
      <c r="C20" s="88">
        <v>5761</v>
      </c>
      <c r="D20" s="89" t="s">
        <v>525</v>
      </c>
      <c r="E20" s="88">
        <v>632</v>
      </c>
      <c r="F20" s="88">
        <v>632315761</v>
      </c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</row>
    <row r="21" spans="1:26" ht="15.75" customHeight="1">
      <c r="A21" s="59"/>
      <c r="B21" s="89" t="s">
        <v>527</v>
      </c>
      <c r="C21" s="88">
        <v>5762</v>
      </c>
      <c r="D21" s="89" t="s">
        <v>525</v>
      </c>
      <c r="E21" s="88">
        <v>632</v>
      </c>
      <c r="F21" s="88">
        <v>632315762</v>
      </c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</row>
    <row r="22" spans="1:26" ht="15.75" customHeight="1">
      <c r="A22" s="59"/>
      <c r="B22" s="81" t="s">
        <v>528</v>
      </c>
      <c r="C22" s="82">
        <v>581</v>
      </c>
      <c r="D22" s="81" t="s">
        <v>517</v>
      </c>
      <c r="E22" s="82">
        <v>632</v>
      </c>
      <c r="F22" s="82">
        <v>632310581</v>
      </c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</row>
    <row r="23" spans="1:26" ht="15.75" customHeight="1">
      <c r="A23" s="59"/>
      <c r="B23" s="81" t="s">
        <v>529</v>
      </c>
      <c r="C23" s="82">
        <v>51</v>
      </c>
      <c r="D23" s="81" t="s">
        <v>530</v>
      </c>
      <c r="E23" s="82">
        <v>632</v>
      </c>
      <c r="F23" s="82">
        <v>632311700</v>
      </c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</row>
    <row r="24" spans="1:26" ht="15.75" customHeight="1">
      <c r="A24" s="59"/>
      <c r="B24" s="81" t="s">
        <v>531</v>
      </c>
      <c r="C24" s="82">
        <v>51</v>
      </c>
      <c r="D24" s="81" t="s">
        <v>530</v>
      </c>
      <c r="E24" s="82">
        <v>632</v>
      </c>
      <c r="F24" s="82">
        <v>632311800</v>
      </c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</row>
    <row r="25" spans="1:26" ht="15.75" customHeight="1">
      <c r="A25" s="59"/>
      <c r="B25" s="81" t="s">
        <v>532</v>
      </c>
      <c r="C25" s="82">
        <v>552</v>
      </c>
      <c r="D25" s="81" t="s">
        <v>503</v>
      </c>
      <c r="E25" s="82">
        <v>632</v>
      </c>
      <c r="F25" s="82">
        <v>632410552</v>
      </c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</row>
    <row r="26" spans="1:26" ht="15.75" customHeight="1">
      <c r="A26" s="59"/>
      <c r="B26" s="81" t="s">
        <v>533</v>
      </c>
      <c r="C26" s="82">
        <v>559</v>
      </c>
      <c r="D26" s="81" t="s">
        <v>505</v>
      </c>
      <c r="E26" s="82">
        <v>632</v>
      </c>
      <c r="F26" s="82">
        <v>632410559</v>
      </c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</row>
    <row r="27" spans="1:26" ht="15.75" customHeight="1">
      <c r="A27" s="59"/>
      <c r="B27" s="81" t="s">
        <v>507</v>
      </c>
      <c r="C27" s="82">
        <v>561</v>
      </c>
      <c r="D27" s="81" t="s">
        <v>507</v>
      </c>
      <c r="E27" s="82">
        <v>632</v>
      </c>
      <c r="F27" s="82">
        <v>632410561</v>
      </c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</row>
    <row r="28" spans="1:26" ht="15.75" customHeight="1">
      <c r="A28" s="59"/>
      <c r="B28" s="81" t="s">
        <v>518</v>
      </c>
      <c r="C28" s="82">
        <v>563</v>
      </c>
      <c r="D28" s="81" t="s">
        <v>509</v>
      </c>
      <c r="E28" s="82">
        <v>632</v>
      </c>
      <c r="F28" s="82">
        <v>632410563</v>
      </c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</row>
    <row r="29" spans="1:26" ht="15.75" customHeight="1">
      <c r="A29" s="59"/>
      <c r="B29" s="81" t="s">
        <v>534</v>
      </c>
      <c r="C29" s="82">
        <v>573</v>
      </c>
      <c r="D29" s="81" t="s">
        <v>511</v>
      </c>
      <c r="E29" s="82">
        <v>632</v>
      </c>
      <c r="F29" s="82">
        <v>632410573</v>
      </c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</row>
    <row r="30" spans="1:26" ht="15.75" customHeight="1">
      <c r="B30" s="81" t="s">
        <v>535</v>
      </c>
      <c r="C30" s="82">
        <v>575</v>
      </c>
      <c r="D30" s="81" t="s">
        <v>513</v>
      </c>
      <c r="E30" s="82">
        <v>632</v>
      </c>
      <c r="F30" s="82">
        <v>632410575</v>
      </c>
    </row>
    <row r="31" spans="1:26" ht="15.75" customHeight="1">
      <c r="B31" s="89" t="s">
        <v>536</v>
      </c>
      <c r="C31" s="88">
        <v>5761</v>
      </c>
      <c r="D31" s="89" t="s">
        <v>525</v>
      </c>
      <c r="E31" s="88">
        <v>632</v>
      </c>
      <c r="F31" s="88">
        <v>632415761</v>
      </c>
    </row>
    <row r="32" spans="1:26" ht="15.75" customHeight="1">
      <c r="B32" s="89" t="s">
        <v>537</v>
      </c>
      <c r="C32" s="88">
        <v>5762</v>
      </c>
      <c r="D32" s="89" t="s">
        <v>525</v>
      </c>
      <c r="E32" s="88">
        <v>632</v>
      </c>
      <c r="F32" s="88">
        <v>632415762</v>
      </c>
    </row>
    <row r="33" spans="2:6" ht="15.75" customHeight="1">
      <c r="B33" s="81" t="s">
        <v>538</v>
      </c>
      <c r="C33" s="82">
        <v>581</v>
      </c>
      <c r="D33" s="81" t="s">
        <v>517</v>
      </c>
      <c r="E33" s="82">
        <v>632</v>
      </c>
      <c r="F33" s="82">
        <v>632410581</v>
      </c>
    </row>
    <row r="34" spans="2:6" ht="15.75" customHeight="1">
      <c r="B34" s="81" t="s">
        <v>539</v>
      </c>
      <c r="C34" s="82">
        <v>51</v>
      </c>
      <c r="D34" s="81" t="s">
        <v>530</v>
      </c>
      <c r="E34" s="82">
        <v>632</v>
      </c>
      <c r="F34" s="82">
        <v>632411700</v>
      </c>
    </row>
    <row r="35" spans="2:6" ht="15.75" customHeight="1">
      <c r="B35" s="81" t="s">
        <v>540</v>
      </c>
      <c r="C35" s="82">
        <v>52</v>
      </c>
      <c r="D35" s="81" t="s">
        <v>502</v>
      </c>
      <c r="E35" s="82">
        <v>634</v>
      </c>
      <c r="F35" s="82">
        <v>6341</v>
      </c>
    </row>
    <row r="36" spans="2:6" ht="15.75" customHeight="1">
      <c r="B36" s="81" t="s">
        <v>541</v>
      </c>
      <c r="C36" s="82">
        <v>52</v>
      </c>
      <c r="D36" s="81" t="s">
        <v>502</v>
      </c>
      <c r="E36" s="82">
        <v>634</v>
      </c>
      <c r="F36" s="82">
        <v>6342</v>
      </c>
    </row>
    <row r="37" spans="2:6" ht="15.75" customHeight="1">
      <c r="B37" s="81" t="s">
        <v>542</v>
      </c>
      <c r="C37" s="82">
        <v>52</v>
      </c>
      <c r="D37" s="81" t="s">
        <v>502</v>
      </c>
      <c r="E37" s="82">
        <v>636</v>
      </c>
      <c r="F37" s="82">
        <v>6361</v>
      </c>
    </row>
    <row r="38" spans="2:6" ht="15.75" customHeight="1">
      <c r="B38" s="81" t="s">
        <v>543</v>
      </c>
      <c r="C38" s="82">
        <v>52</v>
      </c>
      <c r="D38" s="81" t="s">
        <v>502</v>
      </c>
      <c r="E38" s="82">
        <v>636</v>
      </c>
      <c r="F38" s="82">
        <v>6362</v>
      </c>
    </row>
    <row r="39" spans="2:6" ht="15.75" customHeight="1">
      <c r="B39" s="81" t="s">
        <v>544</v>
      </c>
      <c r="C39" s="82">
        <v>52</v>
      </c>
      <c r="D39" s="81" t="s">
        <v>502</v>
      </c>
      <c r="E39" s="82">
        <v>638</v>
      </c>
      <c r="F39" s="82">
        <v>6381</v>
      </c>
    </row>
    <row r="40" spans="2:6" ht="15.75" customHeight="1">
      <c r="B40" s="81" t="s">
        <v>545</v>
      </c>
      <c r="C40" s="82">
        <v>52</v>
      </c>
      <c r="D40" s="81" t="s">
        <v>502</v>
      </c>
      <c r="E40" s="82">
        <v>638</v>
      </c>
      <c r="F40" s="82">
        <v>6382</v>
      </c>
    </row>
    <row r="41" spans="2:6" ht="15.75" customHeight="1">
      <c r="B41" s="81" t="s">
        <v>546</v>
      </c>
      <c r="C41" s="82">
        <v>52</v>
      </c>
      <c r="D41" s="81" t="s">
        <v>502</v>
      </c>
      <c r="E41" s="82">
        <v>639</v>
      </c>
      <c r="F41" s="82">
        <v>6391</v>
      </c>
    </row>
    <row r="42" spans="2:6" ht="15.75" customHeight="1">
      <c r="B42" s="81" t="s">
        <v>547</v>
      </c>
      <c r="C42" s="82">
        <v>52</v>
      </c>
      <c r="D42" s="81" t="s">
        <v>502</v>
      </c>
      <c r="E42" s="82">
        <v>639</v>
      </c>
      <c r="F42" s="82">
        <v>6392</v>
      </c>
    </row>
    <row r="43" spans="2:6" ht="15.75" customHeight="1">
      <c r="B43" s="81" t="s">
        <v>548</v>
      </c>
      <c r="C43" s="82">
        <v>52</v>
      </c>
      <c r="D43" s="81" t="s">
        <v>502</v>
      </c>
      <c r="E43" s="82">
        <v>639</v>
      </c>
      <c r="F43" s="82">
        <v>6393</v>
      </c>
    </row>
    <row r="44" spans="2:6" ht="15.75" customHeight="1">
      <c r="B44" s="81" t="s">
        <v>549</v>
      </c>
      <c r="C44" s="82">
        <v>52</v>
      </c>
      <c r="D44" s="81" t="s">
        <v>502</v>
      </c>
      <c r="E44" s="82">
        <v>639</v>
      </c>
      <c r="F44" s="82">
        <v>6394</v>
      </c>
    </row>
    <row r="45" spans="2:6" ht="15.75" customHeight="1">
      <c r="B45" s="81" t="s">
        <v>550</v>
      </c>
      <c r="C45" s="82">
        <v>31</v>
      </c>
      <c r="D45" s="81" t="s">
        <v>492</v>
      </c>
      <c r="E45" s="82">
        <v>641</v>
      </c>
      <c r="F45" s="82">
        <v>641290031</v>
      </c>
    </row>
    <row r="46" spans="2:6" ht="15.75" customHeight="1">
      <c r="B46" s="81" t="s">
        <v>551</v>
      </c>
      <c r="C46" s="82">
        <v>31</v>
      </c>
      <c r="D46" s="81" t="s">
        <v>492</v>
      </c>
      <c r="E46" s="82">
        <v>641</v>
      </c>
      <c r="F46" s="82">
        <v>641310031</v>
      </c>
    </row>
    <row r="47" spans="2:6" ht="15.75" customHeight="1">
      <c r="B47" s="81" t="s">
        <v>552</v>
      </c>
      <c r="C47" s="82">
        <v>31</v>
      </c>
      <c r="D47" s="81" t="s">
        <v>492</v>
      </c>
      <c r="E47" s="82">
        <v>641</v>
      </c>
      <c r="F47" s="82">
        <v>641320031</v>
      </c>
    </row>
    <row r="48" spans="2:6" ht="15.75" customHeight="1">
      <c r="B48" s="81" t="s">
        <v>553</v>
      </c>
      <c r="C48" s="82">
        <v>43</v>
      </c>
      <c r="D48" s="81" t="s">
        <v>496</v>
      </c>
      <c r="E48" s="82">
        <v>641</v>
      </c>
      <c r="F48" s="82">
        <v>641320043</v>
      </c>
    </row>
    <row r="49" spans="2:6" ht="15.75" customHeight="1">
      <c r="B49" s="81" t="s">
        <v>554</v>
      </c>
      <c r="C49" s="82">
        <v>31</v>
      </c>
      <c r="D49" s="81" t="s">
        <v>492</v>
      </c>
      <c r="E49" s="82">
        <v>641</v>
      </c>
      <c r="F49" s="82">
        <v>641510031</v>
      </c>
    </row>
    <row r="50" spans="2:6" ht="15.75" customHeight="1">
      <c r="B50" s="81" t="s">
        <v>555</v>
      </c>
      <c r="C50" s="82">
        <v>43</v>
      </c>
      <c r="D50" s="81" t="s">
        <v>496</v>
      </c>
      <c r="E50" s="82">
        <v>641</v>
      </c>
      <c r="F50" s="82">
        <v>641510043</v>
      </c>
    </row>
    <row r="51" spans="2:6" ht="15.75" customHeight="1">
      <c r="B51" s="81" t="s">
        <v>556</v>
      </c>
      <c r="C51" s="82">
        <v>31</v>
      </c>
      <c r="D51" s="81" t="s">
        <v>492</v>
      </c>
      <c r="E51" s="82">
        <v>641</v>
      </c>
      <c r="F51" s="82">
        <v>641630031</v>
      </c>
    </row>
    <row r="52" spans="2:6" ht="15.75" customHeight="1">
      <c r="B52" s="81" t="s">
        <v>557</v>
      </c>
      <c r="C52" s="82">
        <v>43</v>
      </c>
      <c r="D52" s="81" t="s">
        <v>496</v>
      </c>
      <c r="E52" s="82">
        <v>641</v>
      </c>
      <c r="F52" s="82">
        <v>641720043</v>
      </c>
    </row>
    <row r="53" spans="2:6" ht="15.75" customHeight="1">
      <c r="B53" s="81" t="s">
        <v>558</v>
      </c>
      <c r="C53" s="82">
        <v>41</v>
      </c>
      <c r="D53" s="81" t="s">
        <v>494</v>
      </c>
      <c r="E53" s="82">
        <v>641</v>
      </c>
      <c r="F53" s="82">
        <v>641770041</v>
      </c>
    </row>
    <row r="54" spans="2:6" ht="15.75" customHeight="1">
      <c r="B54" s="81" t="s">
        <v>559</v>
      </c>
      <c r="C54" s="82">
        <v>43</v>
      </c>
      <c r="D54" s="81" t="s">
        <v>496</v>
      </c>
      <c r="E54" s="82">
        <v>641</v>
      </c>
      <c r="F54" s="82">
        <v>641990043</v>
      </c>
    </row>
    <row r="55" spans="2:6" ht="15.75" customHeight="1">
      <c r="B55" s="81" t="s">
        <v>560</v>
      </c>
      <c r="C55" s="82">
        <v>31</v>
      </c>
      <c r="D55" s="81" t="s">
        <v>492</v>
      </c>
      <c r="E55" s="82">
        <v>642</v>
      </c>
      <c r="F55" s="82">
        <v>642510031</v>
      </c>
    </row>
    <row r="56" spans="2:6" ht="15.75" customHeight="1">
      <c r="B56" s="81" t="s">
        <v>561</v>
      </c>
      <c r="C56" s="82">
        <v>31</v>
      </c>
      <c r="D56" s="81" t="s">
        <v>492</v>
      </c>
      <c r="E56" s="82">
        <v>642</v>
      </c>
      <c r="F56" s="82">
        <v>642990031</v>
      </c>
    </row>
    <row r="57" spans="2:6" ht="15.75" customHeight="1">
      <c r="B57" s="81" t="s">
        <v>562</v>
      </c>
      <c r="C57" s="82">
        <v>43</v>
      </c>
      <c r="D57" s="81" t="s">
        <v>496</v>
      </c>
      <c r="E57" s="82">
        <v>651</v>
      </c>
      <c r="F57" s="82">
        <v>65148</v>
      </c>
    </row>
    <row r="58" spans="2:6" ht="15.75" customHeight="1">
      <c r="B58" s="81" t="s">
        <v>563</v>
      </c>
      <c r="C58" s="82">
        <v>43</v>
      </c>
      <c r="D58" s="81" t="s">
        <v>496</v>
      </c>
      <c r="E58" s="82">
        <v>652</v>
      </c>
      <c r="F58" s="82">
        <v>65218</v>
      </c>
    </row>
    <row r="59" spans="2:6" ht="15.75" customHeight="1">
      <c r="B59" s="81" t="s">
        <v>564</v>
      </c>
      <c r="C59" s="82">
        <v>43</v>
      </c>
      <c r="D59" s="81" t="s">
        <v>496</v>
      </c>
      <c r="E59" s="82">
        <v>652</v>
      </c>
      <c r="F59" s="82">
        <v>65264</v>
      </c>
    </row>
    <row r="60" spans="2:6" ht="15.75" customHeight="1">
      <c r="B60" s="81" t="s">
        <v>565</v>
      </c>
      <c r="C60" s="82">
        <v>43</v>
      </c>
      <c r="D60" s="81" t="s">
        <v>496</v>
      </c>
      <c r="E60" s="82">
        <v>652</v>
      </c>
      <c r="F60" s="82">
        <v>652670043</v>
      </c>
    </row>
    <row r="61" spans="2:6" ht="15.75" customHeight="1">
      <c r="B61" s="81" t="s">
        <v>566</v>
      </c>
      <c r="C61" s="82">
        <v>71</v>
      </c>
      <c r="D61" s="81" t="s">
        <v>523</v>
      </c>
      <c r="E61" s="82">
        <v>652</v>
      </c>
      <c r="F61" s="82">
        <v>652670071</v>
      </c>
    </row>
    <row r="62" spans="2:6" ht="15.75" customHeight="1">
      <c r="B62" s="81" t="s">
        <v>567</v>
      </c>
      <c r="C62" s="82">
        <v>43</v>
      </c>
      <c r="D62" s="81" t="s">
        <v>496</v>
      </c>
      <c r="E62" s="82">
        <v>652</v>
      </c>
      <c r="F62" s="82">
        <v>65268</v>
      </c>
    </row>
    <row r="63" spans="2:6" ht="15.75" customHeight="1">
      <c r="B63" s="81" t="s">
        <v>568</v>
      </c>
      <c r="C63" s="82">
        <v>31</v>
      </c>
      <c r="D63" s="81" t="s">
        <v>492</v>
      </c>
      <c r="E63" s="82">
        <v>661</v>
      </c>
      <c r="F63" s="82">
        <v>6614</v>
      </c>
    </row>
    <row r="64" spans="2:6" ht="15.75" customHeight="1">
      <c r="B64" s="81" t="s">
        <v>569</v>
      </c>
      <c r="C64" s="82">
        <v>31</v>
      </c>
      <c r="D64" s="81" t="s">
        <v>492</v>
      </c>
      <c r="E64" s="82">
        <v>661</v>
      </c>
      <c r="F64" s="82">
        <v>6615</v>
      </c>
    </row>
    <row r="65" spans="2:6" ht="15.75" customHeight="1">
      <c r="B65" s="81" t="s">
        <v>570</v>
      </c>
      <c r="C65" s="82">
        <v>61</v>
      </c>
      <c r="D65" s="81" t="s">
        <v>571</v>
      </c>
      <c r="E65" s="82">
        <v>663</v>
      </c>
      <c r="F65" s="82">
        <v>663110000</v>
      </c>
    </row>
    <row r="66" spans="2:6" ht="15.75" customHeight="1">
      <c r="B66" s="81" t="s">
        <v>572</v>
      </c>
      <c r="C66" s="82">
        <v>61</v>
      </c>
      <c r="D66" s="81" t="s">
        <v>571</v>
      </c>
      <c r="E66" s="82">
        <v>663</v>
      </c>
      <c r="F66" s="82">
        <v>663120000</v>
      </c>
    </row>
    <row r="67" spans="2:6" ht="15.75" customHeight="1">
      <c r="B67" s="81" t="s">
        <v>573</v>
      </c>
      <c r="C67" s="82">
        <v>61</v>
      </c>
      <c r="D67" s="81" t="s">
        <v>571</v>
      </c>
      <c r="E67" s="82">
        <v>663</v>
      </c>
      <c r="F67" s="82">
        <v>663130000</v>
      </c>
    </row>
    <row r="68" spans="2:6" ht="15.75" customHeight="1">
      <c r="B68" s="81" t="s">
        <v>574</v>
      </c>
      <c r="C68" s="82">
        <v>61</v>
      </c>
      <c r="D68" s="81" t="s">
        <v>571</v>
      </c>
      <c r="E68" s="82">
        <v>663</v>
      </c>
      <c r="F68" s="82">
        <v>663140000</v>
      </c>
    </row>
    <row r="69" spans="2:6" ht="15.75" customHeight="1">
      <c r="B69" s="81" t="s">
        <v>575</v>
      </c>
      <c r="C69" s="82">
        <v>61</v>
      </c>
      <c r="D69" s="81" t="s">
        <v>571</v>
      </c>
      <c r="E69" s="82">
        <v>663</v>
      </c>
      <c r="F69" s="82">
        <v>663210000</v>
      </c>
    </row>
    <row r="70" spans="2:6" ht="15.75" customHeight="1">
      <c r="B70" s="81" t="s">
        <v>576</v>
      </c>
      <c r="C70" s="82">
        <v>61</v>
      </c>
      <c r="D70" s="81" t="s">
        <v>571</v>
      </c>
      <c r="E70" s="82">
        <v>663</v>
      </c>
      <c r="F70" s="82">
        <v>663220000</v>
      </c>
    </row>
    <row r="71" spans="2:6" ht="15.75" customHeight="1">
      <c r="B71" s="81" t="s">
        <v>577</v>
      </c>
      <c r="C71" s="82">
        <v>61</v>
      </c>
      <c r="D71" s="81" t="s">
        <v>571</v>
      </c>
      <c r="E71" s="82">
        <v>663</v>
      </c>
      <c r="F71" s="82">
        <v>663230000</v>
      </c>
    </row>
    <row r="72" spans="2:6" ht="15.75" customHeight="1">
      <c r="B72" s="81" t="s">
        <v>578</v>
      </c>
      <c r="C72" s="82">
        <v>61</v>
      </c>
      <c r="D72" s="81" t="s">
        <v>571</v>
      </c>
      <c r="E72" s="82">
        <v>663</v>
      </c>
      <c r="F72" s="82">
        <v>663240000</v>
      </c>
    </row>
    <row r="73" spans="2:6" ht="15.75" customHeight="1">
      <c r="B73" s="81" t="s">
        <v>584</v>
      </c>
      <c r="C73" s="82">
        <v>43</v>
      </c>
      <c r="D73" s="81" t="s">
        <v>496</v>
      </c>
      <c r="E73" s="82">
        <v>681</v>
      </c>
      <c r="F73" s="82">
        <v>681910043</v>
      </c>
    </row>
    <row r="74" spans="2:6" ht="15.75" customHeight="1">
      <c r="B74" s="81" t="s">
        <v>585</v>
      </c>
      <c r="C74" s="82">
        <v>31</v>
      </c>
      <c r="D74" s="81" t="s">
        <v>492</v>
      </c>
      <c r="E74" s="82">
        <v>683</v>
      </c>
      <c r="F74" s="82">
        <v>683110031</v>
      </c>
    </row>
    <row r="75" spans="2:6" ht="15.75" customHeight="1">
      <c r="B75" s="81" t="s">
        <v>586</v>
      </c>
      <c r="C75" s="82">
        <v>43</v>
      </c>
      <c r="D75" s="81" t="s">
        <v>496</v>
      </c>
      <c r="E75" s="82">
        <v>683</v>
      </c>
      <c r="F75" s="82">
        <v>683110043</v>
      </c>
    </row>
    <row r="76" spans="2:6" ht="15.75" customHeight="1">
      <c r="B76" s="81" t="s">
        <v>587</v>
      </c>
      <c r="C76" s="82">
        <v>71</v>
      </c>
      <c r="D76" s="81" t="s">
        <v>588</v>
      </c>
      <c r="E76" s="82">
        <v>711</v>
      </c>
      <c r="F76" s="82">
        <v>711110071</v>
      </c>
    </row>
    <row r="77" spans="2:6" ht="15.75" customHeight="1">
      <c r="B77" s="81" t="s">
        <v>589</v>
      </c>
      <c r="C77" s="82">
        <v>71</v>
      </c>
      <c r="D77" s="81" t="s">
        <v>588</v>
      </c>
      <c r="E77" s="82">
        <v>711</v>
      </c>
      <c r="F77" s="82">
        <v>711120071</v>
      </c>
    </row>
    <row r="78" spans="2:6" ht="15.75" customHeight="1">
      <c r="B78" s="81" t="s">
        <v>590</v>
      </c>
      <c r="C78" s="82">
        <v>71</v>
      </c>
      <c r="D78" s="81" t="s">
        <v>588</v>
      </c>
      <c r="E78" s="82">
        <v>712</v>
      </c>
      <c r="F78" s="82">
        <v>712410071</v>
      </c>
    </row>
    <row r="79" spans="2:6" ht="15.75" customHeight="1">
      <c r="B79" s="81" t="s">
        <v>591</v>
      </c>
      <c r="C79" s="82">
        <v>71</v>
      </c>
      <c r="D79" s="81" t="s">
        <v>588</v>
      </c>
      <c r="E79" s="82">
        <v>712</v>
      </c>
      <c r="F79" s="82">
        <v>712490071</v>
      </c>
    </row>
    <row r="80" spans="2:6" ht="15.75" customHeight="1">
      <c r="B80" s="81" t="s">
        <v>592</v>
      </c>
      <c r="C80" s="82">
        <v>71</v>
      </c>
      <c r="D80" s="81" t="s">
        <v>588</v>
      </c>
      <c r="E80" s="82">
        <v>721</v>
      </c>
      <c r="F80" s="82">
        <v>721110071</v>
      </c>
    </row>
    <row r="81" spans="2:6" ht="15.75" customHeight="1">
      <c r="B81" s="81" t="s">
        <v>593</v>
      </c>
      <c r="C81" s="82">
        <v>71</v>
      </c>
      <c r="D81" s="81" t="s">
        <v>588</v>
      </c>
      <c r="E81" s="82">
        <v>721</v>
      </c>
      <c r="F81" s="82">
        <v>721190071</v>
      </c>
    </row>
    <row r="82" spans="2:6" ht="15.75" customHeight="1">
      <c r="B82" s="81" t="s">
        <v>594</v>
      </c>
      <c r="C82" s="82">
        <v>71</v>
      </c>
      <c r="D82" s="81" t="s">
        <v>588</v>
      </c>
      <c r="E82" s="82">
        <v>721</v>
      </c>
      <c r="F82" s="82">
        <v>721230071</v>
      </c>
    </row>
    <row r="83" spans="2:6" ht="15.75" customHeight="1">
      <c r="B83" s="81" t="s">
        <v>595</v>
      </c>
      <c r="C83" s="82">
        <v>71</v>
      </c>
      <c r="D83" s="81" t="s">
        <v>588</v>
      </c>
      <c r="E83" s="82">
        <v>721</v>
      </c>
      <c r="F83" s="82">
        <v>721290071</v>
      </c>
    </row>
    <row r="84" spans="2:6" ht="15.75" customHeight="1">
      <c r="B84" s="81" t="s">
        <v>596</v>
      </c>
      <c r="C84" s="82">
        <v>71</v>
      </c>
      <c r="D84" s="81" t="s">
        <v>588</v>
      </c>
      <c r="E84" s="82">
        <v>722</v>
      </c>
      <c r="F84" s="82">
        <v>722110071</v>
      </c>
    </row>
    <row r="85" spans="2:6" ht="15.75" customHeight="1">
      <c r="B85" s="81" t="s">
        <v>597</v>
      </c>
      <c r="C85" s="82">
        <v>71</v>
      </c>
      <c r="D85" s="81" t="s">
        <v>588</v>
      </c>
      <c r="E85" s="82">
        <v>722</v>
      </c>
      <c r="F85" s="82">
        <v>722120071</v>
      </c>
    </row>
    <row r="86" spans="2:6" ht="15.75" customHeight="1">
      <c r="B86" s="81" t="s">
        <v>598</v>
      </c>
      <c r="C86" s="82">
        <v>71</v>
      </c>
      <c r="D86" s="81" t="s">
        <v>588</v>
      </c>
      <c r="E86" s="82">
        <v>722</v>
      </c>
      <c r="F86" s="82">
        <v>722190071</v>
      </c>
    </row>
    <row r="87" spans="2:6" ht="15.75" customHeight="1">
      <c r="B87" s="81" t="s">
        <v>599</v>
      </c>
      <c r="C87" s="82">
        <v>71</v>
      </c>
      <c r="D87" s="81" t="s">
        <v>588</v>
      </c>
      <c r="E87" s="82">
        <v>722</v>
      </c>
      <c r="F87" s="82">
        <v>722620071</v>
      </c>
    </row>
    <row r="88" spans="2:6" ht="15.75" customHeight="1">
      <c r="B88" s="81" t="s">
        <v>600</v>
      </c>
      <c r="C88" s="82">
        <v>71</v>
      </c>
      <c r="D88" s="81" t="s">
        <v>523</v>
      </c>
      <c r="E88" s="82">
        <v>722</v>
      </c>
      <c r="F88" s="82">
        <v>722720071</v>
      </c>
    </row>
    <row r="89" spans="2:6" ht="15.75" customHeight="1">
      <c r="B89" s="81" t="s">
        <v>601</v>
      </c>
      <c r="C89" s="82">
        <v>71</v>
      </c>
      <c r="D89" s="81" t="s">
        <v>588</v>
      </c>
      <c r="E89" s="82">
        <v>722</v>
      </c>
      <c r="F89" s="82">
        <v>722730071</v>
      </c>
    </row>
    <row r="90" spans="2:6" ht="15.75" customHeight="1">
      <c r="B90" s="81" t="s">
        <v>602</v>
      </c>
      <c r="C90" s="82">
        <v>71</v>
      </c>
      <c r="D90" s="81" t="s">
        <v>588</v>
      </c>
      <c r="E90" s="82">
        <v>723</v>
      </c>
      <c r="F90" s="82">
        <v>723110071</v>
      </c>
    </row>
    <row r="91" spans="2:6" ht="15.75" customHeight="1">
      <c r="B91" s="81" t="s">
        <v>603</v>
      </c>
      <c r="C91" s="82">
        <v>71</v>
      </c>
      <c r="D91" s="81" t="s">
        <v>588</v>
      </c>
      <c r="E91" s="82">
        <v>723</v>
      </c>
      <c r="F91" s="82">
        <v>723130071</v>
      </c>
    </row>
    <row r="92" spans="2:6" ht="15.75" customHeight="1">
      <c r="B92" s="81" t="s">
        <v>604</v>
      </c>
      <c r="C92" s="82">
        <v>71</v>
      </c>
      <c r="D92" s="81" t="s">
        <v>588</v>
      </c>
      <c r="E92" s="82">
        <v>723</v>
      </c>
      <c r="F92" s="82">
        <v>723140071</v>
      </c>
    </row>
    <row r="93" spans="2:6" ht="15.75" customHeight="1">
      <c r="B93" s="81" t="s">
        <v>605</v>
      </c>
      <c r="C93" s="82">
        <v>71</v>
      </c>
      <c r="D93" s="81" t="s">
        <v>588</v>
      </c>
      <c r="E93" s="82">
        <v>723</v>
      </c>
      <c r="F93" s="82">
        <v>723150071</v>
      </c>
    </row>
    <row r="94" spans="2:6" ht="15.75" customHeight="1">
      <c r="B94" s="81" t="s">
        <v>606</v>
      </c>
      <c r="C94" s="82">
        <v>71</v>
      </c>
      <c r="D94" s="81" t="s">
        <v>588</v>
      </c>
      <c r="E94" s="82">
        <v>723</v>
      </c>
      <c r="F94" s="82">
        <v>723160071</v>
      </c>
    </row>
    <row r="95" spans="2:6" ht="15.75" customHeight="1">
      <c r="B95" s="81" t="s">
        <v>607</v>
      </c>
      <c r="C95" s="82">
        <v>71</v>
      </c>
      <c r="D95" s="81" t="s">
        <v>523</v>
      </c>
      <c r="E95" s="82">
        <v>723</v>
      </c>
      <c r="F95" s="82">
        <v>723190071</v>
      </c>
    </row>
    <row r="96" spans="2:6" ht="15.75" customHeight="1">
      <c r="B96" s="81" t="s">
        <v>608</v>
      </c>
      <c r="C96" s="82">
        <v>71</v>
      </c>
      <c r="D96" s="81" t="s">
        <v>588</v>
      </c>
      <c r="E96" s="82">
        <v>723</v>
      </c>
      <c r="F96" s="82">
        <v>723310071</v>
      </c>
    </row>
    <row r="97" spans="1:6" ht="15.75" customHeight="1">
      <c r="B97" s="81" t="s">
        <v>609</v>
      </c>
      <c r="C97" s="82">
        <v>71</v>
      </c>
      <c r="D97" s="81" t="s">
        <v>588</v>
      </c>
      <c r="E97" s="82">
        <v>725</v>
      </c>
      <c r="F97" s="82">
        <v>725210071</v>
      </c>
    </row>
    <row r="98" spans="1:6" ht="15.75" customHeight="1">
      <c r="B98" s="81" t="s">
        <v>610</v>
      </c>
      <c r="C98" s="82">
        <v>43</v>
      </c>
      <c r="D98" s="81" t="s">
        <v>496</v>
      </c>
      <c r="E98" s="82">
        <v>818</v>
      </c>
      <c r="F98" s="82">
        <v>818110043</v>
      </c>
    </row>
    <row r="99" spans="1:6" ht="15.75" customHeight="1">
      <c r="B99" s="81" t="s">
        <v>611</v>
      </c>
      <c r="C99" s="82">
        <v>43</v>
      </c>
      <c r="D99" s="81" t="s">
        <v>496</v>
      </c>
      <c r="E99" s="82">
        <v>818</v>
      </c>
      <c r="F99" s="82">
        <v>818120043</v>
      </c>
    </row>
    <row r="100" spans="1:6" ht="15.75" customHeight="1">
      <c r="B100" s="81" t="s">
        <v>612</v>
      </c>
      <c r="C100" s="82">
        <v>43</v>
      </c>
      <c r="D100" s="81" t="s">
        <v>496</v>
      </c>
      <c r="E100" s="82">
        <v>832</v>
      </c>
      <c r="F100" s="82">
        <v>832120043</v>
      </c>
    </row>
    <row r="101" spans="1:6" ht="15.75" customHeight="1">
      <c r="B101" s="81" t="s">
        <v>613</v>
      </c>
      <c r="C101" s="82">
        <v>43</v>
      </c>
      <c r="D101" s="81" t="s">
        <v>496</v>
      </c>
      <c r="E101" s="82">
        <v>833</v>
      </c>
      <c r="F101" s="82">
        <v>833130043</v>
      </c>
    </row>
    <row r="102" spans="1:6" ht="15.75" customHeight="1">
      <c r="A102" s="59"/>
      <c r="B102" s="81" t="s">
        <v>614</v>
      </c>
      <c r="C102" s="82">
        <v>81</v>
      </c>
      <c r="D102" s="81" t="s">
        <v>615</v>
      </c>
      <c r="E102" s="82">
        <v>841</v>
      </c>
      <c r="F102" s="82">
        <v>841320000</v>
      </c>
    </row>
    <row r="103" spans="1:6" ht="15.75" customHeight="1">
      <c r="B103" s="81" t="s">
        <v>618</v>
      </c>
      <c r="C103" s="82">
        <v>81</v>
      </c>
      <c r="D103" s="81" t="s">
        <v>615</v>
      </c>
      <c r="E103" s="82">
        <v>842</v>
      </c>
      <c r="F103" s="82">
        <v>842220081</v>
      </c>
    </row>
    <row r="104" spans="1:6" ht="15.75" customHeight="1">
      <c r="B104" s="89" t="s">
        <v>616</v>
      </c>
      <c r="C104" s="88">
        <v>81</v>
      </c>
      <c r="D104" s="89" t="s">
        <v>615</v>
      </c>
      <c r="E104" s="88">
        <v>841</v>
      </c>
      <c r="F104" s="88">
        <v>841320150</v>
      </c>
    </row>
    <row r="105" spans="1:6" ht="15.75" customHeight="1">
      <c r="C105" s="233"/>
      <c r="D105" s="234"/>
      <c r="E105" s="234"/>
      <c r="F105" s="59"/>
    </row>
    <row r="106" spans="1:6" ht="15.75" customHeight="1">
      <c r="A106" s="235"/>
      <c r="C106" s="233"/>
      <c r="D106" s="234"/>
      <c r="E106" s="234"/>
      <c r="F106" s="59"/>
    </row>
    <row r="107" spans="1:6" ht="15.75" customHeight="1">
      <c r="A107" s="235"/>
      <c r="C107" s="233"/>
      <c r="D107" s="234"/>
      <c r="E107" s="234"/>
      <c r="F107" s="59"/>
    </row>
    <row r="108" spans="1:6" ht="15.75" customHeight="1">
      <c r="A108" s="235"/>
      <c r="B108" s="235"/>
      <c r="C108" s="235"/>
      <c r="D108" s="235"/>
      <c r="E108" s="235"/>
      <c r="F108" s="235"/>
    </row>
    <row r="109" spans="1:6" ht="15.75" customHeight="1">
      <c r="A109" s="235"/>
      <c r="B109" s="235"/>
      <c r="C109" s="235"/>
      <c r="D109" s="235"/>
      <c r="E109" s="235"/>
      <c r="F109" s="235"/>
    </row>
    <row r="110" spans="1:6" ht="15.75" customHeight="1">
      <c r="A110" s="235"/>
      <c r="B110" s="235"/>
      <c r="C110" s="235"/>
      <c r="D110" s="235"/>
      <c r="E110" s="235"/>
      <c r="F110" s="235"/>
    </row>
    <row r="111" spans="1:6" ht="15.75" customHeight="1">
      <c r="A111" s="235"/>
      <c r="B111" s="235"/>
      <c r="C111" s="235"/>
      <c r="D111" s="235"/>
      <c r="E111" s="235"/>
      <c r="F111" s="235"/>
    </row>
    <row r="112" spans="1:6" ht="15.75" customHeight="1">
      <c r="A112" s="235"/>
      <c r="B112" s="235"/>
      <c r="C112" s="235"/>
      <c r="D112" s="235"/>
      <c r="E112" s="235"/>
      <c r="F112" s="235"/>
    </row>
    <row r="113" spans="1:6" ht="15.75" customHeight="1">
      <c r="A113" s="235"/>
      <c r="B113" s="235"/>
      <c r="C113" s="235"/>
      <c r="D113" s="235"/>
      <c r="E113" s="235"/>
      <c r="F113" s="235"/>
    </row>
    <row r="114" spans="1:6" ht="15.75" customHeight="1">
      <c r="A114" s="235"/>
      <c r="B114" s="235"/>
      <c r="C114" s="235"/>
      <c r="D114" s="235"/>
      <c r="E114" s="235"/>
      <c r="F114" s="235"/>
    </row>
    <row r="115" spans="1:6" ht="15.75" customHeight="1">
      <c r="A115" s="235"/>
      <c r="B115" s="235"/>
      <c r="C115" s="235"/>
      <c r="D115" s="235"/>
      <c r="E115" s="235"/>
      <c r="F115" s="235"/>
    </row>
    <row r="116" spans="1:6" ht="15.75" customHeight="1">
      <c r="A116" s="235"/>
      <c r="B116" s="235"/>
      <c r="C116" s="235"/>
      <c r="D116" s="235"/>
      <c r="E116" s="235"/>
      <c r="F116" s="235"/>
    </row>
    <row r="117" spans="1:6" ht="15.75" customHeight="1">
      <c r="A117" s="235"/>
      <c r="B117" s="235"/>
      <c r="C117" s="235"/>
      <c r="D117" s="235"/>
      <c r="E117" s="235"/>
      <c r="F117" s="235"/>
    </row>
    <row r="118" spans="1:6" ht="15.75" customHeight="1">
      <c r="A118" s="235"/>
      <c r="B118" s="235"/>
      <c r="C118" s="235"/>
      <c r="D118" s="235"/>
      <c r="E118" s="235"/>
      <c r="F118" s="235"/>
    </row>
    <row r="119" spans="1:6" ht="15.75" customHeight="1">
      <c r="B119" s="235"/>
      <c r="C119" s="235"/>
      <c r="D119" s="235"/>
      <c r="E119" s="235"/>
      <c r="F119" s="235"/>
    </row>
    <row r="120" spans="1:6" ht="15.75" customHeight="1">
      <c r="B120" s="235"/>
      <c r="C120" s="235"/>
      <c r="D120" s="235"/>
      <c r="E120" s="235"/>
      <c r="F120" s="235"/>
    </row>
    <row r="121" spans="1:6" ht="15.75" customHeight="1">
      <c r="C121" s="233"/>
      <c r="D121" s="234"/>
      <c r="E121" s="234"/>
      <c r="F121" s="59"/>
    </row>
    <row r="122" spans="1:6" ht="15.75" customHeight="1">
      <c r="C122" s="233"/>
      <c r="D122" s="234"/>
      <c r="E122" s="234"/>
      <c r="F122" s="59"/>
    </row>
    <row r="123" spans="1:6" ht="15.75" customHeight="1">
      <c r="C123" s="233"/>
      <c r="D123" s="234"/>
      <c r="E123" s="234"/>
      <c r="F123" s="59"/>
    </row>
    <row r="124" spans="1:6" ht="15.75" customHeight="1">
      <c r="C124" s="233"/>
      <c r="D124" s="234"/>
      <c r="E124" s="234"/>
      <c r="F124" s="59"/>
    </row>
    <row r="125" spans="1:6" ht="15.75" customHeight="1">
      <c r="C125" s="233"/>
      <c r="D125" s="234"/>
      <c r="E125" s="234"/>
      <c r="F125" s="59"/>
    </row>
    <row r="126" spans="1:6" ht="15.75" customHeight="1">
      <c r="C126" s="233"/>
      <c r="D126" s="234"/>
      <c r="E126" s="234"/>
      <c r="F126" s="59"/>
    </row>
    <row r="127" spans="1:6" ht="15.75" customHeight="1">
      <c r="C127" s="233"/>
      <c r="D127" s="234"/>
      <c r="E127" s="234"/>
      <c r="F127" s="59"/>
    </row>
    <row r="128" spans="1:6" ht="15.75" customHeight="1">
      <c r="C128" s="233"/>
      <c r="D128" s="234"/>
      <c r="E128" s="234"/>
      <c r="F128" s="59"/>
    </row>
    <row r="129" spans="3:6" ht="15.75" customHeight="1">
      <c r="C129" s="233"/>
      <c r="D129" s="234"/>
      <c r="E129" s="234"/>
      <c r="F129" s="59"/>
    </row>
    <row r="130" spans="3:6" ht="15.75" customHeight="1">
      <c r="C130" s="233"/>
      <c r="D130" s="234"/>
      <c r="E130" s="234"/>
      <c r="F130" s="59"/>
    </row>
    <row r="131" spans="3:6" ht="15.75" customHeight="1">
      <c r="C131" s="233"/>
      <c r="D131" s="234"/>
      <c r="E131" s="234"/>
      <c r="F131" s="59"/>
    </row>
    <row r="132" spans="3:6" ht="15.75" customHeight="1">
      <c r="C132" s="233"/>
      <c r="D132" s="234"/>
      <c r="E132" s="234"/>
      <c r="F132" s="59"/>
    </row>
    <row r="133" spans="3:6" ht="15.75" customHeight="1">
      <c r="C133" s="233"/>
      <c r="D133" s="234"/>
      <c r="E133" s="234"/>
      <c r="F133" s="59"/>
    </row>
    <row r="134" spans="3:6" ht="15.75" customHeight="1">
      <c r="C134" s="233"/>
      <c r="D134" s="234"/>
      <c r="E134" s="234"/>
      <c r="F134" s="59"/>
    </row>
    <row r="135" spans="3:6" ht="15.75" customHeight="1">
      <c r="C135" s="233"/>
      <c r="D135" s="234"/>
      <c r="E135" s="234"/>
      <c r="F135" s="59"/>
    </row>
    <row r="136" spans="3:6" ht="15.75" customHeight="1">
      <c r="C136" s="233"/>
      <c r="D136" s="234"/>
      <c r="E136" s="234"/>
      <c r="F136" s="59"/>
    </row>
    <row r="137" spans="3:6" ht="15.75" customHeight="1">
      <c r="C137" s="233"/>
      <c r="D137" s="234"/>
      <c r="E137" s="234"/>
      <c r="F137" s="59"/>
    </row>
    <row r="138" spans="3:6" ht="15.75" customHeight="1">
      <c r="C138" s="233"/>
      <c r="D138" s="234"/>
      <c r="E138" s="234"/>
      <c r="F138" s="59"/>
    </row>
    <row r="139" spans="3:6" ht="15.75" customHeight="1">
      <c r="C139" s="233"/>
      <c r="D139" s="234"/>
      <c r="E139" s="234"/>
      <c r="F139" s="59"/>
    </row>
    <row r="140" spans="3:6" ht="15.75" customHeight="1">
      <c r="C140" s="233"/>
      <c r="D140" s="234"/>
      <c r="E140" s="234"/>
      <c r="F140" s="59"/>
    </row>
    <row r="141" spans="3:6" ht="15.75" customHeight="1">
      <c r="C141" s="233"/>
      <c r="D141" s="234"/>
      <c r="E141" s="234"/>
      <c r="F141" s="59"/>
    </row>
    <row r="142" spans="3:6" ht="15.75" customHeight="1">
      <c r="C142" s="233"/>
      <c r="D142" s="234"/>
      <c r="E142" s="234"/>
      <c r="F142" s="59"/>
    </row>
    <row r="143" spans="3:6" ht="15.75" customHeight="1">
      <c r="C143" s="233"/>
      <c r="D143" s="234"/>
      <c r="E143" s="234"/>
      <c r="F143" s="59"/>
    </row>
    <row r="144" spans="3:6" ht="15.75" customHeight="1">
      <c r="C144" s="233"/>
      <c r="D144" s="234"/>
      <c r="E144" s="234"/>
      <c r="F144" s="59"/>
    </row>
    <row r="145" spans="3:6" ht="15.75" customHeight="1">
      <c r="C145" s="233"/>
      <c r="D145" s="234"/>
      <c r="E145" s="234"/>
      <c r="F145" s="59"/>
    </row>
    <row r="146" spans="3:6" ht="15.75" customHeight="1">
      <c r="C146" s="233"/>
      <c r="D146" s="234"/>
      <c r="E146" s="234"/>
      <c r="F146" s="59"/>
    </row>
    <row r="147" spans="3:6" ht="15.75" customHeight="1">
      <c r="C147" s="233"/>
      <c r="D147" s="234"/>
      <c r="E147" s="234"/>
      <c r="F147" s="59"/>
    </row>
    <row r="148" spans="3:6" ht="15.75" customHeight="1">
      <c r="C148" s="233"/>
      <c r="D148" s="234"/>
      <c r="E148" s="234"/>
      <c r="F148" s="59"/>
    </row>
    <row r="149" spans="3:6" ht="15.75" customHeight="1">
      <c r="C149" s="233"/>
      <c r="D149" s="234"/>
      <c r="E149" s="234"/>
      <c r="F149" s="59"/>
    </row>
    <row r="150" spans="3:6" ht="15.75" customHeight="1">
      <c r="C150" s="233"/>
      <c r="D150" s="234"/>
      <c r="E150" s="234"/>
      <c r="F150" s="59"/>
    </row>
    <row r="151" spans="3:6" ht="15.75" customHeight="1">
      <c r="C151" s="233"/>
      <c r="D151" s="234"/>
      <c r="E151" s="234"/>
      <c r="F151" s="59"/>
    </row>
    <row r="152" spans="3:6" ht="15.75" customHeight="1">
      <c r="C152" s="233"/>
      <c r="D152" s="234"/>
      <c r="E152" s="234"/>
      <c r="F152" s="59"/>
    </row>
    <row r="153" spans="3:6" ht="15.75" customHeight="1">
      <c r="C153" s="233"/>
      <c r="D153" s="234"/>
      <c r="E153" s="234"/>
      <c r="F153" s="59"/>
    </row>
    <row r="154" spans="3:6" ht="15.75" customHeight="1">
      <c r="C154" s="233"/>
      <c r="D154" s="234"/>
      <c r="E154" s="234"/>
      <c r="F154" s="59"/>
    </row>
    <row r="155" spans="3:6" ht="15.75" customHeight="1">
      <c r="C155" s="233"/>
      <c r="D155" s="234"/>
      <c r="E155" s="234"/>
      <c r="F155" s="59"/>
    </row>
    <row r="156" spans="3:6" ht="15.75" customHeight="1">
      <c r="C156" s="233"/>
      <c r="D156" s="234"/>
      <c r="E156" s="234"/>
      <c r="F156" s="59"/>
    </row>
    <row r="157" spans="3:6" ht="15.75" customHeight="1">
      <c r="C157" s="233"/>
      <c r="D157" s="234"/>
      <c r="E157" s="234"/>
      <c r="F157" s="59"/>
    </row>
    <row r="158" spans="3:6" ht="15.75" customHeight="1">
      <c r="C158" s="233"/>
      <c r="D158" s="234"/>
      <c r="E158" s="234"/>
      <c r="F158" s="59"/>
    </row>
    <row r="159" spans="3:6" ht="15.75" customHeight="1">
      <c r="C159" s="233"/>
      <c r="D159" s="234"/>
      <c r="E159" s="234"/>
      <c r="F159" s="59"/>
    </row>
    <row r="160" spans="3:6" ht="15.75" customHeight="1">
      <c r="C160" s="233"/>
      <c r="D160" s="234"/>
      <c r="E160" s="234"/>
      <c r="F160" s="59"/>
    </row>
    <row r="161" spans="3:6" ht="15.75" customHeight="1">
      <c r="C161" s="233"/>
      <c r="D161" s="234"/>
      <c r="E161" s="234"/>
      <c r="F161" s="59"/>
    </row>
    <row r="162" spans="3:6" ht="15.75" customHeight="1">
      <c r="C162" s="233"/>
      <c r="D162" s="234"/>
      <c r="E162" s="234"/>
      <c r="F162" s="59"/>
    </row>
    <row r="163" spans="3:6" ht="15.75" customHeight="1">
      <c r="C163" s="233"/>
      <c r="D163" s="234"/>
      <c r="E163" s="234"/>
      <c r="F163" s="59"/>
    </row>
    <row r="164" spans="3:6" ht="15.75" customHeight="1">
      <c r="C164" s="233"/>
      <c r="D164" s="234"/>
      <c r="E164" s="234"/>
      <c r="F164" s="59"/>
    </row>
    <row r="165" spans="3:6" ht="15.75" customHeight="1">
      <c r="C165" s="233"/>
      <c r="D165" s="234"/>
      <c r="E165" s="234"/>
      <c r="F165" s="59"/>
    </row>
    <row r="166" spans="3:6" ht="15.75" customHeight="1">
      <c r="C166" s="233"/>
      <c r="D166" s="234"/>
      <c r="E166" s="234"/>
      <c r="F166" s="59"/>
    </row>
    <row r="167" spans="3:6" ht="15.75" customHeight="1">
      <c r="C167" s="233"/>
      <c r="D167" s="234"/>
      <c r="E167" s="234"/>
      <c r="F167" s="59"/>
    </row>
    <row r="168" spans="3:6" ht="15.75" customHeight="1">
      <c r="C168" s="233"/>
      <c r="D168" s="234"/>
      <c r="E168" s="234"/>
      <c r="F168" s="59"/>
    </row>
    <row r="169" spans="3:6" ht="15.75" customHeight="1">
      <c r="C169" s="233"/>
      <c r="D169" s="234"/>
      <c r="E169" s="234"/>
      <c r="F169" s="59"/>
    </row>
    <row r="170" spans="3:6" ht="15.75" customHeight="1">
      <c r="C170" s="233"/>
      <c r="D170" s="234"/>
      <c r="E170" s="234"/>
      <c r="F170" s="59"/>
    </row>
    <row r="171" spans="3:6" ht="15.75" customHeight="1">
      <c r="C171" s="233"/>
      <c r="D171" s="234"/>
      <c r="E171" s="234"/>
      <c r="F171" s="59"/>
    </row>
    <row r="172" spans="3:6" ht="15.75" customHeight="1">
      <c r="C172" s="233"/>
      <c r="D172" s="234"/>
      <c r="E172" s="234"/>
      <c r="F172" s="59"/>
    </row>
    <row r="173" spans="3:6" ht="15.75" customHeight="1">
      <c r="C173" s="233"/>
      <c r="D173" s="234"/>
      <c r="E173" s="234"/>
      <c r="F173" s="59"/>
    </row>
    <row r="174" spans="3:6" ht="15.75" customHeight="1">
      <c r="C174" s="233"/>
      <c r="D174" s="234"/>
      <c r="E174" s="234"/>
      <c r="F174" s="59"/>
    </row>
    <row r="175" spans="3:6" ht="15.75" customHeight="1">
      <c r="C175" s="233"/>
      <c r="D175" s="234"/>
      <c r="E175" s="234"/>
      <c r="F175" s="59"/>
    </row>
    <row r="176" spans="3:6" ht="15.75" customHeight="1">
      <c r="C176" s="233"/>
      <c r="D176" s="234"/>
      <c r="E176" s="234"/>
      <c r="F176" s="59"/>
    </row>
    <row r="177" spans="3:6" ht="15.75" customHeight="1">
      <c r="C177" s="233"/>
      <c r="D177" s="234"/>
      <c r="E177" s="234"/>
      <c r="F177" s="59"/>
    </row>
    <row r="178" spans="3:6" ht="15.75" customHeight="1">
      <c r="C178" s="233"/>
      <c r="D178" s="234"/>
      <c r="E178" s="234"/>
      <c r="F178" s="59"/>
    </row>
    <row r="179" spans="3:6" ht="15.75" customHeight="1">
      <c r="C179" s="233"/>
      <c r="D179" s="234"/>
      <c r="E179" s="234"/>
      <c r="F179" s="59"/>
    </row>
    <row r="180" spans="3:6" ht="15.75" customHeight="1">
      <c r="C180" s="233"/>
      <c r="D180" s="234"/>
      <c r="E180" s="234"/>
      <c r="F180" s="59"/>
    </row>
    <row r="181" spans="3:6" ht="15.75" customHeight="1">
      <c r="C181" s="233"/>
      <c r="D181" s="234"/>
      <c r="E181" s="234"/>
      <c r="F181" s="59"/>
    </row>
    <row r="182" spans="3:6" ht="15.75" customHeight="1">
      <c r="C182" s="233"/>
      <c r="D182" s="234"/>
      <c r="E182" s="234"/>
      <c r="F182" s="59"/>
    </row>
    <row r="183" spans="3:6" ht="15.75" customHeight="1">
      <c r="C183" s="233"/>
      <c r="D183" s="234"/>
      <c r="E183" s="234"/>
      <c r="F183" s="59"/>
    </row>
    <row r="184" spans="3:6" ht="15.75" customHeight="1">
      <c r="C184" s="233"/>
      <c r="D184" s="234"/>
      <c r="E184" s="234"/>
      <c r="F184" s="59"/>
    </row>
    <row r="185" spans="3:6" ht="15.75" customHeight="1">
      <c r="C185" s="233"/>
      <c r="D185" s="234"/>
      <c r="E185" s="234"/>
      <c r="F185" s="59"/>
    </row>
    <row r="186" spans="3:6" ht="15.75" customHeight="1">
      <c r="C186" s="233"/>
      <c r="D186" s="234"/>
      <c r="E186" s="234"/>
      <c r="F186" s="59"/>
    </row>
    <row r="187" spans="3:6" ht="15.75" customHeight="1">
      <c r="C187" s="233"/>
      <c r="D187" s="234"/>
      <c r="E187" s="234"/>
      <c r="F187" s="59"/>
    </row>
    <row r="188" spans="3:6" ht="15.75" customHeight="1">
      <c r="C188" s="233"/>
      <c r="D188" s="234"/>
      <c r="E188" s="234"/>
      <c r="F188" s="59"/>
    </row>
    <row r="189" spans="3:6" ht="15.75" customHeight="1">
      <c r="C189" s="233"/>
      <c r="D189" s="234"/>
      <c r="E189" s="234"/>
      <c r="F189" s="59"/>
    </row>
    <row r="190" spans="3:6" ht="15.75" customHeight="1">
      <c r="C190" s="233"/>
      <c r="D190" s="234"/>
      <c r="E190" s="234"/>
      <c r="F190" s="59"/>
    </row>
    <row r="191" spans="3:6" ht="15.75" customHeight="1">
      <c r="C191" s="233"/>
      <c r="D191" s="234"/>
      <c r="E191" s="234"/>
      <c r="F191" s="59"/>
    </row>
    <row r="192" spans="3:6" ht="15.75" customHeight="1">
      <c r="C192" s="233"/>
      <c r="D192" s="234"/>
      <c r="E192" s="234"/>
      <c r="F192" s="59"/>
    </row>
    <row r="193" spans="3:6" ht="15.75" customHeight="1">
      <c r="C193" s="233"/>
      <c r="D193" s="234"/>
      <c r="E193" s="234"/>
      <c r="F193" s="59"/>
    </row>
    <row r="194" spans="3:6" ht="15.75" customHeight="1">
      <c r="C194" s="233"/>
      <c r="D194" s="234"/>
      <c r="E194" s="234"/>
      <c r="F194" s="59"/>
    </row>
    <row r="195" spans="3:6" ht="15.75" customHeight="1">
      <c r="C195" s="233"/>
      <c r="D195" s="234"/>
      <c r="E195" s="234"/>
      <c r="F195" s="59"/>
    </row>
    <row r="196" spans="3:6" ht="15.75" customHeight="1">
      <c r="C196" s="233"/>
      <c r="D196" s="234"/>
      <c r="E196" s="234"/>
      <c r="F196" s="59"/>
    </row>
    <row r="197" spans="3:6" ht="15.75" customHeight="1">
      <c r="C197" s="233"/>
      <c r="D197" s="234"/>
      <c r="E197" s="234"/>
      <c r="F197" s="59"/>
    </row>
    <row r="198" spans="3:6" ht="15.75" customHeight="1">
      <c r="C198" s="233"/>
      <c r="D198" s="234"/>
      <c r="E198" s="234"/>
      <c r="F198" s="59"/>
    </row>
    <row r="199" spans="3:6" ht="15.75" customHeight="1">
      <c r="C199" s="233"/>
      <c r="D199" s="234"/>
      <c r="E199" s="234"/>
      <c r="F199" s="59"/>
    </row>
    <row r="200" spans="3:6" ht="15.75" customHeight="1">
      <c r="C200" s="233"/>
      <c r="D200" s="234"/>
      <c r="E200" s="234"/>
      <c r="F200" s="59"/>
    </row>
    <row r="201" spans="3:6" ht="15.75" customHeight="1">
      <c r="C201" s="233"/>
      <c r="D201" s="234"/>
      <c r="E201" s="234"/>
      <c r="F201" s="59"/>
    </row>
    <row r="202" spans="3:6" ht="15.75" customHeight="1">
      <c r="C202" s="233"/>
      <c r="D202" s="234"/>
      <c r="E202" s="234"/>
      <c r="F202" s="59"/>
    </row>
    <row r="203" spans="3:6" ht="15.75" customHeight="1">
      <c r="C203" s="233"/>
      <c r="D203" s="234"/>
      <c r="E203" s="234"/>
      <c r="F203" s="59"/>
    </row>
    <row r="204" spans="3:6" ht="15.75" customHeight="1">
      <c r="C204" s="233"/>
      <c r="D204" s="234"/>
      <c r="E204" s="234"/>
      <c r="F204" s="59"/>
    </row>
    <row r="205" spans="3:6" ht="15.75" customHeight="1">
      <c r="C205" s="233"/>
      <c r="D205" s="234"/>
      <c r="E205" s="234"/>
      <c r="F205" s="59"/>
    </row>
    <row r="206" spans="3:6" ht="15.75" customHeight="1">
      <c r="C206" s="233"/>
      <c r="D206" s="234"/>
      <c r="E206" s="234"/>
      <c r="F206" s="59"/>
    </row>
    <row r="207" spans="3:6" ht="15.75" customHeight="1">
      <c r="C207" s="233"/>
      <c r="D207" s="234"/>
      <c r="E207" s="234"/>
      <c r="F207" s="59"/>
    </row>
    <row r="208" spans="3:6" ht="15.75" customHeight="1">
      <c r="C208" s="233"/>
      <c r="D208" s="234"/>
      <c r="E208" s="234"/>
      <c r="F208" s="59"/>
    </row>
    <row r="209" spans="3:6" ht="15.75" customHeight="1">
      <c r="C209" s="233"/>
      <c r="D209" s="234"/>
      <c r="E209" s="234"/>
      <c r="F209" s="59"/>
    </row>
    <row r="210" spans="3:6" ht="15.75" customHeight="1">
      <c r="C210" s="233"/>
      <c r="D210" s="234"/>
      <c r="E210" s="234"/>
      <c r="F210" s="59"/>
    </row>
    <row r="211" spans="3:6" ht="15.75" customHeight="1">
      <c r="C211" s="233"/>
      <c r="D211" s="234"/>
      <c r="E211" s="234"/>
      <c r="F211" s="59"/>
    </row>
    <row r="212" spans="3:6" ht="15.75" customHeight="1">
      <c r="C212" s="233"/>
      <c r="D212" s="234"/>
      <c r="E212" s="234"/>
      <c r="F212" s="59"/>
    </row>
    <row r="213" spans="3:6" ht="15.75" customHeight="1">
      <c r="C213" s="233"/>
      <c r="D213" s="234"/>
      <c r="E213" s="234"/>
      <c r="F213" s="59"/>
    </row>
    <row r="214" spans="3:6" ht="15.75" customHeight="1">
      <c r="C214" s="233"/>
      <c r="D214" s="234"/>
      <c r="E214" s="234"/>
      <c r="F214" s="59"/>
    </row>
    <row r="215" spans="3:6" ht="15.75" customHeight="1">
      <c r="C215" s="233"/>
      <c r="D215" s="234"/>
      <c r="E215" s="234"/>
      <c r="F215" s="59"/>
    </row>
    <row r="216" spans="3:6" ht="15.75" customHeight="1">
      <c r="C216" s="233"/>
      <c r="D216" s="234"/>
      <c r="E216" s="234"/>
      <c r="F216" s="59"/>
    </row>
    <row r="217" spans="3:6" ht="15.75" customHeight="1">
      <c r="C217" s="233"/>
      <c r="D217" s="234"/>
      <c r="E217" s="234"/>
      <c r="F217" s="59"/>
    </row>
    <row r="218" spans="3:6" ht="15.75" customHeight="1">
      <c r="C218" s="233"/>
      <c r="D218" s="234"/>
      <c r="E218" s="234"/>
      <c r="F218" s="59"/>
    </row>
    <row r="219" spans="3:6" ht="15.75" customHeight="1">
      <c r="C219" s="233"/>
      <c r="D219" s="234"/>
      <c r="E219" s="234"/>
      <c r="F219" s="59"/>
    </row>
    <row r="220" spans="3:6" ht="15.75" customHeight="1">
      <c r="C220" s="233"/>
      <c r="D220" s="234"/>
      <c r="E220" s="234"/>
      <c r="F220" s="59"/>
    </row>
    <row r="221" spans="3:6" ht="15.75" customHeight="1">
      <c r="C221" s="233"/>
      <c r="D221" s="234"/>
      <c r="E221" s="234"/>
      <c r="F221" s="59"/>
    </row>
    <row r="222" spans="3:6" ht="15.75" customHeight="1">
      <c r="C222" s="233"/>
      <c r="D222" s="234"/>
      <c r="E222" s="234"/>
      <c r="F222" s="59"/>
    </row>
    <row r="223" spans="3:6" ht="15.75" customHeight="1">
      <c r="C223" s="233"/>
      <c r="D223" s="234"/>
      <c r="E223" s="234"/>
      <c r="F223" s="59"/>
    </row>
    <row r="224" spans="3:6" ht="15.75" customHeight="1">
      <c r="C224" s="233"/>
      <c r="D224" s="234"/>
      <c r="E224" s="234"/>
      <c r="F224" s="59"/>
    </row>
    <row r="225" spans="3:6" ht="15.75" customHeight="1">
      <c r="C225" s="233"/>
      <c r="D225" s="234"/>
      <c r="E225" s="234"/>
      <c r="F225" s="59"/>
    </row>
    <row r="226" spans="3:6" ht="15.75" customHeight="1">
      <c r="C226" s="233"/>
      <c r="D226" s="234"/>
      <c r="E226" s="234"/>
      <c r="F226" s="59"/>
    </row>
    <row r="227" spans="3:6" ht="15.75" customHeight="1">
      <c r="C227" s="233"/>
      <c r="D227" s="234"/>
      <c r="E227" s="234"/>
      <c r="F227" s="59"/>
    </row>
    <row r="228" spans="3:6" ht="15.75" customHeight="1">
      <c r="C228" s="233"/>
      <c r="D228" s="234"/>
      <c r="E228" s="234"/>
      <c r="F228" s="59"/>
    </row>
    <row r="229" spans="3:6" ht="15.75" customHeight="1">
      <c r="C229" s="233"/>
      <c r="D229" s="234"/>
      <c r="E229" s="234"/>
      <c r="F229" s="59"/>
    </row>
    <row r="230" spans="3:6" ht="15.75" customHeight="1">
      <c r="C230" s="233"/>
      <c r="D230" s="234"/>
      <c r="E230" s="234"/>
      <c r="F230" s="59"/>
    </row>
    <row r="231" spans="3:6" ht="15.75" customHeight="1">
      <c r="C231" s="233"/>
      <c r="D231" s="234"/>
      <c r="E231" s="234"/>
      <c r="F231" s="59"/>
    </row>
    <row r="232" spans="3:6" ht="15.75" customHeight="1">
      <c r="C232" s="233"/>
      <c r="D232" s="234"/>
      <c r="E232" s="234"/>
      <c r="F232" s="59"/>
    </row>
    <row r="233" spans="3:6" ht="15.75" customHeight="1">
      <c r="C233" s="233"/>
      <c r="D233" s="234"/>
      <c r="E233" s="234"/>
      <c r="F233" s="59"/>
    </row>
    <row r="234" spans="3:6" ht="15.75" customHeight="1">
      <c r="C234" s="233"/>
      <c r="D234" s="234"/>
      <c r="E234" s="234"/>
      <c r="F234" s="59"/>
    </row>
    <row r="235" spans="3:6" ht="15.75" customHeight="1">
      <c r="C235" s="233"/>
      <c r="D235" s="234"/>
      <c r="E235" s="234"/>
      <c r="F235" s="59"/>
    </row>
    <row r="236" spans="3:6" ht="15.75" customHeight="1">
      <c r="C236" s="233"/>
      <c r="D236" s="234"/>
      <c r="E236" s="234"/>
      <c r="F236" s="59"/>
    </row>
    <row r="237" spans="3:6" ht="15.75" customHeight="1">
      <c r="C237" s="233"/>
      <c r="D237" s="234"/>
      <c r="E237" s="234"/>
      <c r="F237" s="59"/>
    </row>
    <row r="238" spans="3:6" ht="15.75" customHeight="1">
      <c r="C238" s="233"/>
      <c r="D238" s="234"/>
      <c r="E238" s="234"/>
      <c r="F238" s="59"/>
    </row>
    <row r="239" spans="3:6" ht="15.75" customHeight="1">
      <c r="C239" s="233"/>
      <c r="D239" s="234"/>
      <c r="E239" s="234"/>
      <c r="F239" s="59"/>
    </row>
    <row r="240" spans="3:6" ht="15.75" customHeight="1">
      <c r="C240" s="233"/>
      <c r="D240" s="234"/>
      <c r="E240" s="234"/>
      <c r="F240" s="59"/>
    </row>
    <row r="241" spans="3:6" ht="15.75" customHeight="1">
      <c r="C241" s="233"/>
      <c r="D241" s="234"/>
      <c r="E241" s="234"/>
      <c r="F241" s="59"/>
    </row>
    <row r="242" spans="3:6" ht="15.75" customHeight="1">
      <c r="C242" s="233"/>
      <c r="D242" s="234"/>
      <c r="E242" s="234"/>
      <c r="F242" s="59"/>
    </row>
    <row r="243" spans="3:6" ht="15.75" customHeight="1">
      <c r="C243" s="233"/>
      <c r="D243" s="234"/>
      <c r="E243" s="234"/>
      <c r="F243" s="59"/>
    </row>
    <row r="244" spans="3:6" ht="15.75" customHeight="1">
      <c r="C244" s="233"/>
      <c r="D244" s="234"/>
      <c r="E244" s="234"/>
      <c r="F244" s="59"/>
    </row>
    <row r="245" spans="3:6" ht="15.75" customHeight="1">
      <c r="C245" s="233"/>
      <c r="D245" s="234"/>
      <c r="E245" s="234"/>
      <c r="F245" s="59"/>
    </row>
    <row r="246" spans="3:6" ht="15.75" customHeight="1">
      <c r="C246" s="233"/>
      <c r="D246" s="234"/>
      <c r="E246" s="234"/>
      <c r="F246" s="59"/>
    </row>
    <row r="247" spans="3:6" ht="15.75" customHeight="1">
      <c r="C247" s="233"/>
      <c r="D247" s="234"/>
      <c r="E247" s="234"/>
      <c r="F247" s="59"/>
    </row>
    <row r="248" spans="3:6" ht="15.75" customHeight="1">
      <c r="C248" s="233"/>
      <c r="D248" s="234"/>
      <c r="E248" s="234"/>
      <c r="F248" s="59"/>
    </row>
    <row r="249" spans="3:6" ht="15.75" customHeight="1">
      <c r="C249" s="233"/>
      <c r="D249" s="234"/>
      <c r="E249" s="234"/>
      <c r="F249" s="59"/>
    </row>
    <row r="250" spans="3:6" ht="15.75" customHeight="1">
      <c r="C250" s="233"/>
      <c r="D250" s="234"/>
      <c r="E250" s="234"/>
      <c r="F250" s="59"/>
    </row>
    <row r="251" spans="3:6" ht="15.75" customHeight="1">
      <c r="C251" s="233"/>
      <c r="D251" s="234"/>
      <c r="E251" s="234"/>
      <c r="F251" s="59"/>
    </row>
    <row r="252" spans="3:6" ht="15.75" customHeight="1">
      <c r="C252" s="233"/>
      <c r="D252" s="234"/>
      <c r="E252" s="234"/>
      <c r="F252" s="59"/>
    </row>
    <row r="253" spans="3:6" ht="15.75" customHeight="1">
      <c r="C253" s="233"/>
      <c r="D253" s="234"/>
      <c r="E253" s="234"/>
      <c r="F253" s="59"/>
    </row>
    <row r="254" spans="3:6" ht="15.75" customHeight="1">
      <c r="C254" s="233"/>
      <c r="D254" s="234"/>
      <c r="E254" s="234"/>
      <c r="F254" s="59"/>
    </row>
    <row r="255" spans="3:6" ht="15.75" customHeight="1">
      <c r="C255" s="233"/>
      <c r="D255" s="234"/>
      <c r="E255" s="234"/>
      <c r="F255" s="59"/>
    </row>
    <row r="256" spans="3:6" ht="15.75" customHeight="1">
      <c r="C256" s="233"/>
      <c r="D256" s="234"/>
      <c r="E256" s="234"/>
      <c r="F256" s="59"/>
    </row>
    <row r="257" spans="3:6" ht="15.75" customHeight="1">
      <c r="C257" s="233"/>
      <c r="D257" s="234"/>
      <c r="E257" s="234"/>
      <c r="F257" s="59"/>
    </row>
    <row r="258" spans="3:6" ht="15.75" customHeight="1">
      <c r="C258" s="233"/>
      <c r="D258" s="234"/>
      <c r="E258" s="234"/>
      <c r="F258" s="59"/>
    </row>
    <row r="259" spans="3:6" ht="15.75" customHeight="1">
      <c r="C259" s="233"/>
      <c r="D259" s="234"/>
      <c r="E259" s="234"/>
      <c r="F259" s="59"/>
    </row>
    <row r="260" spans="3:6" ht="15.75" customHeight="1">
      <c r="C260" s="233"/>
      <c r="D260" s="234"/>
      <c r="E260" s="234"/>
      <c r="F260" s="59"/>
    </row>
    <row r="261" spans="3:6" ht="15.75" customHeight="1">
      <c r="C261" s="233"/>
      <c r="D261" s="234"/>
      <c r="E261" s="234"/>
      <c r="F261" s="59"/>
    </row>
    <row r="262" spans="3:6" ht="15.75" customHeight="1">
      <c r="C262" s="233"/>
      <c r="D262" s="234"/>
      <c r="E262" s="234"/>
      <c r="F262" s="59"/>
    </row>
    <row r="263" spans="3:6" ht="15.75" customHeight="1">
      <c r="C263" s="233"/>
      <c r="D263" s="234"/>
      <c r="E263" s="234"/>
      <c r="F263" s="59"/>
    </row>
    <row r="264" spans="3:6" ht="15.75" customHeight="1">
      <c r="C264" s="233"/>
      <c r="D264" s="234"/>
      <c r="E264" s="234"/>
      <c r="F264" s="59"/>
    </row>
    <row r="265" spans="3:6" ht="15.75" customHeight="1">
      <c r="C265" s="233"/>
      <c r="D265" s="234"/>
      <c r="E265" s="234"/>
      <c r="F265" s="59"/>
    </row>
    <row r="266" spans="3:6" ht="15.75" customHeight="1">
      <c r="C266" s="233"/>
      <c r="D266" s="234"/>
      <c r="E266" s="234"/>
      <c r="F266" s="59"/>
    </row>
    <row r="267" spans="3:6" ht="15.75" customHeight="1">
      <c r="C267" s="233"/>
      <c r="D267" s="234"/>
      <c r="E267" s="234"/>
      <c r="F267" s="59"/>
    </row>
    <row r="268" spans="3:6" ht="15.75" customHeight="1">
      <c r="C268" s="233"/>
      <c r="D268" s="234"/>
      <c r="E268" s="234"/>
      <c r="F268" s="59"/>
    </row>
    <row r="269" spans="3:6" ht="15.75" customHeight="1">
      <c r="C269" s="233"/>
      <c r="D269" s="234"/>
      <c r="E269" s="234"/>
      <c r="F269" s="59"/>
    </row>
    <row r="270" spans="3:6" ht="15.75" customHeight="1">
      <c r="C270" s="233"/>
      <c r="D270" s="234"/>
      <c r="E270" s="234"/>
      <c r="F270" s="59"/>
    </row>
    <row r="271" spans="3:6" ht="15.75" customHeight="1">
      <c r="C271" s="233"/>
      <c r="D271" s="234"/>
      <c r="E271" s="234"/>
      <c r="F271" s="59"/>
    </row>
    <row r="272" spans="3:6" ht="15.75" customHeight="1">
      <c r="C272" s="233"/>
      <c r="D272" s="234"/>
      <c r="E272" s="234"/>
      <c r="F272" s="59"/>
    </row>
    <row r="273" spans="3:6" ht="15.75" customHeight="1">
      <c r="C273" s="233"/>
      <c r="D273" s="234"/>
      <c r="E273" s="234"/>
      <c r="F273" s="59"/>
    </row>
    <row r="274" spans="3:6" ht="15.75" customHeight="1">
      <c r="C274" s="233"/>
      <c r="D274" s="234"/>
      <c r="E274" s="234"/>
      <c r="F274" s="59"/>
    </row>
    <row r="275" spans="3:6" ht="15.75" customHeight="1">
      <c r="C275" s="233"/>
      <c r="D275" s="234"/>
      <c r="E275" s="234"/>
      <c r="F275" s="59"/>
    </row>
    <row r="276" spans="3:6" ht="15.75" customHeight="1">
      <c r="C276" s="233"/>
      <c r="D276" s="234"/>
      <c r="E276" s="234"/>
      <c r="F276" s="59"/>
    </row>
    <row r="277" spans="3:6" ht="15.75" customHeight="1">
      <c r="C277" s="233"/>
      <c r="D277" s="234"/>
      <c r="E277" s="234"/>
      <c r="F277" s="59"/>
    </row>
    <row r="278" spans="3:6" ht="15.75" customHeight="1">
      <c r="C278" s="233"/>
      <c r="D278" s="234"/>
      <c r="E278" s="234"/>
      <c r="F278" s="59"/>
    </row>
    <row r="279" spans="3:6" ht="15.75" customHeight="1">
      <c r="C279" s="233"/>
      <c r="D279" s="234"/>
      <c r="E279" s="234"/>
      <c r="F279" s="59"/>
    </row>
    <row r="280" spans="3:6" ht="15.75" customHeight="1">
      <c r="C280" s="233"/>
      <c r="D280" s="234"/>
      <c r="E280" s="234"/>
      <c r="F280" s="59"/>
    </row>
    <row r="281" spans="3:6" ht="15.75" customHeight="1">
      <c r="C281" s="233"/>
      <c r="D281" s="234"/>
      <c r="E281" s="234"/>
      <c r="F281" s="59"/>
    </row>
    <row r="282" spans="3:6" ht="15.75" customHeight="1">
      <c r="C282" s="233"/>
      <c r="D282" s="234"/>
      <c r="E282" s="234"/>
      <c r="F282" s="59"/>
    </row>
    <row r="283" spans="3:6" ht="15.75" customHeight="1">
      <c r="C283" s="233"/>
      <c r="D283" s="234"/>
      <c r="E283" s="234"/>
      <c r="F283" s="59"/>
    </row>
    <row r="284" spans="3:6" ht="15.75" customHeight="1">
      <c r="C284" s="233"/>
      <c r="D284" s="234"/>
      <c r="E284" s="234"/>
      <c r="F284" s="59"/>
    </row>
    <row r="285" spans="3:6" ht="15.75" customHeight="1">
      <c r="C285" s="233"/>
      <c r="D285" s="234"/>
      <c r="E285" s="234"/>
      <c r="F285" s="59"/>
    </row>
    <row r="286" spans="3:6" ht="15.75" customHeight="1">
      <c r="C286" s="233"/>
      <c r="D286" s="234"/>
      <c r="E286" s="234"/>
      <c r="F286" s="59"/>
    </row>
    <row r="287" spans="3:6" ht="15.75" customHeight="1">
      <c r="C287" s="233"/>
      <c r="D287" s="234"/>
      <c r="E287" s="234"/>
      <c r="F287" s="59"/>
    </row>
    <row r="288" spans="3:6" ht="15.75" customHeight="1">
      <c r="C288" s="233"/>
      <c r="D288" s="234"/>
      <c r="E288" s="234"/>
      <c r="F288" s="59"/>
    </row>
    <row r="289" spans="3:6" ht="15.75" customHeight="1">
      <c r="C289" s="233"/>
      <c r="D289" s="234"/>
      <c r="E289" s="234"/>
      <c r="F289" s="59"/>
    </row>
    <row r="290" spans="3:6" ht="15.75" customHeight="1">
      <c r="C290" s="233"/>
      <c r="D290" s="234"/>
      <c r="E290" s="234"/>
      <c r="F290" s="59"/>
    </row>
    <row r="291" spans="3:6" ht="15.75" customHeight="1">
      <c r="C291" s="233"/>
      <c r="D291" s="234"/>
      <c r="E291" s="234"/>
      <c r="F291" s="59"/>
    </row>
    <row r="292" spans="3:6" ht="15.75" customHeight="1">
      <c r="C292" s="233"/>
      <c r="D292" s="234"/>
      <c r="E292" s="234"/>
      <c r="F292" s="59"/>
    </row>
    <row r="293" spans="3:6" ht="15.75" customHeight="1">
      <c r="C293" s="233"/>
      <c r="D293" s="234"/>
      <c r="E293" s="234"/>
      <c r="F293" s="59"/>
    </row>
    <row r="294" spans="3:6" ht="15.75" customHeight="1">
      <c r="C294" s="233"/>
      <c r="D294" s="234"/>
      <c r="E294" s="234"/>
      <c r="F294" s="59"/>
    </row>
    <row r="295" spans="3:6" ht="15.75" customHeight="1">
      <c r="C295" s="233"/>
      <c r="D295" s="234"/>
      <c r="E295" s="234"/>
      <c r="F295" s="59"/>
    </row>
    <row r="296" spans="3:6" ht="15.75" customHeight="1">
      <c r="C296" s="233"/>
      <c r="D296" s="234"/>
      <c r="E296" s="234"/>
      <c r="F296" s="59"/>
    </row>
    <row r="297" spans="3:6" ht="15.75" customHeight="1">
      <c r="C297" s="233"/>
      <c r="D297" s="234"/>
      <c r="E297" s="234"/>
      <c r="F297" s="59"/>
    </row>
    <row r="298" spans="3:6" ht="15.75" customHeight="1">
      <c r="C298" s="233"/>
      <c r="D298" s="234"/>
      <c r="E298" s="234"/>
      <c r="F298" s="59"/>
    </row>
    <row r="299" spans="3:6" ht="15.75" customHeight="1">
      <c r="C299" s="233"/>
      <c r="D299" s="234"/>
      <c r="E299" s="234"/>
      <c r="F299" s="59"/>
    </row>
    <row r="300" spans="3:6" ht="15.75" customHeight="1">
      <c r="C300" s="233"/>
      <c r="D300" s="234"/>
      <c r="E300" s="234"/>
      <c r="F300" s="59"/>
    </row>
    <row r="301" spans="3:6" ht="15.75" customHeight="1">
      <c r="C301" s="233"/>
      <c r="D301" s="234"/>
      <c r="E301" s="234"/>
      <c r="F301" s="59"/>
    </row>
    <row r="302" spans="3:6" ht="15.75" customHeight="1">
      <c r="C302" s="233"/>
      <c r="D302" s="234"/>
      <c r="E302" s="234"/>
      <c r="F302" s="59"/>
    </row>
    <row r="303" spans="3:6" ht="15.75" customHeight="1">
      <c r="C303" s="233"/>
      <c r="D303" s="234"/>
      <c r="E303" s="234"/>
      <c r="F303" s="59"/>
    </row>
    <row r="304" spans="3:6" ht="15.75" customHeight="1">
      <c r="C304" s="233"/>
      <c r="D304" s="234"/>
      <c r="E304" s="234"/>
      <c r="F304" s="59"/>
    </row>
    <row r="305" spans="3:6" ht="15.75" customHeight="1">
      <c r="C305" s="233"/>
      <c r="D305" s="234"/>
      <c r="E305" s="234"/>
      <c r="F305" s="59"/>
    </row>
    <row r="306" spans="3:6" ht="15.75" customHeight="1">
      <c r="C306" s="233"/>
      <c r="D306" s="234"/>
      <c r="E306" s="234"/>
      <c r="F306" s="59"/>
    </row>
    <row r="307" spans="3:6" ht="15.75" customHeight="1">
      <c r="C307" s="233"/>
      <c r="D307" s="234"/>
      <c r="E307" s="234"/>
      <c r="F307" s="59"/>
    </row>
    <row r="308" spans="3:6" ht="15.75" customHeight="1">
      <c r="C308" s="233"/>
      <c r="D308" s="234"/>
      <c r="E308" s="234"/>
      <c r="F308" s="59"/>
    </row>
    <row r="309" spans="3:6" ht="15.75" customHeight="1">
      <c r="C309" s="233"/>
      <c r="D309" s="234"/>
      <c r="E309" s="234"/>
      <c r="F309" s="59"/>
    </row>
    <row r="310" spans="3:6" ht="15.75" customHeight="1">
      <c r="C310" s="233"/>
      <c r="D310" s="234"/>
      <c r="E310" s="234"/>
      <c r="F310" s="59"/>
    </row>
    <row r="311" spans="3:6" ht="15.75" customHeight="1">
      <c r="C311" s="233"/>
      <c r="D311" s="234"/>
      <c r="E311" s="234"/>
      <c r="F311" s="59"/>
    </row>
    <row r="312" spans="3:6" ht="15.75" customHeight="1">
      <c r="C312" s="233"/>
      <c r="D312" s="234"/>
      <c r="E312" s="234"/>
      <c r="F312" s="59"/>
    </row>
    <row r="313" spans="3:6" ht="15.75" customHeight="1">
      <c r="C313" s="233"/>
      <c r="D313" s="234"/>
      <c r="E313" s="234"/>
      <c r="F313" s="59"/>
    </row>
    <row r="314" spans="3:6" ht="15.75" customHeight="1">
      <c r="C314" s="233"/>
      <c r="D314" s="234"/>
      <c r="E314" s="234"/>
      <c r="F314" s="59"/>
    </row>
    <row r="315" spans="3:6" ht="15.75" customHeight="1">
      <c r="C315" s="233"/>
      <c r="D315" s="234"/>
      <c r="E315" s="234"/>
      <c r="F315" s="59"/>
    </row>
    <row r="316" spans="3:6" ht="15.75" customHeight="1">
      <c r="C316" s="233"/>
      <c r="D316" s="234"/>
      <c r="E316" s="234"/>
      <c r="F316" s="59"/>
    </row>
    <row r="317" spans="3:6" ht="15.75" customHeight="1">
      <c r="C317" s="233"/>
      <c r="D317" s="234"/>
      <c r="E317" s="234"/>
      <c r="F317" s="59"/>
    </row>
    <row r="318" spans="3:6" ht="15.75" customHeight="1">
      <c r="C318" s="233"/>
      <c r="D318" s="234"/>
      <c r="E318" s="234"/>
      <c r="F318" s="59"/>
    </row>
    <row r="319" spans="3:6" ht="15.75" customHeight="1">
      <c r="C319" s="233"/>
      <c r="D319" s="234"/>
      <c r="E319" s="234"/>
      <c r="F319" s="59"/>
    </row>
    <row r="320" spans="3:6" ht="15.75" customHeight="1">
      <c r="C320" s="233"/>
      <c r="D320" s="234"/>
      <c r="E320" s="234"/>
      <c r="F320" s="59"/>
    </row>
    <row r="321" spans="3:6" ht="15.75" customHeight="1">
      <c r="C321" s="233"/>
      <c r="D321" s="234"/>
      <c r="E321" s="234"/>
      <c r="F321" s="59"/>
    </row>
    <row r="322" spans="3:6" ht="15.75" customHeight="1">
      <c r="C322" s="233"/>
      <c r="D322" s="234"/>
      <c r="E322" s="234"/>
      <c r="F322" s="59"/>
    </row>
    <row r="323" spans="3:6" ht="15.75" customHeight="1">
      <c r="C323" s="233"/>
      <c r="D323" s="234"/>
      <c r="E323" s="234"/>
      <c r="F323" s="59"/>
    </row>
    <row r="324" spans="3:6" ht="15.75" customHeight="1">
      <c r="C324" s="233"/>
      <c r="D324" s="234"/>
      <c r="E324" s="234"/>
      <c r="F324" s="59"/>
    </row>
    <row r="325" spans="3:6" ht="15.75" customHeight="1">
      <c r="C325" s="233"/>
      <c r="D325" s="234"/>
      <c r="E325" s="234"/>
      <c r="F325" s="59"/>
    </row>
    <row r="326" spans="3:6" ht="15.75" customHeight="1">
      <c r="C326" s="233"/>
      <c r="D326" s="234"/>
      <c r="E326" s="234"/>
      <c r="F326" s="59"/>
    </row>
    <row r="327" spans="3:6" ht="15.75" customHeight="1">
      <c r="C327" s="233"/>
      <c r="D327" s="234"/>
      <c r="E327" s="234"/>
      <c r="F327" s="59"/>
    </row>
    <row r="328" spans="3:6" ht="15.75" customHeight="1">
      <c r="C328" s="233"/>
      <c r="D328" s="234"/>
      <c r="E328" s="234"/>
      <c r="F328" s="59"/>
    </row>
    <row r="329" spans="3:6" ht="15.75" customHeight="1">
      <c r="C329" s="233"/>
      <c r="D329" s="234"/>
      <c r="E329" s="234"/>
      <c r="F329" s="59"/>
    </row>
    <row r="330" spans="3:6" ht="15.75" customHeight="1">
      <c r="C330" s="233"/>
      <c r="D330" s="234"/>
      <c r="E330" s="234"/>
      <c r="F330" s="59"/>
    </row>
    <row r="331" spans="3:6" ht="15.75" customHeight="1">
      <c r="C331" s="233"/>
      <c r="D331" s="234"/>
      <c r="E331" s="234"/>
      <c r="F331" s="59"/>
    </row>
    <row r="332" spans="3:6" ht="15.75" customHeight="1">
      <c r="C332" s="233"/>
      <c r="D332" s="234"/>
      <c r="E332" s="234"/>
      <c r="F332" s="59"/>
    </row>
    <row r="333" spans="3:6" ht="15.75" customHeight="1">
      <c r="C333" s="233"/>
      <c r="D333" s="234"/>
      <c r="E333" s="234"/>
      <c r="F333" s="59"/>
    </row>
    <row r="334" spans="3:6" ht="15.75" customHeight="1">
      <c r="C334" s="233"/>
      <c r="D334" s="234"/>
      <c r="E334" s="234"/>
      <c r="F334" s="59"/>
    </row>
    <row r="335" spans="3:6" ht="15.75" customHeight="1">
      <c r="C335" s="233"/>
      <c r="D335" s="234"/>
      <c r="E335" s="234"/>
      <c r="F335" s="59"/>
    </row>
    <row r="336" spans="3:6" ht="15.75" customHeight="1">
      <c r="C336" s="233"/>
      <c r="D336" s="234"/>
      <c r="E336" s="234"/>
      <c r="F336" s="59"/>
    </row>
    <row r="337" spans="3:6" ht="15.75" customHeight="1">
      <c r="C337" s="233"/>
      <c r="D337" s="234"/>
      <c r="E337" s="234"/>
      <c r="F337" s="59"/>
    </row>
    <row r="338" spans="3:6" ht="15.75" customHeight="1">
      <c r="C338" s="233"/>
      <c r="D338" s="234"/>
      <c r="E338" s="234"/>
      <c r="F338" s="59"/>
    </row>
    <row r="339" spans="3:6" ht="15.75" customHeight="1">
      <c r="C339" s="233"/>
      <c r="D339" s="234"/>
      <c r="E339" s="234"/>
      <c r="F339" s="59"/>
    </row>
    <row r="340" spans="3:6" ht="15.75" customHeight="1">
      <c r="C340" s="233"/>
      <c r="D340" s="234"/>
      <c r="E340" s="234"/>
      <c r="F340" s="59"/>
    </row>
    <row r="341" spans="3:6" ht="15.75" customHeight="1">
      <c r="C341" s="233"/>
      <c r="D341" s="234"/>
      <c r="E341" s="234"/>
      <c r="F341" s="59"/>
    </row>
    <row r="342" spans="3:6" ht="15.75" customHeight="1">
      <c r="C342" s="233"/>
      <c r="D342" s="234"/>
      <c r="E342" s="234"/>
      <c r="F342" s="59"/>
    </row>
    <row r="343" spans="3:6" ht="15.75" customHeight="1">
      <c r="C343" s="233"/>
      <c r="D343" s="234"/>
      <c r="E343" s="234"/>
      <c r="F343" s="59"/>
    </row>
    <row r="344" spans="3:6" ht="15.75" customHeight="1">
      <c r="C344" s="233"/>
      <c r="D344" s="234"/>
      <c r="E344" s="234"/>
      <c r="F344" s="59"/>
    </row>
    <row r="345" spans="3:6" ht="15.75" customHeight="1">
      <c r="C345" s="233"/>
      <c r="D345" s="234"/>
      <c r="E345" s="234"/>
      <c r="F345" s="59"/>
    </row>
    <row r="346" spans="3:6" ht="15.75" customHeight="1">
      <c r="C346" s="233"/>
      <c r="D346" s="234"/>
      <c r="E346" s="234"/>
      <c r="F346" s="59"/>
    </row>
    <row r="347" spans="3:6" ht="15.75" customHeight="1">
      <c r="C347" s="233"/>
      <c r="D347" s="234"/>
      <c r="E347" s="234"/>
      <c r="F347" s="59"/>
    </row>
    <row r="348" spans="3:6" ht="15.75" customHeight="1">
      <c r="C348" s="233"/>
      <c r="D348" s="234"/>
      <c r="E348" s="234"/>
      <c r="F348" s="59"/>
    </row>
    <row r="349" spans="3:6" ht="15.75" customHeight="1">
      <c r="C349" s="233"/>
      <c r="D349" s="234"/>
      <c r="E349" s="234"/>
      <c r="F349" s="59"/>
    </row>
    <row r="350" spans="3:6" ht="15.75" customHeight="1">
      <c r="C350" s="233"/>
      <c r="D350" s="234"/>
      <c r="E350" s="234"/>
      <c r="F350" s="59"/>
    </row>
    <row r="351" spans="3:6" ht="15.75" customHeight="1">
      <c r="C351" s="233"/>
      <c r="D351" s="234"/>
      <c r="E351" s="234"/>
      <c r="F351" s="59"/>
    </row>
    <row r="352" spans="3:6" ht="15.75" customHeight="1">
      <c r="C352" s="233"/>
      <c r="D352" s="234"/>
      <c r="E352" s="234"/>
      <c r="F352" s="59"/>
    </row>
    <row r="353" spans="3:6" ht="15.75" customHeight="1">
      <c r="C353" s="233"/>
      <c r="D353" s="234"/>
      <c r="E353" s="234"/>
      <c r="F353" s="59"/>
    </row>
    <row r="354" spans="3:6" ht="15.75" customHeight="1">
      <c r="C354" s="233"/>
      <c r="D354" s="234"/>
      <c r="E354" s="234"/>
      <c r="F354" s="59"/>
    </row>
    <row r="355" spans="3:6" ht="15.75" customHeight="1">
      <c r="C355" s="233"/>
      <c r="D355" s="234"/>
      <c r="E355" s="234"/>
      <c r="F355" s="59"/>
    </row>
    <row r="356" spans="3:6" ht="15.75" customHeight="1">
      <c r="C356" s="233"/>
      <c r="D356" s="234"/>
      <c r="E356" s="234"/>
      <c r="F356" s="59"/>
    </row>
    <row r="357" spans="3:6" ht="15.75" customHeight="1">
      <c r="C357" s="233"/>
      <c r="D357" s="234"/>
      <c r="E357" s="234"/>
      <c r="F357" s="59"/>
    </row>
    <row r="358" spans="3:6" ht="15.75" customHeight="1">
      <c r="C358" s="233"/>
      <c r="D358" s="234"/>
      <c r="E358" s="234"/>
      <c r="F358" s="59"/>
    </row>
    <row r="359" spans="3:6" ht="15.75" customHeight="1">
      <c r="C359" s="233"/>
      <c r="D359" s="234"/>
      <c r="E359" s="234"/>
      <c r="F359" s="59"/>
    </row>
    <row r="360" spans="3:6" ht="15.75" customHeight="1">
      <c r="C360" s="233"/>
      <c r="D360" s="234"/>
      <c r="E360" s="234"/>
      <c r="F360" s="59"/>
    </row>
    <row r="361" spans="3:6" ht="15.75" customHeight="1">
      <c r="C361" s="233"/>
      <c r="D361" s="234"/>
      <c r="E361" s="234"/>
      <c r="F361" s="59"/>
    </row>
    <row r="362" spans="3:6" ht="15.75" customHeight="1">
      <c r="C362" s="233"/>
      <c r="D362" s="234"/>
      <c r="E362" s="234"/>
      <c r="F362" s="59"/>
    </row>
    <row r="363" spans="3:6" ht="15.75" customHeight="1">
      <c r="C363" s="233"/>
      <c r="D363" s="234"/>
      <c r="E363" s="234"/>
      <c r="F363" s="59"/>
    </row>
    <row r="364" spans="3:6" ht="15.75" customHeight="1">
      <c r="C364" s="233"/>
      <c r="D364" s="234"/>
      <c r="E364" s="234"/>
      <c r="F364" s="59"/>
    </row>
    <row r="365" spans="3:6" ht="15.75" customHeight="1">
      <c r="C365" s="233"/>
      <c r="D365" s="234"/>
      <c r="E365" s="234"/>
      <c r="F365" s="59"/>
    </row>
    <row r="366" spans="3:6" ht="15.75" customHeight="1">
      <c r="C366" s="233"/>
      <c r="D366" s="234"/>
      <c r="E366" s="234"/>
      <c r="F366" s="59"/>
    </row>
    <row r="367" spans="3:6" ht="15.75" customHeight="1">
      <c r="C367" s="233"/>
      <c r="D367" s="234"/>
      <c r="E367" s="234"/>
      <c r="F367" s="59"/>
    </row>
    <row r="368" spans="3:6" ht="15.75" customHeight="1">
      <c r="C368" s="233"/>
      <c r="D368" s="234"/>
      <c r="E368" s="234"/>
      <c r="F368" s="59"/>
    </row>
    <row r="369" spans="3:6" ht="15.75" customHeight="1">
      <c r="C369" s="233"/>
      <c r="D369" s="234"/>
      <c r="E369" s="234"/>
      <c r="F369" s="59"/>
    </row>
    <row r="370" spans="3:6" ht="15.75" customHeight="1">
      <c r="C370" s="233"/>
      <c r="D370" s="234"/>
      <c r="E370" s="234"/>
      <c r="F370" s="59"/>
    </row>
    <row r="371" spans="3:6" ht="15.75" customHeight="1">
      <c r="C371" s="233"/>
      <c r="D371" s="234"/>
      <c r="E371" s="234"/>
      <c r="F371" s="59"/>
    </row>
    <row r="372" spans="3:6" ht="15.75" customHeight="1">
      <c r="C372" s="233"/>
      <c r="D372" s="234"/>
      <c r="E372" s="234"/>
      <c r="F372" s="59"/>
    </row>
    <row r="373" spans="3:6" ht="15.75" customHeight="1">
      <c r="C373" s="233"/>
      <c r="D373" s="234"/>
      <c r="E373" s="234"/>
      <c r="F373" s="59"/>
    </row>
    <row r="374" spans="3:6" ht="15.75" customHeight="1">
      <c r="C374" s="233"/>
      <c r="D374" s="234"/>
      <c r="E374" s="234"/>
      <c r="F374" s="59"/>
    </row>
    <row r="375" spans="3:6" ht="15.75" customHeight="1">
      <c r="C375" s="233"/>
      <c r="D375" s="234"/>
      <c r="E375" s="234"/>
      <c r="F375" s="59"/>
    </row>
    <row r="376" spans="3:6" ht="15.75" customHeight="1">
      <c r="C376" s="233"/>
      <c r="D376" s="234"/>
      <c r="E376" s="234"/>
      <c r="F376" s="59"/>
    </row>
    <row r="377" spans="3:6" ht="15.75" customHeight="1">
      <c r="C377" s="233"/>
      <c r="D377" s="234"/>
      <c r="E377" s="234"/>
      <c r="F377" s="59"/>
    </row>
    <row r="378" spans="3:6" ht="15.75" customHeight="1">
      <c r="C378" s="233"/>
      <c r="D378" s="234"/>
      <c r="E378" s="234"/>
      <c r="F378" s="59"/>
    </row>
    <row r="379" spans="3:6" ht="15.75" customHeight="1">
      <c r="C379" s="233"/>
      <c r="D379" s="234"/>
      <c r="E379" s="234"/>
      <c r="F379" s="59"/>
    </row>
    <row r="380" spans="3:6" ht="15.75" customHeight="1">
      <c r="C380" s="233"/>
      <c r="D380" s="234"/>
      <c r="E380" s="234"/>
      <c r="F380" s="59"/>
    </row>
    <row r="381" spans="3:6" ht="15.75" customHeight="1">
      <c r="C381" s="233"/>
      <c r="D381" s="234"/>
      <c r="E381" s="234"/>
      <c r="F381" s="59"/>
    </row>
    <row r="382" spans="3:6" ht="15.75" customHeight="1">
      <c r="C382" s="233"/>
      <c r="D382" s="234"/>
      <c r="E382" s="234"/>
      <c r="F382" s="59"/>
    </row>
    <row r="383" spans="3:6" ht="15.75" customHeight="1">
      <c r="C383" s="233"/>
      <c r="D383" s="234"/>
      <c r="E383" s="234"/>
      <c r="F383" s="59"/>
    </row>
    <row r="384" spans="3:6" ht="15.75" customHeight="1">
      <c r="C384" s="233"/>
      <c r="D384" s="234"/>
      <c r="E384" s="234"/>
      <c r="F384" s="59"/>
    </row>
    <row r="385" spans="3:6" ht="15.75" customHeight="1">
      <c r="C385" s="233"/>
      <c r="D385" s="234"/>
      <c r="E385" s="234"/>
      <c r="F385" s="59"/>
    </row>
    <row r="386" spans="3:6" ht="15.75" customHeight="1">
      <c r="C386" s="233"/>
      <c r="D386" s="234"/>
      <c r="E386" s="234"/>
      <c r="F386" s="59"/>
    </row>
    <row r="387" spans="3:6" ht="15.75" customHeight="1">
      <c r="C387" s="233"/>
      <c r="D387" s="234"/>
      <c r="E387" s="234"/>
      <c r="F387" s="59"/>
    </row>
    <row r="388" spans="3:6" ht="15.75" customHeight="1">
      <c r="C388" s="233"/>
      <c r="D388" s="234"/>
      <c r="E388" s="234"/>
      <c r="F388" s="59"/>
    </row>
    <row r="389" spans="3:6" ht="15.75" customHeight="1">
      <c r="C389" s="233"/>
      <c r="D389" s="234"/>
      <c r="E389" s="234"/>
      <c r="F389" s="59"/>
    </row>
    <row r="390" spans="3:6" ht="15.75" customHeight="1">
      <c r="C390" s="233"/>
      <c r="D390" s="234"/>
      <c r="E390" s="234"/>
      <c r="F390" s="59"/>
    </row>
    <row r="391" spans="3:6" ht="15.75" customHeight="1">
      <c r="C391" s="233"/>
      <c r="D391" s="234"/>
      <c r="E391" s="234"/>
      <c r="F391" s="59"/>
    </row>
    <row r="392" spans="3:6" ht="15.75" customHeight="1">
      <c r="C392" s="233"/>
      <c r="D392" s="234"/>
      <c r="E392" s="234"/>
      <c r="F392" s="59"/>
    </row>
    <row r="393" spans="3:6" ht="15.75" customHeight="1">
      <c r="C393" s="233"/>
      <c r="D393" s="234"/>
      <c r="E393" s="234"/>
      <c r="F393" s="59"/>
    </row>
    <row r="394" spans="3:6" ht="15.75" customHeight="1">
      <c r="C394" s="233"/>
      <c r="D394" s="234"/>
      <c r="E394" s="234"/>
      <c r="F394" s="59"/>
    </row>
    <row r="395" spans="3:6" ht="15.75" customHeight="1">
      <c r="C395" s="233"/>
      <c r="D395" s="234"/>
      <c r="E395" s="234"/>
      <c r="F395" s="59"/>
    </row>
    <row r="396" spans="3:6" ht="15.75" customHeight="1">
      <c r="C396" s="233"/>
      <c r="D396" s="234"/>
      <c r="E396" s="234"/>
      <c r="F396" s="59"/>
    </row>
    <row r="397" spans="3:6" ht="15.75" customHeight="1">
      <c r="C397" s="233"/>
      <c r="D397" s="234"/>
      <c r="E397" s="234"/>
      <c r="F397" s="59"/>
    </row>
    <row r="398" spans="3:6" ht="15.75" customHeight="1">
      <c r="C398" s="233"/>
      <c r="D398" s="234"/>
      <c r="E398" s="234"/>
      <c r="F398" s="59"/>
    </row>
    <row r="399" spans="3:6" ht="15.75" customHeight="1">
      <c r="C399" s="233"/>
      <c r="D399" s="234"/>
      <c r="E399" s="234"/>
      <c r="F399" s="59"/>
    </row>
    <row r="400" spans="3:6" ht="15.75" customHeight="1">
      <c r="C400" s="233"/>
      <c r="D400" s="234"/>
      <c r="E400" s="234"/>
      <c r="F400" s="59"/>
    </row>
    <row r="401" spans="3:6" ht="15.75" customHeight="1">
      <c r="C401" s="233"/>
      <c r="D401" s="234"/>
      <c r="E401" s="234"/>
      <c r="F401" s="59"/>
    </row>
    <row r="402" spans="3:6" ht="15.75" customHeight="1">
      <c r="C402" s="233"/>
      <c r="D402" s="234"/>
      <c r="E402" s="234"/>
      <c r="F402" s="59"/>
    </row>
    <row r="403" spans="3:6" ht="15.75" customHeight="1">
      <c r="C403" s="233"/>
      <c r="D403" s="234"/>
      <c r="E403" s="234"/>
      <c r="F403" s="59"/>
    </row>
    <row r="404" spans="3:6" ht="15.75" customHeight="1">
      <c r="C404" s="233"/>
      <c r="D404" s="234"/>
      <c r="E404" s="234"/>
      <c r="F404" s="59"/>
    </row>
    <row r="405" spans="3:6" ht="15.75" customHeight="1">
      <c r="C405" s="233"/>
      <c r="D405" s="234"/>
      <c r="E405" s="234"/>
      <c r="F405" s="59"/>
    </row>
    <row r="406" spans="3:6" ht="15.75" customHeight="1">
      <c r="C406" s="233"/>
      <c r="D406" s="234"/>
      <c r="E406" s="234"/>
      <c r="F406" s="59"/>
    </row>
    <row r="407" spans="3:6" ht="15.75" customHeight="1">
      <c r="C407" s="233"/>
      <c r="D407" s="234"/>
      <c r="E407" s="234"/>
      <c r="F407" s="59"/>
    </row>
    <row r="408" spans="3:6" ht="15.75" customHeight="1">
      <c r="C408" s="233"/>
      <c r="D408" s="234"/>
      <c r="E408" s="234"/>
      <c r="F408" s="59"/>
    </row>
    <row r="409" spans="3:6" ht="15.75" customHeight="1">
      <c r="C409" s="233"/>
      <c r="D409" s="234"/>
      <c r="E409" s="234"/>
      <c r="F409" s="59"/>
    </row>
    <row r="410" spans="3:6" ht="15.75" customHeight="1">
      <c r="C410" s="233"/>
      <c r="D410" s="234"/>
      <c r="E410" s="234"/>
      <c r="F410" s="59"/>
    </row>
    <row r="411" spans="3:6" ht="15.75" customHeight="1">
      <c r="C411" s="233"/>
      <c r="D411" s="234"/>
      <c r="E411" s="234"/>
      <c r="F411" s="59"/>
    </row>
    <row r="412" spans="3:6" ht="15.75" customHeight="1">
      <c r="C412" s="233"/>
      <c r="D412" s="234"/>
      <c r="E412" s="234"/>
      <c r="F412" s="59"/>
    </row>
    <row r="413" spans="3:6" ht="15.75" customHeight="1">
      <c r="C413" s="233"/>
      <c r="D413" s="234"/>
      <c r="E413" s="234"/>
      <c r="F413" s="59"/>
    </row>
    <row r="414" spans="3:6" ht="15.75" customHeight="1">
      <c r="C414" s="233"/>
      <c r="D414" s="234"/>
      <c r="E414" s="234"/>
      <c r="F414" s="59"/>
    </row>
    <row r="415" spans="3:6" ht="15.75" customHeight="1">
      <c r="C415" s="233"/>
      <c r="D415" s="234"/>
      <c r="E415" s="234"/>
      <c r="F415" s="59"/>
    </row>
    <row r="416" spans="3:6" ht="15.75" customHeight="1">
      <c r="C416" s="233"/>
      <c r="D416" s="234"/>
      <c r="E416" s="234"/>
      <c r="F416" s="59"/>
    </row>
    <row r="417" spans="3:6" ht="15.75" customHeight="1">
      <c r="C417" s="233"/>
      <c r="D417" s="234"/>
      <c r="E417" s="234"/>
      <c r="F417" s="59"/>
    </row>
    <row r="418" spans="3:6" ht="15.75" customHeight="1">
      <c r="C418" s="233"/>
      <c r="D418" s="234"/>
      <c r="E418" s="234"/>
      <c r="F418" s="59"/>
    </row>
    <row r="419" spans="3:6" ht="15.75" customHeight="1">
      <c r="C419" s="233"/>
      <c r="D419" s="234"/>
      <c r="E419" s="234"/>
      <c r="F419" s="59"/>
    </row>
    <row r="420" spans="3:6" ht="15.75" customHeight="1">
      <c r="C420" s="233"/>
      <c r="D420" s="234"/>
      <c r="E420" s="234"/>
      <c r="F420" s="59"/>
    </row>
    <row r="421" spans="3:6" ht="15.75" customHeight="1">
      <c r="C421" s="233"/>
      <c r="D421" s="234"/>
      <c r="E421" s="234"/>
      <c r="F421" s="59"/>
    </row>
    <row r="422" spans="3:6" ht="15.75" customHeight="1">
      <c r="C422" s="233"/>
      <c r="D422" s="234"/>
      <c r="E422" s="234"/>
      <c r="F422" s="59"/>
    </row>
    <row r="423" spans="3:6" ht="15.75" customHeight="1">
      <c r="C423" s="233"/>
      <c r="D423" s="234"/>
      <c r="E423" s="234"/>
      <c r="F423" s="59"/>
    </row>
    <row r="424" spans="3:6" ht="15.75" customHeight="1">
      <c r="C424" s="233"/>
      <c r="D424" s="234"/>
      <c r="E424" s="234"/>
      <c r="F424" s="59"/>
    </row>
    <row r="425" spans="3:6" ht="15.75" customHeight="1">
      <c r="C425" s="233"/>
      <c r="D425" s="234"/>
      <c r="E425" s="234"/>
      <c r="F425" s="59"/>
    </row>
    <row r="426" spans="3:6" ht="15.75" customHeight="1">
      <c r="C426" s="233"/>
      <c r="D426" s="234"/>
      <c r="E426" s="234"/>
      <c r="F426" s="59"/>
    </row>
    <row r="427" spans="3:6" ht="15.75" customHeight="1">
      <c r="C427" s="233"/>
      <c r="D427" s="234"/>
      <c r="E427" s="234"/>
      <c r="F427" s="59"/>
    </row>
    <row r="428" spans="3:6" ht="15.75" customHeight="1">
      <c r="C428" s="233"/>
      <c r="D428" s="234"/>
      <c r="E428" s="234"/>
      <c r="F428" s="59"/>
    </row>
    <row r="429" spans="3:6" ht="15.75" customHeight="1">
      <c r="C429" s="233"/>
      <c r="D429" s="234"/>
      <c r="E429" s="234"/>
      <c r="F429" s="59"/>
    </row>
    <row r="430" spans="3:6" ht="15.75" customHeight="1">
      <c r="C430" s="233"/>
      <c r="D430" s="234"/>
      <c r="E430" s="234"/>
      <c r="F430" s="59"/>
    </row>
    <row r="431" spans="3:6" ht="15.75" customHeight="1">
      <c r="C431" s="233"/>
      <c r="D431" s="234"/>
      <c r="E431" s="234"/>
      <c r="F431" s="59"/>
    </row>
    <row r="432" spans="3:6" ht="15.75" customHeight="1">
      <c r="C432" s="233"/>
      <c r="D432" s="234"/>
      <c r="E432" s="234"/>
      <c r="F432" s="59"/>
    </row>
    <row r="433" spans="3:6" ht="15.75" customHeight="1">
      <c r="C433" s="233"/>
      <c r="D433" s="234"/>
      <c r="E433" s="234"/>
      <c r="F433" s="59"/>
    </row>
    <row r="434" spans="3:6" ht="15.75" customHeight="1">
      <c r="C434" s="233"/>
      <c r="D434" s="234"/>
      <c r="E434" s="234"/>
      <c r="F434" s="59"/>
    </row>
    <row r="435" spans="3:6" ht="15.75" customHeight="1">
      <c r="C435" s="233"/>
      <c r="D435" s="234"/>
      <c r="E435" s="234"/>
      <c r="F435" s="59"/>
    </row>
    <row r="436" spans="3:6" ht="15.75" customHeight="1">
      <c r="C436" s="233"/>
      <c r="D436" s="234"/>
      <c r="E436" s="234"/>
      <c r="F436" s="59"/>
    </row>
    <row r="437" spans="3:6" ht="15.75" customHeight="1">
      <c r="C437" s="233"/>
      <c r="D437" s="234"/>
      <c r="E437" s="234"/>
      <c r="F437" s="59"/>
    </row>
    <row r="438" spans="3:6" ht="15.75" customHeight="1">
      <c r="C438" s="233"/>
      <c r="D438" s="234"/>
      <c r="E438" s="234"/>
      <c r="F438" s="59"/>
    </row>
    <row r="439" spans="3:6" ht="15.75" customHeight="1">
      <c r="C439" s="233"/>
      <c r="D439" s="234"/>
      <c r="E439" s="234"/>
      <c r="F439" s="59"/>
    </row>
    <row r="440" spans="3:6" ht="15.75" customHeight="1">
      <c r="C440" s="233"/>
      <c r="D440" s="234"/>
      <c r="E440" s="234"/>
      <c r="F440" s="59"/>
    </row>
    <row r="441" spans="3:6" ht="15.75" customHeight="1">
      <c r="C441" s="233"/>
      <c r="D441" s="234"/>
      <c r="E441" s="234"/>
      <c r="F441" s="59"/>
    </row>
    <row r="442" spans="3:6" ht="15.75" customHeight="1">
      <c r="C442" s="233"/>
      <c r="D442" s="234"/>
      <c r="E442" s="234"/>
      <c r="F442" s="59"/>
    </row>
    <row r="443" spans="3:6" ht="15.75" customHeight="1">
      <c r="C443" s="233"/>
      <c r="D443" s="234"/>
      <c r="E443" s="234"/>
      <c r="F443" s="59"/>
    </row>
    <row r="444" spans="3:6" ht="15.75" customHeight="1">
      <c r="C444" s="233"/>
      <c r="D444" s="234"/>
      <c r="E444" s="234"/>
      <c r="F444" s="59"/>
    </row>
    <row r="445" spans="3:6" ht="15.75" customHeight="1">
      <c r="C445" s="233"/>
      <c r="D445" s="234"/>
      <c r="E445" s="234"/>
      <c r="F445" s="59"/>
    </row>
    <row r="446" spans="3:6" ht="15.75" customHeight="1">
      <c r="C446" s="233"/>
      <c r="D446" s="234"/>
      <c r="E446" s="234"/>
      <c r="F446" s="59"/>
    </row>
    <row r="447" spans="3:6" ht="15.75" customHeight="1">
      <c r="C447" s="233"/>
      <c r="D447" s="234"/>
      <c r="E447" s="234"/>
      <c r="F447" s="59"/>
    </row>
    <row r="448" spans="3:6" ht="15.75" customHeight="1">
      <c r="C448" s="233"/>
      <c r="D448" s="234"/>
      <c r="E448" s="234"/>
      <c r="F448" s="59"/>
    </row>
    <row r="449" spans="3:6" ht="15.75" customHeight="1">
      <c r="C449" s="233"/>
      <c r="D449" s="234"/>
      <c r="E449" s="234"/>
      <c r="F449" s="59"/>
    </row>
    <row r="450" spans="3:6" ht="15.75" customHeight="1">
      <c r="C450" s="233"/>
      <c r="D450" s="234"/>
      <c r="E450" s="234"/>
      <c r="F450" s="59"/>
    </row>
    <row r="451" spans="3:6" ht="15.75" customHeight="1">
      <c r="C451" s="233"/>
      <c r="D451" s="234"/>
      <c r="E451" s="234"/>
      <c r="F451" s="59"/>
    </row>
    <row r="452" spans="3:6" ht="15.75" customHeight="1">
      <c r="C452" s="233"/>
      <c r="D452" s="234"/>
      <c r="E452" s="234"/>
      <c r="F452" s="59"/>
    </row>
    <row r="453" spans="3:6" ht="15.75" customHeight="1">
      <c r="C453" s="233"/>
      <c r="D453" s="234"/>
      <c r="E453" s="234"/>
      <c r="F453" s="59"/>
    </row>
    <row r="454" spans="3:6" ht="15.75" customHeight="1">
      <c r="C454" s="233"/>
      <c r="D454" s="234"/>
      <c r="E454" s="234"/>
      <c r="F454" s="59"/>
    </row>
    <row r="455" spans="3:6" ht="15.75" customHeight="1">
      <c r="C455" s="233"/>
      <c r="D455" s="234"/>
      <c r="E455" s="234"/>
      <c r="F455" s="59"/>
    </row>
    <row r="456" spans="3:6" ht="15.75" customHeight="1">
      <c r="C456" s="233"/>
      <c r="D456" s="234"/>
      <c r="E456" s="234"/>
      <c r="F456" s="59"/>
    </row>
    <row r="457" spans="3:6" ht="15.75" customHeight="1">
      <c r="C457" s="233"/>
      <c r="D457" s="234"/>
      <c r="E457" s="234"/>
      <c r="F457" s="59"/>
    </row>
    <row r="458" spans="3:6" ht="15.75" customHeight="1">
      <c r="C458" s="233"/>
      <c r="D458" s="234"/>
      <c r="E458" s="234"/>
      <c r="F458" s="59"/>
    </row>
    <row r="459" spans="3:6" ht="15.75" customHeight="1">
      <c r="C459" s="233"/>
      <c r="D459" s="234"/>
      <c r="E459" s="234"/>
      <c r="F459" s="59"/>
    </row>
    <row r="460" spans="3:6" ht="15.75" customHeight="1">
      <c r="C460" s="233"/>
      <c r="D460" s="234"/>
      <c r="E460" s="234"/>
      <c r="F460" s="59"/>
    </row>
    <row r="461" spans="3:6" ht="15.75" customHeight="1">
      <c r="C461" s="233"/>
      <c r="D461" s="234"/>
      <c r="E461" s="234"/>
      <c r="F461" s="59"/>
    </row>
    <row r="462" spans="3:6" ht="15.75" customHeight="1">
      <c r="C462" s="233"/>
      <c r="D462" s="234"/>
      <c r="E462" s="234"/>
      <c r="F462" s="59"/>
    </row>
    <row r="463" spans="3:6" ht="15.75" customHeight="1">
      <c r="C463" s="233"/>
      <c r="D463" s="234"/>
      <c r="E463" s="234"/>
      <c r="F463" s="59"/>
    </row>
    <row r="464" spans="3:6" ht="15.75" customHeight="1">
      <c r="C464" s="233"/>
      <c r="D464" s="234"/>
      <c r="E464" s="234"/>
      <c r="F464" s="59"/>
    </row>
    <row r="465" spans="3:6" ht="15.75" customHeight="1">
      <c r="C465" s="233"/>
      <c r="D465" s="234"/>
      <c r="E465" s="234"/>
      <c r="F465" s="59"/>
    </row>
    <row r="466" spans="3:6" ht="15.75" customHeight="1">
      <c r="C466" s="233"/>
      <c r="D466" s="234"/>
      <c r="E466" s="234"/>
      <c r="F466" s="59"/>
    </row>
    <row r="467" spans="3:6" ht="15.75" customHeight="1">
      <c r="C467" s="233"/>
      <c r="D467" s="234"/>
      <c r="E467" s="234"/>
      <c r="F467" s="59"/>
    </row>
    <row r="468" spans="3:6" ht="15.75" customHeight="1">
      <c r="C468" s="233"/>
      <c r="D468" s="234"/>
      <c r="E468" s="234"/>
      <c r="F468" s="59"/>
    </row>
    <row r="469" spans="3:6" ht="15.75" customHeight="1">
      <c r="C469" s="233"/>
      <c r="D469" s="234"/>
      <c r="E469" s="234"/>
      <c r="F469" s="59"/>
    </row>
    <row r="470" spans="3:6" ht="15.75" customHeight="1">
      <c r="C470" s="233"/>
      <c r="D470" s="234"/>
      <c r="E470" s="234"/>
      <c r="F470" s="59"/>
    </row>
    <row r="471" spans="3:6" ht="15.75" customHeight="1">
      <c r="C471" s="233"/>
      <c r="D471" s="234"/>
      <c r="E471" s="234"/>
      <c r="F471" s="59"/>
    </row>
    <row r="472" spans="3:6" ht="15.75" customHeight="1">
      <c r="C472" s="233"/>
      <c r="D472" s="234"/>
      <c r="E472" s="234"/>
      <c r="F472" s="59"/>
    </row>
    <row r="473" spans="3:6" ht="15.75" customHeight="1">
      <c r="C473" s="233"/>
      <c r="D473" s="234"/>
      <c r="E473" s="234"/>
      <c r="F473" s="59"/>
    </row>
    <row r="474" spans="3:6" ht="15.75" customHeight="1">
      <c r="C474" s="233"/>
      <c r="D474" s="234"/>
      <c r="E474" s="234"/>
      <c r="F474" s="59"/>
    </row>
    <row r="475" spans="3:6" ht="15.75" customHeight="1">
      <c r="C475" s="233"/>
      <c r="D475" s="234"/>
      <c r="E475" s="234"/>
      <c r="F475" s="59"/>
    </row>
    <row r="476" spans="3:6" ht="15.75" customHeight="1">
      <c r="C476" s="233"/>
      <c r="D476" s="234"/>
      <c r="E476" s="234"/>
      <c r="F476" s="59"/>
    </row>
    <row r="477" spans="3:6" ht="15.75" customHeight="1">
      <c r="C477" s="233"/>
      <c r="D477" s="234"/>
      <c r="E477" s="234"/>
      <c r="F477" s="59"/>
    </row>
    <row r="478" spans="3:6" ht="15.75" customHeight="1">
      <c r="C478" s="233"/>
      <c r="D478" s="234"/>
      <c r="E478" s="234"/>
      <c r="F478" s="59"/>
    </row>
    <row r="479" spans="3:6" ht="15.75" customHeight="1">
      <c r="C479" s="233"/>
      <c r="D479" s="234"/>
      <c r="E479" s="234"/>
      <c r="F479" s="59"/>
    </row>
    <row r="480" spans="3:6" ht="15.75" customHeight="1">
      <c r="C480" s="233"/>
      <c r="D480" s="234"/>
      <c r="E480" s="234"/>
      <c r="F480" s="59"/>
    </row>
    <row r="481" spans="3:6" ht="15.75" customHeight="1">
      <c r="C481" s="233"/>
      <c r="D481" s="234"/>
      <c r="E481" s="234"/>
      <c r="F481" s="59"/>
    </row>
    <row r="482" spans="3:6" ht="15.75" customHeight="1">
      <c r="C482" s="233"/>
      <c r="D482" s="234"/>
      <c r="E482" s="234"/>
      <c r="F482" s="59"/>
    </row>
    <row r="483" spans="3:6" ht="15.75" customHeight="1">
      <c r="C483" s="233"/>
      <c r="D483" s="234"/>
      <c r="E483" s="234"/>
      <c r="F483" s="59"/>
    </row>
    <row r="484" spans="3:6" ht="15.75" customHeight="1">
      <c r="C484" s="233"/>
      <c r="D484" s="234"/>
      <c r="E484" s="234"/>
      <c r="F484" s="59"/>
    </row>
    <row r="485" spans="3:6" ht="15.75" customHeight="1">
      <c r="C485" s="233"/>
      <c r="D485" s="234"/>
      <c r="E485" s="234"/>
      <c r="F485" s="59"/>
    </row>
    <row r="486" spans="3:6" ht="15.75" customHeight="1">
      <c r="C486" s="233"/>
      <c r="D486" s="234"/>
      <c r="E486" s="234"/>
      <c r="F486" s="59"/>
    </row>
    <row r="487" spans="3:6" ht="15.75" customHeight="1">
      <c r="C487" s="233"/>
      <c r="D487" s="234"/>
      <c r="E487" s="234"/>
      <c r="F487" s="59"/>
    </row>
    <row r="488" spans="3:6" ht="15.75" customHeight="1">
      <c r="C488" s="233"/>
      <c r="D488" s="234"/>
      <c r="E488" s="234"/>
      <c r="F488" s="59"/>
    </row>
    <row r="489" spans="3:6" ht="15.75" customHeight="1">
      <c r="C489" s="233"/>
      <c r="D489" s="234"/>
      <c r="E489" s="234"/>
      <c r="F489" s="59"/>
    </row>
    <row r="490" spans="3:6" ht="15.75" customHeight="1">
      <c r="C490" s="233"/>
      <c r="D490" s="234"/>
      <c r="E490" s="234"/>
      <c r="F490" s="59"/>
    </row>
    <row r="491" spans="3:6" ht="15.75" customHeight="1">
      <c r="C491" s="233"/>
      <c r="D491" s="234"/>
      <c r="E491" s="234"/>
      <c r="F491" s="59"/>
    </row>
    <row r="492" spans="3:6" ht="15.75" customHeight="1">
      <c r="C492" s="233"/>
      <c r="D492" s="234"/>
      <c r="E492" s="234"/>
      <c r="F492" s="59"/>
    </row>
    <row r="493" spans="3:6" ht="15.75" customHeight="1">
      <c r="C493" s="233"/>
      <c r="D493" s="234"/>
      <c r="E493" s="234"/>
      <c r="F493" s="59"/>
    </row>
    <row r="494" spans="3:6" ht="15.75" customHeight="1">
      <c r="C494" s="233"/>
      <c r="D494" s="234"/>
      <c r="E494" s="234"/>
      <c r="F494" s="59"/>
    </row>
    <row r="495" spans="3:6" ht="15.75" customHeight="1">
      <c r="C495" s="233"/>
      <c r="D495" s="234"/>
      <c r="E495" s="234"/>
      <c r="F495" s="59"/>
    </row>
    <row r="496" spans="3:6" ht="15.75" customHeight="1">
      <c r="C496" s="233"/>
      <c r="D496" s="234"/>
      <c r="E496" s="234"/>
      <c r="F496" s="59"/>
    </row>
    <row r="497" spans="3:6" ht="15.75" customHeight="1">
      <c r="C497" s="233"/>
      <c r="D497" s="234"/>
      <c r="E497" s="234"/>
      <c r="F497" s="59"/>
    </row>
    <row r="498" spans="3:6" ht="15.75" customHeight="1">
      <c r="C498" s="233"/>
      <c r="D498" s="234"/>
      <c r="E498" s="234"/>
      <c r="F498" s="59"/>
    </row>
    <row r="499" spans="3:6" ht="15.75" customHeight="1">
      <c r="C499" s="233"/>
      <c r="D499" s="234"/>
      <c r="E499" s="234"/>
      <c r="F499" s="59"/>
    </row>
    <row r="500" spans="3:6" ht="15.75" customHeight="1">
      <c r="C500" s="233"/>
      <c r="D500" s="234"/>
      <c r="E500" s="234"/>
      <c r="F500" s="59"/>
    </row>
    <row r="501" spans="3:6" ht="15.75" customHeight="1">
      <c r="C501" s="233"/>
      <c r="D501" s="234"/>
      <c r="E501" s="234"/>
      <c r="F501" s="59"/>
    </row>
    <row r="502" spans="3:6" ht="15.75" customHeight="1">
      <c r="C502" s="233"/>
      <c r="D502" s="234"/>
      <c r="E502" s="234"/>
      <c r="F502" s="59"/>
    </row>
    <row r="503" spans="3:6" ht="15.75" customHeight="1">
      <c r="C503" s="233"/>
      <c r="D503" s="234"/>
      <c r="E503" s="234"/>
      <c r="F503" s="59"/>
    </row>
    <row r="504" spans="3:6" ht="15.75" customHeight="1">
      <c r="C504" s="233"/>
      <c r="D504" s="234"/>
      <c r="E504" s="234"/>
      <c r="F504" s="59"/>
    </row>
    <row r="505" spans="3:6" ht="15.75" customHeight="1">
      <c r="C505" s="233"/>
      <c r="D505" s="234"/>
      <c r="E505" s="234"/>
      <c r="F505" s="59"/>
    </row>
    <row r="506" spans="3:6" ht="15.75" customHeight="1">
      <c r="C506" s="233"/>
      <c r="D506" s="234"/>
      <c r="E506" s="234"/>
      <c r="F506" s="59"/>
    </row>
    <row r="507" spans="3:6" ht="15.75" customHeight="1">
      <c r="C507" s="233"/>
      <c r="D507" s="234"/>
      <c r="E507" s="234"/>
      <c r="F507" s="59"/>
    </row>
    <row r="508" spans="3:6" ht="15.75" customHeight="1">
      <c r="C508" s="233"/>
      <c r="D508" s="234"/>
      <c r="E508" s="234"/>
      <c r="F508" s="59"/>
    </row>
    <row r="509" spans="3:6" ht="15.75" customHeight="1">
      <c r="C509" s="233"/>
      <c r="D509" s="234"/>
      <c r="E509" s="234"/>
      <c r="F509" s="59"/>
    </row>
    <row r="510" spans="3:6" ht="15.75" customHeight="1">
      <c r="C510" s="233"/>
      <c r="D510" s="234"/>
      <c r="E510" s="234"/>
      <c r="F510" s="59"/>
    </row>
    <row r="511" spans="3:6" ht="15.75" customHeight="1">
      <c r="C511" s="233"/>
      <c r="D511" s="234"/>
      <c r="E511" s="234"/>
      <c r="F511" s="59"/>
    </row>
    <row r="512" spans="3:6" ht="15.75" customHeight="1">
      <c r="C512" s="233"/>
      <c r="D512" s="234"/>
      <c r="E512" s="234"/>
      <c r="F512" s="59"/>
    </row>
    <row r="513" spans="3:6" ht="15.75" customHeight="1">
      <c r="C513" s="233"/>
      <c r="D513" s="234"/>
      <c r="E513" s="234"/>
      <c r="F513" s="59"/>
    </row>
    <row r="514" spans="3:6" ht="15.75" customHeight="1">
      <c r="C514" s="233"/>
      <c r="D514" s="234"/>
      <c r="E514" s="234"/>
      <c r="F514" s="59"/>
    </row>
    <row r="515" spans="3:6" ht="15.75" customHeight="1">
      <c r="C515" s="233"/>
      <c r="D515" s="234"/>
      <c r="E515" s="234"/>
      <c r="F515" s="59"/>
    </row>
    <row r="516" spans="3:6" ht="15.75" customHeight="1">
      <c r="C516" s="233"/>
      <c r="D516" s="234"/>
      <c r="E516" s="234"/>
      <c r="F516" s="59"/>
    </row>
    <row r="517" spans="3:6" ht="15.75" customHeight="1">
      <c r="C517" s="233"/>
      <c r="D517" s="234"/>
      <c r="E517" s="234"/>
      <c r="F517" s="59"/>
    </row>
    <row r="518" spans="3:6" ht="15.75" customHeight="1">
      <c r="C518" s="233"/>
      <c r="D518" s="234"/>
      <c r="E518" s="234"/>
      <c r="F518" s="59"/>
    </row>
    <row r="519" spans="3:6" ht="15.75" customHeight="1">
      <c r="C519" s="233"/>
      <c r="D519" s="234"/>
      <c r="E519" s="234"/>
      <c r="F519" s="59"/>
    </row>
    <row r="520" spans="3:6" ht="15.75" customHeight="1">
      <c r="C520" s="233"/>
      <c r="D520" s="234"/>
      <c r="E520" s="234"/>
      <c r="F520" s="59"/>
    </row>
    <row r="521" spans="3:6" ht="15.75" customHeight="1">
      <c r="C521" s="233"/>
      <c r="D521" s="234"/>
      <c r="E521" s="234"/>
      <c r="F521" s="59"/>
    </row>
    <row r="522" spans="3:6" ht="15.75" customHeight="1">
      <c r="C522" s="233"/>
      <c r="D522" s="234"/>
      <c r="E522" s="234"/>
      <c r="F522" s="59"/>
    </row>
    <row r="523" spans="3:6" ht="15.75" customHeight="1">
      <c r="C523" s="233"/>
      <c r="D523" s="234"/>
      <c r="E523" s="234"/>
      <c r="F523" s="59"/>
    </row>
    <row r="524" spans="3:6" ht="15.75" customHeight="1">
      <c r="C524" s="233"/>
      <c r="D524" s="234"/>
      <c r="E524" s="234"/>
      <c r="F524" s="59"/>
    </row>
    <row r="525" spans="3:6" ht="15.75" customHeight="1">
      <c r="C525" s="233"/>
      <c r="D525" s="234"/>
      <c r="E525" s="234"/>
      <c r="F525" s="59"/>
    </row>
    <row r="526" spans="3:6" ht="15.75" customHeight="1">
      <c r="C526" s="233"/>
      <c r="D526" s="234"/>
      <c r="E526" s="234"/>
      <c r="F526" s="59"/>
    </row>
    <row r="527" spans="3:6" ht="15.75" customHeight="1">
      <c r="C527" s="233"/>
      <c r="D527" s="234"/>
      <c r="E527" s="234"/>
      <c r="F527" s="59"/>
    </row>
    <row r="528" spans="3:6" ht="15.75" customHeight="1">
      <c r="C528" s="233"/>
      <c r="D528" s="234"/>
      <c r="E528" s="234"/>
      <c r="F528" s="59"/>
    </row>
    <row r="529" spans="3:6" ht="15.75" customHeight="1">
      <c r="C529" s="233"/>
      <c r="D529" s="234"/>
      <c r="E529" s="234"/>
      <c r="F529" s="59"/>
    </row>
    <row r="530" spans="3:6" ht="15.75" customHeight="1">
      <c r="C530" s="233"/>
      <c r="D530" s="234"/>
      <c r="E530" s="234"/>
      <c r="F530" s="59"/>
    </row>
    <row r="531" spans="3:6" ht="15.75" customHeight="1">
      <c r="C531" s="233"/>
      <c r="D531" s="234"/>
      <c r="E531" s="234"/>
      <c r="F531" s="59"/>
    </row>
    <row r="532" spans="3:6" ht="15.75" customHeight="1">
      <c r="C532" s="233"/>
      <c r="D532" s="234"/>
      <c r="E532" s="234"/>
      <c r="F532" s="59"/>
    </row>
    <row r="533" spans="3:6" ht="15.75" customHeight="1">
      <c r="C533" s="233"/>
      <c r="D533" s="234"/>
      <c r="E533" s="234"/>
      <c r="F533" s="59"/>
    </row>
    <row r="534" spans="3:6" ht="15.75" customHeight="1">
      <c r="C534" s="233"/>
      <c r="D534" s="234"/>
      <c r="E534" s="234"/>
      <c r="F534" s="59"/>
    </row>
    <row r="535" spans="3:6" ht="15.75" customHeight="1">
      <c r="C535" s="233"/>
      <c r="D535" s="234"/>
      <c r="E535" s="234"/>
      <c r="F535" s="59"/>
    </row>
    <row r="536" spans="3:6" ht="15.75" customHeight="1">
      <c r="C536" s="233"/>
      <c r="D536" s="234"/>
      <c r="E536" s="234"/>
      <c r="F536" s="59"/>
    </row>
    <row r="537" spans="3:6" ht="15.75" customHeight="1">
      <c r="C537" s="233"/>
      <c r="D537" s="234"/>
      <c r="E537" s="234"/>
      <c r="F537" s="59"/>
    </row>
    <row r="538" spans="3:6" ht="15.75" customHeight="1">
      <c r="C538" s="233"/>
      <c r="D538" s="234"/>
      <c r="E538" s="234"/>
      <c r="F538" s="59"/>
    </row>
    <row r="539" spans="3:6" ht="15.75" customHeight="1">
      <c r="C539" s="233"/>
      <c r="D539" s="234"/>
      <c r="E539" s="234"/>
      <c r="F539" s="59"/>
    </row>
    <row r="540" spans="3:6" ht="15.75" customHeight="1">
      <c r="C540" s="233"/>
      <c r="D540" s="234"/>
      <c r="E540" s="234"/>
      <c r="F540" s="59"/>
    </row>
    <row r="541" spans="3:6" ht="15.75" customHeight="1">
      <c r="C541" s="233"/>
      <c r="D541" s="234"/>
      <c r="E541" s="234"/>
      <c r="F541" s="59"/>
    </row>
    <row r="542" spans="3:6" ht="15.75" customHeight="1">
      <c r="C542" s="233"/>
      <c r="D542" s="234"/>
      <c r="E542" s="234"/>
      <c r="F542" s="59"/>
    </row>
    <row r="543" spans="3:6" ht="15.75" customHeight="1">
      <c r="C543" s="233"/>
      <c r="D543" s="234"/>
      <c r="E543" s="234"/>
      <c r="F543" s="59"/>
    </row>
    <row r="544" spans="3:6" ht="15.75" customHeight="1">
      <c r="C544" s="233"/>
      <c r="D544" s="234"/>
      <c r="E544" s="234"/>
      <c r="F544" s="59"/>
    </row>
    <row r="545" spans="3:6" ht="15.75" customHeight="1">
      <c r="C545" s="233"/>
      <c r="D545" s="234"/>
      <c r="E545" s="234"/>
      <c r="F545" s="59"/>
    </row>
    <row r="546" spans="3:6" ht="15.75" customHeight="1">
      <c r="C546" s="233"/>
      <c r="D546" s="234"/>
      <c r="E546" s="234"/>
      <c r="F546" s="59"/>
    </row>
    <row r="547" spans="3:6" ht="15.75" customHeight="1">
      <c r="C547" s="233"/>
      <c r="D547" s="234"/>
      <c r="E547" s="234"/>
      <c r="F547" s="59"/>
    </row>
    <row r="548" spans="3:6" ht="15.75" customHeight="1">
      <c r="C548" s="233"/>
      <c r="D548" s="234"/>
      <c r="E548" s="234"/>
      <c r="F548" s="59"/>
    </row>
    <row r="549" spans="3:6" ht="15.75" customHeight="1">
      <c r="C549" s="233"/>
      <c r="D549" s="234"/>
      <c r="E549" s="234"/>
      <c r="F549" s="59"/>
    </row>
    <row r="550" spans="3:6" ht="15.75" customHeight="1">
      <c r="C550" s="233"/>
      <c r="D550" s="234"/>
      <c r="E550" s="234"/>
      <c r="F550" s="59"/>
    </row>
    <row r="551" spans="3:6" ht="15.75" customHeight="1">
      <c r="C551" s="233"/>
      <c r="D551" s="234"/>
      <c r="E551" s="234"/>
      <c r="F551" s="59"/>
    </row>
    <row r="552" spans="3:6" ht="15.75" customHeight="1">
      <c r="C552" s="233"/>
      <c r="D552" s="234"/>
      <c r="E552" s="234"/>
      <c r="F552" s="59"/>
    </row>
    <row r="553" spans="3:6" ht="15.75" customHeight="1">
      <c r="C553" s="233"/>
      <c r="D553" s="234"/>
      <c r="E553" s="234"/>
      <c r="F553" s="59"/>
    </row>
    <row r="554" spans="3:6" ht="15.75" customHeight="1">
      <c r="C554" s="233"/>
      <c r="D554" s="234"/>
      <c r="E554" s="234"/>
      <c r="F554" s="59"/>
    </row>
    <row r="555" spans="3:6" ht="15.75" customHeight="1">
      <c r="C555" s="233"/>
      <c r="D555" s="234"/>
      <c r="E555" s="234"/>
      <c r="F555" s="59"/>
    </row>
    <row r="556" spans="3:6" ht="15.75" customHeight="1">
      <c r="C556" s="233"/>
      <c r="D556" s="234"/>
      <c r="E556" s="234"/>
      <c r="F556" s="59"/>
    </row>
    <row r="557" spans="3:6" ht="15.75" customHeight="1">
      <c r="C557" s="233"/>
      <c r="D557" s="234"/>
      <c r="E557" s="234"/>
      <c r="F557" s="59"/>
    </row>
    <row r="558" spans="3:6" ht="15.75" customHeight="1">
      <c r="C558" s="233"/>
      <c r="D558" s="234"/>
      <c r="E558" s="234"/>
      <c r="F558" s="59"/>
    </row>
    <row r="559" spans="3:6" ht="15.75" customHeight="1">
      <c r="C559" s="233"/>
      <c r="D559" s="234"/>
      <c r="E559" s="234"/>
      <c r="F559" s="59"/>
    </row>
    <row r="560" spans="3:6" ht="15.75" customHeight="1">
      <c r="C560" s="233"/>
      <c r="D560" s="234"/>
      <c r="E560" s="234"/>
      <c r="F560" s="59"/>
    </row>
    <row r="561" spans="3:6" ht="15.75" customHeight="1">
      <c r="C561" s="233"/>
      <c r="D561" s="234"/>
      <c r="E561" s="234"/>
      <c r="F561" s="59"/>
    </row>
    <row r="562" spans="3:6" ht="15.75" customHeight="1">
      <c r="C562" s="233"/>
      <c r="D562" s="234"/>
      <c r="E562" s="234"/>
      <c r="F562" s="59"/>
    </row>
    <row r="563" spans="3:6" ht="15.75" customHeight="1">
      <c r="C563" s="233"/>
      <c r="D563" s="234"/>
      <c r="E563" s="234"/>
      <c r="F563" s="59"/>
    </row>
    <row r="564" spans="3:6" ht="15.75" customHeight="1">
      <c r="C564" s="233"/>
      <c r="D564" s="234"/>
      <c r="E564" s="234"/>
      <c r="F564" s="59"/>
    </row>
    <row r="565" spans="3:6" ht="15.75" customHeight="1">
      <c r="C565" s="233"/>
      <c r="D565" s="234"/>
      <c r="E565" s="234"/>
      <c r="F565" s="59"/>
    </row>
    <row r="566" spans="3:6" ht="15.75" customHeight="1">
      <c r="C566" s="233"/>
      <c r="D566" s="234"/>
      <c r="E566" s="234"/>
      <c r="F566" s="59"/>
    </row>
    <row r="567" spans="3:6" ht="15.75" customHeight="1">
      <c r="C567" s="233"/>
      <c r="D567" s="234"/>
      <c r="E567" s="234"/>
      <c r="F567" s="59"/>
    </row>
    <row r="568" spans="3:6" ht="15.75" customHeight="1">
      <c r="C568" s="233"/>
      <c r="D568" s="234"/>
      <c r="E568" s="234"/>
      <c r="F568" s="59"/>
    </row>
    <row r="569" spans="3:6" ht="15.75" customHeight="1">
      <c r="C569" s="233"/>
      <c r="D569" s="234"/>
      <c r="E569" s="234"/>
      <c r="F569" s="59"/>
    </row>
    <row r="570" spans="3:6" ht="15.75" customHeight="1">
      <c r="C570" s="233"/>
      <c r="D570" s="234"/>
      <c r="E570" s="234"/>
      <c r="F570" s="59"/>
    </row>
    <row r="571" spans="3:6" ht="15.75" customHeight="1">
      <c r="C571" s="233"/>
      <c r="D571" s="234"/>
      <c r="E571" s="234"/>
      <c r="F571" s="59"/>
    </row>
    <row r="572" spans="3:6" ht="15.75" customHeight="1">
      <c r="C572" s="233"/>
      <c r="D572" s="234"/>
      <c r="E572" s="234"/>
      <c r="F572" s="59"/>
    </row>
    <row r="573" spans="3:6" ht="15.75" customHeight="1">
      <c r="C573" s="233"/>
      <c r="D573" s="234"/>
      <c r="E573" s="234"/>
      <c r="F573" s="59"/>
    </row>
    <row r="574" spans="3:6" ht="15.75" customHeight="1">
      <c r="C574" s="233"/>
      <c r="D574" s="234"/>
      <c r="E574" s="234"/>
      <c r="F574" s="59"/>
    </row>
    <row r="575" spans="3:6" ht="15.75" customHeight="1">
      <c r="C575" s="233"/>
      <c r="D575" s="234"/>
      <c r="E575" s="234"/>
      <c r="F575" s="59"/>
    </row>
    <row r="576" spans="3:6" ht="15.75" customHeight="1">
      <c r="C576" s="233"/>
      <c r="D576" s="234"/>
      <c r="E576" s="234"/>
      <c r="F576" s="59"/>
    </row>
    <row r="577" spans="3:6" ht="15.75" customHeight="1">
      <c r="C577" s="233"/>
      <c r="D577" s="234"/>
      <c r="E577" s="234"/>
      <c r="F577" s="59"/>
    </row>
    <row r="578" spans="3:6" ht="15.75" customHeight="1">
      <c r="C578" s="233"/>
      <c r="D578" s="234"/>
      <c r="E578" s="234"/>
      <c r="F578" s="59"/>
    </row>
    <row r="579" spans="3:6" ht="15.75" customHeight="1">
      <c r="C579" s="233"/>
      <c r="D579" s="234"/>
      <c r="E579" s="234"/>
      <c r="F579" s="59"/>
    </row>
    <row r="580" spans="3:6" ht="15.75" customHeight="1">
      <c r="C580" s="233"/>
      <c r="D580" s="234"/>
      <c r="E580" s="234"/>
      <c r="F580" s="59"/>
    </row>
    <row r="581" spans="3:6" ht="15.75" customHeight="1">
      <c r="C581" s="233"/>
      <c r="D581" s="234"/>
      <c r="E581" s="234"/>
      <c r="F581" s="59"/>
    </row>
    <row r="582" spans="3:6" ht="15.75" customHeight="1">
      <c r="C582" s="233"/>
      <c r="D582" s="234"/>
      <c r="E582" s="234"/>
      <c r="F582" s="59"/>
    </row>
    <row r="583" spans="3:6" ht="15.75" customHeight="1">
      <c r="C583" s="233"/>
      <c r="D583" s="234"/>
      <c r="E583" s="234"/>
      <c r="F583" s="59"/>
    </row>
    <row r="584" spans="3:6" ht="15.75" customHeight="1">
      <c r="C584" s="233"/>
      <c r="D584" s="234"/>
      <c r="E584" s="234"/>
      <c r="F584" s="59"/>
    </row>
    <row r="585" spans="3:6" ht="15.75" customHeight="1">
      <c r="C585" s="233"/>
      <c r="D585" s="234"/>
      <c r="E585" s="234"/>
      <c r="F585" s="59"/>
    </row>
    <row r="586" spans="3:6" ht="15.75" customHeight="1">
      <c r="C586" s="233"/>
      <c r="D586" s="234"/>
      <c r="E586" s="234"/>
      <c r="F586" s="59"/>
    </row>
    <row r="587" spans="3:6" ht="15.75" customHeight="1">
      <c r="C587" s="233"/>
      <c r="D587" s="234"/>
      <c r="E587" s="234"/>
      <c r="F587" s="59"/>
    </row>
    <row r="588" spans="3:6" ht="15.75" customHeight="1">
      <c r="C588" s="233"/>
      <c r="D588" s="234"/>
      <c r="E588" s="234"/>
      <c r="F588" s="59"/>
    </row>
    <row r="589" spans="3:6" ht="15.75" customHeight="1">
      <c r="C589" s="233"/>
      <c r="D589" s="234"/>
      <c r="E589" s="234"/>
      <c r="F589" s="59"/>
    </row>
    <row r="590" spans="3:6" ht="15.75" customHeight="1">
      <c r="C590" s="233"/>
      <c r="D590" s="234"/>
      <c r="E590" s="234"/>
      <c r="F590" s="59"/>
    </row>
    <row r="591" spans="3:6" ht="15.75" customHeight="1">
      <c r="C591" s="233"/>
      <c r="D591" s="234"/>
      <c r="E591" s="234"/>
      <c r="F591" s="59"/>
    </row>
    <row r="592" spans="3:6" ht="15.75" customHeight="1">
      <c r="C592" s="233"/>
      <c r="D592" s="234"/>
      <c r="E592" s="234"/>
      <c r="F592" s="59"/>
    </row>
    <row r="593" spans="3:6" ht="15.75" customHeight="1">
      <c r="C593" s="233"/>
      <c r="D593" s="234"/>
      <c r="E593" s="234"/>
      <c r="F593" s="59"/>
    </row>
    <row r="594" spans="3:6" ht="15.75" customHeight="1">
      <c r="C594" s="233"/>
      <c r="D594" s="234"/>
      <c r="E594" s="234"/>
      <c r="F594" s="59"/>
    </row>
    <row r="595" spans="3:6" ht="15.75" customHeight="1">
      <c r="C595" s="233"/>
      <c r="D595" s="234"/>
      <c r="E595" s="234"/>
      <c r="F595" s="59"/>
    </row>
    <row r="596" spans="3:6" ht="15.75" customHeight="1">
      <c r="C596" s="233"/>
      <c r="D596" s="234"/>
      <c r="E596" s="234"/>
      <c r="F596" s="59"/>
    </row>
    <row r="597" spans="3:6" ht="15.75" customHeight="1">
      <c r="C597" s="233"/>
      <c r="D597" s="234"/>
      <c r="E597" s="234"/>
      <c r="F597" s="59"/>
    </row>
    <row r="598" spans="3:6" ht="15.75" customHeight="1">
      <c r="C598" s="233"/>
      <c r="D598" s="234"/>
      <c r="E598" s="234"/>
      <c r="F598" s="59"/>
    </row>
    <row r="599" spans="3:6" ht="15.75" customHeight="1">
      <c r="C599" s="233"/>
      <c r="D599" s="234"/>
      <c r="E599" s="234"/>
      <c r="F599" s="59"/>
    </row>
    <row r="600" spans="3:6" ht="15.75" customHeight="1">
      <c r="C600" s="233"/>
      <c r="D600" s="234"/>
      <c r="E600" s="234"/>
      <c r="F600" s="59"/>
    </row>
    <row r="601" spans="3:6" ht="15.75" customHeight="1">
      <c r="C601" s="233"/>
      <c r="D601" s="234"/>
      <c r="E601" s="234"/>
      <c r="F601" s="59"/>
    </row>
    <row r="602" spans="3:6" ht="15.75" customHeight="1">
      <c r="C602" s="233"/>
      <c r="D602" s="234"/>
      <c r="E602" s="234"/>
      <c r="F602" s="59"/>
    </row>
    <row r="603" spans="3:6" ht="15.75" customHeight="1">
      <c r="C603" s="233"/>
      <c r="D603" s="234"/>
      <c r="E603" s="234"/>
      <c r="F603" s="59"/>
    </row>
    <row r="604" spans="3:6" ht="15.75" customHeight="1">
      <c r="C604" s="233"/>
      <c r="D604" s="234"/>
      <c r="E604" s="234"/>
      <c r="F604" s="59"/>
    </row>
    <row r="605" spans="3:6" ht="15.75" customHeight="1">
      <c r="C605" s="233"/>
      <c r="D605" s="234"/>
      <c r="E605" s="234"/>
      <c r="F605" s="59"/>
    </row>
    <row r="606" spans="3:6" ht="15.75" customHeight="1">
      <c r="C606" s="233"/>
      <c r="D606" s="234"/>
      <c r="E606" s="234"/>
      <c r="F606" s="59"/>
    </row>
    <row r="607" spans="3:6" ht="15.75" customHeight="1">
      <c r="C607" s="233"/>
      <c r="D607" s="234"/>
      <c r="E607" s="234"/>
      <c r="F607" s="59"/>
    </row>
    <row r="608" spans="3:6" ht="15.75" customHeight="1">
      <c r="C608" s="233"/>
      <c r="D608" s="234"/>
      <c r="E608" s="234"/>
      <c r="F608" s="59"/>
    </row>
    <row r="609" spans="3:6" ht="15.75" customHeight="1">
      <c r="C609" s="233"/>
      <c r="D609" s="234"/>
      <c r="E609" s="234"/>
      <c r="F609" s="59"/>
    </row>
    <row r="610" spans="3:6" ht="15.75" customHeight="1">
      <c r="C610" s="233"/>
      <c r="D610" s="234"/>
      <c r="E610" s="234"/>
      <c r="F610" s="59"/>
    </row>
    <row r="611" spans="3:6" ht="15.75" customHeight="1">
      <c r="C611" s="233"/>
      <c r="D611" s="234"/>
      <c r="E611" s="234"/>
      <c r="F611" s="59"/>
    </row>
    <row r="612" spans="3:6" ht="15.75" customHeight="1">
      <c r="C612" s="233"/>
      <c r="D612" s="234"/>
      <c r="E612" s="234"/>
      <c r="F612" s="59"/>
    </row>
    <row r="613" spans="3:6" ht="15.75" customHeight="1">
      <c r="C613" s="233"/>
      <c r="D613" s="234"/>
      <c r="E613" s="234"/>
      <c r="F613" s="59"/>
    </row>
    <row r="614" spans="3:6" ht="15.75" customHeight="1">
      <c r="C614" s="233"/>
      <c r="D614" s="234"/>
      <c r="E614" s="234"/>
      <c r="F614" s="59"/>
    </row>
    <row r="615" spans="3:6" ht="15.75" customHeight="1">
      <c r="C615" s="233"/>
      <c r="D615" s="234"/>
      <c r="E615" s="234"/>
      <c r="F615" s="59"/>
    </row>
    <row r="616" spans="3:6" ht="15.75" customHeight="1">
      <c r="C616" s="233"/>
      <c r="D616" s="234"/>
      <c r="E616" s="234"/>
      <c r="F616" s="59"/>
    </row>
    <row r="617" spans="3:6" ht="15.75" customHeight="1">
      <c r="C617" s="233"/>
      <c r="D617" s="234"/>
      <c r="E617" s="234"/>
      <c r="F617" s="59"/>
    </row>
    <row r="618" spans="3:6" ht="15.75" customHeight="1">
      <c r="C618" s="233"/>
      <c r="D618" s="234"/>
      <c r="E618" s="234"/>
      <c r="F618" s="59"/>
    </row>
    <row r="619" spans="3:6" ht="15.75" customHeight="1">
      <c r="C619" s="233"/>
      <c r="D619" s="234"/>
      <c r="E619" s="234"/>
      <c r="F619" s="59"/>
    </row>
    <row r="620" spans="3:6" ht="15.75" customHeight="1">
      <c r="C620" s="233"/>
      <c r="D620" s="234"/>
      <c r="E620" s="234"/>
      <c r="F620" s="59"/>
    </row>
    <row r="621" spans="3:6" ht="15.75" customHeight="1">
      <c r="C621" s="233"/>
      <c r="D621" s="234"/>
      <c r="E621" s="234"/>
      <c r="F621" s="59"/>
    </row>
    <row r="622" spans="3:6" ht="15.75" customHeight="1">
      <c r="C622" s="233"/>
      <c r="D622" s="234"/>
      <c r="E622" s="234"/>
      <c r="F622" s="59"/>
    </row>
    <row r="623" spans="3:6" ht="15.75" customHeight="1">
      <c r="C623" s="233"/>
      <c r="D623" s="234"/>
      <c r="E623" s="234"/>
      <c r="F623" s="59"/>
    </row>
    <row r="624" spans="3:6" ht="15.75" customHeight="1">
      <c r="C624" s="233"/>
      <c r="D624" s="234"/>
      <c r="E624" s="234"/>
      <c r="F624" s="59"/>
    </row>
    <row r="625" spans="3:6" ht="15.75" customHeight="1">
      <c r="C625" s="233"/>
      <c r="D625" s="234"/>
      <c r="E625" s="234"/>
      <c r="F625" s="59"/>
    </row>
    <row r="626" spans="3:6" ht="15.75" customHeight="1">
      <c r="C626" s="233"/>
      <c r="D626" s="234"/>
      <c r="E626" s="234"/>
      <c r="F626" s="59"/>
    </row>
    <row r="627" spans="3:6" ht="15.75" customHeight="1">
      <c r="C627" s="233"/>
      <c r="D627" s="234"/>
      <c r="E627" s="234"/>
      <c r="F627" s="59"/>
    </row>
    <row r="628" spans="3:6" ht="15.75" customHeight="1">
      <c r="C628" s="233"/>
      <c r="D628" s="234"/>
      <c r="E628" s="234"/>
      <c r="F628" s="59"/>
    </row>
    <row r="629" spans="3:6" ht="15.75" customHeight="1">
      <c r="C629" s="233"/>
      <c r="D629" s="234"/>
      <c r="E629" s="234"/>
      <c r="F629" s="59"/>
    </row>
    <row r="630" spans="3:6" ht="15.75" customHeight="1">
      <c r="C630" s="233"/>
      <c r="D630" s="234"/>
      <c r="E630" s="234"/>
      <c r="F630" s="59"/>
    </row>
    <row r="631" spans="3:6" ht="15.75" customHeight="1">
      <c r="C631" s="233"/>
      <c r="D631" s="234"/>
      <c r="E631" s="234"/>
      <c r="F631" s="59"/>
    </row>
    <row r="632" spans="3:6" ht="15.75" customHeight="1">
      <c r="C632" s="233"/>
      <c r="D632" s="234"/>
      <c r="E632" s="234"/>
      <c r="F632" s="59"/>
    </row>
    <row r="633" spans="3:6" ht="15.75" customHeight="1">
      <c r="C633" s="233"/>
      <c r="D633" s="234"/>
      <c r="E633" s="234"/>
      <c r="F633" s="59"/>
    </row>
    <row r="634" spans="3:6" ht="15.75" customHeight="1">
      <c r="C634" s="233"/>
      <c r="D634" s="234"/>
      <c r="E634" s="234"/>
      <c r="F634" s="59"/>
    </row>
    <row r="635" spans="3:6" ht="15.75" customHeight="1">
      <c r="C635" s="233"/>
      <c r="D635" s="234"/>
      <c r="E635" s="234"/>
      <c r="F635" s="59"/>
    </row>
    <row r="636" spans="3:6" ht="15.75" customHeight="1">
      <c r="C636" s="233"/>
      <c r="D636" s="234"/>
      <c r="E636" s="234"/>
      <c r="F636" s="59"/>
    </row>
    <row r="637" spans="3:6" ht="15.75" customHeight="1">
      <c r="C637" s="233"/>
      <c r="D637" s="234"/>
      <c r="E637" s="234"/>
      <c r="F637" s="59"/>
    </row>
    <row r="638" spans="3:6" ht="15.75" customHeight="1">
      <c r="C638" s="233"/>
      <c r="D638" s="234"/>
      <c r="E638" s="234"/>
      <c r="F638" s="59"/>
    </row>
    <row r="639" spans="3:6" ht="15.75" customHeight="1">
      <c r="C639" s="233"/>
      <c r="D639" s="234"/>
      <c r="E639" s="234"/>
      <c r="F639" s="59"/>
    </row>
    <row r="640" spans="3:6" ht="15.75" customHeight="1">
      <c r="C640" s="233"/>
      <c r="D640" s="234"/>
      <c r="E640" s="234"/>
      <c r="F640" s="59"/>
    </row>
    <row r="641" spans="3:6" ht="15.75" customHeight="1">
      <c r="C641" s="233"/>
      <c r="D641" s="234"/>
      <c r="E641" s="234"/>
      <c r="F641" s="59"/>
    </row>
    <row r="642" spans="3:6" ht="15.75" customHeight="1">
      <c r="C642" s="233"/>
      <c r="D642" s="234"/>
      <c r="E642" s="234"/>
      <c r="F642" s="59"/>
    </row>
    <row r="643" spans="3:6" ht="15.75" customHeight="1">
      <c r="C643" s="233"/>
      <c r="D643" s="234"/>
      <c r="E643" s="234"/>
      <c r="F643" s="59"/>
    </row>
    <row r="644" spans="3:6" ht="15.75" customHeight="1">
      <c r="C644" s="233"/>
      <c r="D644" s="234"/>
      <c r="E644" s="234"/>
      <c r="F644" s="59"/>
    </row>
    <row r="645" spans="3:6" ht="15.75" customHeight="1">
      <c r="C645" s="233"/>
      <c r="D645" s="234"/>
      <c r="E645" s="234"/>
      <c r="F645" s="59"/>
    </row>
    <row r="646" spans="3:6" ht="15.75" customHeight="1">
      <c r="C646" s="233"/>
      <c r="D646" s="234"/>
      <c r="E646" s="234"/>
      <c r="F646" s="59"/>
    </row>
    <row r="647" spans="3:6" ht="15.75" customHeight="1">
      <c r="C647" s="233"/>
      <c r="D647" s="234"/>
      <c r="E647" s="234"/>
      <c r="F647" s="59"/>
    </row>
    <row r="648" spans="3:6" ht="15.75" customHeight="1">
      <c r="C648" s="233"/>
      <c r="D648" s="234"/>
      <c r="E648" s="234"/>
      <c r="F648" s="59"/>
    </row>
    <row r="649" spans="3:6" ht="15.75" customHeight="1">
      <c r="C649" s="233"/>
      <c r="D649" s="234"/>
      <c r="E649" s="234"/>
      <c r="F649" s="59"/>
    </row>
    <row r="650" spans="3:6" ht="15.75" customHeight="1">
      <c r="C650" s="233"/>
      <c r="D650" s="234"/>
      <c r="E650" s="234"/>
      <c r="F650" s="59"/>
    </row>
    <row r="651" spans="3:6" ht="15.75" customHeight="1">
      <c r="C651" s="233"/>
      <c r="D651" s="234"/>
      <c r="E651" s="234"/>
      <c r="F651" s="59"/>
    </row>
    <row r="652" spans="3:6" ht="15.75" customHeight="1">
      <c r="C652" s="233"/>
      <c r="D652" s="234"/>
      <c r="E652" s="234"/>
      <c r="F652" s="59"/>
    </row>
    <row r="653" spans="3:6" ht="15.75" customHeight="1">
      <c r="C653" s="233"/>
      <c r="D653" s="234"/>
      <c r="E653" s="234"/>
      <c r="F653" s="59"/>
    </row>
    <row r="654" spans="3:6" ht="15.75" customHeight="1">
      <c r="C654" s="233"/>
      <c r="D654" s="234"/>
      <c r="E654" s="234"/>
      <c r="F654" s="59"/>
    </row>
    <row r="655" spans="3:6" ht="15.75" customHeight="1">
      <c r="C655" s="233"/>
      <c r="D655" s="234"/>
      <c r="E655" s="234"/>
      <c r="F655" s="59"/>
    </row>
    <row r="656" spans="3:6" ht="15.75" customHeight="1">
      <c r="C656" s="233"/>
      <c r="D656" s="234"/>
      <c r="E656" s="234"/>
      <c r="F656" s="59"/>
    </row>
    <row r="657" spans="3:6" ht="15.75" customHeight="1">
      <c r="C657" s="233"/>
      <c r="D657" s="234"/>
      <c r="E657" s="234"/>
      <c r="F657" s="59"/>
    </row>
    <row r="658" spans="3:6" ht="15.75" customHeight="1">
      <c r="C658" s="233"/>
      <c r="D658" s="234"/>
      <c r="E658" s="234"/>
      <c r="F658" s="59"/>
    </row>
    <row r="659" spans="3:6" ht="15.75" customHeight="1">
      <c r="C659" s="233"/>
      <c r="D659" s="234"/>
      <c r="E659" s="234"/>
      <c r="F659" s="59"/>
    </row>
    <row r="660" spans="3:6" ht="15.75" customHeight="1">
      <c r="C660" s="233"/>
      <c r="D660" s="234"/>
      <c r="E660" s="234"/>
      <c r="F660" s="59"/>
    </row>
    <row r="661" spans="3:6" ht="15.75" customHeight="1">
      <c r="C661" s="233"/>
      <c r="D661" s="234"/>
      <c r="E661" s="234"/>
      <c r="F661" s="59"/>
    </row>
    <row r="662" spans="3:6" ht="15.75" customHeight="1">
      <c r="C662" s="233"/>
      <c r="D662" s="234"/>
      <c r="E662" s="234"/>
      <c r="F662" s="59"/>
    </row>
    <row r="663" spans="3:6" ht="15.75" customHeight="1">
      <c r="C663" s="233"/>
      <c r="D663" s="234"/>
      <c r="E663" s="234"/>
      <c r="F663" s="59"/>
    </row>
    <row r="664" spans="3:6" ht="15.75" customHeight="1">
      <c r="C664" s="233"/>
      <c r="D664" s="234"/>
      <c r="E664" s="234"/>
      <c r="F664" s="59"/>
    </row>
    <row r="665" spans="3:6" ht="15.75" customHeight="1">
      <c r="C665" s="233"/>
      <c r="D665" s="234"/>
      <c r="E665" s="234"/>
      <c r="F665" s="59"/>
    </row>
    <row r="666" spans="3:6" ht="15.75" customHeight="1">
      <c r="C666" s="233"/>
      <c r="D666" s="234"/>
      <c r="E666" s="234"/>
      <c r="F666" s="59"/>
    </row>
    <row r="667" spans="3:6" ht="15.75" customHeight="1">
      <c r="C667" s="233"/>
      <c r="D667" s="234"/>
      <c r="E667" s="234"/>
      <c r="F667" s="59"/>
    </row>
    <row r="668" spans="3:6" ht="15.75" customHeight="1">
      <c r="C668" s="233"/>
      <c r="D668" s="234"/>
      <c r="E668" s="234"/>
      <c r="F668" s="59"/>
    </row>
    <row r="669" spans="3:6" ht="15.75" customHeight="1">
      <c r="C669" s="233"/>
      <c r="D669" s="234"/>
      <c r="E669" s="234"/>
      <c r="F669" s="59"/>
    </row>
    <row r="670" spans="3:6" ht="15.75" customHeight="1">
      <c r="C670" s="233"/>
      <c r="D670" s="234"/>
      <c r="E670" s="234"/>
      <c r="F670" s="59"/>
    </row>
    <row r="671" spans="3:6" ht="15.75" customHeight="1">
      <c r="C671" s="233"/>
      <c r="D671" s="234"/>
      <c r="E671" s="234"/>
      <c r="F671" s="59"/>
    </row>
    <row r="672" spans="3:6" ht="15.75" customHeight="1">
      <c r="C672" s="233"/>
      <c r="D672" s="234"/>
      <c r="E672" s="234"/>
      <c r="F672" s="59"/>
    </row>
    <row r="673" spans="3:6" ht="15.75" customHeight="1">
      <c r="C673" s="233"/>
      <c r="D673" s="234"/>
      <c r="E673" s="234"/>
      <c r="F673" s="59"/>
    </row>
    <row r="674" spans="3:6" ht="15.75" customHeight="1">
      <c r="C674" s="233"/>
      <c r="D674" s="234"/>
      <c r="E674" s="234"/>
      <c r="F674" s="59"/>
    </row>
    <row r="675" spans="3:6" ht="15.75" customHeight="1">
      <c r="C675" s="233"/>
      <c r="D675" s="234"/>
      <c r="E675" s="234"/>
      <c r="F675" s="59"/>
    </row>
    <row r="676" spans="3:6" ht="15.75" customHeight="1">
      <c r="C676" s="233"/>
      <c r="D676" s="234"/>
      <c r="E676" s="234"/>
      <c r="F676" s="59"/>
    </row>
    <row r="677" spans="3:6" ht="15.75" customHeight="1">
      <c r="C677" s="233"/>
      <c r="D677" s="234"/>
      <c r="E677" s="234"/>
      <c r="F677" s="59"/>
    </row>
    <row r="678" spans="3:6" ht="15.75" customHeight="1">
      <c r="C678" s="233"/>
      <c r="D678" s="234"/>
      <c r="E678" s="234"/>
      <c r="F678" s="59"/>
    </row>
    <row r="679" spans="3:6" ht="15.75" customHeight="1">
      <c r="C679" s="233"/>
      <c r="D679" s="234"/>
      <c r="E679" s="234"/>
      <c r="F679" s="59"/>
    </row>
    <row r="680" spans="3:6" ht="15.75" customHeight="1">
      <c r="C680" s="233"/>
      <c r="D680" s="234"/>
      <c r="E680" s="234"/>
      <c r="F680" s="59"/>
    </row>
    <row r="681" spans="3:6" ht="15.75" customHeight="1">
      <c r="C681" s="233"/>
      <c r="D681" s="234"/>
      <c r="E681" s="234"/>
      <c r="F681" s="59"/>
    </row>
    <row r="682" spans="3:6" ht="15.75" customHeight="1">
      <c r="C682" s="233"/>
      <c r="D682" s="234"/>
      <c r="E682" s="234"/>
      <c r="F682" s="59"/>
    </row>
    <row r="683" spans="3:6" ht="15.75" customHeight="1">
      <c r="C683" s="233"/>
      <c r="D683" s="234"/>
      <c r="E683" s="234"/>
      <c r="F683" s="59"/>
    </row>
    <row r="684" spans="3:6" ht="15.75" customHeight="1">
      <c r="C684" s="233"/>
      <c r="D684" s="234"/>
      <c r="E684" s="234"/>
      <c r="F684" s="59"/>
    </row>
    <row r="685" spans="3:6" ht="15.75" customHeight="1">
      <c r="C685" s="233"/>
      <c r="D685" s="234"/>
      <c r="E685" s="234"/>
      <c r="F685" s="59"/>
    </row>
    <row r="686" spans="3:6" ht="15.75" customHeight="1">
      <c r="C686" s="233"/>
      <c r="D686" s="234"/>
      <c r="E686" s="234"/>
      <c r="F686" s="59"/>
    </row>
    <row r="687" spans="3:6" ht="15.75" customHeight="1">
      <c r="C687" s="233"/>
      <c r="D687" s="234"/>
      <c r="E687" s="234"/>
      <c r="F687" s="59"/>
    </row>
    <row r="688" spans="3:6" ht="15.75" customHeight="1">
      <c r="C688" s="233"/>
      <c r="D688" s="234"/>
      <c r="E688" s="234"/>
      <c r="F688" s="59"/>
    </row>
    <row r="689" spans="3:6" ht="15.75" customHeight="1">
      <c r="C689" s="233"/>
      <c r="D689" s="234"/>
      <c r="E689" s="234"/>
      <c r="F689" s="59"/>
    </row>
    <row r="690" spans="3:6" ht="15.75" customHeight="1">
      <c r="C690" s="233"/>
      <c r="D690" s="234"/>
      <c r="E690" s="234"/>
      <c r="F690" s="59"/>
    </row>
    <row r="691" spans="3:6" ht="15.75" customHeight="1">
      <c r="C691" s="233"/>
      <c r="D691" s="234"/>
      <c r="E691" s="234"/>
      <c r="F691" s="59"/>
    </row>
    <row r="692" spans="3:6" ht="15.75" customHeight="1">
      <c r="C692" s="233"/>
      <c r="D692" s="234"/>
      <c r="E692" s="234"/>
      <c r="F692" s="59"/>
    </row>
    <row r="693" spans="3:6" ht="15.75" customHeight="1">
      <c r="C693" s="233"/>
      <c r="D693" s="234"/>
      <c r="E693" s="234"/>
      <c r="F693" s="59"/>
    </row>
    <row r="694" spans="3:6" ht="15.75" customHeight="1">
      <c r="C694" s="233"/>
      <c r="D694" s="234"/>
      <c r="E694" s="234"/>
      <c r="F694" s="59"/>
    </row>
    <row r="695" spans="3:6" ht="15.75" customHeight="1">
      <c r="C695" s="233"/>
      <c r="D695" s="234"/>
      <c r="E695" s="234"/>
      <c r="F695" s="59"/>
    </row>
    <row r="696" spans="3:6" ht="15.75" customHeight="1">
      <c r="C696" s="233"/>
      <c r="D696" s="234"/>
      <c r="E696" s="234"/>
      <c r="F696" s="59"/>
    </row>
    <row r="697" spans="3:6" ht="15.75" customHeight="1">
      <c r="C697" s="233"/>
      <c r="D697" s="234"/>
      <c r="E697" s="234"/>
      <c r="F697" s="59"/>
    </row>
    <row r="698" spans="3:6" ht="15.75" customHeight="1">
      <c r="C698" s="233"/>
      <c r="D698" s="234"/>
      <c r="E698" s="234"/>
      <c r="F698" s="59"/>
    </row>
    <row r="699" spans="3:6" ht="15.75" customHeight="1">
      <c r="C699" s="233"/>
      <c r="D699" s="234"/>
      <c r="E699" s="234"/>
      <c r="F699" s="59"/>
    </row>
    <row r="700" spans="3:6" ht="15.75" customHeight="1">
      <c r="C700" s="233"/>
      <c r="D700" s="234"/>
      <c r="E700" s="234"/>
      <c r="F700" s="59"/>
    </row>
    <row r="701" spans="3:6" ht="15.75" customHeight="1">
      <c r="C701" s="233"/>
      <c r="D701" s="234"/>
      <c r="E701" s="234"/>
      <c r="F701" s="59"/>
    </row>
    <row r="702" spans="3:6" ht="15.75" customHeight="1">
      <c r="C702" s="233"/>
      <c r="D702" s="234"/>
      <c r="E702" s="234"/>
      <c r="F702" s="59"/>
    </row>
    <row r="703" spans="3:6" ht="15.75" customHeight="1">
      <c r="C703" s="233"/>
      <c r="D703" s="234"/>
      <c r="E703" s="234"/>
      <c r="F703" s="59"/>
    </row>
    <row r="704" spans="3:6" ht="15.75" customHeight="1">
      <c r="C704" s="233"/>
      <c r="D704" s="234"/>
      <c r="E704" s="234"/>
      <c r="F704" s="59"/>
    </row>
    <row r="705" spans="3:6" ht="15.75" customHeight="1">
      <c r="C705" s="233"/>
      <c r="D705" s="234"/>
      <c r="E705" s="234"/>
      <c r="F705" s="59"/>
    </row>
    <row r="706" spans="3:6" ht="15.75" customHeight="1">
      <c r="C706" s="233"/>
      <c r="D706" s="234"/>
      <c r="E706" s="234"/>
      <c r="F706" s="59"/>
    </row>
    <row r="707" spans="3:6" ht="15.75" customHeight="1">
      <c r="C707" s="233"/>
      <c r="D707" s="234"/>
      <c r="E707" s="234"/>
      <c r="F707" s="59"/>
    </row>
    <row r="708" spans="3:6" ht="15.75" customHeight="1">
      <c r="C708" s="233"/>
      <c r="D708" s="234"/>
      <c r="E708" s="234"/>
      <c r="F708" s="59"/>
    </row>
    <row r="709" spans="3:6" ht="15.75" customHeight="1">
      <c r="C709" s="233"/>
      <c r="D709" s="234"/>
      <c r="E709" s="234"/>
      <c r="F709" s="59"/>
    </row>
    <row r="710" spans="3:6" ht="15.75" customHeight="1">
      <c r="C710" s="233"/>
      <c r="D710" s="234"/>
      <c r="E710" s="234"/>
      <c r="F710" s="59"/>
    </row>
    <row r="711" spans="3:6" ht="15.75" customHeight="1">
      <c r="C711" s="233"/>
      <c r="D711" s="234"/>
      <c r="E711" s="234"/>
      <c r="F711" s="59"/>
    </row>
    <row r="712" spans="3:6" ht="15.75" customHeight="1">
      <c r="C712" s="233"/>
      <c r="D712" s="234"/>
      <c r="E712" s="234"/>
      <c r="F712" s="59"/>
    </row>
    <row r="713" spans="3:6" ht="15.75" customHeight="1">
      <c r="C713" s="233"/>
      <c r="D713" s="234"/>
      <c r="E713" s="234"/>
      <c r="F713" s="59"/>
    </row>
    <row r="714" spans="3:6" ht="15.75" customHeight="1">
      <c r="C714" s="233"/>
      <c r="D714" s="234"/>
      <c r="E714" s="234"/>
      <c r="F714" s="59"/>
    </row>
    <row r="715" spans="3:6" ht="15.75" customHeight="1">
      <c r="C715" s="233"/>
      <c r="D715" s="234"/>
      <c r="E715" s="234"/>
      <c r="F715" s="59"/>
    </row>
    <row r="716" spans="3:6" ht="15.75" customHeight="1">
      <c r="C716" s="233"/>
      <c r="D716" s="234"/>
      <c r="E716" s="234"/>
      <c r="F716" s="59"/>
    </row>
    <row r="717" spans="3:6" ht="15.75" customHeight="1">
      <c r="C717" s="233"/>
      <c r="D717" s="234"/>
      <c r="E717" s="234"/>
      <c r="F717" s="59"/>
    </row>
    <row r="718" spans="3:6" ht="15.75" customHeight="1">
      <c r="C718" s="233"/>
      <c r="D718" s="234"/>
      <c r="E718" s="234"/>
      <c r="F718" s="59"/>
    </row>
    <row r="719" spans="3:6" ht="15.75" customHeight="1">
      <c r="C719" s="233"/>
      <c r="D719" s="234"/>
      <c r="E719" s="234"/>
      <c r="F719" s="59"/>
    </row>
    <row r="720" spans="3:6" ht="15.75" customHeight="1">
      <c r="C720" s="233"/>
      <c r="D720" s="234"/>
      <c r="E720" s="234"/>
      <c r="F720" s="59"/>
    </row>
    <row r="721" spans="3:6" ht="15.75" customHeight="1">
      <c r="C721" s="233"/>
      <c r="D721" s="234"/>
      <c r="E721" s="234"/>
      <c r="F721" s="59"/>
    </row>
    <row r="722" spans="3:6" ht="15.75" customHeight="1">
      <c r="C722" s="233"/>
      <c r="D722" s="234"/>
      <c r="E722" s="234"/>
      <c r="F722" s="59"/>
    </row>
    <row r="723" spans="3:6" ht="15.75" customHeight="1">
      <c r="C723" s="233"/>
      <c r="D723" s="234"/>
      <c r="E723" s="234"/>
      <c r="F723" s="59"/>
    </row>
    <row r="724" spans="3:6" ht="15.75" customHeight="1">
      <c r="C724" s="233"/>
      <c r="D724" s="234"/>
      <c r="E724" s="234"/>
      <c r="F724" s="59"/>
    </row>
    <row r="725" spans="3:6" ht="15.75" customHeight="1">
      <c r="C725" s="233"/>
      <c r="D725" s="234"/>
      <c r="E725" s="234"/>
      <c r="F725" s="59"/>
    </row>
    <row r="726" spans="3:6" ht="15.75" customHeight="1">
      <c r="C726" s="233"/>
      <c r="D726" s="234"/>
      <c r="E726" s="234"/>
      <c r="F726" s="59"/>
    </row>
    <row r="727" spans="3:6" ht="15.75" customHeight="1">
      <c r="C727" s="233"/>
      <c r="D727" s="234"/>
      <c r="E727" s="234"/>
      <c r="F727" s="59"/>
    </row>
    <row r="728" spans="3:6" ht="15.75" customHeight="1">
      <c r="C728" s="233"/>
      <c r="D728" s="234"/>
      <c r="E728" s="234"/>
      <c r="F728" s="59"/>
    </row>
    <row r="729" spans="3:6" ht="15.75" customHeight="1">
      <c r="C729" s="233"/>
      <c r="D729" s="234"/>
      <c r="E729" s="234"/>
      <c r="F729" s="59"/>
    </row>
    <row r="730" spans="3:6" ht="15.75" customHeight="1">
      <c r="C730" s="233"/>
      <c r="D730" s="234"/>
      <c r="E730" s="234"/>
      <c r="F730" s="59"/>
    </row>
    <row r="731" spans="3:6" ht="15.75" customHeight="1">
      <c r="C731" s="233"/>
      <c r="D731" s="234"/>
      <c r="E731" s="234"/>
      <c r="F731" s="59"/>
    </row>
    <row r="732" spans="3:6" ht="15.75" customHeight="1">
      <c r="C732" s="233"/>
      <c r="D732" s="234"/>
      <c r="E732" s="234"/>
      <c r="F732" s="59"/>
    </row>
    <row r="733" spans="3:6" ht="15.75" customHeight="1">
      <c r="C733" s="233"/>
      <c r="D733" s="234"/>
      <c r="E733" s="234"/>
      <c r="F733" s="59"/>
    </row>
    <row r="734" spans="3:6" ht="15.75" customHeight="1">
      <c r="C734" s="233"/>
      <c r="D734" s="234"/>
      <c r="E734" s="234"/>
      <c r="F734" s="59"/>
    </row>
    <row r="735" spans="3:6" ht="15.75" customHeight="1">
      <c r="C735" s="233"/>
      <c r="D735" s="234"/>
      <c r="E735" s="234"/>
      <c r="F735" s="59"/>
    </row>
    <row r="736" spans="3:6" ht="15.75" customHeight="1">
      <c r="C736" s="233"/>
      <c r="D736" s="234"/>
      <c r="E736" s="234"/>
      <c r="F736" s="59"/>
    </row>
    <row r="737" spans="3:6" ht="15.75" customHeight="1">
      <c r="C737" s="233"/>
      <c r="D737" s="234"/>
      <c r="E737" s="234"/>
      <c r="F737" s="59"/>
    </row>
    <row r="738" spans="3:6" ht="15.75" customHeight="1">
      <c r="C738" s="233"/>
      <c r="D738" s="234"/>
      <c r="E738" s="234"/>
      <c r="F738" s="59"/>
    </row>
    <row r="739" spans="3:6" ht="15.75" customHeight="1">
      <c r="C739" s="233"/>
      <c r="D739" s="234"/>
      <c r="E739" s="234"/>
      <c r="F739" s="59"/>
    </row>
    <row r="740" spans="3:6" ht="15.75" customHeight="1">
      <c r="C740" s="233"/>
      <c r="D740" s="234"/>
      <c r="E740" s="234"/>
      <c r="F740" s="59"/>
    </row>
    <row r="741" spans="3:6" ht="15.75" customHeight="1">
      <c r="C741" s="233"/>
      <c r="D741" s="234"/>
      <c r="E741" s="234"/>
      <c r="F741" s="59"/>
    </row>
    <row r="742" spans="3:6" ht="15.75" customHeight="1">
      <c r="C742" s="233"/>
      <c r="D742" s="234"/>
      <c r="E742" s="234"/>
      <c r="F742" s="59"/>
    </row>
    <row r="743" spans="3:6" ht="15.75" customHeight="1">
      <c r="C743" s="233"/>
      <c r="D743" s="234"/>
      <c r="E743" s="234"/>
      <c r="F743" s="59"/>
    </row>
    <row r="744" spans="3:6" ht="15.75" customHeight="1">
      <c r="C744" s="233"/>
      <c r="D744" s="234"/>
      <c r="E744" s="234"/>
      <c r="F744" s="59"/>
    </row>
    <row r="745" spans="3:6" ht="15.75" customHeight="1">
      <c r="C745" s="233"/>
      <c r="D745" s="234"/>
      <c r="E745" s="234"/>
      <c r="F745" s="59"/>
    </row>
    <row r="746" spans="3:6" ht="15.75" customHeight="1">
      <c r="C746" s="233"/>
      <c r="D746" s="234"/>
      <c r="E746" s="234"/>
      <c r="F746" s="59"/>
    </row>
    <row r="747" spans="3:6" ht="15.75" customHeight="1">
      <c r="C747" s="233"/>
      <c r="D747" s="234"/>
      <c r="E747" s="234"/>
      <c r="F747" s="59"/>
    </row>
    <row r="748" spans="3:6" ht="15.75" customHeight="1">
      <c r="C748" s="233"/>
      <c r="D748" s="234"/>
      <c r="E748" s="234"/>
      <c r="F748" s="59"/>
    </row>
    <row r="749" spans="3:6" ht="15.75" customHeight="1">
      <c r="C749" s="233"/>
      <c r="D749" s="234"/>
      <c r="E749" s="234"/>
      <c r="F749" s="59"/>
    </row>
    <row r="750" spans="3:6" ht="15.75" customHeight="1">
      <c r="C750" s="233"/>
      <c r="D750" s="234"/>
      <c r="E750" s="234"/>
      <c r="F750" s="59"/>
    </row>
    <row r="751" spans="3:6" ht="15.75" customHeight="1">
      <c r="C751" s="233"/>
      <c r="D751" s="234"/>
      <c r="E751" s="234"/>
      <c r="F751" s="59"/>
    </row>
    <row r="752" spans="3:6" ht="15.75" customHeight="1">
      <c r="C752" s="233"/>
      <c r="D752" s="234"/>
      <c r="E752" s="234"/>
      <c r="F752" s="59"/>
    </row>
    <row r="753" spans="3:6" ht="15.75" customHeight="1">
      <c r="C753" s="233"/>
      <c r="D753" s="234"/>
      <c r="E753" s="234"/>
      <c r="F753" s="59"/>
    </row>
    <row r="754" spans="3:6" ht="15.75" customHeight="1">
      <c r="C754" s="233"/>
      <c r="D754" s="234"/>
      <c r="E754" s="234"/>
      <c r="F754" s="59"/>
    </row>
    <row r="755" spans="3:6" ht="15.75" customHeight="1">
      <c r="C755" s="233"/>
      <c r="D755" s="234"/>
      <c r="E755" s="234"/>
      <c r="F755" s="59"/>
    </row>
    <row r="756" spans="3:6" ht="15.75" customHeight="1">
      <c r="C756" s="233"/>
      <c r="D756" s="234"/>
      <c r="E756" s="234"/>
      <c r="F756" s="59"/>
    </row>
    <row r="757" spans="3:6" ht="15.75" customHeight="1">
      <c r="C757" s="233"/>
      <c r="D757" s="234"/>
      <c r="E757" s="234"/>
      <c r="F757" s="59"/>
    </row>
    <row r="758" spans="3:6" ht="15.75" customHeight="1">
      <c r="C758" s="233"/>
      <c r="D758" s="234"/>
      <c r="E758" s="234"/>
      <c r="F758" s="59"/>
    </row>
    <row r="759" spans="3:6" ht="15.75" customHeight="1">
      <c r="C759" s="233"/>
      <c r="D759" s="234"/>
      <c r="E759" s="234"/>
      <c r="F759" s="59"/>
    </row>
    <row r="760" spans="3:6" ht="15.75" customHeight="1">
      <c r="C760" s="233"/>
      <c r="D760" s="234"/>
      <c r="E760" s="234"/>
      <c r="F760" s="59"/>
    </row>
    <row r="761" spans="3:6" ht="15.75" customHeight="1">
      <c r="C761" s="233"/>
      <c r="D761" s="234"/>
      <c r="E761" s="234"/>
      <c r="F761" s="59"/>
    </row>
    <row r="762" spans="3:6" ht="15.75" customHeight="1">
      <c r="C762" s="233"/>
      <c r="D762" s="234"/>
      <c r="E762" s="234"/>
      <c r="F762" s="59"/>
    </row>
    <row r="763" spans="3:6" ht="15.75" customHeight="1">
      <c r="C763" s="233"/>
      <c r="D763" s="234"/>
      <c r="E763" s="234"/>
      <c r="F763" s="59"/>
    </row>
    <row r="764" spans="3:6" ht="15.75" customHeight="1">
      <c r="C764" s="233"/>
      <c r="D764" s="234"/>
      <c r="E764" s="234"/>
      <c r="F764" s="59"/>
    </row>
    <row r="765" spans="3:6" ht="15.75" customHeight="1">
      <c r="C765" s="233"/>
      <c r="D765" s="234"/>
      <c r="E765" s="234"/>
      <c r="F765" s="59"/>
    </row>
    <row r="766" spans="3:6" ht="15.75" customHeight="1">
      <c r="C766" s="233"/>
      <c r="D766" s="234"/>
      <c r="E766" s="234"/>
      <c r="F766" s="59"/>
    </row>
    <row r="767" spans="3:6" ht="15.75" customHeight="1">
      <c r="C767" s="233"/>
      <c r="D767" s="234"/>
      <c r="E767" s="234"/>
      <c r="F767" s="59"/>
    </row>
    <row r="768" spans="3:6" ht="15.75" customHeight="1">
      <c r="C768" s="233"/>
      <c r="D768" s="234"/>
      <c r="E768" s="234"/>
      <c r="F768" s="59"/>
    </row>
    <row r="769" spans="3:6" ht="15.75" customHeight="1">
      <c r="C769" s="233"/>
      <c r="D769" s="234"/>
      <c r="E769" s="234"/>
      <c r="F769" s="59"/>
    </row>
    <row r="770" spans="3:6" ht="15.75" customHeight="1">
      <c r="C770" s="233"/>
      <c r="D770" s="234"/>
      <c r="E770" s="234"/>
      <c r="F770" s="59"/>
    </row>
    <row r="771" spans="3:6" ht="15.75" customHeight="1">
      <c r="C771" s="233"/>
      <c r="D771" s="234"/>
      <c r="E771" s="234"/>
      <c r="F771" s="59"/>
    </row>
    <row r="772" spans="3:6" ht="15.75" customHeight="1">
      <c r="C772" s="233"/>
      <c r="D772" s="234"/>
      <c r="E772" s="234"/>
      <c r="F772" s="59"/>
    </row>
    <row r="773" spans="3:6" ht="15.75" customHeight="1">
      <c r="C773" s="233"/>
      <c r="D773" s="234"/>
      <c r="E773" s="234"/>
      <c r="F773" s="59"/>
    </row>
    <row r="774" spans="3:6" ht="15.75" customHeight="1">
      <c r="C774" s="233"/>
      <c r="D774" s="234"/>
      <c r="E774" s="234"/>
      <c r="F774" s="59"/>
    </row>
    <row r="775" spans="3:6" ht="15.75" customHeight="1">
      <c r="C775" s="233"/>
      <c r="D775" s="234"/>
      <c r="E775" s="234"/>
      <c r="F775" s="59"/>
    </row>
    <row r="776" spans="3:6" ht="15.75" customHeight="1">
      <c r="C776" s="233"/>
      <c r="D776" s="234"/>
      <c r="E776" s="234"/>
      <c r="F776" s="59"/>
    </row>
    <row r="777" spans="3:6" ht="15.75" customHeight="1">
      <c r="C777" s="233"/>
      <c r="D777" s="234"/>
      <c r="E777" s="234"/>
      <c r="F777" s="59"/>
    </row>
    <row r="778" spans="3:6" ht="15.75" customHeight="1">
      <c r="C778" s="233"/>
      <c r="D778" s="234"/>
      <c r="E778" s="234"/>
      <c r="F778" s="59"/>
    </row>
    <row r="779" spans="3:6" ht="15.75" customHeight="1">
      <c r="C779" s="233"/>
      <c r="D779" s="234"/>
      <c r="E779" s="234"/>
      <c r="F779" s="59"/>
    </row>
    <row r="780" spans="3:6" ht="15.75" customHeight="1">
      <c r="C780" s="233"/>
      <c r="D780" s="234"/>
      <c r="E780" s="234"/>
      <c r="F780" s="59"/>
    </row>
    <row r="781" spans="3:6" ht="15.75" customHeight="1">
      <c r="C781" s="233"/>
      <c r="D781" s="234"/>
      <c r="E781" s="234"/>
      <c r="F781" s="59"/>
    </row>
    <row r="782" spans="3:6" ht="15.75" customHeight="1">
      <c r="C782" s="233"/>
      <c r="D782" s="234"/>
      <c r="E782" s="234"/>
      <c r="F782" s="59"/>
    </row>
    <row r="783" spans="3:6" ht="15.75" customHeight="1">
      <c r="C783" s="233"/>
      <c r="D783" s="234"/>
      <c r="E783" s="234"/>
      <c r="F783" s="59"/>
    </row>
    <row r="784" spans="3:6" ht="15.75" customHeight="1">
      <c r="C784" s="233"/>
      <c r="D784" s="234"/>
      <c r="E784" s="234"/>
      <c r="F784" s="59"/>
    </row>
    <row r="785" spans="3:6" ht="15.75" customHeight="1">
      <c r="C785" s="233"/>
      <c r="D785" s="234"/>
      <c r="E785" s="234"/>
      <c r="F785" s="59"/>
    </row>
    <row r="786" spans="3:6" ht="15.75" customHeight="1">
      <c r="C786" s="233"/>
      <c r="D786" s="234"/>
      <c r="E786" s="234"/>
      <c r="F786" s="59"/>
    </row>
    <row r="787" spans="3:6" ht="15.75" customHeight="1">
      <c r="C787" s="233"/>
      <c r="D787" s="234"/>
      <c r="E787" s="234"/>
      <c r="F787" s="59"/>
    </row>
    <row r="788" spans="3:6" ht="15.75" customHeight="1">
      <c r="C788" s="233"/>
      <c r="D788" s="234"/>
      <c r="E788" s="234"/>
      <c r="F788" s="59"/>
    </row>
    <row r="789" spans="3:6" ht="15.75" customHeight="1">
      <c r="C789" s="233"/>
      <c r="D789" s="234"/>
      <c r="E789" s="234"/>
      <c r="F789" s="59"/>
    </row>
    <row r="790" spans="3:6" ht="15.75" customHeight="1">
      <c r="C790" s="233"/>
      <c r="D790" s="234"/>
      <c r="E790" s="234"/>
      <c r="F790" s="59"/>
    </row>
    <row r="791" spans="3:6" ht="15.75" customHeight="1">
      <c r="C791" s="233"/>
      <c r="D791" s="234"/>
      <c r="E791" s="234"/>
      <c r="F791" s="59"/>
    </row>
    <row r="792" spans="3:6" ht="15.75" customHeight="1">
      <c r="C792" s="233"/>
      <c r="D792" s="234"/>
      <c r="E792" s="234"/>
      <c r="F792" s="59"/>
    </row>
    <row r="793" spans="3:6" ht="15.75" customHeight="1">
      <c r="C793" s="233"/>
      <c r="D793" s="234"/>
      <c r="E793" s="234"/>
      <c r="F793" s="59"/>
    </row>
    <row r="794" spans="3:6" ht="15.75" customHeight="1">
      <c r="C794" s="233"/>
      <c r="D794" s="234"/>
      <c r="E794" s="234"/>
      <c r="F794" s="59"/>
    </row>
    <row r="795" spans="3:6" ht="15.75" customHeight="1">
      <c r="C795" s="233"/>
      <c r="D795" s="234"/>
      <c r="E795" s="234"/>
      <c r="F795" s="59"/>
    </row>
    <row r="796" spans="3:6" ht="15.75" customHeight="1">
      <c r="C796" s="233"/>
      <c r="D796" s="234"/>
      <c r="E796" s="234"/>
      <c r="F796" s="59"/>
    </row>
    <row r="797" spans="3:6" ht="15.75" customHeight="1">
      <c r="C797" s="233"/>
      <c r="D797" s="234"/>
      <c r="E797" s="234"/>
      <c r="F797" s="59"/>
    </row>
    <row r="798" spans="3:6" ht="15.75" customHeight="1">
      <c r="C798" s="233"/>
      <c r="D798" s="234"/>
      <c r="E798" s="234"/>
      <c r="F798" s="59"/>
    </row>
    <row r="799" spans="3:6" ht="15.75" customHeight="1">
      <c r="C799" s="233"/>
      <c r="D799" s="234"/>
      <c r="E799" s="234"/>
      <c r="F799" s="59"/>
    </row>
    <row r="800" spans="3:6" ht="15.75" customHeight="1">
      <c r="C800" s="233"/>
      <c r="D800" s="234"/>
      <c r="E800" s="234"/>
      <c r="F800" s="59"/>
    </row>
    <row r="801" spans="3:6" ht="15.75" customHeight="1">
      <c r="C801" s="233"/>
      <c r="D801" s="234"/>
      <c r="E801" s="234"/>
      <c r="F801" s="59"/>
    </row>
    <row r="802" spans="3:6" ht="15.75" customHeight="1">
      <c r="C802" s="233"/>
      <c r="D802" s="234"/>
      <c r="E802" s="234"/>
      <c r="F802" s="59"/>
    </row>
    <row r="803" spans="3:6" ht="15.75" customHeight="1">
      <c r="C803" s="233"/>
      <c r="D803" s="234"/>
      <c r="E803" s="234"/>
      <c r="F803" s="59"/>
    </row>
    <row r="804" spans="3:6" ht="15.75" customHeight="1">
      <c r="C804" s="233"/>
      <c r="D804" s="234"/>
      <c r="E804" s="234"/>
      <c r="F804" s="59"/>
    </row>
    <row r="805" spans="3:6" ht="15.75" customHeight="1">
      <c r="C805" s="233"/>
      <c r="D805" s="234"/>
      <c r="E805" s="234"/>
      <c r="F805" s="59"/>
    </row>
    <row r="806" spans="3:6" ht="15.75" customHeight="1">
      <c r="C806" s="233"/>
      <c r="D806" s="234"/>
      <c r="E806" s="234"/>
      <c r="F806" s="59"/>
    </row>
    <row r="807" spans="3:6" ht="15.75" customHeight="1">
      <c r="C807" s="233"/>
      <c r="D807" s="234"/>
      <c r="E807" s="234"/>
      <c r="F807" s="59"/>
    </row>
    <row r="808" spans="3:6" ht="15.75" customHeight="1">
      <c r="C808" s="233"/>
      <c r="D808" s="234"/>
      <c r="E808" s="234"/>
      <c r="F808" s="59"/>
    </row>
    <row r="809" spans="3:6" ht="15.75" customHeight="1">
      <c r="C809" s="233"/>
      <c r="D809" s="234"/>
      <c r="E809" s="234"/>
      <c r="F809" s="59"/>
    </row>
    <row r="810" spans="3:6" ht="15.75" customHeight="1">
      <c r="C810" s="233"/>
      <c r="D810" s="234"/>
      <c r="E810" s="234"/>
      <c r="F810" s="59"/>
    </row>
    <row r="811" spans="3:6" ht="15.75" customHeight="1">
      <c r="C811" s="233"/>
      <c r="D811" s="234"/>
      <c r="E811" s="234"/>
      <c r="F811" s="59"/>
    </row>
    <row r="812" spans="3:6" ht="15.75" customHeight="1">
      <c r="C812" s="233"/>
      <c r="D812" s="234"/>
      <c r="E812" s="234"/>
      <c r="F812" s="59"/>
    </row>
    <row r="813" spans="3:6" ht="15.75" customHeight="1">
      <c r="C813" s="233"/>
      <c r="D813" s="234"/>
      <c r="E813" s="234"/>
      <c r="F813" s="59"/>
    </row>
    <row r="814" spans="3:6" ht="15.75" customHeight="1">
      <c r="C814" s="233"/>
      <c r="D814" s="234"/>
      <c r="E814" s="234"/>
      <c r="F814" s="59"/>
    </row>
    <row r="815" spans="3:6" ht="15.75" customHeight="1">
      <c r="C815" s="233"/>
      <c r="D815" s="234"/>
      <c r="E815" s="234"/>
      <c r="F815" s="59"/>
    </row>
    <row r="816" spans="3:6" ht="15.75" customHeight="1">
      <c r="C816" s="233"/>
      <c r="D816" s="234"/>
      <c r="E816" s="234"/>
      <c r="F816" s="59"/>
    </row>
    <row r="817" spans="3:6" ht="15.75" customHeight="1">
      <c r="C817" s="233"/>
      <c r="D817" s="234"/>
      <c r="E817" s="234"/>
      <c r="F817" s="59"/>
    </row>
    <row r="818" spans="3:6" ht="15.75" customHeight="1">
      <c r="C818" s="233"/>
      <c r="D818" s="234"/>
      <c r="E818" s="234"/>
      <c r="F818" s="59"/>
    </row>
    <row r="819" spans="3:6" ht="15.75" customHeight="1">
      <c r="C819" s="233"/>
      <c r="D819" s="234"/>
      <c r="E819" s="234"/>
      <c r="F819" s="59"/>
    </row>
    <row r="820" spans="3:6" ht="15.75" customHeight="1">
      <c r="C820" s="233"/>
      <c r="D820" s="234"/>
      <c r="E820" s="234"/>
      <c r="F820" s="59"/>
    </row>
    <row r="821" spans="3:6" ht="15.75" customHeight="1">
      <c r="C821" s="233"/>
      <c r="D821" s="234"/>
      <c r="E821" s="234"/>
      <c r="F821" s="59"/>
    </row>
    <row r="822" spans="3:6" ht="15.75" customHeight="1">
      <c r="C822" s="233"/>
      <c r="D822" s="234"/>
      <c r="E822" s="234"/>
      <c r="F822" s="59"/>
    </row>
    <row r="823" spans="3:6" ht="15.75" customHeight="1">
      <c r="C823" s="233"/>
      <c r="D823" s="234"/>
      <c r="E823" s="234"/>
      <c r="F823" s="59"/>
    </row>
    <row r="824" spans="3:6" ht="15.75" customHeight="1">
      <c r="C824" s="233"/>
      <c r="D824" s="234"/>
      <c r="E824" s="234"/>
      <c r="F824" s="59"/>
    </row>
    <row r="825" spans="3:6" ht="15.75" customHeight="1">
      <c r="C825" s="233"/>
      <c r="D825" s="234"/>
      <c r="E825" s="234"/>
      <c r="F825" s="59"/>
    </row>
    <row r="826" spans="3:6" ht="15.75" customHeight="1">
      <c r="C826" s="233"/>
      <c r="D826" s="234"/>
      <c r="E826" s="234"/>
      <c r="F826" s="59"/>
    </row>
    <row r="827" spans="3:6" ht="15.75" customHeight="1">
      <c r="C827" s="233"/>
      <c r="D827" s="234"/>
      <c r="E827" s="234"/>
      <c r="F827" s="59"/>
    </row>
    <row r="828" spans="3:6" ht="15.75" customHeight="1">
      <c r="C828" s="233"/>
      <c r="D828" s="234"/>
      <c r="E828" s="234"/>
      <c r="F828" s="59"/>
    </row>
    <row r="829" spans="3:6" ht="15.75" customHeight="1">
      <c r="C829" s="233"/>
      <c r="D829" s="234"/>
      <c r="E829" s="234"/>
      <c r="F829" s="59"/>
    </row>
    <row r="830" spans="3:6" ht="15.75" customHeight="1">
      <c r="C830" s="233"/>
      <c r="D830" s="234"/>
      <c r="E830" s="234"/>
      <c r="F830" s="59"/>
    </row>
    <row r="831" spans="3:6" ht="15.75" customHeight="1">
      <c r="C831" s="233"/>
      <c r="D831" s="234"/>
      <c r="E831" s="234"/>
      <c r="F831" s="59"/>
    </row>
    <row r="832" spans="3:6" ht="15.75" customHeight="1">
      <c r="C832" s="233"/>
      <c r="D832" s="234"/>
      <c r="E832" s="234"/>
      <c r="F832" s="59"/>
    </row>
    <row r="833" spans="3:6" ht="15.75" customHeight="1">
      <c r="C833" s="233"/>
      <c r="D833" s="234"/>
      <c r="E833" s="234"/>
      <c r="F833" s="59"/>
    </row>
    <row r="834" spans="3:6" ht="15.75" customHeight="1">
      <c r="C834" s="233"/>
      <c r="D834" s="234"/>
      <c r="E834" s="234"/>
      <c r="F834" s="59"/>
    </row>
    <row r="835" spans="3:6" ht="15.75" customHeight="1">
      <c r="C835" s="233"/>
      <c r="D835" s="234"/>
      <c r="E835" s="234"/>
      <c r="F835" s="59"/>
    </row>
    <row r="836" spans="3:6" ht="15.75" customHeight="1">
      <c r="C836" s="233"/>
      <c r="D836" s="234"/>
      <c r="E836" s="234"/>
      <c r="F836" s="59"/>
    </row>
    <row r="837" spans="3:6" ht="15.75" customHeight="1">
      <c r="C837" s="233"/>
      <c r="D837" s="234"/>
      <c r="E837" s="234"/>
      <c r="F837" s="59"/>
    </row>
    <row r="838" spans="3:6" ht="15.75" customHeight="1">
      <c r="C838" s="233"/>
      <c r="D838" s="234"/>
      <c r="E838" s="234"/>
      <c r="F838" s="59"/>
    </row>
    <row r="839" spans="3:6" ht="15.75" customHeight="1">
      <c r="C839" s="233"/>
      <c r="D839" s="234"/>
      <c r="E839" s="234"/>
      <c r="F839" s="59"/>
    </row>
    <row r="840" spans="3:6" ht="15.75" customHeight="1">
      <c r="C840" s="233"/>
      <c r="D840" s="234"/>
      <c r="E840" s="234"/>
      <c r="F840" s="59"/>
    </row>
    <row r="841" spans="3:6" ht="15.75" customHeight="1">
      <c r="C841" s="233"/>
      <c r="D841" s="234"/>
      <c r="E841" s="234"/>
      <c r="F841" s="59"/>
    </row>
    <row r="842" spans="3:6" ht="15.75" customHeight="1">
      <c r="C842" s="233"/>
      <c r="D842" s="234"/>
      <c r="E842" s="234"/>
      <c r="F842" s="59"/>
    </row>
    <row r="843" spans="3:6" ht="15.75" customHeight="1">
      <c r="C843" s="233"/>
      <c r="D843" s="234"/>
      <c r="E843" s="234"/>
      <c r="F843" s="59"/>
    </row>
    <row r="844" spans="3:6" ht="15.75" customHeight="1">
      <c r="C844" s="233"/>
      <c r="D844" s="234"/>
      <c r="E844" s="234"/>
      <c r="F844" s="59"/>
    </row>
    <row r="845" spans="3:6" ht="15.75" customHeight="1">
      <c r="C845" s="233"/>
      <c r="D845" s="234"/>
      <c r="E845" s="234"/>
      <c r="F845" s="59"/>
    </row>
    <row r="846" spans="3:6" ht="15.75" customHeight="1">
      <c r="C846" s="233"/>
      <c r="D846" s="234"/>
      <c r="E846" s="234"/>
      <c r="F846" s="59"/>
    </row>
    <row r="847" spans="3:6" ht="15.75" customHeight="1">
      <c r="C847" s="233"/>
      <c r="D847" s="234"/>
      <c r="E847" s="234"/>
      <c r="F847" s="59"/>
    </row>
    <row r="848" spans="3:6" ht="15.75" customHeight="1">
      <c r="C848" s="233"/>
      <c r="D848" s="234"/>
      <c r="E848" s="234"/>
      <c r="F848" s="59"/>
    </row>
    <row r="849" spans="3:6" ht="15.75" customHeight="1">
      <c r="C849" s="233"/>
      <c r="D849" s="234"/>
      <c r="E849" s="234"/>
      <c r="F849" s="59"/>
    </row>
    <row r="850" spans="3:6" ht="15.75" customHeight="1">
      <c r="C850" s="233"/>
      <c r="D850" s="234"/>
      <c r="E850" s="234"/>
      <c r="F850" s="59"/>
    </row>
    <row r="851" spans="3:6" ht="15.75" customHeight="1">
      <c r="C851" s="233"/>
      <c r="D851" s="234"/>
      <c r="E851" s="234"/>
      <c r="F851" s="59"/>
    </row>
    <row r="852" spans="3:6" ht="15.75" customHeight="1">
      <c r="C852" s="233"/>
      <c r="D852" s="234"/>
      <c r="E852" s="234"/>
      <c r="F852" s="59"/>
    </row>
    <row r="853" spans="3:6" ht="15.75" customHeight="1">
      <c r="C853" s="233"/>
      <c r="D853" s="234"/>
      <c r="E853" s="234"/>
      <c r="F853" s="59"/>
    </row>
    <row r="854" spans="3:6" ht="15.75" customHeight="1">
      <c r="C854" s="233"/>
      <c r="D854" s="234"/>
      <c r="E854" s="234"/>
      <c r="F854" s="59"/>
    </row>
    <row r="855" spans="3:6" ht="15.75" customHeight="1">
      <c r="C855" s="233"/>
      <c r="D855" s="234"/>
      <c r="E855" s="234"/>
      <c r="F855" s="59"/>
    </row>
    <row r="856" spans="3:6" ht="15.75" customHeight="1">
      <c r="C856" s="233"/>
      <c r="D856" s="234"/>
      <c r="E856" s="234"/>
      <c r="F856" s="59"/>
    </row>
    <row r="857" spans="3:6" ht="15.75" customHeight="1">
      <c r="C857" s="233"/>
      <c r="D857" s="234"/>
      <c r="E857" s="234"/>
      <c r="F857" s="59"/>
    </row>
    <row r="858" spans="3:6" ht="15.75" customHeight="1">
      <c r="C858" s="233"/>
      <c r="D858" s="234"/>
      <c r="E858" s="234"/>
      <c r="F858" s="59"/>
    </row>
    <row r="859" spans="3:6" ht="15.75" customHeight="1">
      <c r="C859" s="233"/>
      <c r="D859" s="234"/>
      <c r="E859" s="234"/>
      <c r="F859" s="59"/>
    </row>
    <row r="860" spans="3:6" ht="15.75" customHeight="1">
      <c r="C860" s="233"/>
      <c r="D860" s="234"/>
      <c r="E860" s="234"/>
      <c r="F860" s="59"/>
    </row>
    <row r="861" spans="3:6" ht="15.75" customHeight="1">
      <c r="C861" s="233"/>
      <c r="D861" s="234"/>
      <c r="E861" s="234"/>
      <c r="F861" s="59"/>
    </row>
    <row r="862" spans="3:6" ht="15.75" customHeight="1">
      <c r="C862" s="233"/>
      <c r="D862" s="234"/>
      <c r="E862" s="234"/>
      <c r="F862" s="59"/>
    </row>
    <row r="863" spans="3:6" ht="15.75" customHeight="1">
      <c r="C863" s="233"/>
      <c r="D863" s="234"/>
      <c r="E863" s="234"/>
      <c r="F863" s="59"/>
    </row>
    <row r="864" spans="3:6" ht="15.75" customHeight="1">
      <c r="C864" s="233"/>
      <c r="D864" s="234"/>
      <c r="E864" s="234"/>
      <c r="F864" s="59"/>
    </row>
    <row r="865" spans="3:6" ht="15.75" customHeight="1">
      <c r="C865" s="233"/>
      <c r="D865" s="234"/>
      <c r="E865" s="234"/>
      <c r="F865" s="59"/>
    </row>
    <row r="866" spans="3:6" ht="15.75" customHeight="1">
      <c r="C866" s="233"/>
      <c r="D866" s="234"/>
      <c r="E866" s="234"/>
      <c r="F866" s="59"/>
    </row>
    <row r="867" spans="3:6" ht="15.75" customHeight="1">
      <c r="C867" s="233"/>
      <c r="D867" s="234"/>
      <c r="E867" s="234"/>
      <c r="F867" s="59"/>
    </row>
    <row r="868" spans="3:6" ht="15.75" customHeight="1">
      <c r="C868" s="233"/>
      <c r="D868" s="234"/>
      <c r="E868" s="234"/>
      <c r="F868" s="59"/>
    </row>
    <row r="869" spans="3:6" ht="15.75" customHeight="1">
      <c r="C869" s="233"/>
      <c r="D869" s="234"/>
      <c r="E869" s="234"/>
      <c r="F869" s="59"/>
    </row>
    <row r="870" spans="3:6" ht="15.75" customHeight="1">
      <c r="C870" s="233"/>
      <c r="D870" s="234"/>
      <c r="E870" s="234"/>
      <c r="F870" s="59"/>
    </row>
    <row r="871" spans="3:6" ht="15.75" customHeight="1">
      <c r="C871" s="233"/>
      <c r="D871" s="234"/>
      <c r="E871" s="234"/>
      <c r="F871" s="59"/>
    </row>
    <row r="872" spans="3:6" ht="15.75" customHeight="1">
      <c r="C872" s="233"/>
      <c r="D872" s="234"/>
      <c r="E872" s="234"/>
      <c r="F872" s="59"/>
    </row>
    <row r="873" spans="3:6" ht="15.75" customHeight="1">
      <c r="C873" s="233"/>
      <c r="D873" s="234"/>
      <c r="E873" s="234"/>
      <c r="F873" s="59"/>
    </row>
    <row r="874" spans="3:6" ht="15.75" customHeight="1">
      <c r="C874" s="233"/>
      <c r="D874" s="234"/>
      <c r="E874" s="234"/>
      <c r="F874" s="59"/>
    </row>
    <row r="875" spans="3:6" ht="15.75" customHeight="1">
      <c r="C875" s="233"/>
      <c r="D875" s="234"/>
      <c r="E875" s="234"/>
      <c r="F875" s="59"/>
    </row>
    <row r="876" spans="3:6" ht="15.75" customHeight="1">
      <c r="C876" s="233"/>
      <c r="D876" s="234"/>
      <c r="E876" s="234"/>
      <c r="F876" s="59"/>
    </row>
    <row r="877" spans="3:6" ht="15.75" customHeight="1">
      <c r="C877" s="233"/>
      <c r="D877" s="234"/>
      <c r="E877" s="234"/>
      <c r="F877" s="59"/>
    </row>
    <row r="878" spans="3:6" ht="15.75" customHeight="1">
      <c r="C878" s="233"/>
      <c r="D878" s="234"/>
      <c r="E878" s="234"/>
      <c r="F878" s="59"/>
    </row>
    <row r="879" spans="3:6" ht="15.75" customHeight="1">
      <c r="C879" s="233"/>
      <c r="D879" s="234"/>
      <c r="E879" s="234"/>
      <c r="F879" s="59"/>
    </row>
    <row r="880" spans="3:6" ht="15.75" customHeight="1">
      <c r="C880" s="233"/>
      <c r="D880" s="234"/>
      <c r="E880" s="234"/>
      <c r="F880" s="59"/>
    </row>
    <row r="881" spans="3:6" ht="15.75" customHeight="1">
      <c r="C881" s="233"/>
      <c r="D881" s="234"/>
      <c r="E881" s="234"/>
      <c r="F881" s="59"/>
    </row>
    <row r="882" spans="3:6" ht="15.75" customHeight="1">
      <c r="C882" s="233"/>
      <c r="D882" s="234"/>
      <c r="E882" s="234"/>
      <c r="F882" s="59"/>
    </row>
    <row r="883" spans="3:6" ht="15.75" customHeight="1">
      <c r="C883" s="233"/>
      <c r="D883" s="234"/>
      <c r="E883" s="234"/>
      <c r="F883" s="59"/>
    </row>
    <row r="884" spans="3:6" ht="15.75" customHeight="1">
      <c r="C884" s="233"/>
      <c r="D884" s="234"/>
      <c r="E884" s="234"/>
      <c r="F884" s="59"/>
    </row>
    <row r="885" spans="3:6" ht="15.75" customHeight="1">
      <c r="C885" s="233"/>
      <c r="D885" s="234"/>
      <c r="E885" s="234"/>
      <c r="F885" s="59"/>
    </row>
    <row r="886" spans="3:6" ht="15.75" customHeight="1">
      <c r="C886" s="233"/>
      <c r="D886" s="234"/>
      <c r="E886" s="234"/>
      <c r="F886" s="59"/>
    </row>
    <row r="887" spans="3:6" ht="15.75" customHeight="1">
      <c r="C887" s="233"/>
      <c r="D887" s="234"/>
      <c r="E887" s="234"/>
      <c r="F887" s="59"/>
    </row>
    <row r="888" spans="3:6" ht="15.75" customHeight="1">
      <c r="C888" s="233"/>
      <c r="D888" s="234"/>
      <c r="E888" s="234"/>
      <c r="F888" s="59"/>
    </row>
    <row r="889" spans="3:6" ht="15.75" customHeight="1">
      <c r="C889" s="233"/>
      <c r="D889" s="234"/>
      <c r="E889" s="234"/>
      <c r="F889" s="59"/>
    </row>
    <row r="890" spans="3:6" ht="15.75" customHeight="1">
      <c r="C890" s="233"/>
      <c r="D890" s="234"/>
      <c r="E890" s="234"/>
      <c r="F890" s="59"/>
    </row>
    <row r="891" spans="3:6" ht="15.75" customHeight="1">
      <c r="C891" s="233"/>
      <c r="D891" s="234"/>
      <c r="E891" s="234"/>
      <c r="F891" s="59"/>
    </row>
    <row r="892" spans="3:6" ht="15.75" customHeight="1">
      <c r="C892" s="233"/>
      <c r="D892" s="234"/>
      <c r="E892" s="234"/>
      <c r="F892" s="59"/>
    </row>
    <row r="893" spans="3:6" ht="15.75" customHeight="1">
      <c r="C893" s="233"/>
      <c r="D893" s="234"/>
      <c r="E893" s="234"/>
      <c r="F893" s="59"/>
    </row>
    <row r="894" spans="3:6" ht="15.75" customHeight="1">
      <c r="C894" s="233"/>
      <c r="D894" s="234"/>
      <c r="E894" s="234"/>
      <c r="F894" s="59"/>
    </row>
    <row r="895" spans="3:6" ht="15.75" customHeight="1">
      <c r="C895" s="233"/>
      <c r="D895" s="234"/>
      <c r="E895" s="234"/>
      <c r="F895" s="59"/>
    </row>
    <row r="896" spans="3:6" ht="15.75" customHeight="1">
      <c r="C896" s="233"/>
      <c r="D896" s="234"/>
      <c r="E896" s="234"/>
      <c r="F896" s="59"/>
    </row>
    <row r="897" spans="3:6" ht="15.75" customHeight="1">
      <c r="C897" s="233"/>
      <c r="D897" s="234"/>
      <c r="E897" s="234"/>
      <c r="F897" s="59"/>
    </row>
    <row r="898" spans="3:6" ht="15.75" customHeight="1">
      <c r="C898" s="233"/>
      <c r="D898" s="234"/>
      <c r="E898" s="234"/>
      <c r="F898" s="59"/>
    </row>
    <row r="899" spans="3:6" ht="15.75" customHeight="1">
      <c r="C899" s="233"/>
      <c r="D899" s="234"/>
      <c r="E899" s="234"/>
      <c r="F899" s="59"/>
    </row>
    <row r="900" spans="3:6" ht="15.75" customHeight="1">
      <c r="C900" s="233"/>
      <c r="D900" s="234"/>
      <c r="E900" s="234"/>
      <c r="F900" s="59"/>
    </row>
    <row r="901" spans="3:6" ht="15.75" customHeight="1">
      <c r="C901" s="233"/>
      <c r="D901" s="234"/>
      <c r="E901" s="234"/>
      <c r="F901" s="59"/>
    </row>
    <row r="902" spans="3:6" ht="15.75" customHeight="1">
      <c r="C902" s="233"/>
      <c r="D902" s="234"/>
      <c r="E902" s="234"/>
      <c r="F902" s="59"/>
    </row>
    <row r="903" spans="3:6" ht="15.75" customHeight="1">
      <c r="C903" s="233"/>
      <c r="D903" s="234"/>
      <c r="E903" s="234"/>
      <c r="F903" s="59"/>
    </row>
    <row r="904" spans="3:6" ht="15.75" customHeight="1">
      <c r="C904" s="233"/>
      <c r="D904" s="234"/>
      <c r="E904" s="234"/>
      <c r="F904" s="59"/>
    </row>
    <row r="905" spans="3:6" ht="15.75" customHeight="1">
      <c r="C905" s="233"/>
      <c r="D905" s="234"/>
      <c r="E905" s="234"/>
      <c r="F905" s="59"/>
    </row>
    <row r="906" spans="3:6" ht="15.75" customHeight="1">
      <c r="C906" s="233"/>
      <c r="D906" s="234"/>
      <c r="E906" s="234"/>
      <c r="F906" s="59"/>
    </row>
    <row r="907" spans="3:6" ht="15.75" customHeight="1">
      <c r="C907" s="233"/>
      <c r="D907" s="234"/>
      <c r="E907" s="234"/>
      <c r="F907" s="59"/>
    </row>
    <row r="908" spans="3:6" ht="15.75" customHeight="1">
      <c r="C908" s="233"/>
      <c r="D908" s="234"/>
      <c r="E908" s="234"/>
      <c r="F908" s="59"/>
    </row>
    <row r="909" spans="3:6" ht="15.75" customHeight="1">
      <c r="C909" s="233"/>
      <c r="D909" s="234"/>
      <c r="E909" s="234"/>
      <c r="F909" s="59"/>
    </row>
    <row r="910" spans="3:6" ht="15.75" customHeight="1">
      <c r="C910" s="233"/>
      <c r="D910" s="234"/>
      <c r="E910" s="234"/>
      <c r="F910" s="59"/>
    </row>
    <row r="911" spans="3:6" ht="15.75" customHeight="1">
      <c r="C911" s="233"/>
      <c r="D911" s="234"/>
      <c r="E911" s="234"/>
      <c r="F911" s="59"/>
    </row>
    <row r="912" spans="3:6" ht="15.75" customHeight="1">
      <c r="C912" s="233"/>
      <c r="D912" s="234"/>
      <c r="E912" s="234"/>
      <c r="F912" s="59"/>
    </row>
    <row r="913" spans="3:6" ht="15.75" customHeight="1">
      <c r="C913" s="233"/>
      <c r="D913" s="234"/>
      <c r="E913" s="234"/>
      <c r="F913" s="59"/>
    </row>
    <row r="914" spans="3:6" ht="15.75" customHeight="1">
      <c r="C914" s="233"/>
      <c r="D914" s="234"/>
      <c r="E914" s="234"/>
      <c r="F914" s="59"/>
    </row>
    <row r="915" spans="3:6" ht="15.75" customHeight="1">
      <c r="C915" s="233"/>
      <c r="D915" s="234"/>
      <c r="E915" s="234"/>
      <c r="F915" s="59"/>
    </row>
    <row r="916" spans="3:6" ht="15.75" customHeight="1">
      <c r="C916" s="233"/>
      <c r="D916" s="234"/>
      <c r="E916" s="234"/>
      <c r="F916" s="59"/>
    </row>
    <row r="917" spans="3:6" ht="15.75" customHeight="1">
      <c r="C917" s="233"/>
      <c r="D917" s="234"/>
      <c r="E917" s="234"/>
      <c r="F917" s="59"/>
    </row>
    <row r="918" spans="3:6" ht="15.75" customHeight="1">
      <c r="C918" s="233"/>
      <c r="D918" s="234"/>
      <c r="E918" s="234"/>
      <c r="F918" s="59"/>
    </row>
    <row r="919" spans="3:6" ht="15.75" customHeight="1">
      <c r="C919" s="233"/>
      <c r="D919" s="234"/>
      <c r="E919" s="234"/>
      <c r="F919" s="59"/>
    </row>
    <row r="920" spans="3:6" ht="15.75" customHeight="1">
      <c r="C920" s="233"/>
      <c r="D920" s="234"/>
      <c r="E920" s="234"/>
      <c r="F920" s="59"/>
    </row>
    <row r="921" spans="3:6" ht="15.75" customHeight="1">
      <c r="C921" s="233"/>
      <c r="D921" s="234"/>
      <c r="E921" s="234"/>
      <c r="F921" s="59"/>
    </row>
    <row r="922" spans="3:6" ht="15.75" customHeight="1">
      <c r="C922" s="233"/>
      <c r="D922" s="234"/>
      <c r="E922" s="234"/>
      <c r="F922" s="59"/>
    </row>
    <row r="923" spans="3:6" ht="15.75" customHeight="1">
      <c r="C923" s="233"/>
      <c r="D923" s="234"/>
      <c r="E923" s="234"/>
      <c r="F923" s="59"/>
    </row>
    <row r="924" spans="3:6" ht="15.75" customHeight="1">
      <c r="C924" s="233"/>
      <c r="D924" s="234"/>
      <c r="E924" s="234"/>
      <c r="F924" s="59"/>
    </row>
    <row r="925" spans="3:6" ht="15.75" customHeight="1">
      <c r="C925" s="233"/>
      <c r="D925" s="234"/>
      <c r="E925" s="234"/>
      <c r="F925" s="59"/>
    </row>
    <row r="926" spans="3:6" ht="15.75" customHeight="1">
      <c r="C926" s="233"/>
      <c r="D926" s="234"/>
      <c r="E926" s="234"/>
      <c r="F926" s="59"/>
    </row>
    <row r="927" spans="3:6" ht="15.75" customHeight="1">
      <c r="C927" s="233"/>
      <c r="D927" s="234"/>
      <c r="E927" s="234"/>
      <c r="F927" s="59"/>
    </row>
    <row r="928" spans="3:6" ht="15.75" customHeight="1">
      <c r="C928" s="233"/>
      <c r="D928" s="234"/>
      <c r="E928" s="234"/>
      <c r="F928" s="59"/>
    </row>
    <row r="929" spans="3:6" ht="15.75" customHeight="1">
      <c r="C929" s="233"/>
      <c r="D929" s="234"/>
      <c r="E929" s="234"/>
      <c r="F929" s="59"/>
    </row>
    <row r="930" spans="3:6" ht="15.75" customHeight="1">
      <c r="C930" s="233"/>
      <c r="D930" s="234"/>
      <c r="E930" s="234"/>
      <c r="F930" s="59"/>
    </row>
    <row r="931" spans="3:6" ht="15.75" customHeight="1">
      <c r="C931" s="233"/>
      <c r="D931" s="234"/>
      <c r="E931" s="234"/>
      <c r="F931" s="59"/>
    </row>
    <row r="932" spans="3:6" ht="15.75" customHeight="1">
      <c r="C932" s="233"/>
      <c r="D932" s="234"/>
      <c r="E932" s="234"/>
      <c r="F932" s="59"/>
    </row>
    <row r="933" spans="3:6" ht="15.75" customHeight="1">
      <c r="C933" s="233"/>
      <c r="D933" s="234"/>
      <c r="E933" s="234"/>
      <c r="F933" s="59"/>
    </row>
    <row r="934" spans="3:6" ht="15.75" customHeight="1">
      <c r="C934" s="233"/>
      <c r="D934" s="234"/>
      <c r="E934" s="234"/>
      <c r="F934" s="59"/>
    </row>
    <row r="935" spans="3:6" ht="15.75" customHeight="1">
      <c r="C935" s="233"/>
      <c r="D935" s="234"/>
      <c r="E935" s="234"/>
      <c r="F935" s="59"/>
    </row>
    <row r="936" spans="3:6" ht="15.75" customHeight="1">
      <c r="C936" s="233"/>
      <c r="D936" s="234"/>
      <c r="E936" s="234"/>
      <c r="F936" s="59"/>
    </row>
    <row r="937" spans="3:6" ht="15.75" customHeight="1">
      <c r="C937" s="233"/>
      <c r="D937" s="234"/>
      <c r="E937" s="234"/>
      <c r="F937" s="59"/>
    </row>
    <row r="938" spans="3:6" ht="15.75" customHeight="1">
      <c r="C938" s="233"/>
      <c r="D938" s="234"/>
      <c r="E938" s="234"/>
      <c r="F938" s="59"/>
    </row>
    <row r="939" spans="3:6" ht="15.75" customHeight="1">
      <c r="C939" s="233"/>
      <c r="D939" s="234"/>
      <c r="E939" s="234"/>
      <c r="F939" s="59"/>
    </row>
    <row r="940" spans="3:6" ht="15.75" customHeight="1">
      <c r="C940" s="233"/>
      <c r="D940" s="234"/>
      <c r="E940" s="234"/>
      <c r="F940" s="59"/>
    </row>
    <row r="941" spans="3:6" ht="15.75" customHeight="1">
      <c r="C941" s="233"/>
      <c r="D941" s="234"/>
      <c r="E941" s="234"/>
      <c r="F941" s="59"/>
    </row>
    <row r="942" spans="3:6" ht="15.75" customHeight="1">
      <c r="C942" s="233"/>
      <c r="D942" s="234"/>
      <c r="E942" s="234"/>
      <c r="F942" s="59"/>
    </row>
    <row r="943" spans="3:6" ht="15.75" customHeight="1">
      <c r="C943" s="233"/>
      <c r="D943" s="234"/>
      <c r="E943" s="234"/>
      <c r="F943" s="59"/>
    </row>
    <row r="944" spans="3:6" ht="15.75" customHeight="1">
      <c r="C944" s="233"/>
      <c r="D944" s="234"/>
      <c r="E944" s="234"/>
      <c r="F944" s="59"/>
    </row>
    <row r="945" spans="3:6" ht="15.75" customHeight="1">
      <c r="C945" s="233"/>
      <c r="D945" s="234"/>
      <c r="E945" s="234"/>
      <c r="F945" s="59"/>
    </row>
    <row r="946" spans="3:6" ht="15.75" customHeight="1">
      <c r="C946" s="233"/>
      <c r="D946" s="234"/>
      <c r="E946" s="234"/>
      <c r="F946" s="59"/>
    </row>
    <row r="947" spans="3:6" ht="15.75" customHeight="1">
      <c r="C947" s="233"/>
      <c r="D947" s="234"/>
      <c r="E947" s="234"/>
      <c r="F947" s="59"/>
    </row>
    <row r="948" spans="3:6" ht="15.75" customHeight="1">
      <c r="C948" s="233"/>
      <c r="D948" s="234"/>
      <c r="E948" s="234"/>
      <c r="F948" s="59"/>
    </row>
    <row r="949" spans="3:6" ht="15.75" customHeight="1">
      <c r="C949" s="233"/>
      <c r="D949" s="234"/>
      <c r="E949" s="234"/>
      <c r="F949" s="59"/>
    </row>
    <row r="950" spans="3:6" ht="15.75" customHeight="1">
      <c r="C950" s="233"/>
      <c r="D950" s="234"/>
      <c r="E950" s="234"/>
      <c r="F950" s="59"/>
    </row>
    <row r="951" spans="3:6" ht="15.75" customHeight="1">
      <c r="C951" s="233"/>
      <c r="D951" s="234"/>
      <c r="E951" s="234"/>
      <c r="F951" s="59"/>
    </row>
    <row r="952" spans="3:6" ht="15.75" customHeight="1">
      <c r="C952" s="233"/>
      <c r="D952" s="234"/>
      <c r="E952" s="234"/>
      <c r="F952" s="59"/>
    </row>
    <row r="953" spans="3:6" ht="15.75" customHeight="1">
      <c r="C953" s="233"/>
      <c r="D953" s="234"/>
      <c r="E953" s="234"/>
      <c r="F953" s="59"/>
    </row>
    <row r="954" spans="3:6" ht="15.75" customHeight="1">
      <c r="C954" s="233"/>
      <c r="D954" s="234"/>
      <c r="E954" s="234"/>
      <c r="F954" s="59"/>
    </row>
    <row r="955" spans="3:6" ht="15.75" customHeight="1">
      <c r="C955" s="233"/>
      <c r="D955" s="234"/>
      <c r="E955" s="234"/>
      <c r="F955" s="59"/>
    </row>
    <row r="956" spans="3:6" ht="15.75" customHeight="1">
      <c r="C956" s="233"/>
      <c r="D956" s="234"/>
      <c r="E956" s="234"/>
      <c r="F956" s="59"/>
    </row>
    <row r="957" spans="3:6" ht="15.75" customHeight="1">
      <c r="C957" s="233"/>
      <c r="D957" s="234"/>
      <c r="E957" s="234"/>
      <c r="F957" s="59"/>
    </row>
    <row r="958" spans="3:6" ht="15.75" customHeight="1">
      <c r="C958" s="233"/>
      <c r="D958" s="234"/>
      <c r="E958" s="234"/>
      <c r="F958" s="59"/>
    </row>
    <row r="959" spans="3:6" ht="15.75" customHeight="1">
      <c r="C959" s="233"/>
      <c r="D959" s="234"/>
      <c r="E959" s="234"/>
      <c r="F959" s="59"/>
    </row>
    <row r="960" spans="3:6" ht="15.75" customHeight="1">
      <c r="C960" s="233"/>
      <c r="D960" s="234"/>
      <c r="E960" s="234"/>
      <c r="F960" s="59"/>
    </row>
    <row r="961" spans="3:6" ht="15.75" customHeight="1">
      <c r="C961" s="233"/>
      <c r="D961" s="234"/>
      <c r="E961" s="234"/>
      <c r="F961" s="59"/>
    </row>
    <row r="962" spans="3:6" ht="15.75" customHeight="1">
      <c r="C962" s="233"/>
      <c r="D962" s="234"/>
      <c r="E962" s="234"/>
      <c r="F962" s="59"/>
    </row>
    <row r="963" spans="3:6" ht="15.75" customHeight="1">
      <c r="C963" s="233"/>
      <c r="D963" s="234"/>
      <c r="E963" s="234"/>
      <c r="F963" s="59"/>
    </row>
    <row r="964" spans="3:6" ht="15.75" customHeight="1">
      <c r="C964" s="233"/>
      <c r="D964" s="234"/>
      <c r="E964" s="234"/>
      <c r="F964" s="59"/>
    </row>
    <row r="965" spans="3:6" ht="15.75" customHeight="1">
      <c r="C965" s="233"/>
      <c r="D965" s="234"/>
      <c r="E965" s="234"/>
      <c r="F965" s="59"/>
    </row>
    <row r="966" spans="3:6" ht="15.75" customHeight="1">
      <c r="C966" s="233"/>
      <c r="D966" s="234"/>
      <c r="E966" s="234"/>
      <c r="F966" s="59"/>
    </row>
    <row r="967" spans="3:6" ht="15.75" customHeight="1">
      <c r="C967" s="233"/>
      <c r="D967" s="234"/>
      <c r="E967" s="234"/>
      <c r="F967" s="59"/>
    </row>
    <row r="968" spans="3:6" ht="15.75" customHeight="1">
      <c r="C968" s="233"/>
      <c r="D968" s="234"/>
      <c r="E968" s="234"/>
      <c r="F968" s="59"/>
    </row>
    <row r="969" spans="3:6" ht="15.75" customHeight="1">
      <c r="C969" s="233"/>
      <c r="D969" s="234"/>
      <c r="E969" s="234"/>
      <c r="F969" s="59"/>
    </row>
    <row r="970" spans="3:6" ht="15.75" customHeight="1">
      <c r="C970" s="233"/>
      <c r="D970" s="234"/>
      <c r="E970" s="234"/>
      <c r="F970" s="59"/>
    </row>
    <row r="971" spans="3:6" ht="15.75" customHeight="1">
      <c r="C971" s="233"/>
      <c r="D971" s="234"/>
      <c r="E971" s="234"/>
      <c r="F971" s="59"/>
    </row>
    <row r="972" spans="3:6" ht="15.75" customHeight="1">
      <c r="C972" s="233"/>
      <c r="D972" s="234"/>
      <c r="E972" s="234"/>
      <c r="F972" s="59"/>
    </row>
    <row r="973" spans="3:6" ht="15.75" customHeight="1">
      <c r="C973" s="233"/>
      <c r="D973" s="234"/>
      <c r="E973" s="234"/>
      <c r="F973" s="59"/>
    </row>
    <row r="974" spans="3:6" ht="15.75" customHeight="1">
      <c r="C974" s="233"/>
      <c r="D974" s="234"/>
      <c r="E974" s="234"/>
      <c r="F974" s="59"/>
    </row>
    <row r="975" spans="3:6" ht="15.75" customHeight="1">
      <c r="C975" s="233"/>
      <c r="D975" s="234"/>
      <c r="E975" s="234"/>
      <c r="F975" s="59"/>
    </row>
    <row r="976" spans="3:6" ht="15.75" customHeight="1">
      <c r="C976" s="233"/>
      <c r="D976" s="234"/>
      <c r="E976" s="234"/>
      <c r="F976" s="59"/>
    </row>
    <row r="977" spans="3:6" ht="15.75" customHeight="1">
      <c r="C977" s="233"/>
      <c r="D977" s="234"/>
      <c r="E977" s="234"/>
      <c r="F977" s="59"/>
    </row>
    <row r="978" spans="3:6" ht="15.75" customHeight="1">
      <c r="C978" s="233"/>
      <c r="D978" s="234"/>
      <c r="E978" s="234"/>
      <c r="F978" s="59"/>
    </row>
    <row r="979" spans="3:6" ht="15.75" customHeight="1">
      <c r="C979" s="233"/>
      <c r="D979" s="234"/>
      <c r="E979" s="234"/>
      <c r="F979" s="59"/>
    </row>
    <row r="980" spans="3:6" ht="15.75" customHeight="1">
      <c r="C980" s="233"/>
      <c r="D980" s="234"/>
      <c r="E980" s="234"/>
      <c r="F980" s="59"/>
    </row>
    <row r="981" spans="3:6" ht="15.75" customHeight="1">
      <c r="C981" s="233"/>
      <c r="D981" s="234"/>
      <c r="E981" s="234"/>
      <c r="F981" s="59"/>
    </row>
    <row r="982" spans="3:6" ht="15.75" customHeight="1">
      <c r="C982" s="233"/>
      <c r="D982" s="234"/>
      <c r="E982" s="234"/>
      <c r="F982" s="59"/>
    </row>
    <row r="983" spans="3:6" ht="15.75" customHeight="1">
      <c r="C983" s="233"/>
      <c r="D983" s="234"/>
      <c r="E983" s="234"/>
      <c r="F983" s="59"/>
    </row>
    <row r="984" spans="3:6" ht="15.75" customHeight="1">
      <c r="C984" s="233"/>
      <c r="D984" s="234"/>
      <c r="E984" s="234"/>
      <c r="F984" s="59"/>
    </row>
    <row r="985" spans="3:6" ht="15.75" customHeight="1">
      <c r="C985" s="233"/>
      <c r="D985" s="234"/>
      <c r="E985" s="234"/>
      <c r="F985" s="59"/>
    </row>
    <row r="986" spans="3:6" ht="15.75" customHeight="1">
      <c r="C986" s="233"/>
      <c r="D986" s="234"/>
      <c r="E986" s="234"/>
      <c r="F986" s="59"/>
    </row>
    <row r="987" spans="3:6" ht="15.75" customHeight="1">
      <c r="C987" s="233"/>
      <c r="D987" s="234"/>
      <c r="E987" s="234"/>
      <c r="F987" s="59"/>
    </row>
    <row r="988" spans="3:6" ht="15.75" customHeight="1">
      <c r="C988" s="233"/>
      <c r="D988" s="234"/>
      <c r="E988" s="234"/>
      <c r="F988" s="59"/>
    </row>
    <row r="989" spans="3:6" ht="15.75" customHeight="1">
      <c r="C989" s="233"/>
      <c r="D989" s="234"/>
      <c r="E989" s="234"/>
      <c r="F989" s="59"/>
    </row>
    <row r="990" spans="3:6" ht="15.75" customHeight="1">
      <c r="C990" s="233"/>
      <c r="D990" s="234"/>
      <c r="E990" s="234"/>
      <c r="F990" s="59"/>
    </row>
    <row r="991" spans="3:6" ht="15.75" customHeight="1">
      <c r="C991" s="233"/>
      <c r="D991" s="234"/>
      <c r="E991" s="234"/>
      <c r="F991" s="59"/>
    </row>
    <row r="992" spans="3:6" ht="15.75" customHeight="1">
      <c r="C992" s="233"/>
      <c r="D992" s="234"/>
      <c r="E992" s="234"/>
      <c r="F992" s="59"/>
    </row>
    <row r="993" spans="3:6" ht="15.75" customHeight="1">
      <c r="C993" s="233"/>
      <c r="D993" s="234"/>
      <c r="E993" s="234"/>
      <c r="F993" s="59"/>
    </row>
    <row r="994" spans="3:6" ht="15.75" customHeight="1">
      <c r="C994" s="233"/>
      <c r="D994" s="234"/>
      <c r="E994" s="234"/>
      <c r="F994" s="59"/>
    </row>
    <row r="995" spans="3:6" ht="15.75" customHeight="1">
      <c r="C995" s="233"/>
      <c r="D995" s="234"/>
      <c r="E995" s="234"/>
      <c r="F995" s="59"/>
    </row>
    <row r="996" spans="3:6" ht="15.75" customHeight="1">
      <c r="C996" s="233"/>
      <c r="D996" s="234"/>
      <c r="E996" s="234"/>
      <c r="F996" s="59"/>
    </row>
    <row r="997" spans="3:6" ht="15.75" customHeight="1">
      <c r="C997" s="233"/>
      <c r="D997" s="234"/>
      <c r="E997" s="234"/>
      <c r="F997" s="59"/>
    </row>
    <row r="998" spans="3:6" ht="15.75" customHeight="1">
      <c r="C998" s="233"/>
      <c r="D998" s="234"/>
      <c r="E998" s="234"/>
      <c r="F998" s="59"/>
    </row>
    <row r="999" spans="3:6" ht="15.75" customHeight="1">
      <c r="C999" s="233"/>
      <c r="D999" s="234"/>
      <c r="E999" s="234"/>
      <c r="F999" s="59"/>
    </row>
    <row r="1000" spans="3:6" ht="15.75" customHeight="1">
      <c r="C1000" s="233"/>
      <c r="D1000" s="234"/>
      <c r="E1000" s="234"/>
      <c r="F1000" s="59"/>
    </row>
  </sheetData>
  <pageMargins left="0.7" right="0.7" top="0.75" bottom="0.75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4.42578125" defaultRowHeight="15" customHeight="1"/>
  <cols>
    <col min="1" max="1" width="4.5703125" customWidth="1"/>
    <col min="2" max="2" width="6.85546875" customWidth="1"/>
    <col min="3" max="4" width="81.7109375" customWidth="1"/>
    <col min="5" max="5" width="37.140625" customWidth="1"/>
    <col min="6" max="6" width="24.7109375" customWidth="1"/>
    <col min="7" max="7" width="11.7109375" customWidth="1"/>
    <col min="8" max="8" width="12" customWidth="1"/>
    <col min="9" max="9" width="21.7109375" customWidth="1"/>
    <col min="10" max="26" width="9.140625" customWidth="1"/>
  </cols>
  <sheetData>
    <row r="1" spans="1:26" ht="18" customHeight="1">
      <c r="A1" s="330" t="s">
        <v>3290</v>
      </c>
      <c r="B1" s="331"/>
      <c r="C1" s="331"/>
      <c r="D1" s="331"/>
      <c r="E1" s="331"/>
      <c r="F1" s="331"/>
      <c r="G1" s="331"/>
      <c r="H1" s="331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6"/>
      <c r="Y1" s="236"/>
      <c r="Z1" s="236"/>
    </row>
    <row r="2" spans="1:26" ht="30" customHeight="1">
      <c r="A2" s="237" t="s">
        <v>4</v>
      </c>
      <c r="B2" s="238" t="s">
        <v>6</v>
      </c>
      <c r="C2" s="238" t="s">
        <v>7</v>
      </c>
      <c r="D2" s="238"/>
      <c r="E2" s="238" t="s">
        <v>9</v>
      </c>
      <c r="F2" s="238" t="s">
        <v>10</v>
      </c>
      <c r="G2" s="238" t="s">
        <v>11</v>
      </c>
      <c r="H2" s="239" t="s">
        <v>12</v>
      </c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6"/>
      <c r="X2" s="236"/>
      <c r="Y2" s="236"/>
      <c r="Z2" s="236"/>
    </row>
    <row r="3" spans="1:26" ht="12" customHeight="1">
      <c r="A3" s="240">
        <v>1</v>
      </c>
      <c r="B3" s="241">
        <v>2</v>
      </c>
      <c r="C3" s="241" t="s">
        <v>3291</v>
      </c>
      <c r="D3" s="241"/>
      <c r="E3" s="242">
        <v>4</v>
      </c>
      <c r="F3" s="243">
        <v>5</v>
      </c>
      <c r="G3" s="243">
        <v>6</v>
      </c>
      <c r="H3" s="244">
        <v>7</v>
      </c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45"/>
      <c r="Y3" s="245"/>
      <c r="Z3" s="245"/>
    </row>
    <row r="4" spans="1:26" ht="15" customHeight="1">
      <c r="A4" s="246">
        <v>1</v>
      </c>
      <c r="B4" s="238">
        <v>19</v>
      </c>
      <c r="C4" s="247" t="s">
        <v>3292</v>
      </c>
      <c r="D4" s="248" t="str">
        <f t="shared" ref="D4:D67" si="0">C4&amp;" ("&amp;B4&amp;")"</f>
        <v>HRVATSKI SABOR (19)</v>
      </c>
      <c r="E4" s="247" t="s">
        <v>3293</v>
      </c>
      <c r="F4" s="247" t="s">
        <v>20</v>
      </c>
      <c r="G4" s="249">
        <v>3205860</v>
      </c>
      <c r="H4" s="250" t="s">
        <v>3294</v>
      </c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</row>
    <row r="5" spans="1:26" ht="15" customHeight="1">
      <c r="A5" s="246">
        <f t="shared" ref="A5:A167" si="1">+A4+1</f>
        <v>2</v>
      </c>
      <c r="B5" s="252">
        <v>52321</v>
      </c>
      <c r="C5" s="247" t="s">
        <v>3295</v>
      </c>
      <c r="D5" s="248" t="str">
        <f t="shared" si="0"/>
        <v>POVJERENSTVO ZA FISKALNU POLITIKU (52321)</v>
      </c>
      <c r="E5" s="247" t="s">
        <v>3296</v>
      </c>
      <c r="F5" s="247" t="s">
        <v>20</v>
      </c>
      <c r="G5" s="249">
        <v>5513260</v>
      </c>
      <c r="H5" s="250" t="s">
        <v>3297</v>
      </c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</row>
    <row r="6" spans="1:26" ht="15" customHeight="1">
      <c r="A6" s="246">
        <f t="shared" si="1"/>
        <v>3</v>
      </c>
      <c r="B6" s="253">
        <v>42434</v>
      </c>
      <c r="C6" s="254" t="s">
        <v>3298</v>
      </c>
      <c r="D6" s="248" t="str">
        <f t="shared" si="0"/>
        <v>DRŽAVNO IZBORNO POVJERENSTVO REPUBLIKE HRVATSKE (42434)</v>
      </c>
      <c r="E6" s="254" t="s">
        <v>3299</v>
      </c>
      <c r="F6" s="254" t="s">
        <v>20</v>
      </c>
      <c r="G6" s="255">
        <v>2197278</v>
      </c>
      <c r="H6" s="256" t="s">
        <v>3300</v>
      </c>
      <c r="I6" s="251"/>
      <c r="J6" s="251"/>
      <c r="K6" s="251"/>
      <c r="L6" s="251"/>
      <c r="M6" s="251"/>
      <c r="N6" s="251"/>
      <c r="O6" s="251"/>
      <c r="P6" s="251"/>
      <c r="Q6" s="251"/>
      <c r="R6" s="251"/>
      <c r="S6" s="251"/>
      <c r="T6" s="251"/>
      <c r="U6" s="251"/>
      <c r="V6" s="251"/>
      <c r="W6" s="251"/>
      <c r="X6" s="251"/>
      <c r="Y6" s="251"/>
      <c r="Z6" s="251"/>
    </row>
    <row r="7" spans="1:26" ht="15" customHeight="1">
      <c r="A7" s="246">
        <f t="shared" si="1"/>
        <v>4</v>
      </c>
      <c r="B7" s="253">
        <v>46028</v>
      </c>
      <c r="C7" s="247" t="s">
        <v>3301</v>
      </c>
      <c r="D7" s="248" t="str">
        <f t="shared" si="0"/>
        <v>URED PREDSJEDNICE REPUBLIKE HRVATSKE PO PRESTANKU OBNAŠANJA DUŽNOSTI (46028)</v>
      </c>
      <c r="E7" s="247" t="s">
        <v>3302</v>
      </c>
      <c r="F7" s="247" t="s">
        <v>20</v>
      </c>
      <c r="G7" s="249">
        <v>2611660</v>
      </c>
      <c r="H7" s="250" t="s">
        <v>3303</v>
      </c>
      <c r="I7" s="251"/>
      <c r="J7" s="251"/>
      <c r="K7" s="251"/>
      <c r="L7" s="251"/>
      <c r="M7" s="251"/>
      <c r="N7" s="251"/>
      <c r="O7" s="251"/>
      <c r="P7" s="251"/>
      <c r="Q7" s="251"/>
      <c r="R7" s="251"/>
      <c r="S7" s="251"/>
      <c r="T7" s="251"/>
      <c r="U7" s="251"/>
      <c r="V7" s="251"/>
      <c r="W7" s="251"/>
      <c r="X7" s="251"/>
      <c r="Y7" s="251"/>
      <c r="Z7" s="251"/>
    </row>
    <row r="8" spans="1:26" ht="15" customHeight="1">
      <c r="A8" s="246">
        <f t="shared" si="1"/>
        <v>5</v>
      </c>
      <c r="B8" s="253">
        <v>35</v>
      </c>
      <c r="C8" s="247" t="s">
        <v>3304</v>
      </c>
      <c r="D8" s="248" t="str">
        <f t="shared" si="0"/>
        <v>URED PREDSJEDNIKA REPUBLIKE HRVATSKE (35)</v>
      </c>
      <c r="E8" s="247" t="s">
        <v>3305</v>
      </c>
      <c r="F8" s="247" t="s">
        <v>20</v>
      </c>
      <c r="G8" s="249">
        <v>3220346</v>
      </c>
      <c r="H8" s="250" t="s">
        <v>3306</v>
      </c>
      <c r="I8" s="236"/>
      <c r="J8" s="251"/>
      <c r="K8" s="236"/>
      <c r="L8" s="236"/>
      <c r="M8" s="236"/>
      <c r="N8" s="236"/>
      <c r="O8" s="236"/>
      <c r="P8" s="236"/>
      <c r="Q8" s="236"/>
      <c r="R8" s="236"/>
      <c r="S8" s="236"/>
      <c r="T8" s="236"/>
      <c r="U8" s="236"/>
      <c r="V8" s="236"/>
      <c r="W8" s="236"/>
      <c r="X8" s="236"/>
      <c r="Y8" s="236"/>
      <c r="Z8" s="236"/>
    </row>
    <row r="9" spans="1:26" ht="15" customHeight="1">
      <c r="A9" s="246">
        <f t="shared" si="1"/>
        <v>6</v>
      </c>
      <c r="B9" s="253">
        <v>6031</v>
      </c>
      <c r="C9" s="247" t="s">
        <v>3307</v>
      </c>
      <c r="D9" s="248" t="str">
        <f t="shared" si="0"/>
        <v>USTAVNI SUD REPUBLIKE HRVATSKE (6031)</v>
      </c>
      <c r="E9" s="247" t="s">
        <v>3308</v>
      </c>
      <c r="F9" s="247" t="s">
        <v>20</v>
      </c>
      <c r="G9" s="249">
        <v>3206084</v>
      </c>
      <c r="H9" s="250" t="s">
        <v>3309</v>
      </c>
      <c r="I9" s="251"/>
      <c r="J9" s="251"/>
      <c r="K9" s="251"/>
      <c r="L9" s="251"/>
      <c r="M9" s="251"/>
      <c r="N9" s="251"/>
      <c r="O9" s="251"/>
      <c r="P9" s="251"/>
      <c r="Q9" s="251"/>
      <c r="R9" s="251"/>
      <c r="S9" s="251"/>
      <c r="T9" s="251"/>
      <c r="U9" s="251"/>
      <c r="V9" s="251"/>
      <c r="W9" s="251"/>
      <c r="X9" s="251"/>
      <c r="Y9" s="251"/>
      <c r="Z9" s="251"/>
    </row>
    <row r="10" spans="1:26" ht="15" customHeight="1">
      <c r="A10" s="246">
        <f t="shared" si="1"/>
        <v>7</v>
      </c>
      <c r="B10" s="253">
        <v>20833</v>
      </c>
      <c r="C10" s="247" t="s">
        <v>3310</v>
      </c>
      <c r="D10" s="248" t="str">
        <f t="shared" si="0"/>
        <v>AGENCIJA ZA ZAŠTITU TRŽIŠNOG NATJECANJA (20833)</v>
      </c>
      <c r="E10" s="247" t="s">
        <v>3311</v>
      </c>
      <c r="F10" s="247" t="s">
        <v>20</v>
      </c>
      <c r="G10" s="249">
        <v>1253433</v>
      </c>
      <c r="H10" s="250" t="s">
        <v>3312</v>
      </c>
      <c r="I10" s="251"/>
      <c r="J10" s="251"/>
      <c r="K10" s="251"/>
      <c r="L10" s="251"/>
      <c r="M10" s="251"/>
      <c r="N10" s="251"/>
      <c r="O10" s="251"/>
      <c r="P10" s="251"/>
      <c r="Q10" s="251"/>
      <c r="R10" s="251"/>
      <c r="S10" s="251"/>
      <c r="T10" s="251"/>
      <c r="U10" s="251"/>
      <c r="V10" s="251"/>
      <c r="W10" s="251"/>
      <c r="X10" s="251"/>
      <c r="Y10" s="251"/>
      <c r="Z10" s="251"/>
    </row>
    <row r="11" spans="1:26" ht="15" customHeight="1">
      <c r="A11" s="246">
        <f t="shared" si="1"/>
        <v>8</v>
      </c>
      <c r="B11" s="253">
        <v>51</v>
      </c>
      <c r="C11" s="247" t="s">
        <v>3313</v>
      </c>
      <c r="D11" s="248" t="str">
        <f t="shared" si="0"/>
        <v>VLADA REPUBLIKE HRVATSKE (51)</v>
      </c>
      <c r="E11" s="247" t="s">
        <v>3314</v>
      </c>
      <c r="F11" s="247" t="s">
        <v>20</v>
      </c>
      <c r="G11" s="249">
        <v>3205924</v>
      </c>
      <c r="H11" s="250" t="s">
        <v>3315</v>
      </c>
      <c r="I11" s="251"/>
      <c r="J11" s="251"/>
      <c r="K11" s="251"/>
      <c r="L11" s="251"/>
      <c r="M11" s="251"/>
      <c r="N11" s="251"/>
      <c r="O11" s="251"/>
      <c r="P11" s="251"/>
      <c r="Q11" s="251"/>
      <c r="R11" s="251"/>
      <c r="S11" s="251"/>
      <c r="T11" s="251"/>
      <c r="U11" s="251"/>
      <c r="V11" s="251"/>
      <c r="W11" s="251"/>
      <c r="X11" s="251"/>
      <c r="Y11" s="251"/>
      <c r="Z11" s="251"/>
    </row>
    <row r="12" spans="1:26" ht="15" customHeight="1">
      <c r="A12" s="257">
        <f t="shared" si="1"/>
        <v>9</v>
      </c>
      <c r="B12" s="258">
        <v>23753</v>
      </c>
      <c r="C12" s="248" t="s">
        <v>3316</v>
      </c>
      <c r="D12" s="248" t="str">
        <f t="shared" si="0"/>
        <v>URED PREDSJEDNIKA VLADE REPUBLIKE HRVATSKE (23753)</v>
      </c>
      <c r="E12" s="248" t="s">
        <v>3314</v>
      </c>
      <c r="F12" s="248" t="s">
        <v>20</v>
      </c>
      <c r="G12" s="259">
        <v>1676504</v>
      </c>
      <c r="H12" s="15" t="s">
        <v>3317</v>
      </c>
      <c r="I12" s="236"/>
      <c r="J12" s="251"/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6"/>
      <c r="W12" s="236"/>
      <c r="X12" s="236"/>
      <c r="Y12" s="236"/>
      <c r="Z12" s="236"/>
    </row>
    <row r="13" spans="1:26" ht="15" customHeight="1">
      <c r="A13" s="257">
        <f t="shared" si="1"/>
        <v>10</v>
      </c>
      <c r="B13" s="258">
        <v>51386</v>
      </c>
      <c r="C13" s="248" t="s">
        <v>3318</v>
      </c>
      <c r="D13" s="248" t="str">
        <f t="shared" si="0"/>
        <v>URED POTPREDSJEDNIKA VLADE REPUBLIKE HRVATSKE (51386)</v>
      </c>
      <c r="E13" s="248" t="s">
        <v>3314</v>
      </c>
      <c r="F13" s="248" t="s">
        <v>20</v>
      </c>
      <c r="G13" s="259">
        <v>5294584</v>
      </c>
      <c r="H13" s="15" t="s">
        <v>3319</v>
      </c>
      <c r="I13" s="236"/>
      <c r="J13" s="251"/>
      <c r="K13" s="236"/>
      <c r="L13" s="236"/>
      <c r="M13" s="236"/>
      <c r="N13" s="236"/>
      <c r="O13" s="236"/>
      <c r="P13" s="236"/>
      <c r="Q13" s="236"/>
      <c r="R13" s="236"/>
      <c r="S13" s="236"/>
      <c r="T13" s="236"/>
      <c r="U13" s="236"/>
      <c r="V13" s="236"/>
      <c r="W13" s="236"/>
      <c r="X13" s="236"/>
      <c r="Y13" s="236"/>
      <c r="Z13" s="236"/>
    </row>
    <row r="14" spans="1:26" ht="15" customHeight="1">
      <c r="A14" s="257">
        <f t="shared" si="1"/>
        <v>11</v>
      </c>
      <c r="B14" s="258">
        <v>22275</v>
      </c>
      <c r="C14" s="248" t="s">
        <v>3320</v>
      </c>
      <c r="D14" s="248" t="str">
        <f t="shared" si="0"/>
        <v>URED ZA UDRUGE (22275)</v>
      </c>
      <c r="E14" s="248" t="s">
        <v>3321</v>
      </c>
      <c r="F14" s="248" t="s">
        <v>20</v>
      </c>
      <c r="G14" s="259">
        <v>1404113</v>
      </c>
      <c r="H14" s="15" t="s">
        <v>3322</v>
      </c>
      <c r="I14" s="236"/>
      <c r="J14" s="251"/>
      <c r="K14" s="236"/>
      <c r="L14" s="236"/>
      <c r="M14" s="236"/>
      <c r="N14" s="236"/>
      <c r="O14" s="236"/>
      <c r="P14" s="236"/>
      <c r="Q14" s="236"/>
      <c r="R14" s="236"/>
      <c r="S14" s="236"/>
      <c r="T14" s="236"/>
      <c r="U14" s="236"/>
      <c r="V14" s="236"/>
      <c r="W14" s="236"/>
      <c r="X14" s="236"/>
      <c r="Y14" s="236"/>
      <c r="Z14" s="236"/>
    </row>
    <row r="15" spans="1:26" ht="15" customHeight="1">
      <c r="A15" s="257">
        <f t="shared" si="1"/>
        <v>12</v>
      </c>
      <c r="B15" s="258">
        <v>47406</v>
      </c>
      <c r="C15" s="248" t="s">
        <v>3323</v>
      </c>
      <c r="D15" s="248" t="str">
        <f t="shared" si="0"/>
        <v>URED ZASTUPNIKA REPUBLIKE HRVATSKE PRED EUROPSKIM SUDOM ZA LJUDSKA PRAVA  (47406)</v>
      </c>
      <c r="E15" s="248" t="s">
        <v>3324</v>
      </c>
      <c r="F15" s="248" t="s">
        <v>20</v>
      </c>
      <c r="G15" s="259">
        <v>2864851</v>
      </c>
      <c r="H15" s="15" t="s">
        <v>3325</v>
      </c>
      <c r="I15" s="236"/>
      <c r="J15" s="251"/>
      <c r="K15" s="236"/>
      <c r="L15" s="236"/>
      <c r="M15" s="236"/>
      <c r="N15" s="236"/>
      <c r="O15" s="236"/>
      <c r="P15" s="236"/>
      <c r="Q15" s="236"/>
      <c r="R15" s="236"/>
      <c r="S15" s="236"/>
      <c r="T15" s="236"/>
      <c r="U15" s="236"/>
      <c r="V15" s="236"/>
      <c r="W15" s="236"/>
      <c r="X15" s="236"/>
      <c r="Y15" s="236"/>
      <c r="Z15" s="236"/>
    </row>
    <row r="16" spans="1:26" ht="15" customHeight="1">
      <c r="A16" s="257">
        <f t="shared" si="1"/>
        <v>13</v>
      </c>
      <c r="B16" s="258">
        <v>23979</v>
      </c>
      <c r="C16" s="248" t="s">
        <v>3326</v>
      </c>
      <c r="D16" s="248" t="str">
        <f t="shared" si="0"/>
        <v>STRUČNA SLUŽBA SAVJETA ZA NACIONALNE MANJINE (23979)</v>
      </c>
      <c r="E16" s="248" t="s">
        <v>3327</v>
      </c>
      <c r="F16" s="248" t="s">
        <v>20</v>
      </c>
      <c r="G16" s="259">
        <v>1730118</v>
      </c>
      <c r="H16" s="15" t="s">
        <v>3328</v>
      </c>
      <c r="I16" s="236"/>
      <c r="J16" s="251"/>
      <c r="K16" s="236"/>
      <c r="L16" s="236"/>
      <c r="M16" s="236"/>
      <c r="N16" s="236"/>
      <c r="O16" s="236"/>
      <c r="P16" s="236"/>
      <c r="Q16" s="236"/>
      <c r="R16" s="236"/>
      <c r="S16" s="236"/>
      <c r="T16" s="236"/>
      <c r="U16" s="236"/>
      <c r="V16" s="236"/>
      <c r="W16" s="236"/>
      <c r="X16" s="236"/>
      <c r="Y16" s="236"/>
      <c r="Z16" s="236"/>
    </row>
    <row r="17" spans="1:26" ht="15" customHeight="1">
      <c r="A17" s="257">
        <f t="shared" si="1"/>
        <v>14</v>
      </c>
      <c r="B17" s="258">
        <v>115</v>
      </c>
      <c r="C17" s="248" t="s">
        <v>3329</v>
      </c>
      <c r="D17" s="248" t="str">
        <f t="shared" si="0"/>
        <v>URED ZA ZAKONODAVSTVO (115)</v>
      </c>
      <c r="E17" s="248" t="s">
        <v>3314</v>
      </c>
      <c r="F17" s="248" t="s">
        <v>20</v>
      </c>
      <c r="G17" s="259">
        <v>3205959</v>
      </c>
      <c r="H17" s="15" t="s">
        <v>3330</v>
      </c>
      <c r="I17" s="236"/>
      <c r="J17" s="251"/>
      <c r="K17" s="236"/>
      <c r="L17" s="236"/>
      <c r="M17" s="236"/>
      <c r="N17" s="236"/>
      <c r="O17" s="236"/>
      <c r="P17" s="236"/>
      <c r="Q17" s="236"/>
      <c r="R17" s="236"/>
      <c r="S17" s="236"/>
      <c r="T17" s="236"/>
      <c r="U17" s="236"/>
      <c r="V17" s="236"/>
      <c r="W17" s="236"/>
      <c r="X17" s="236"/>
      <c r="Y17" s="236"/>
      <c r="Z17" s="236"/>
    </row>
    <row r="18" spans="1:26" ht="15" customHeight="1">
      <c r="A18" s="257">
        <f t="shared" si="1"/>
        <v>15</v>
      </c>
      <c r="B18" s="258">
        <v>123</v>
      </c>
      <c r="C18" s="248" t="s">
        <v>3331</v>
      </c>
      <c r="D18" s="248" t="str">
        <f t="shared" si="0"/>
        <v>URED ZA OPĆE POSLOVE HRVATSKOG SABORA I VLADE REPUBLIKE HRVATSKE (123)</v>
      </c>
      <c r="E18" s="248" t="s">
        <v>3332</v>
      </c>
      <c r="F18" s="248" t="s">
        <v>20</v>
      </c>
      <c r="G18" s="259">
        <v>3205916</v>
      </c>
      <c r="H18" s="15" t="s">
        <v>3333</v>
      </c>
      <c r="I18" s="236"/>
      <c r="J18" s="251"/>
      <c r="K18" s="236"/>
      <c r="L18" s="236"/>
      <c r="M18" s="236"/>
      <c r="N18" s="236"/>
      <c r="O18" s="236"/>
      <c r="P18" s="236"/>
      <c r="Q18" s="236"/>
      <c r="R18" s="236"/>
      <c r="S18" s="236"/>
      <c r="T18" s="236"/>
      <c r="U18" s="236"/>
      <c r="V18" s="236"/>
      <c r="W18" s="236"/>
      <c r="X18" s="236"/>
      <c r="Y18" s="236"/>
      <c r="Z18" s="236"/>
    </row>
    <row r="19" spans="1:26" ht="15" customHeight="1">
      <c r="A19" s="257">
        <f t="shared" si="1"/>
        <v>16</v>
      </c>
      <c r="B19" s="258">
        <v>23673</v>
      </c>
      <c r="C19" s="248" t="s">
        <v>3334</v>
      </c>
      <c r="D19" s="248" t="str">
        <f t="shared" si="0"/>
        <v>URED ZA PROTOKOL (23673)</v>
      </c>
      <c r="E19" s="248" t="s">
        <v>3314</v>
      </c>
      <c r="F19" s="248" t="s">
        <v>20</v>
      </c>
      <c r="G19" s="259">
        <v>1594478</v>
      </c>
      <c r="H19" s="15" t="s">
        <v>3335</v>
      </c>
      <c r="I19" s="236"/>
      <c r="J19" s="251"/>
      <c r="K19" s="236"/>
      <c r="L19" s="236"/>
      <c r="M19" s="236"/>
      <c r="N19" s="236"/>
      <c r="O19" s="236"/>
      <c r="P19" s="236"/>
      <c r="Q19" s="236"/>
      <c r="R19" s="236"/>
      <c r="S19" s="236"/>
      <c r="T19" s="236"/>
      <c r="U19" s="236"/>
      <c r="V19" s="236"/>
      <c r="W19" s="236"/>
      <c r="X19" s="236"/>
      <c r="Y19" s="236"/>
      <c r="Z19" s="236"/>
    </row>
    <row r="20" spans="1:26" ht="15" customHeight="1">
      <c r="A20" s="257">
        <f t="shared" si="1"/>
        <v>17</v>
      </c>
      <c r="B20" s="258">
        <v>23745</v>
      </c>
      <c r="C20" s="248" t="s">
        <v>3336</v>
      </c>
      <c r="D20" s="248" t="str">
        <f t="shared" si="0"/>
        <v>URED VLADE REPUBLIKE HRVATSKE ZA UNUTARNJU REVIZIJU (23745)</v>
      </c>
      <c r="E20" s="248" t="s">
        <v>3337</v>
      </c>
      <c r="F20" s="248" t="s">
        <v>20</v>
      </c>
      <c r="G20" s="259">
        <v>1654098</v>
      </c>
      <c r="H20" s="15" t="s">
        <v>3338</v>
      </c>
      <c r="I20" s="236"/>
      <c r="J20" s="251"/>
      <c r="K20" s="236"/>
      <c r="L20" s="236"/>
      <c r="M20" s="236"/>
      <c r="N20" s="236"/>
      <c r="O20" s="236"/>
      <c r="P20" s="236"/>
      <c r="Q20" s="236"/>
      <c r="R20" s="236"/>
      <c r="S20" s="236"/>
      <c r="T20" s="236"/>
      <c r="U20" s="236"/>
      <c r="V20" s="236"/>
      <c r="W20" s="236"/>
      <c r="X20" s="236"/>
      <c r="Y20" s="236"/>
      <c r="Z20" s="236"/>
    </row>
    <row r="21" spans="1:26" ht="15.75" customHeight="1">
      <c r="A21" s="257">
        <f t="shared" si="1"/>
        <v>18</v>
      </c>
      <c r="B21" s="258">
        <v>23690</v>
      </c>
      <c r="C21" s="248" t="s">
        <v>3339</v>
      </c>
      <c r="D21" s="248" t="str">
        <f t="shared" si="0"/>
        <v>DIREKCIJA ZA KORIŠTENJE SLUŽBENIH ZRAKOPLOVA (23690)</v>
      </c>
      <c r="E21" s="248" t="s">
        <v>3340</v>
      </c>
      <c r="F21" s="248" t="s">
        <v>3341</v>
      </c>
      <c r="G21" s="259">
        <v>1604686</v>
      </c>
      <c r="H21" s="15" t="s">
        <v>3342</v>
      </c>
      <c r="I21" s="236"/>
      <c r="J21" s="251"/>
      <c r="K21" s="236"/>
      <c r="L21" s="236"/>
      <c r="M21" s="236"/>
      <c r="N21" s="236"/>
      <c r="O21" s="236"/>
      <c r="P21" s="236"/>
      <c r="Q21" s="236"/>
      <c r="R21" s="236"/>
      <c r="S21" s="236"/>
      <c r="T21" s="236"/>
      <c r="U21" s="236"/>
      <c r="V21" s="236"/>
      <c r="W21" s="236"/>
      <c r="X21" s="236"/>
      <c r="Y21" s="236"/>
      <c r="Z21" s="236"/>
    </row>
    <row r="22" spans="1:26" ht="15" customHeight="1">
      <c r="A22" s="257">
        <f t="shared" si="1"/>
        <v>19</v>
      </c>
      <c r="B22" s="258">
        <v>47422</v>
      </c>
      <c r="C22" s="248" t="s">
        <v>3343</v>
      </c>
      <c r="D22" s="248" t="str">
        <f t="shared" si="0"/>
        <v>URED ZA LJUDSKA PRAVA I PRAVA NACIONALNH MANJINA (47422)</v>
      </c>
      <c r="E22" s="248" t="s">
        <v>3327</v>
      </c>
      <c r="F22" s="248" t="s">
        <v>20</v>
      </c>
      <c r="G22" s="259">
        <v>2872781</v>
      </c>
      <c r="H22" s="15" t="s">
        <v>3344</v>
      </c>
      <c r="I22" s="236"/>
      <c r="J22" s="251"/>
      <c r="K22" s="236"/>
      <c r="L22" s="236"/>
      <c r="M22" s="236"/>
      <c r="N22" s="236"/>
      <c r="O22" s="236"/>
      <c r="P22" s="236"/>
      <c r="Q22" s="236"/>
      <c r="R22" s="236"/>
      <c r="S22" s="236"/>
      <c r="T22" s="236"/>
      <c r="U22" s="236"/>
      <c r="V22" s="236"/>
      <c r="W22" s="236"/>
      <c r="X22" s="236"/>
      <c r="Y22" s="236"/>
      <c r="Z22" s="236"/>
    </row>
    <row r="23" spans="1:26" ht="15" customHeight="1">
      <c r="A23" s="257">
        <f t="shared" si="1"/>
        <v>20</v>
      </c>
      <c r="B23" s="258">
        <v>48066</v>
      </c>
      <c r="C23" s="248" t="s">
        <v>3345</v>
      </c>
      <c r="D23" s="248" t="str">
        <f t="shared" si="0"/>
        <v>URED KOMISIJE ZA ODNOSE S VJERSKIM ZAJEDNICAMA (48066)</v>
      </c>
      <c r="E23" s="248" t="s">
        <v>3327</v>
      </c>
      <c r="F23" s="248" t="s">
        <v>20</v>
      </c>
      <c r="G23" s="260" t="s">
        <v>3346</v>
      </c>
      <c r="H23" s="15" t="s">
        <v>3347</v>
      </c>
      <c r="I23" s="236"/>
      <c r="J23" s="251"/>
      <c r="K23" s="236"/>
      <c r="L23" s="236"/>
      <c r="M23" s="236"/>
      <c r="N23" s="236"/>
      <c r="O23" s="236"/>
      <c r="P23" s="236"/>
      <c r="Q23" s="236"/>
      <c r="R23" s="236"/>
      <c r="S23" s="236"/>
      <c r="T23" s="236"/>
      <c r="U23" s="236"/>
      <c r="V23" s="236"/>
      <c r="W23" s="236"/>
      <c r="X23" s="236"/>
      <c r="Y23" s="236"/>
      <c r="Z23" s="236"/>
    </row>
    <row r="24" spans="1:26" ht="15" customHeight="1">
      <c r="A24" s="257">
        <f t="shared" si="1"/>
        <v>21</v>
      </c>
      <c r="B24" s="258">
        <v>24051</v>
      </c>
      <c r="C24" s="248" t="s">
        <v>3348</v>
      </c>
      <c r="D24" s="248" t="str">
        <f t="shared" si="0"/>
        <v>URED ZA RAVNOPRAVNOST SPOLOVA (24051)</v>
      </c>
      <c r="E24" s="248" t="s">
        <v>3327</v>
      </c>
      <c r="F24" s="248" t="s">
        <v>20</v>
      </c>
      <c r="G24" s="259">
        <v>1815342</v>
      </c>
      <c r="H24" s="15" t="s">
        <v>3349</v>
      </c>
      <c r="I24" s="261"/>
      <c r="J24" s="251"/>
      <c r="K24" s="236"/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36"/>
      <c r="W24" s="236"/>
      <c r="X24" s="236"/>
      <c r="Y24" s="236"/>
      <c r="Z24" s="236"/>
    </row>
    <row r="25" spans="1:26" ht="15" customHeight="1">
      <c r="A25" s="246">
        <f t="shared" si="1"/>
        <v>22</v>
      </c>
      <c r="B25" s="253">
        <v>20157</v>
      </c>
      <c r="C25" s="247" t="s">
        <v>3350</v>
      </c>
      <c r="D25" s="248" t="str">
        <f t="shared" si="0"/>
        <v>MINISTARSTVO FINANCIJA (20157)</v>
      </c>
      <c r="E25" s="247" t="s">
        <v>3351</v>
      </c>
      <c r="F25" s="247" t="s">
        <v>20</v>
      </c>
      <c r="G25" s="249">
        <v>3205991</v>
      </c>
      <c r="H25" s="250" t="s">
        <v>3352</v>
      </c>
      <c r="I25" s="251"/>
      <c r="J25" s="251"/>
      <c r="K25" s="251"/>
      <c r="L25" s="251"/>
      <c r="M25" s="251"/>
      <c r="N25" s="251"/>
      <c r="O25" s="251"/>
      <c r="P25" s="251"/>
      <c r="Q25" s="251"/>
      <c r="R25" s="251"/>
      <c r="S25" s="251"/>
      <c r="T25" s="251"/>
      <c r="U25" s="251"/>
      <c r="V25" s="251"/>
      <c r="W25" s="251"/>
      <c r="X25" s="251"/>
      <c r="Y25" s="251"/>
      <c r="Z25" s="251"/>
    </row>
    <row r="26" spans="1:26" ht="15" customHeight="1">
      <c r="A26" s="257">
        <f t="shared" si="1"/>
        <v>23</v>
      </c>
      <c r="B26" s="258">
        <v>43732</v>
      </c>
      <c r="C26" s="248" t="s">
        <v>3353</v>
      </c>
      <c r="D26" s="248" t="str">
        <f t="shared" si="0"/>
        <v>AGENCIJA ZA REVIZIJU SUSTAVA PROVEDBE PROGRAMA EUROPSKE UNIJE (43732)</v>
      </c>
      <c r="E26" s="248" t="s">
        <v>3354</v>
      </c>
      <c r="F26" s="248" t="s">
        <v>20</v>
      </c>
      <c r="G26" s="259">
        <v>2400774</v>
      </c>
      <c r="H26" s="15" t="s">
        <v>3355</v>
      </c>
      <c r="I26" s="236"/>
      <c r="J26" s="251"/>
      <c r="K26" s="236"/>
      <c r="L26" s="236"/>
      <c r="M26" s="236"/>
      <c r="N26" s="236"/>
      <c r="O26" s="236"/>
      <c r="P26" s="236"/>
      <c r="Q26" s="236"/>
      <c r="R26" s="236"/>
      <c r="S26" s="236"/>
      <c r="T26" s="236"/>
      <c r="U26" s="236"/>
      <c r="V26" s="236"/>
      <c r="W26" s="236"/>
      <c r="X26" s="236"/>
      <c r="Y26" s="236"/>
      <c r="Z26" s="236"/>
    </row>
    <row r="27" spans="1:26" ht="15" customHeight="1">
      <c r="A27" s="257">
        <f t="shared" si="1"/>
        <v>24</v>
      </c>
      <c r="B27" s="258">
        <v>49286</v>
      </c>
      <c r="C27" s="248" t="s">
        <v>3356</v>
      </c>
      <c r="D27" s="248" t="str">
        <f t="shared" si="0"/>
        <v>ODBOR ZA STANDARDE FINANCIJSKOG IZVJEŠTAVANJA (49286)</v>
      </c>
      <c r="E27" s="248" t="s">
        <v>3351</v>
      </c>
      <c r="F27" s="248" t="s">
        <v>20</v>
      </c>
      <c r="G27" s="260" t="s">
        <v>3357</v>
      </c>
      <c r="H27" s="15" t="s">
        <v>3358</v>
      </c>
      <c r="I27" s="236"/>
      <c r="J27" s="251"/>
      <c r="K27" s="236"/>
      <c r="L27" s="236"/>
      <c r="M27" s="236"/>
      <c r="N27" s="236"/>
      <c r="O27" s="236"/>
      <c r="P27" s="236"/>
      <c r="Q27" s="236"/>
      <c r="R27" s="236"/>
      <c r="S27" s="236"/>
      <c r="T27" s="236"/>
      <c r="U27" s="236"/>
      <c r="V27" s="236"/>
      <c r="W27" s="236"/>
      <c r="X27" s="236"/>
      <c r="Y27" s="236"/>
      <c r="Z27" s="236"/>
    </row>
    <row r="28" spans="1:26" ht="15" customHeight="1">
      <c r="A28" s="246">
        <f t="shared" si="1"/>
        <v>25</v>
      </c>
      <c r="B28" s="253">
        <v>40834</v>
      </c>
      <c r="C28" s="254" t="s">
        <v>3359</v>
      </c>
      <c r="D28" s="248" t="str">
        <f t="shared" si="0"/>
        <v>SIGURNOSNO OBAVJEŠTAJNA AGENCIJA (40834)</v>
      </c>
      <c r="E28" s="254" t="s">
        <v>3360</v>
      </c>
      <c r="F28" s="254" t="s">
        <v>20</v>
      </c>
      <c r="G28" s="255">
        <v>2111004</v>
      </c>
      <c r="H28" s="256" t="s">
        <v>3361</v>
      </c>
      <c r="I28" s="251"/>
      <c r="J28" s="251"/>
      <c r="K28" s="251"/>
      <c r="L28" s="251"/>
      <c r="M28" s="251"/>
      <c r="N28" s="251"/>
      <c r="O28" s="251"/>
      <c r="P28" s="251"/>
      <c r="Q28" s="251"/>
      <c r="R28" s="251"/>
      <c r="S28" s="251"/>
      <c r="T28" s="251"/>
      <c r="U28" s="251"/>
      <c r="V28" s="251"/>
      <c r="W28" s="251"/>
      <c r="X28" s="251"/>
      <c r="Y28" s="251"/>
      <c r="Z28" s="251"/>
    </row>
    <row r="29" spans="1:26" ht="15" customHeight="1">
      <c r="A29" s="246">
        <f t="shared" si="1"/>
        <v>26</v>
      </c>
      <c r="B29" s="253">
        <v>47334</v>
      </c>
      <c r="C29" s="254" t="s">
        <v>3362</v>
      </c>
      <c r="D29" s="248" t="str">
        <f t="shared" si="0"/>
        <v>SREDIŠNJI DRŽAVNI URED ZA SREDIŠNJU JAVNU NABAVU (47334)</v>
      </c>
      <c r="E29" s="254" t="s">
        <v>3363</v>
      </c>
      <c r="F29" s="254" t="s">
        <v>20</v>
      </c>
      <c r="G29" s="255">
        <v>2840731</v>
      </c>
      <c r="H29" s="256" t="s">
        <v>3364</v>
      </c>
      <c r="I29" s="251"/>
      <c r="J29" s="251"/>
      <c r="K29" s="251"/>
      <c r="L29" s="251"/>
      <c r="M29" s="251"/>
      <c r="N29" s="251"/>
      <c r="O29" s="251"/>
      <c r="P29" s="251"/>
      <c r="Q29" s="251"/>
      <c r="R29" s="251"/>
      <c r="S29" s="251"/>
      <c r="T29" s="251"/>
      <c r="U29" s="251"/>
      <c r="V29" s="251"/>
      <c r="W29" s="251"/>
      <c r="X29" s="251"/>
      <c r="Y29" s="251"/>
      <c r="Z29" s="251"/>
    </row>
    <row r="30" spans="1:26" ht="15" customHeight="1">
      <c r="A30" s="246">
        <f t="shared" si="1"/>
        <v>27</v>
      </c>
      <c r="B30" s="253">
        <v>174</v>
      </c>
      <c r="C30" s="254" t="s">
        <v>3365</v>
      </c>
      <c r="D30" s="248" t="str">
        <f t="shared" si="0"/>
        <v>MINISTARSTVO OBRANE (174)</v>
      </c>
      <c r="E30" s="254" t="s">
        <v>3366</v>
      </c>
      <c r="F30" s="254" t="s">
        <v>20</v>
      </c>
      <c r="G30" s="255">
        <v>3207595</v>
      </c>
      <c r="H30" s="256" t="s">
        <v>3367</v>
      </c>
      <c r="I30" s="251"/>
      <c r="J30" s="251"/>
      <c r="K30" s="251"/>
      <c r="L30" s="251"/>
      <c r="M30" s="251"/>
      <c r="N30" s="251"/>
      <c r="O30" s="251"/>
      <c r="P30" s="251"/>
      <c r="Q30" s="251"/>
      <c r="R30" s="251"/>
      <c r="S30" s="251"/>
      <c r="T30" s="251"/>
      <c r="U30" s="251"/>
      <c r="V30" s="251"/>
      <c r="W30" s="251"/>
      <c r="X30" s="251"/>
      <c r="Y30" s="251"/>
      <c r="Z30" s="251"/>
    </row>
    <row r="31" spans="1:26" ht="15" customHeight="1">
      <c r="A31" s="246">
        <f t="shared" si="1"/>
        <v>28</v>
      </c>
      <c r="B31" s="253">
        <v>47439</v>
      </c>
      <c r="C31" s="254" t="s">
        <v>3368</v>
      </c>
      <c r="D31" s="248" t="str">
        <f t="shared" si="0"/>
        <v>SREDIŠNJI DRŽAVNI URED ZA HRVATE IZVAN REPUBLIKE HRVATSKE (47439)</v>
      </c>
      <c r="E31" s="254" t="s">
        <v>3369</v>
      </c>
      <c r="F31" s="254" t="s">
        <v>20</v>
      </c>
      <c r="G31" s="255">
        <v>2875004</v>
      </c>
      <c r="H31" s="256" t="s">
        <v>3370</v>
      </c>
      <c r="I31" s="251"/>
      <c r="J31" s="251"/>
      <c r="K31" s="251"/>
      <c r="L31" s="251"/>
      <c r="M31" s="251"/>
      <c r="N31" s="251"/>
      <c r="O31" s="251"/>
      <c r="P31" s="251"/>
      <c r="Q31" s="251"/>
      <c r="R31" s="251"/>
      <c r="S31" s="251"/>
      <c r="T31" s="251"/>
      <c r="U31" s="251"/>
      <c r="V31" s="251"/>
      <c r="W31" s="251"/>
      <c r="X31" s="251"/>
      <c r="Y31" s="251"/>
      <c r="Z31" s="251"/>
    </row>
    <row r="32" spans="1:26" ht="15" customHeight="1">
      <c r="A32" s="257">
        <f t="shared" si="1"/>
        <v>29</v>
      </c>
      <c r="B32" s="258">
        <v>25917</v>
      </c>
      <c r="C32" s="248" t="s">
        <v>3371</v>
      </c>
      <c r="D32" s="248" t="str">
        <f t="shared" si="0"/>
        <v>HRVATSKA MATICA ISELJENIKA (25917)</v>
      </c>
      <c r="E32" s="248" t="s">
        <v>411</v>
      </c>
      <c r="F32" s="248" t="s">
        <v>20</v>
      </c>
      <c r="G32" s="259">
        <v>3277348</v>
      </c>
      <c r="H32" s="15" t="s">
        <v>3372</v>
      </c>
      <c r="I32" s="251"/>
      <c r="J32" s="251"/>
      <c r="K32" s="251"/>
      <c r="L32" s="251"/>
      <c r="M32" s="251"/>
      <c r="N32" s="251"/>
      <c r="O32" s="251"/>
      <c r="P32" s="251"/>
      <c r="Q32" s="251"/>
      <c r="R32" s="251"/>
      <c r="S32" s="251"/>
      <c r="T32" s="251"/>
      <c r="U32" s="251"/>
      <c r="V32" s="251"/>
      <c r="W32" s="251"/>
      <c r="X32" s="251"/>
      <c r="Y32" s="251"/>
      <c r="Z32" s="251"/>
    </row>
    <row r="33" spans="1:26" ht="15" customHeight="1">
      <c r="A33" s="246">
        <f t="shared" si="1"/>
        <v>30</v>
      </c>
      <c r="B33" s="253">
        <v>47932</v>
      </c>
      <c r="C33" s="254" t="s">
        <v>3373</v>
      </c>
      <c r="D33" s="248" t="str">
        <f t="shared" si="0"/>
        <v>SREDIŠNJI DRŽAVNI URED ZA OBNOVU I STAMBENO ZBRINJAVANJE  (47932)</v>
      </c>
      <c r="E33" s="254" t="s">
        <v>3374</v>
      </c>
      <c r="F33" s="254" t="s">
        <v>20</v>
      </c>
      <c r="G33" s="255">
        <v>4041186</v>
      </c>
      <c r="H33" s="256" t="s">
        <v>3375</v>
      </c>
      <c r="I33" s="251"/>
      <c r="J33" s="251"/>
      <c r="K33" s="251"/>
      <c r="L33" s="251"/>
      <c r="M33" s="251"/>
      <c r="N33" s="251"/>
      <c r="O33" s="251"/>
      <c r="P33" s="251"/>
      <c r="Q33" s="251"/>
      <c r="R33" s="251"/>
      <c r="S33" s="251"/>
      <c r="T33" s="251"/>
      <c r="U33" s="251"/>
      <c r="V33" s="251"/>
      <c r="W33" s="251"/>
      <c r="X33" s="251"/>
      <c r="Y33" s="251"/>
      <c r="Z33" s="251"/>
    </row>
    <row r="34" spans="1:26" ht="15" customHeight="1">
      <c r="A34" s="246">
        <f t="shared" si="1"/>
        <v>31</v>
      </c>
      <c r="B34" s="253">
        <v>49585</v>
      </c>
      <c r="C34" s="254" t="s">
        <v>3376</v>
      </c>
      <c r="D34" s="248" t="str">
        <f t="shared" si="0"/>
        <v>SREDIŠNJI DRŽAVNI URED ZA RAZVOJ DIGITALNOG DRUŠTVA (49585)</v>
      </c>
      <c r="E34" s="254" t="s">
        <v>3363</v>
      </c>
      <c r="F34" s="254" t="s">
        <v>20</v>
      </c>
      <c r="G34" s="262" t="s">
        <v>3377</v>
      </c>
      <c r="H34" s="256" t="s">
        <v>3378</v>
      </c>
      <c r="I34" s="251"/>
      <c r="J34" s="251"/>
      <c r="K34" s="251"/>
      <c r="L34" s="251"/>
      <c r="M34" s="251"/>
      <c r="N34" s="251"/>
      <c r="O34" s="251"/>
      <c r="P34" s="251"/>
      <c r="Q34" s="251"/>
      <c r="R34" s="251"/>
      <c r="S34" s="251"/>
      <c r="T34" s="251"/>
      <c r="U34" s="251"/>
      <c r="V34" s="251"/>
      <c r="W34" s="251"/>
      <c r="X34" s="251"/>
      <c r="Y34" s="251"/>
      <c r="Z34" s="251"/>
    </row>
    <row r="35" spans="1:26" ht="15" customHeight="1">
      <c r="A35" s="246">
        <f t="shared" si="1"/>
        <v>32</v>
      </c>
      <c r="B35" s="253">
        <v>51409</v>
      </c>
      <c r="C35" s="254" t="s">
        <v>3379</v>
      </c>
      <c r="D35" s="248" t="str">
        <f t="shared" si="0"/>
        <v>SREDIŠNJI DRŽAVNI URED ZA DEMOGRAFIJU I MLADE (51409)</v>
      </c>
      <c r="E35" s="254" t="s">
        <v>3380</v>
      </c>
      <c r="F35" s="254" t="s">
        <v>20</v>
      </c>
      <c r="G35" s="255">
        <v>5292441</v>
      </c>
      <c r="H35" s="256" t="s">
        <v>3381</v>
      </c>
      <c r="I35" s="251"/>
      <c r="J35" s="251"/>
      <c r="K35" s="251"/>
      <c r="L35" s="251"/>
      <c r="M35" s="251"/>
      <c r="N35" s="251"/>
      <c r="O35" s="251"/>
      <c r="P35" s="251"/>
      <c r="Q35" s="251"/>
      <c r="R35" s="251"/>
      <c r="S35" s="251"/>
      <c r="T35" s="251"/>
      <c r="U35" s="251"/>
      <c r="V35" s="251"/>
      <c r="W35" s="251"/>
      <c r="X35" s="251"/>
      <c r="Y35" s="251"/>
      <c r="Z35" s="251"/>
    </row>
    <row r="36" spans="1:26" ht="15" customHeight="1">
      <c r="A36" s="246">
        <f t="shared" si="1"/>
        <v>33</v>
      </c>
      <c r="B36" s="253">
        <v>50985</v>
      </c>
      <c r="C36" s="254" t="s">
        <v>3382</v>
      </c>
      <c r="D36" s="248" t="str">
        <f t="shared" si="0"/>
        <v>HRVATSKA VATROGASNA ZAJEDNICA (50985)</v>
      </c>
      <c r="E36" s="254" t="s">
        <v>3383</v>
      </c>
      <c r="F36" s="254" t="s">
        <v>20</v>
      </c>
      <c r="G36" s="255">
        <v>5205689</v>
      </c>
      <c r="H36" s="256" t="s">
        <v>3384</v>
      </c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</row>
    <row r="37" spans="1:26" ht="15" customHeight="1">
      <c r="A37" s="257">
        <f t="shared" si="1"/>
        <v>34</v>
      </c>
      <c r="B37" s="258">
        <v>51853</v>
      </c>
      <c r="C37" s="248" t="s">
        <v>3385</v>
      </c>
      <c r="D37" s="248" t="str">
        <f t="shared" si="0"/>
        <v>DRŽAVNA VATROGASNA ŠKOLA (51853)</v>
      </c>
      <c r="E37" s="248" t="s">
        <v>3386</v>
      </c>
      <c r="F37" s="248" t="s">
        <v>20</v>
      </c>
      <c r="G37" s="259">
        <v>5379229</v>
      </c>
      <c r="H37" s="15">
        <v>68850110329</v>
      </c>
      <c r="I37" s="251"/>
      <c r="J37" s="251"/>
      <c r="K37" s="251"/>
      <c r="L37" s="251"/>
      <c r="M37" s="251"/>
      <c r="N37" s="251"/>
      <c r="O37" s="251"/>
      <c r="P37" s="251"/>
      <c r="Q37" s="251"/>
      <c r="R37" s="251"/>
      <c r="S37" s="251"/>
      <c r="T37" s="251"/>
      <c r="U37" s="251"/>
      <c r="V37" s="251"/>
      <c r="W37" s="251"/>
      <c r="X37" s="251"/>
      <c r="Y37" s="251"/>
      <c r="Z37" s="251"/>
    </row>
    <row r="38" spans="1:26" ht="15" customHeight="1">
      <c r="A38" s="246">
        <f t="shared" si="1"/>
        <v>35</v>
      </c>
      <c r="B38" s="253">
        <v>713</v>
      </c>
      <c r="C38" s="254" t="s">
        <v>3387</v>
      </c>
      <c r="D38" s="248" t="str">
        <f t="shared" si="0"/>
        <v>MINISTARSTVO UNUTARNJIH POSLOVA (713)</v>
      </c>
      <c r="E38" s="254" t="s">
        <v>3388</v>
      </c>
      <c r="F38" s="254" t="s">
        <v>20</v>
      </c>
      <c r="G38" s="255">
        <v>3281418</v>
      </c>
      <c r="H38" s="256" t="s">
        <v>3389</v>
      </c>
      <c r="I38" s="251"/>
      <c r="J38" s="251"/>
      <c r="K38" s="251"/>
      <c r="L38" s="251"/>
      <c r="M38" s="251"/>
      <c r="N38" s="251"/>
      <c r="O38" s="251"/>
      <c r="P38" s="251"/>
      <c r="Q38" s="251"/>
      <c r="R38" s="251"/>
      <c r="S38" s="251"/>
      <c r="T38" s="251"/>
      <c r="U38" s="251"/>
      <c r="V38" s="251"/>
      <c r="W38" s="251"/>
      <c r="X38" s="251"/>
      <c r="Y38" s="251"/>
      <c r="Z38" s="251"/>
    </row>
    <row r="39" spans="1:26" ht="15" customHeight="1">
      <c r="A39" s="246">
        <f t="shared" si="1"/>
        <v>36</v>
      </c>
      <c r="B39" s="253">
        <v>47037</v>
      </c>
      <c r="C39" s="254" t="s">
        <v>3390</v>
      </c>
      <c r="D39" s="248" t="str">
        <f t="shared" si="0"/>
        <v>MINISTARSTVO HRVATSKIH BRANITELJA (47037)</v>
      </c>
      <c r="E39" s="263" t="s">
        <v>3380</v>
      </c>
      <c r="F39" s="254" t="s">
        <v>20</v>
      </c>
      <c r="G39" s="255">
        <v>2829541</v>
      </c>
      <c r="H39" s="256" t="s">
        <v>3391</v>
      </c>
      <c r="I39" s="251"/>
      <c r="J39" s="251"/>
      <c r="K39" s="251"/>
      <c r="L39" s="251"/>
      <c r="M39" s="251"/>
      <c r="N39" s="251"/>
      <c r="O39" s="251"/>
      <c r="P39" s="251"/>
      <c r="Q39" s="251"/>
      <c r="R39" s="251"/>
      <c r="S39" s="251"/>
      <c r="T39" s="251"/>
      <c r="U39" s="251"/>
      <c r="V39" s="251"/>
      <c r="W39" s="251"/>
      <c r="X39" s="251"/>
      <c r="Y39" s="251"/>
      <c r="Z39" s="251"/>
    </row>
    <row r="40" spans="1:26" ht="15" customHeight="1">
      <c r="A40" s="257">
        <f t="shared" si="1"/>
        <v>37</v>
      </c>
      <c r="B40" s="258">
        <v>48314</v>
      </c>
      <c r="C40" s="248" t="s">
        <v>3392</v>
      </c>
      <c r="D40" s="248" t="str">
        <f t="shared" si="0"/>
        <v>JAVNA USTANOVA MEMORIJALNI CENTAR DOMOVINSKOG RATA VUKOVAR (48314)</v>
      </c>
      <c r="E40" s="248" t="s">
        <v>3393</v>
      </c>
      <c r="F40" s="248" t="s">
        <v>326</v>
      </c>
      <c r="G40" s="259">
        <v>4140966</v>
      </c>
      <c r="H40" s="15" t="s">
        <v>3394</v>
      </c>
      <c r="I40" s="251"/>
      <c r="J40" s="251"/>
      <c r="K40" s="251"/>
      <c r="L40" s="251"/>
      <c r="M40" s="251"/>
      <c r="N40" s="251"/>
      <c r="O40" s="251"/>
      <c r="P40" s="251"/>
      <c r="Q40" s="251"/>
      <c r="R40" s="251"/>
      <c r="S40" s="251"/>
      <c r="T40" s="251"/>
      <c r="U40" s="251"/>
      <c r="V40" s="251"/>
      <c r="W40" s="251"/>
      <c r="X40" s="251"/>
      <c r="Y40" s="251"/>
      <c r="Z40" s="251"/>
    </row>
    <row r="41" spans="1:26" ht="15" customHeight="1">
      <c r="A41" s="257">
        <f t="shared" si="1"/>
        <v>38</v>
      </c>
      <c r="B41" s="258">
        <v>48710</v>
      </c>
      <c r="C41" s="248" t="s">
        <v>3395</v>
      </c>
      <c r="D41" s="248" t="str">
        <f t="shared" si="0"/>
        <v>DOM HRVATSKIH VETERANA (48710)</v>
      </c>
      <c r="E41" s="248" t="s">
        <v>3396</v>
      </c>
      <c r="F41" s="248" t="s">
        <v>20</v>
      </c>
      <c r="G41" s="259">
        <v>4335635</v>
      </c>
      <c r="H41" s="15" t="s">
        <v>3397</v>
      </c>
      <c r="I41" s="236"/>
      <c r="J41" s="251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</row>
    <row r="42" spans="1:26" ht="15" customHeight="1">
      <c r="A42" s="257">
        <f t="shared" si="1"/>
        <v>39</v>
      </c>
      <c r="B42" s="258">
        <v>52313</v>
      </c>
      <c r="C42" s="248" t="s">
        <v>3398</v>
      </c>
      <c r="D42" s="248" t="str">
        <f t="shared" si="0"/>
        <v>VETERANSKI CENTAR (52313)</v>
      </c>
      <c r="E42" s="248" t="s">
        <v>3399</v>
      </c>
      <c r="F42" s="248" t="s">
        <v>20</v>
      </c>
      <c r="G42" s="259">
        <v>5475139</v>
      </c>
      <c r="H42" s="15">
        <v>38617796847</v>
      </c>
      <c r="I42" s="236"/>
      <c r="J42" s="251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</row>
    <row r="43" spans="1:26" ht="15" customHeight="1">
      <c r="A43" s="246">
        <f t="shared" si="1"/>
        <v>40</v>
      </c>
      <c r="B43" s="253">
        <v>721</v>
      </c>
      <c r="C43" s="254" t="s">
        <v>3400</v>
      </c>
      <c r="D43" s="248" t="str">
        <f t="shared" si="0"/>
        <v>MINISTARSTVO VANJSKIH I EUROPSKIH POSLOVA (721)</v>
      </c>
      <c r="E43" s="254" t="s">
        <v>3401</v>
      </c>
      <c r="F43" s="254" t="s">
        <v>20</v>
      </c>
      <c r="G43" s="255">
        <v>3230040</v>
      </c>
      <c r="H43" s="256" t="s">
        <v>3402</v>
      </c>
      <c r="I43" s="251"/>
      <c r="J43" s="251"/>
      <c r="K43" s="251"/>
      <c r="L43" s="251"/>
      <c r="M43" s="251"/>
      <c r="N43" s="251"/>
      <c r="O43" s="251"/>
      <c r="P43" s="251"/>
      <c r="Q43" s="251"/>
      <c r="R43" s="251"/>
      <c r="S43" s="251"/>
      <c r="T43" s="251"/>
      <c r="U43" s="251"/>
      <c r="V43" s="251"/>
      <c r="W43" s="251"/>
      <c r="X43" s="251"/>
      <c r="Y43" s="251"/>
      <c r="Z43" s="251"/>
    </row>
    <row r="44" spans="1:26" ht="15" customHeight="1">
      <c r="A44" s="246">
        <f t="shared" si="1"/>
        <v>41</v>
      </c>
      <c r="B44" s="253">
        <v>47852</v>
      </c>
      <c r="C44" s="254" t="s">
        <v>3403</v>
      </c>
      <c r="D44" s="248" t="str">
        <f t="shared" si="0"/>
        <v>POVJERENSTVO ZA ODLUČIVANJE O SUKOBU INTERESA (47852)</v>
      </c>
      <c r="E44" s="254" t="s">
        <v>3404</v>
      </c>
      <c r="F44" s="254" t="s">
        <v>20</v>
      </c>
      <c r="G44" s="255">
        <v>1850113</v>
      </c>
      <c r="H44" s="256" t="s">
        <v>3405</v>
      </c>
      <c r="I44" s="251"/>
      <c r="J44" s="251"/>
      <c r="K44" s="251"/>
      <c r="L44" s="251"/>
      <c r="M44" s="251"/>
      <c r="N44" s="251"/>
      <c r="O44" s="251"/>
      <c r="P44" s="251"/>
      <c r="Q44" s="251"/>
      <c r="R44" s="251"/>
      <c r="S44" s="251"/>
      <c r="T44" s="251"/>
      <c r="U44" s="251"/>
      <c r="V44" s="251"/>
      <c r="W44" s="251"/>
      <c r="X44" s="251"/>
      <c r="Y44" s="251"/>
      <c r="Z44" s="251"/>
    </row>
    <row r="45" spans="1:26" ht="15.75" customHeight="1">
      <c r="A45" s="246">
        <f t="shared" si="1"/>
        <v>42</v>
      </c>
      <c r="B45" s="253">
        <v>756</v>
      </c>
      <c r="C45" s="254" t="s">
        <v>3406</v>
      </c>
      <c r="D45" s="248" t="str">
        <f t="shared" si="0"/>
        <v>MINISTARSTVO KULTURE I MEDIJA (756)</v>
      </c>
      <c r="E45" s="254" t="s">
        <v>3407</v>
      </c>
      <c r="F45" s="254" t="s">
        <v>20</v>
      </c>
      <c r="G45" s="255">
        <v>931608</v>
      </c>
      <c r="H45" s="256" t="s">
        <v>3408</v>
      </c>
      <c r="I45" s="251"/>
      <c r="J45" s="251"/>
      <c r="K45" s="251"/>
      <c r="L45" s="251"/>
      <c r="M45" s="251"/>
      <c r="N45" s="251"/>
      <c r="O45" s="251"/>
      <c r="P45" s="251"/>
      <c r="Q45" s="251"/>
      <c r="R45" s="251"/>
      <c r="S45" s="251"/>
      <c r="T45" s="251"/>
      <c r="U45" s="251"/>
      <c r="V45" s="251"/>
      <c r="W45" s="251"/>
      <c r="X45" s="251"/>
      <c r="Y45" s="251"/>
      <c r="Z45" s="251"/>
    </row>
    <row r="46" spans="1:26" ht="15" customHeight="1">
      <c r="A46" s="257">
        <f t="shared" si="1"/>
        <v>43</v>
      </c>
      <c r="B46" s="258">
        <v>789</v>
      </c>
      <c r="C46" s="248" t="s">
        <v>3409</v>
      </c>
      <c r="D46" s="248" t="str">
        <f t="shared" si="0"/>
        <v>DRŽAVNI ARHIV U BJELOVARU (789)</v>
      </c>
      <c r="E46" s="248" t="s">
        <v>3410</v>
      </c>
      <c r="F46" s="248" t="s">
        <v>3411</v>
      </c>
      <c r="G46" s="259">
        <v>3316734</v>
      </c>
      <c r="H46" s="15" t="s">
        <v>3412</v>
      </c>
      <c r="I46" s="251"/>
      <c r="J46" s="251"/>
      <c r="K46" s="251"/>
      <c r="L46" s="251"/>
      <c r="M46" s="251"/>
      <c r="N46" s="251"/>
      <c r="O46" s="251"/>
      <c r="P46" s="251"/>
      <c r="Q46" s="251"/>
      <c r="R46" s="251"/>
      <c r="S46" s="251"/>
      <c r="T46" s="251"/>
      <c r="U46" s="251"/>
      <c r="V46" s="251"/>
      <c r="W46" s="251"/>
      <c r="X46" s="251"/>
      <c r="Y46" s="251"/>
      <c r="Z46" s="251"/>
    </row>
    <row r="47" spans="1:26" ht="15" customHeight="1">
      <c r="A47" s="257">
        <f t="shared" si="1"/>
        <v>44</v>
      </c>
      <c r="B47" s="258">
        <v>797</v>
      </c>
      <c r="C47" s="248" t="s">
        <v>3413</v>
      </c>
      <c r="D47" s="248" t="str">
        <f t="shared" si="0"/>
        <v>DRŽAVNI ARHIV U DUBROVNIKU (797)</v>
      </c>
      <c r="E47" s="248" t="s">
        <v>3414</v>
      </c>
      <c r="F47" s="248" t="s">
        <v>119</v>
      </c>
      <c r="G47" s="259">
        <v>3303870</v>
      </c>
      <c r="H47" s="15" t="s">
        <v>3415</v>
      </c>
      <c r="I47" s="251"/>
      <c r="J47" s="251"/>
      <c r="K47" s="251"/>
      <c r="L47" s="251"/>
      <c r="M47" s="251"/>
      <c r="N47" s="251"/>
      <c r="O47" s="251"/>
      <c r="P47" s="251"/>
      <c r="Q47" s="251"/>
      <c r="R47" s="251"/>
      <c r="S47" s="251"/>
      <c r="T47" s="251"/>
      <c r="U47" s="251"/>
      <c r="V47" s="251"/>
      <c r="W47" s="251"/>
      <c r="X47" s="251"/>
      <c r="Y47" s="251"/>
      <c r="Z47" s="251"/>
    </row>
    <row r="48" spans="1:26" ht="15" customHeight="1">
      <c r="A48" s="257">
        <f t="shared" si="1"/>
        <v>45</v>
      </c>
      <c r="B48" s="258">
        <v>23577</v>
      </c>
      <c r="C48" s="248" t="s">
        <v>3416</v>
      </c>
      <c r="D48" s="248" t="str">
        <f t="shared" si="0"/>
        <v>DRŽAVNI ARHIV U GOSPIĆU (23577)</v>
      </c>
      <c r="E48" s="248" t="s">
        <v>3417</v>
      </c>
      <c r="F48" s="248" t="s">
        <v>334</v>
      </c>
      <c r="G48" s="259">
        <v>1475444</v>
      </c>
      <c r="H48" s="15" t="s">
        <v>3418</v>
      </c>
      <c r="I48" s="251"/>
      <c r="J48" s="251"/>
      <c r="K48" s="251"/>
      <c r="L48" s="251"/>
      <c r="M48" s="251"/>
      <c r="N48" s="251"/>
      <c r="O48" s="251"/>
      <c r="P48" s="251"/>
      <c r="Q48" s="251"/>
      <c r="R48" s="251"/>
      <c r="S48" s="251"/>
      <c r="T48" s="251"/>
      <c r="U48" s="251"/>
      <c r="V48" s="251"/>
      <c r="W48" s="251"/>
      <c r="X48" s="251"/>
      <c r="Y48" s="251"/>
      <c r="Z48" s="251"/>
    </row>
    <row r="49" spans="1:26" ht="15" customHeight="1">
      <c r="A49" s="257">
        <f t="shared" si="1"/>
        <v>46</v>
      </c>
      <c r="B49" s="258">
        <v>801</v>
      </c>
      <c r="C49" s="248" t="s">
        <v>3419</v>
      </c>
      <c r="D49" s="248" t="str">
        <f t="shared" si="0"/>
        <v>DRŽAVNI ARHIV U KARLOVCU (801)</v>
      </c>
      <c r="E49" s="248" t="s">
        <v>3420</v>
      </c>
      <c r="F49" s="248" t="s">
        <v>338</v>
      </c>
      <c r="G49" s="259">
        <v>3123367</v>
      </c>
      <c r="H49" s="15" t="s">
        <v>3421</v>
      </c>
      <c r="I49" s="251"/>
      <c r="J49" s="251"/>
      <c r="K49" s="251"/>
      <c r="L49" s="251"/>
      <c r="M49" s="251"/>
      <c r="N49" s="251"/>
      <c r="O49" s="251"/>
      <c r="P49" s="251"/>
      <c r="Q49" s="251"/>
      <c r="R49" s="251"/>
      <c r="S49" s="251"/>
      <c r="T49" s="251"/>
      <c r="U49" s="251"/>
      <c r="V49" s="251"/>
      <c r="W49" s="251"/>
      <c r="X49" s="251"/>
      <c r="Y49" s="251"/>
      <c r="Z49" s="251"/>
    </row>
    <row r="50" spans="1:26" ht="15" customHeight="1">
      <c r="A50" s="257">
        <f t="shared" si="1"/>
        <v>47</v>
      </c>
      <c r="B50" s="258">
        <v>810</v>
      </c>
      <c r="C50" s="248" t="s">
        <v>3422</v>
      </c>
      <c r="D50" s="248" t="str">
        <f t="shared" si="0"/>
        <v>DRŽAVNI ARHIV U OSIJEKU (810)</v>
      </c>
      <c r="E50" s="248" t="s">
        <v>3423</v>
      </c>
      <c r="F50" s="248" t="s">
        <v>40</v>
      </c>
      <c r="G50" s="259">
        <v>3014223</v>
      </c>
      <c r="H50" s="15" t="s">
        <v>3424</v>
      </c>
      <c r="I50" s="251"/>
      <c r="J50" s="251"/>
      <c r="K50" s="251"/>
      <c r="L50" s="251"/>
      <c r="M50" s="251"/>
      <c r="N50" s="251"/>
      <c r="O50" s="251"/>
      <c r="P50" s="251"/>
      <c r="Q50" s="251"/>
      <c r="R50" s="251"/>
      <c r="S50" s="251"/>
      <c r="T50" s="251"/>
      <c r="U50" s="251"/>
      <c r="V50" s="251"/>
      <c r="W50" s="251"/>
      <c r="X50" s="251"/>
      <c r="Y50" s="251"/>
      <c r="Z50" s="251"/>
    </row>
    <row r="51" spans="1:26" ht="15" customHeight="1">
      <c r="A51" s="257">
        <f t="shared" si="1"/>
        <v>48</v>
      </c>
      <c r="B51" s="258">
        <v>828</v>
      </c>
      <c r="C51" s="248" t="s">
        <v>3425</v>
      </c>
      <c r="D51" s="248" t="str">
        <f t="shared" si="0"/>
        <v>DRŽAVNI ARHIV U PAZINU (828)</v>
      </c>
      <c r="E51" s="248" t="s">
        <v>3426</v>
      </c>
      <c r="F51" s="248" t="s">
        <v>3427</v>
      </c>
      <c r="G51" s="259">
        <v>3089240</v>
      </c>
      <c r="H51" s="15" t="s">
        <v>3428</v>
      </c>
      <c r="I51" s="251"/>
      <c r="J51" s="251"/>
      <c r="K51" s="251"/>
      <c r="L51" s="251"/>
      <c r="M51" s="251"/>
      <c r="N51" s="251"/>
      <c r="O51" s="251"/>
      <c r="P51" s="251"/>
      <c r="Q51" s="251"/>
      <c r="R51" s="251"/>
      <c r="S51" s="251"/>
      <c r="T51" s="251"/>
      <c r="U51" s="251"/>
      <c r="V51" s="251"/>
      <c r="W51" s="251"/>
      <c r="X51" s="251"/>
      <c r="Y51" s="251"/>
      <c r="Z51" s="251"/>
    </row>
    <row r="52" spans="1:26" ht="15" customHeight="1">
      <c r="A52" s="257">
        <f t="shared" si="1"/>
        <v>49</v>
      </c>
      <c r="B52" s="258">
        <v>836</v>
      </c>
      <c r="C52" s="248" t="s">
        <v>3429</v>
      </c>
      <c r="D52" s="248" t="str">
        <f t="shared" si="0"/>
        <v>DRŽAVNI ARHIV U RIJECI (836)</v>
      </c>
      <c r="E52" s="248" t="s">
        <v>3430</v>
      </c>
      <c r="F52" s="248" t="s">
        <v>125</v>
      </c>
      <c r="G52" s="259">
        <v>3321088</v>
      </c>
      <c r="H52" s="15" t="s">
        <v>3431</v>
      </c>
      <c r="I52" s="251"/>
      <c r="J52" s="251"/>
      <c r="K52" s="251"/>
      <c r="L52" s="251"/>
      <c r="M52" s="251"/>
      <c r="N52" s="251"/>
      <c r="O52" s="251"/>
      <c r="P52" s="251"/>
      <c r="Q52" s="251"/>
      <c r="R52" s="251"/>
      <c r="S52" s="251"/>
      <c r="T52" s="251"/>
      <c r="U52" s="251"/>
      <c r="V52" s="251"/>
      <c r="W52" s="251"/>
      <c r="X52" s="251"/>
      <c r="Y52" s="251"/>
      <c r="Z52" s="251"/>
    </row>
    <row r="53" spans="1:26" ht="15" customHeight="1">
      <c r="A53" s="257">
        <f t="shared" si="1"/>
        <v>50</v>
      </c>
      <c r="B53" s="258">
        <v>844</v>
      </c>
      <c r="C53" s="248" t="s">
        <v>3432</v>
      </c>
      <c r="D53" s="248" t="str">
        <f t="shared" si="0"/>
        <v>DRŽAVNI ARHIV U SISKU (844)</v>
      </c>
      <c r="E53" s="248" t="s">
        <v>3433</v>
      </c>
      <c r="F53" s="248" t="s">
        <v>288</v>
      </c>
      <c r="G53" s="259">
        <v>3313824</v>
      </c>
      <c r="H53" s="15" t="s">
        <v>3434</v>
      </c>
      <c r="I53" s="251"/>
      <c r="J53" s="251"/>
      <c r="K53" s="251"/>
      <c r="L53" s="251"/>
      <c r="M53" s="251"/>
      <c r="N53" s="251"/>
      <c r="O53" s="251"/>
      <c r="P53" s="251"/>
      <c r="Q53" s="251"/>
      <c r="R53" s="251"/>
      <c r="S53" s="251"/>
      <c r="T53" s="251"/>
      <c r="U53" s="251"/>
      <c r="V53" s="251"/>
      <c r="W53" s="251"/>
      <c r="X53" s="251"/>
      <c r="Y53" s="251"/>
      <c r="Z53" s="251"/>
    </row>
    <row r="54" spans="1:26" ht="15" customHeight="1">
      <c r="A54" s="257">
        <f t="shared" si="1"/>
        <v>51</v>
      </c>
      <c r="B54" s="258">
        <v>852</v>
      </c>
      <c r="C54" s="248" t="s">
        <v>3435</v>
      </c>
      <c r="D54" s="248" t="str">
        <f t="shared" si="0"/>
        <v>DRŽAVNI ARHIV U SLAVONSKOM BRODU (852)</v>
      </c>
      <c r="E54" s="248" t="s">
        <v>3436</v>
      </c>
      <c r="F54" s="248" t="s">
        <v>172</v>
      </c>
      <c r="G54" s="259">
        <v>3071162</v>
      </c>
      <c r="H54" s="15" t="s">
        <v>3437</v>
      </c>
      <c r="I54" s="251"/>
      <c r="J54" s="251"/>
      <c r="K54" s="251"/>
      <c r="L54" s="251"/>
      <c r="M54" s="251"/>
      <c r="N54" s="251"/>
      <c r="O54" s="251"/>
      <c r="P54" s="251"/>
      <c r="Q54" s="251"/>
      <c r="R54" s="251"/>
      <c r="S54" s="251"/>
      <c r="T54" s="251"/>
      <c r="U54" s="251"/>
      <c r="V54" s="251"/>
      <c r="W54" s="251"/>
      <c r="X54" s="251"/>
      <c r="Y54" s="251"/>
      <c r="Z54" s="251"/>
    </row>
    <row r="55" spans="1:26" ht="15" customHeight="1">
      <c r="A55" s="257">
        <f t="shared" si="1"/>
        <v>52</v>
      </c>
      <c r="B55" s="258">
        <v>869</v>
      </c>
      <c r="C55" s="248" t="s">
        <v>3438</v>
      </c>
      <c r="D55" s="248" t="str">
        <f t="shared" si="0"/>
        <v>DRŽAVNI ARHIV U SPLITU (869)</v>
      </c>
      <c r="E55" s="248" t="s">
        <v>3439</v>
      </c>
      <c r="F55" s="248" t="s">
        <v>176</v>
      </c>
      <c r="G55" s="259">
        <v>3118452</v>
      </c>
      <c r="H55" s="15" t="s">
        <v>3440</v>
      </c>
      <c r="I55" s="251"/>
      <c r="J55" s="251"/>
      <c r="K55" s="251"/>
      <c r="L55" s="251"/>
      <c r="M55" s="251"/>
      <c r="N55" s="251"/>
      <c r="O55" s="251"/>
      <c r="P55" s="251"/>
      <c r="Q55" s="251"/>
      <c r="R55" s="251"/>
      <c r="S55" s="251"/>
      <c r="T55" s="251"/>
      <c r="U55" s="251"/>
      <c r="V55" s="251"/>
      <c r="W55" s="251"/>
      <c r="X55" s="251"/>
      <c r="Y55" s="251"/>
      <c r="Z55" s="251"/>
    </row>
    <row r="56" spans="1:26" ht="15" customHeight="1">
      <c r="A56" s="257">
        <f t="shared" si="1"/>
        <v>53</v>
      </c>
      <c r="B56" s="258">
        <v>43915</v>
      </c>
      <c r="C56" s="248" t="s">
        <v>3441</v>
      </c>
      <c r="D56" s="248" t="str">
        <f t="shared" si="0"/>
        <v>DRŽAVNI ARHIV U ŠIBENIKU (43915)</v>
      </c>
      <c r="E56" s="248" t="s">
        <v>3442</v>
      </c>
      <c r="F56" s="248" t="s">
        <v>345</v>
      </c>
      <c r="G56" s="259">
        <v>2435411</v>
      </c>
      <c r="H56" s="15" t="s">
        <v>3443</v>
      </c>
      <c r="I56" s="251"/>
      <c r="J56" s="251"/>
      <c r="K56" s="251"/>
      <c r="L56" s="251"/>
      <c r="M56" s="251"/>
      <c r="N56" s="251"/>
      <c r="O56" s="251"/>
      <c r="P56" s="251"/>
      <c r="Q56" s="251"/>
      <c r="R56" s="251"/>
      <c r="S56" s="251"/>
      <c r="T56" s="251"/>
      <c r="U56" s="251"/>
      <c r="V56" s="251"/>
      <c r="W56" s="251"/>
      <c r="X56" s="251"/>
      <c r="Y56" s="251"/>
      <c r="Z56" s="251"/>
    </row>
    <row r="57" spans="1:26" ht="15" customHeight="1">
      <c r="A57" s="257">
        <f t="shared" si="1"/>
        <v>54</v>
      </c>
      <c r="B57" s="258">
        <v>877</v>
      </c>
      <c r="C57" s="248" t="s">
        <v>3444</v>
      </c>
      <c r="D57" s="248" t="str">
        <f t="shared" si="0"/>
        <v>DRŽAVNI ARHIV U VARAŽDINU (877)</v>
      </c>
      <c r="E57" s="248" t="s">
        <v>3445</v>
      </c>
      <c r="F57" s="248" t="s">
        <v>27</v>
      </c>
      <c r="G57" s="259">
        <v>3006166</v>
      </c>
      <c r="H57" s="15" t="s">
        <v>3446</v>
      </c>
      <c r="I57" s="251"/>
      <c r="J57" s="251"/>
      <c r="K57" s="251"/>
      <c r="L57" s="251"/>
      <c r="M57" s="251"/>
      <c r="N57" s="251"/>
      <c r="O57" s="251"/>
      <c r="P57" s="251"/>
      <c r="Q57" s="251"/>
      <c r="R57" s="251"/>
      <c r="S57" s="251"/>
      <c r="T57" s="251"/>
      <c r="U57" s="251"/>
      <c r="V57" s="251"/>
      <c r="W57" s="251"/>
      <c r="X57" s="251"/>
      <c r="Y57" s="251"/>
      <c r="Z57" s="251"/>
    </row>
    <row r="58" spans="1:26" ht="15" customHeight="1">
      <c r="A58" s="257">
        <f t="shared" si="1"/>
        <v>55</v>
      </c>
      <c r="B58" s="258">
        <v>44493</v>
      </c>
      <c r="C58" s="248" t="s">
        <v>3447</v>
      </c>
      <c r="D58" s="248" t="str">
        <f t="shared" si="0"/>
        <v>DRŽAVNI ARHIV U VIROVITICI  (44493)</v>
      </c>
      <c r="E58" s="248" t="s">
        <v>3448</v>
      </c>
      <c r="F58" s="248" t="s">
        <v>349</v>
      </c>
      <c r="G58" s="259">
        <v>2494841</v>
      </c>
      <c r="H58" s="15" t="s">
        <v>3449</v>
      </c>
      <c r="I58" s="251"/>
      <c r="J58" s="251"/>
      <c r="K58" s="251"/>
      <c r="L58" s="251"/>
      <c r="M58" s="251"/>
      <c r="N58" s="251"/>
      <c r="O58" s="251"/>
      <c r="P58" s="251"/>
      <c r="Q58" s="251"/>
      <c r="R58" s="251"/>
      <c r="S58" s="251"/>
      <c r="T58" s="251"/>
      <c r="U58" s="251"/>
      <c r="V58" s="251"/>
      <c r="W58" s="251"/>
      <c r="X58" s="251"/>
      <c r="Y58" s="251"/>
      <c r="Z58" s="251"/>
    </row>
    <row r="59" spans="1:26" ht="15" customHeight="1">
      <c r="A59" s="257">
        <f t="shared" si="1"/>
        <v>56</v>
      </c>
      <c r="B59" s="258">
        <v>43636</v>
      </c>
      <c r="C59" s="248" t="s">
        <v>3450</v>
      </c>
      <c r="D59" s="248" t="str">
        <f t="shared" si="0"/>
        <v>DRŽAVNI ARHIV U VUKOVARU  (43636)</v>
      </c>
      <c r="E59" s="248" t="s">
        <v>3451</v>
      </c>
      <c r="F59" s="248" t="s">
        <v>326</v>
      </c>
      <c r="G59" s="259">
        <v>2334712</v>
      </c>
      <c r="H59" s="15" t="s">
        <v>3452</v>
      </c>
      <c r="I59" s="251"/>
      <c r="J59" s="251"/>
      <c r="K59" s="251"/>
      <c r="L59" s="251"/>
      <c r="M59" s="251"/>
      <c r="N59" s="251"/>
      <c r="O59" s="251"/>
      <c r="P59" s="251"/>
      <c r="Q59" s="251"/>
      <c r="R59" s="251"/>
      <c r="S59" s="251"/>
      <c r="T59" s="251"/>
      <c r="U59" s="251"/>
      <c r="V59" s="251"/>
      <c r="W59" s="251"/>
      <c r="X59" s="251"/>
      <c r="Y59" s="251"/>
      <c r="Z59" s="251"/>
    </row>
    <row r="60" spans="1:26" ht="15" customHeight="1">
      <c r="A60" s="257">
        <f t="shared" si="1"/>
        <v>57</v>
      </c>
      <c r="B60" s="258">
        <v>885</v>
      </c>
      <c r="C60" s="248" t="s">
        <v>3453</v>
      </c>
      <c r="D60" s="248" t="str">
        <f t="shared" si="0"/>
        <v>DRŽAVNI ARHIV U ZADRU (885)</v>
      </c>
      <c r="E60" s="248" t="s">
        <v>3454</v>
      </c>
      <c r="F60" s="248" t="s">
        <v>217</v>
      </c>
      <c r="G60" s="259">
        <v>3142019</v>
      </c>
      <c r="H60" s="15" t="s">
        <v>3455</v>
      </c>
      <c r="I60" s="251"/>
      <c r="J60" s="251"/>
      <c r="K60" s="251"/>
      <c r="L60" s="251"/>
      <c r="M60" s="251"/>
      <c r="N60" s="251"/>
      <c r="O60" s="251"/>
      <c r="P60" s="251"/>
      <c r="Q60" s="251"/>
      <c r="R60" s="251"/>
      <c r="S60" s="251"/>
      <c r="T60" s="251"/>
      <c r="U60" s="251"/>
      <c r="V60" s="251"/>
      <c r="W60" s="251"/>
      <c r="X60" s="251"/>
      <c r="Y60" s="251"/>
      <c r="Z60" s="251"/>
    </row>
    <row r="61" spans="1:26" ht="15" customHeight="1">
      <c r="A61" s="257">
        <f t="shared" si="1"/>
        <v>58</v>
      </c>
      <c r="B61" s="258">
        <v>893</v>
      </c>
      <c r="C61" s="248" t="s">
        <v>3456</v>
      </c>
      <c r="D61" s="248" t="str">
        <f t="shared" si="0"/>
        <v>DRŽAVNI ARHIV U ZAGREBU (893)</v>
      </c>
      <c r="E61" s="248" t="s">
        <v>3457</v>
      </c>
      <c r="F61" s="248" t="s">
        <v>20</v>
      </c>
      <c r="G61" s="259">
        <v>3224953</v>
      </c>
      <c r="H61" s="15" t="s">
        <v>3458</v>
      </c>
      <c r="I61" s="251"/>
      <c r="J61" s="251"/>
      <c r="K61" s="251"/>
      <c r="L61" s="251"/>
      <c r="M61" s="251"/>
      <c r="N61" s="251"/>
      <c r="O61" s="251"/>
      <c r="P61" s="251"/>
      <c r="Q61" s="251"/>
      <c r="R61" s="251"/>
      <c r="S61" s="251"/>
      <c r="T61" s="251"/>
      <c r="U61" s="251"/>
      <c r="V61" s="251"/>
      <c r="W61" s="251"/>
      <c r="X61" s="251"/>
      <c r="Y61" s="251"/>
      <c r="Z61" s="251"/>
    </row>
    <row r="62" spans="1:26" ht="15" customHeight="1">
      <c r="A62" s="257">
        <f t="shared" si="1"/>
        <v>59</v>
      </c>
      <c r="B62" s="258">
        <v>43644</v>
      </c>
      <c r="C62" s="248" t="s">
        <v>3459</v>
      </c>
      <c r="D62" s="248" t="str">
        <f t="shared" si="0"/>
        <v>DRŽAVNI ARHIV ZA MEĐIMURJE  (43644)</v>
      </c>
      <c r="E62" s="248" t="s">
        <v>3460</v>
      </c>
      <c r="F62" s="248" t="s">
        <v>3461</v>
      </c>
      <c r="G62" s="259">
        <v>2326086</v>
      </c>
      <c r="H62" s="15" t="s">
        <v>3462</v>
      </c>
      <c r="I62" s="251"/>
      <c r="J62" s="251"/>
      <c r="K62" s="251"/>
      <c r="L62" s="251"/>
      <c r="M62" s="251"/>
      <c r="N62" s="251"/>
      <c r="O62" s="251"/>
      <c r="P62" s="251"/>
      <c r="Q62" s="251"/>
      <c r="R62" s="251"/>
      <c r="S62" s="251"/>
      <c r="T62" s="251"/>
      <c r="U62" s="251"/>
      <c r="V62" s="251"/>
      <c r="W62" s="251"/>
      <c r="X62" s="251"/>
      <c r="Y62" s="251"/>
      <c r="Z62" s="251"/>
    </row>
    <row r="63" spans="1:26" ht="15" customHeight="1">
      <c r="A63" s="257">
        <f t="shared" si="1"/>
        <v>60</v>
      </c>
      <c r="B63" s="258">
        <v>764</v>
      </c>
      <c r="C63" s="248" t="s">
        <v>3463</v>
      </c>
      <c r="D63" s="248" t="str">
        <f t="shared" si="0"/>
        <v>HRVATSKI DRŽAVNI ARHIV (764)</v>
      </c>
      <c r="E63" s="248" t="s">
        <v>3464</v>
      </c>
      <c r="F63" s="248" t="s">
        <v>20</v>
      </c>
      <c r="G63" s="259">
        <v>3205380</v>
      </c>
      <c r="H63" s="15" t="s">
        <v>3465</v>
      </c>
      <c r="I63" s="251"/>
      <c r="J63" s="251"/>
      <c r="K63" s="251"/>
      <c r="L63" s="251"/>
      <c r="M63" s="251"/>
      <c r="N63" s="251"/>
      <c r="O63" s="251"/>
      <c r="P63" s="251"/>
      <c r="Q63" s="251"/>
      <c r="R63" s="251"/>
      <c r="S63" s="251"/>
      <c r="T63" s="251"/>
      <c r="U63" s="251"/>
      <c r="V63" s="251"/>
      <c r="W63" s="251"/>
      <c r="X63" s="251"/>
      <c r="Y63" s="251"/>
      <c r="Z63" s="251"/>
    </row>
    <row r="64" spans="1:26" ht="15" customHeight="1">
      <c r="A64" s="257">
        <f t="shared" si="1"/>
        <v>61</v>
      </c>
      <c r="B64" s="258">
        <v>40623</v>
      </c>
      <c r="C64" s="248" t="s">
        <v>3466</v>
      </c>
      <c r="D64" s="248" t="str">
        <f t="shared" si="0"/>
        <v>HRVATSKI MEMORIJALNO-DOKUMENTACIJSKI CENTAR DOMOVINSKOGA RATA (40623)</v>
      </c>
      <c r="E64" s="248" t="s">
        <v>3467</v>
      </c>
      <c r="F64" s="248" t="s">
        <v>20</v>
      </c>
      <c r="G64" s="259">
        <v>1909592</v>
      </c>
      <c r="H64" s="15" t="s">
        <v>3468</v>
      </c>
      <c r="I64" s="251"/>
      <c r="J64" s="251"/>
      <c r="K64" s="251"/>
      <c r="L64" s="251"/>
      <c r="M64" s="251"/>
      <c r="N64" s="251"/>
      <c r="O64" s="251"/>
      <c r="P64" s="251"/>
      <c r="Q64" s="251"/>
      <c r="R64" s="251"/>
      <c r="S64" s="251"/>
      <c r="T64" s="251"/>
      <c r="U64" s="251"/>
      <c r="V64" s="251"/>
      <c r="W64" s="251"/>
      <c r="X64" s="251"/>
      <c r="Y64" s="251"/>
      <c r="Z64" s="251"/>
    </row>
    <row r="65" spans="1:26" ht="15" customHeight="1">
      <c r="A65" s="257">
        <f t="shared" si="1"/>
        <v>62</v>
      </c>
      <c r="B65" s="258">
        <v>924</v>
      </c>
      <c r="C65" s="248" t="s">
        <v>3469</v>
      </c>
      <c r="D65" s="248" t="str">
        <f t="shared" si="0"/>
        <v>ARHEOLOŠKI MUZEJ ISTRE (924)</v>
      </c>
      <c r="E65" s="248" t="s">
        <v>3470</v>
      </c>
      <c r="F65" s="248" t="s">
        <v>109</v>
      </c>
      <c r="G65" s="259">
        <v>3203727</v>
      </c>
      <c r="H65" s="15" t="s">
        <v>3471</v>
      </c>
      <c r="I65" s="251"/>
      <c r="J65" s="251"/>
      <c r="K65" s="251"/>
      <c r="L65" s="251"/>
      <c r="M65" s="251"/>
      <c r="N65" s="251"/>
      <c r="O65" s="251"/>
      <c r="P65" s="251"/>
      <c r="Q65" s="251"/>
      <c r="R65" s="251"/>
      <c r="S65" s="251"/>
      <c r="T65" s="251"/>
      <c r="U65" s="251"/>
      <c r="V65" s="251"/>
      <c r="W65" s="251"/>
      <c r="X65" s="251"/>
      <c r="Y65" s="251"/>
      <c r="Z65" s="251"/>
    </row>
    <row r="66" spans="1:26" ht="15" customHeight="1">
      <c r="A66" s="257">
        <f t="shared" si="1"/>
        <v>63</v>
      </c>
      <c r="B66" s="258">
        <v>40631</v>
      </c>
      <c r="C66" s="248" t="s">
        <v>3472</v>
      </c>
      <c r="D66" s="248" t="str">
        <f t="shared" si="0"/>
        <v>ARHEOLOŠKI MUZEJ NARONA (40631)</v>
      </c>
      <c r="E66" s="248" t="s">
        <v>3473</v>
      </c>
      <c r="F66" s="248" t="s">
        <v>3474</v>
      </c>
      <c r="G66" s="259">
        <v>2071061</v>
      </c>
      <c r="H66" s="15" t="s">
        <v>3475</v>
      </c>
      <c r="I66" s="251"/>
      <c r="J66" s="251"/>
      <c r="K66" s="251"/>
      <c r="L66" s="251"/>
      <c r="M66" s="251"/>
      <c r="N66" s="251"/>
      <c r="O66" s="251"/>
      <c r="P66" s="251"/>
      <c r="Q66" s="251"/>
      <c r="R66" s="251"/>
      <c r="S66" s="251"/>
      <c r="T66" s="251"/>
      <c r="U66" s="251"/>
      <c r="V66" s="251"/>
      <c r="W66" s="251"/>
      <c r="X66" s="251"/>
      <c r="Y66" s="251"/>
      <c r="Z66" s="251"/>
    </row>
    <row r="67" spans="1:26" ht="15" customHeight="1">
      <c r="A67" s="257">
        <f t="shared" si="1"/>
        <v>64</v>
      </c>
      <c r="B67" s="258">
        <v>50090</v>
      </c>
      <c r="C67" s="248" t="s">
        <v>3476</v>
      </c>
      <c r="D67" s="248" t="str">
        <f t="shared" si="0"/>
        <v>ARHEOLOŠKI MUZEJ OSIJEK (50090)</v>
      </c>
      <c r="E67" s="248" t="s">
        <v>3477</v>
      </c>
      <c r="F67" s="248" t="s">
        <v>40</v>
      </c>
      <c r="G67" s="259">
        <v>4857283</v>
      </c>
      <c r="H67" s="15" t="s">
        <v>3478</v>
      </c>
      <c r="I67" s="251"/>
      <c r="J67" s="251"/>
      <c r="K67" s="251"/>
      <c r="L67" s="251"/>
      <c r="M67" s="251"/>
      <c r="N67" s="251"/>
      <c r="O67" s="251"/>
      <c r="P67" s="251"/>
      <c r="Q67" s="251"/>
      <c r="R67" s="251"/>
      <c r="S67" s="251"/>
      <c r="T67" s="251"/>
      <c r="U67" s="251"/>
      <c r="V67" s="251"/>
      <c r="W67" s="251"/>
      <c r="X67" s="251"/>
      <c r="Y67" s="251"/>
      <c r="Z67" s="251"/>
    </row>
    <row r="68" spans="1:26" ht="15" customHeight="1">
      <c r="A68" s="257">
        <f t="shared" si="1"/>
        <v>65</v>
      </c>
      <c r="B68" s="258">
        <v>908</v>
      </c>
      <c r="C68" s="248" t="s">
        <v>3479</v>
      </c>
      <c r="D68" s="248" t="str">
        <f t="shared" ref="D68:D131" si="2">C68&amp;" ("&amp;B68&amp;")"</f>
        <v>ARHEOLOŠKI MUZEJ U SPLITU (908)</v>
      </c>
      <c r="E68" s="248" t="s">
        <v>3480</v>
      </c>
      <c r="F68" s="248" t="s">
        <v>176</v>
      </c>
      <c r="G68" s="259">
        <v>3118380</v>
      </c>
      <c r="H68" s="15" t="s">
        <v>3481</v>
      </c>
      <c r="I68" s="251"/>
      <c r="J68" s="251"/>
      <c r="K68" s="251"/>
      <c r="L68" s="251"/>
      <c r="M68" s="251"/>
      <c r="N68" s="251"/>
      <c r="O68" s="251"/>
      <c r="P68" s="251"/>
      <c r="Q68" s="251"/>
      <c r="R68" s="251"/>
      <c r="S68" s="251"/>
      <c r="T68" s="251"/>
      <c r="U68" s="251"/>
      <c r="V68" s="251"/>
      <c r="W68" s="251"/>
      <c r="X68" s="251"/>
      <c r="Y68" s="251"/>
      <c r="Z68" s="251"/>
    </row>
    <row r="69" spans="1:26" ht="15" customHeight="1">
      <c r="A69" s="257">
        <f t="shared" si="1"/>
        <v>66</v>
      </c>
      <c r="B69" s="258">
        <v>916</v>
      </c>
      <c r="C69" s="248" t="s">
        <v>3482</v>
      </c>
      <c r="D69" s="248" t="str">
        <f t="shared" si="2"/>
        <v>ARHEOLOŠKI MUZEJ ZADAR (916)</v>
      </c>
      <c r="E69" s="248" t="s">
        <v>3483</v>
      </c>
      <c r="F69" s="248" t="s">
        <v>3484</v>
      </c>
      <c r="G69" s="259">
        <v>3132170</v>
      </c>
      <c r="H69" s="15" t="s">
        <v>3485</v>
      </c>
      <c r="I69" s="251"/>
      <c r="J69" s="251"/>
      <c r="K69" s="251"/>
      <c r="L69" s="251"/>
      <c r="M69" s="251"/>
      <c r="N69" s="251"/>
      <c r="O69" s="251"/>
      <c r="P69" s="251"/>
      <c r="Q69" s="251"/>
      <c r="R69" s="251"/>
      <c r="S69" s="251"/>
      <c r="T69" s="251"/>
      <c r="U69" s="251"/>
      <c r="V69" s="251"/>
      <c r="W69" s="251"/>
      <c r="X69" s="251"/>
      <c r="Y69" s="251"/>
      <c r="Z69" s="251"/>
    </row>
    <row r="70" spans="1:26" ht="15" customHeight="1">
      <c r="A70" s="257">
        <f t="shared" si="1"/>
        <v>67</v>
      </c>
      <c r="B70" s="258">
        <v>932</v>
      </c>
      <c r="C70" s="248" t="s">
        <v>3486</v>
      </c>
      <c r="D70" s="248" t="str">
        <f t="shared" si="2"/>
        <v>DVOR TRAKOŠČAN (932)</v>
      </c>
      <c r="E70" s="248" t="s">
        <v>3487</v>
      </c>
      <c r="F70" s="248" t="s">
        <v>3488</v>
      </c>
      <c r="G70" s="259">
        <v>3125483</v>
      </c>
      <c r="H70" s="15" t="s">
        <v>3489</v>
      </c>
      <c r="I70" s="251"/>
      <c r="J70" s="251"/>
      <c r="K70" s="251"/>
      <c r="L70" s="251"/>
      <c r="M70" s="251"/>
      <c r="N70" s="251"/>
      <c r="O70" s="251"/>
      <c r="P70" s="251"/>
      <c r="Q70" s="251"/>
      <c r="R70" s="251"/>
      <c r="S70" s="251"/>
      <c r="T70" s="251"/>
      <c r="U70" s="251"/>
      <c r="V70" s="251"/>
      <c r="W70" s="251"/>
      <c r="X70" s="251"/>
      <c r="Y70" s="251"/>
      <c r="Z70" s="251"/>
    </row>
    <row r="71" spans="1:26" ht="15" customHeight="1">
      <c r="A71" s="257">
        <f t="shared" si="1"/>
        <v>68</v>
      </c>
      <c r="B71" s="258">
        <v>22242</v>
      </c>
      <c r="C71" s="248" t="s">
        <v>3490</v>
      </c>
      <c r="D71" s="248" t="str">
        <f t="shared" si="2"/>
        <v>GALERIJA KLOVIĆEVI DVORI (22242)</v>
      </c>
      <c r="E71" s="248" t="s">
        <v>3491</v>
      </c>
      <c r="F71" s="248" t="s">
        <v>20</v>
      </c>
      <c r="G71" s="14">
        <v>1426672</v>
      </c>
      <c r="H71" s="15" t="s">
        <v>3492</v>
      </c>
      <c r="I71" s="251"/>
      <c r="J71" s="251"/>
      <c r="K71" s="251"/>
      <c r="L71" s="251"/>
      <c r="M71" s="251"/>
      <c r="N71" s="251"/>
      <c r="O71" s="251"/>
      <c r="P71" s="251"/>
      <c r="Q71" s="251"/>
      <c r="R71" s="251"/>
      <c r="S71" s="251"/>
      <c r="T71" s="251"/>
      <c r="U71" s="251"/>
      <c r="V71" s="251"/>
      <c r="W71" s="251"/>
      <c r="X71" s="251"/>
      <c r="Y71" s="251"/>
      <c r="Z71" s="251"/>
    </row>
    <row r="72" spans="1:26" ht="15" customHeight="1">
      <c r="A72" s="257">
        <f t="shared" si="1"/>
        <v>69</v>
      </c>
      <c r="B72" s="258">
        <v>6146</v>
      </c>
      <c r="C72" s="248" t="s">
        <v>3493</v>
      </c>
      <c r="D72" s="248" t="str">
        <f t="shared" si="2"/>
        <v>HRVATSKI MUZEJ NAIVNE UMJETNOSTI (6146)</v>
      </c>
      <c r="E72" s="248" t="s">
        <v>3494</v>
      </c>
      <c r="F72" s="248" t="s">
        <v>20</v>
      </c>
      <c r="G72" s="259">
        <v>738751</v>
      </c>
      <c r="H72" s="15" t="s">
        <v>3495</v>
      </c>
      <c r="I72" s="251"/>
      <c r="J72" s="251"/>
      <c r="K72" s="251"/>
      <c r="L72" s="251"/>
      <c r="M72" s="251"/>
      <c r="N72" s="251"/>
      <c r="O72" s="251"/>
      <c r="P72" s="251"/>
      <c r="Q72" s="251"/>
      <c r="R72" s="251"/>
      <c r="S72" s="251"/>
      <c r="T72" s="251"/>
      <c r="U72" s="251"/>
      <c r="V72" s="251"/>
      <c r="W72" s="251"/>
      <c r="X72" s="251"/>
      <c r="Y72" s="251"/>
      <c r="Z72" s="251"/>
    </row>
    <row r="73" spans="1:26" ht="15" customHeight="1">
      <c r="A73" s="257">
        <f t="shared" si="1"/>
        <v>70</v>
      </c>
      <c r="B73" s="258">
        <v>43907</v>
      </c>
      <c r="C73" s="248" t="s">
        <v>3496</v>
      </c>
      <c r="D73" s="248" t="str">
        <f t="shared" si="2"/>
        <v>HRVATSKI MUZEJ TURIZMA (43907)</v>
      </c>
      <c r="E73" s="248" t="s">
        <v>3497</v>
      </c>
      <c r="F73" s="248" t="s">
        <v>138</v>
      </c>
      <c r="G73" s="259">
        <v>2298651</v>
      </c>
      <c r="H73" s="15" t="s">
        <v>3498</v>
      </c>
      <c r="I73" s="251"/>
      <c r="J73" s="251"/>
      <c r="K73" s="251"/>
      <c r="L73" s="251"/>
      <c r="M73" s="251"/>
      <c r="N73" s="251"/>
      <c r="O73" s="251"/>
      <c r="P73" s="251"/>
      <c r="Q73" s="251"/>
      <c r="R73" s="251"/>
      <c r="S73" s="251"/>
      <c r="T73" s="251"/>
      <c r="U73" s="251"/>
      <c r="V73" s="251"/>
      <c r="W73" s="251"/>
      <c r="X73" s="251"/>
      <c r="Y73" s="251"/>
      <c r="Z73" s="251"/>
    </row>
    <row r="74" spans="1:26" ht="15" customHeight="1">
      <c r="A74" s="257">
        <f t="shared" si="1"/>
        <v>71</v>
      </c>
      <c r="B74" s="258">
        <v>965</v>
      </c>
      <c r="C74" s="248" t="s">
        <v>3499</v>
      </c>
      <c r="D74" s="248" t="str">
        <f t="shared" si="2"/>
        <v>HRVATSKI POVIJESNI MUZEJ (965)</v>
      </c>
      <c r="E74" s="248" t="s">
        <v>3500</v>
      </c>
      <c r="F74" s="248" t="s">
        <v>20</v>
      </c>
      <c r="G74" s="259">
        <v>3212084</v>
      </c>
      <c r="H74" s="15" t="s">
        <v>3501</v>
      </c>
      <c r="I74" s="251"/>
      <c r="J74" s="251"/>
      <c r="K74" s="251"/>
      <c r="L74" s="251"/>
      <c r="M74" s="251"/>
      <c r="N74" s="251"/>
      <c r="O74" s="251"/>
      <c r="P74" s="251"/>
      <c r="Q74" s="251"/>
      <c r="R74" s="251"/>
      <c r="S74" s="251"/>
      <c r="T74" s="251"/>
      <c r="U74" s="251"/>
      <c r="V74" s="251"/>
      <c r="W74" s="251"/>
      <c r="X74" s="251"/>
      <c r="Y74" s="251"/>
      <c r="Z74" s="251"/>
    </row>
    <row r="75" spans="1:26" ht="15" customHeight="1">
      <c r="A75" s="257">
        <f t="shared" si="1"/>
        <v>72</v>
      </c>
      <c r="B75" s="258">
        <v>40682</v>
      </c>
      <c r="C75" s="248" t="s">
        <v>3502</v>
      </c>
      <c r="D75" s="248" t="str">
        <f t="shared" si="2"/>
        <v>HRVATSKI ŠPORTSKI MUZEJ (40682)</v>
      </c>
      <c r="E75" s="264" t="s">
        <v>3503</v>
      </c>
      <c r="F75" s="248" t="s">
        <v>20</v>
      </c>
      <c r="G75" s="14">
        <v>1783815</v>
      </c>
      <c r="H75" s="15" t="s">
        <v>3504</v>
      </c>
      <c r="I75" s="251"/>
      <c r="J75" s="251"/>
      <c r="K75" s="251"/>
      <c r="L75" s="251"/>
      <c r="M75" s="251"/>
      <c r="N75" s="251"/>
      <c r="O75" s="251"/>
      <c r="P75" s="251"/>
      <c r="Q75" s="251"/>
      <c r="R75" s="251"/>
      <c r="S75" s="251"/>
      <c r="T75" s="251"/>
      <c r="U75" s="251"/>
      <c r="V75" s="251"/>
      <c r="W75" s="251"/>
      <c r="X75" s="251"/>
      <c r="Y75" s="251"/>
      <c r="Z75" s="251"/>
    </row>
    <row r="76" spans="1:26" ht="15" customHeight="1">
      <c r="A76" s="257">
        <f t="shared" si="1"/>
        <v>73</v>
      </c>
      <c r="B76" s="258">
        <v>23593</v>
      </c>
      <c r="C76" s="248" t="s">
        <v>3505</v>
      </c>
      <c r="D76" s="248" t="str">
        <f t="shared" si="2"/>
        <v>J. U. SPOMEN PODRUČJE JASENOVAC (23593)</v>
      </c>
      <c r="E76" s="248" t="s">
        <v>3506</v>
      </c>
      <c r="F76" s="248" t="s">
        <v>3507</v>
      </c>
      <c r="G76" s="259">
        <v>3201678</v>
      </c>
      <c r="H76" s="15" t="s">
        <v>3508</v>
      </c>
      <c r="I76" s="251"/>
      <c r="J76" s="251"/>
      <c r="K76" s="251"/>
      <c r="L76" s="251"/>
      <c r="M76" s="251"/>
      <c r="N76" s="251"/>
      <c r="O76" s="251"/>
      <c r="P76" s="251"/>
      <c r="Q76" s="251"/>
      <c r="R76" s="251"/>
      <c r="S76" s="251"/>
      <c r="T76" s="251"/>
      <c r="U76" s="251"/>
      <c r="V76" s="251"/>
      <c r="W76" s="251"/>
      <c r="X76" s="251"/>
      <c r="Y76" s="251"/>
      <c r="Z76" s="251"/>
    </row>
    <row r="77" spans="1:26" ht="15" customHeight="1">
      <c r="A77" s="257">
        <f t="shared" si="1"/>
        <v>74</v>
      </c>
      <c r="B77" s="258">
        <v>22347</v>
      </c>
      <c r="C77" s="248" t="s">
        <v>3509</v>
      </c>
      <c r="D77" s="248" t="str">
        <f t="shared" si="2"/>
        <v>J. U. ZBIRKA UMJETNINA ANTE I WILTRUDE TOPIĆ MIMARA  (22347)</v>
      </c>
      <c r="E77" s="248" t="s">
        <v>3510</v>
      </c>
      <c r="F77" s="248" t="s">
        <v>20</v>
      </c>
      <c r="G77" s="259">
        <v>1425684</v>
      </c>
      <c r="H77" s="15" t="s">
        <v>3511</v>
      </c>
      <c r="I77" s="251"/>
      <c r="J77" s="251"/>
      <c r="K77" s="251"/>
      <c r="L77" s="251"/>
      <c r="M77" s="251"/>
      <c r="N77" s="251"/>
      <c r="O77" s="251"/>
      <c r="P77" s="251"/>
      <c r="Q77" s="251"/>
      <c r="R77" s="251"/>
      <c r="S77" s="251"/>
      <c r="T77" s="251"/>
      <c r="U77" s="251"/>
      <c r="V77" s="251"/>
      <c r="W77" s="251"/>
      <c r="X77" s="251"/>
      <c r="Y77" s="251"/>
      <c r="Z77" s="251"/>
    </row>
    <row r="78" spans="1:26" ht="15" customHeight="1">
      <c r="A78" s="257">
        <f t="shared" si="1"/>
        <v>75</v>
      </c>
      <c r="B78" s="258">
        <v>973</v>
      </c>
      <c r="C78" s="248" t="s">
        <v>3512</v>
      </c>
      <c r="D78" s="248" t="str">
        <f t="shared" si="2"/>
        <v>MODERNA GALERIJA (973)</v>
      </c>
      <c r="E78" s="248" t="s">
        <v>3513</v>
      </c>
      <c r="F78" s="248" t="s">
        <v>20</v>
      </c>
      <c r="G78" s="259">
        <v>3205240</v>
      </c>
      <c r="H78" s="15" t="s">
        <v>3514</v>
      </c>
      <c r="I78" s="251"/>
      <c r="J78" s="251"/>
      <c r="K78" s="251"/>
      <c r="L78" s="251"/>
      <c r="M78" s="251"/>
      <c r="N78" s="251"/>
      <c r="O78" s="251"/>
      <c r="P78" s="251"/>
      <c r="Q78" s="251"/>
      <c r="R78" s="251"/>
      <c r="S78" s="251"/>
      <c r="T78" s="251"/>
      <c r="U78" s="251"/>
      <c r="V78" s="251"/>
      <c r="W78" s="251"/>
      <c r="X78" s="251"/>
      <c r="Y78" s="251"/>
      <c r="Z78" s="251"/>
    </row>
    <row r="79" spans="1:26" ht="15" customHeight="1">
      <c r="A79" s="257">
        <f t="shared" si="1"/>
        <v>76</v>
      </c>
      <c r="B79" s="258">
        <v>42112</v>
      </c>
      <c r="C79" s="248" t="s">
        <v>3515</v>
      </c>
      <c r="D79" s="248" t="str">
        <f t="shared" si="2"/>
        <v>MUZEJ ANTIČKOG STAKLA ZADAR (42112)</v>
      </c>
      <c r="E79" s="248" t="s">
        <v>3516</v>
      </c>
      <c r="F79" s="248" t="s">
        <v>217</v>
      </c>
      <c r="G79" s="259">
        <v>2106698</v>
      </c>
      <c r="H79" s="15" t="s">
        <v>3517</v>
      </c>
      <c r="I79" s="251"/>
      <c r="J79" s="251"/>
      <c r="K79" s="251"/>
      <c r="L79" s="251"/>
      <c r="M79" s="251"/>
      <c r="N79" s="251"/>
      <c r="O79" s="251"/>
      <c r="P79" s="251"/>
      <c r="Q79" s="251"/>
      <c r="R79" s="251"/>
      <c r="S79" s="251"/>
      <c r="T79" s="251"/>
      <c r="U79" s="251"/>
      <c r="V79" s="251"/>
      <c r="W79" s="251"/>
      <c r="X79" s="251"/>
      <c r="Y79" s="251"/>
      <c r="Z79" s="251"/>
    </row>
    <row r="80" spans="1:26" ht="15" customHeight="1">
      <c r="A80" s="257">
        <f t="shared" si="1"/>
        <v>77</v>
      </c>
      <c r="B80" s="258">
        <v>990</v>
      </c>
      <c r="C80" s="248" t="s">
        <v>3518</v>
      </c>
      <c r="D80" s="248" t="str">
        <f t="shared" si="2"/>
        <v>MUZEJ HRVATSKIH ARHEOLOŠKIH SPOMENIKA SPLIT (990)</v>
      </c>
      <c r="E80" s="248" t="s">
        <v>3519</v>
      </c>
      <c r="F80" s="248" t="s">
        <v>176</v>
      </c>
      <c r="G80" s="259">
        <v>3119904</v>
      </c>
      <c r="H80" s="15" t="s">
        <v>3520</v>
      </c>
      <c r="I80" s="251"/>
      <c r="J80" s="251"/>
      <c r="K80" s="251"/>
      <c r="L80" s="251"/>
      <c r="M80" s="251"/>
      <c r="N80" s="251"/>
      <c r="O80" s="251"/>
      <c r="P80" s="251"/>
      <c r="Q80" s="251"/>
      <c r="R80" s="251"/>
      <c r="S80" s="251"/>
      <c r="T80" s="251"/>
      <c r="U80" s="251"/>
      <c r="V80" s="251"/>
      <c r="W80" s="251"/>
      <c r="X80" s="251"/>
      <c r="Y80" s="251"/>
      <c r="Z80" s="251"/>
    </row>
    <row r="81" spans="1:26" ht="15" customHeight="1">
      <c r="A81" s="257">
        <f t="shared" si="1"/>
        <v>78</v>
      </c>
      <c r="B81" s="258">
        <v>1011</v>
      </c>
      <c r="C81" s="248" t="s">
        <v>3521</v>
      </c>
      <c r="D81" s="248" t="str">
        <f t="shared" si="2"/>
        <v>MUZEJ HRVATSKOG ZAGORJA (1011)</v>
      </c>
      <c r="E81" s="248" t="s">
        <v>3522</v>
      </c>
      <c r="F81" s="248" t="s">
        <v>3523</v>
      </c>
      <c r="G81" s="259">
        <v>207349</v>
      </c>
      <c r="H81" s="15" t="s">
        <v>3524</v>
      </c>
      <c r="I81" s="251"/>
      <c r="J81" s="251"/>
      <c r="K81" s="251"/>
      <c r="L81" s="251"/>
      <c r="M81" s="251"/>
      <c r="N81" s="251"/>
      <c r="O81" s="251"/>
      <c r="P81" s="251"/>
      <c r="Q81" s="251"/>
      <c r="R81" s="251"/>
      <c r="S81" s="251"/>
      <c r="T81" s="251"/>
      <c r="U81" s="251"/>
      <c r="V81" s="251"/>
      <c r="W81" s="251"/>
      <c r="X81" s="251"/>
      <c r="Y81" s="251"/>
      <c r="Z81" s="251"/>
    </row>
    <row r="82" spans="1:26" ht="15" customHeight="1">
      <c r="A82" s="257">
        <f t="shared" si="1"/>
        <v>79</v>
      </c>
      <c r="B82" s="258">
        <v>1003</v>
      </c>
      <c r="C82" s="248" t="s">
        <v>3525</v>
      </c>
      <c r="D82" s="248" t="str">
        <f t="shared" si="2"/>
        <v>MUZEJ SLAVONIJE OSIJEK (1003)</v>
      </c>
      <c r="E82" s="248" t="s">
        <v>3526</v>
      </c>
      <c r="F82" s="248" t="s">
        <v>40</v>
      </c>
      <c r="G82" s="259">
        <v>3014207</v>
      </c>
      <c r="H82" s="15" t="s">
        <v>3527</v>
      </c>
      <c r="I82" s="251"/>
      <c r="J82" s="251"/>
      <c r="K82" s="251"/>
      <c r="L82" s="251"/>
      <c r="M82" s="251"/>
      <c r="N82" s="251"/>
      <c r="O82" s="251"/>
      <c r="P82" s="251"/>
      <c r="Q82" s="251"/>
      <c r="R82" s="251"/>
      <c r="S82" s="251"/>
      <c r="T82" s="251"/>
      <c r="U82" s="251"/>
      <c r="V82" s="251"/>
      <c r="W82" s="251"/>
      <c r="X82" s="251"/>
      <c r="Y82" s="251"/>
      <c r="Z82" s="251"/>
    </row>
    <row r="83" spans="1:26" ht="15" customHeight="1">
      <c r="A83" s="257">
        <f t="shared" si="1"/>
        <v>80</v>
      </c>
      <c r="B83" s="258">
        <v>47908</v>
      </c>
      <c r="C83" s="248" t="s">
        <v>3528</v>
      </c>
      <c r="D83" s="248" t="str">
        <f t="shared" si="2"/>
        <v>MUZEJ VUČEDOLSKE KULTURE (47908)</v>
      </c>
      <c r="E83" s="248" t="s">
        <v>3529</v>
      </c>
      <c r="F83" s="248" t="s">
        <v>326</v>
      </c>
      <c r="G83" s="259">
        <v>4016408</v>
      </c>
      <c r="H83" s="15" t="s">
        <v>3530</v>
      </c>
      <c r="I83" s="251"/>
      <c r="J83" s="251"/>
      <c r="K83" s="251"/>
      <c r="L83" s="251"/>
      <c r="M83" s="251"/>
      <c r="N83" s="251"/>
      <c r="O83" s="251"/>
      <c r="P83" s="251"/>
      <c r="Q83" s="251"/>
      <c r="R83" s="251"/>
      <c r="S83" s="251"/>
      <c r="T83" s="251"/>
      <c r="U83" s="251"/>
      <c r="V83" s="251"/>
      <c r="W83" s="251"/>
      <c r="X83" s="251"/>
      <c r="Y83" s="251"/>
      <c r="Z83" s="251"/>
    </row>
    <row r="84" spans="1:26" ht="15" customHeight="1">
      <c r="A84" s="257">
        <f t="shared" si="1"/>
        <v>81</v>
      </c>
      <c r="B84" s="258">
        <v>949</v>
      </c>
      <c r="C84" s="248" t="s">
        <v>3531</v>
      </c>
      <c r="D84" s="248" t="str">
        <f t="shared" si="2"/>
        <v>MUZEJI IVANA MEŠTROVIĆA  (949)</v>
      </c>
      <c r="E84" s="248" t="s">
        <v>3532</v>
      </c>
      <c r="F84" s="248" t="s">
        <v>176</v>
      </c>
      <c r="G84" s="259">
        <v>3751783</v>
      </c>
      <c r="H84" s="15" t="s">
        <v>3533</v>
      </c>
      <c r="I84" s="251"/>
      <c r="J84" s="251"/>
      <c r="K84" s="251"/>
      <c r="L84" s="251"/>
      <c r="M84" s="251"/>
      <c r="N84" s="251"/>
      <c r="O84" s="251"/>
      <c r="P84" s="251"/>
      <c r="Q84" s="251"/>
      <c r="R84" s="251"/>
      <c r="S84" s="251"/>
      <c r="T84" s="251"/>
      <c r="U84" s="251"/>
      <c r="V84" s="251"/>
      <c r="W84" s="251"/>
      <c r="X84" s="251"/>
      <c r="Y84" s="251"/>
      <c r="Z84" s="251"/>
    </row>
    <row r="85" spans="1:26" ht="15" customHeight="1">
      <c r="A85" s="257">
        <f t="shared" si="1"/>
        <v>82</v>
      </c>
      <c r="B85" s="258">
        <v>1020</v>
      </c>
      <c r="C85" s="248" t="s">
        <v>3534</v>
      </c>
      <c r="D85" s="248" t="str">
        <f t="shared" si="2"/>
        <v>MUZEJSKI DOKUMENTACIJSKI CENTAR (1020)</v>
      </c>
      <c r="E85" s="248" t="s">
        <v>3535</v>
      </c>
      <c r="F85" s="248" t="s">
        <v>20</v>
      </c>
      <c r="G85" s="259">
        <v>3205258</v>
      </c>
      <c r="H85" s="15" t="s">
        <v>3536</v>
      </c>
      <c r="I85" s="251"/>
      <c r="J85" s="251"/>
      <c r="K85" s="251"/>
      <c r="L85" s="251"/>
      <c r="M85" s="251"/>
      <c r="N85" s="251"/>
      <c r="O85" s="251"/>
      <c r="P85" s="251"/>
      <c r="Q85" s="251"/>
      <c r="R85" s="251"/>
      <c r="S85" s="251"/>
      <c r="T85" s="251"/>
      <c r="U85" s="251"/>
      <c r="V85" s="251"/>
      <c r="W85" s="251"/>
      <c r="X85" s="251"/>
      <c r="Y85" s="251"/>
      <c r="Z85" s="251"/>
    </row>
    <row r="86" spans="1:26" ht="15" customHeight="1">
      <c r="A86" s="257">
        <f t="shared" si="1"/>
        <v>83</v>
      </c>
      <c r="B86" s="258">
        <v>1038</v>
      </c>
      <c r="C86" s="248" t="s">
        <v>3537</v>
      </c>
      <c r="D86" s="248" t="str">
        <f t="shared" si="2"/>
        <v>TIFLOLOŠKI MUZEJ (1038)</v>
      </c>
      <c r="E86" s="248" t="s">
        <v>3538</v>
      </c>
      <c r="F86" s="248" t="s">
        <v>20</v>
      </c>
      <c r="G86" s="259">
        <v>3270564</v>
      </c>
      <c r="H86" s="15" t="s">
        <v>3539</v>
      </c>
      <c r="I86" s="251"/>
      <c r="J86" s="251"/>
      <c r="K86" s="251"/>
      <c r="L86" s="251"/>
      <c r="M86" s="251"/>
      <c r="N86" s="251"/>
      <c r="O86" s="251"/>
      <c r="P86" s="251"/>
      <c r="Q86" s="251"/>
      <c r="R86" s="251"/>
      <c r="S86" s="251"/>
      <c r="T86" s="251"/>
      <c r="U86" s="251"/>
      <c r="V86" s="251"/>
      <c r="W86" s="251"/>
      <c r="X86" s="251"/>
      <c r="Y86" s="251"/>
      <c r="Z86" s="251"/>
    </row>
    <row r="87" spans="1:26" ht="15" customHeight="1">
      <c r="A87" s="257">
        <f t="shared" si="1"/>
        <v>84</v>
      </c>
      <c r="B87" s="258">
        <v>49075</v>
      </c>
      <c r="C87" s="248" t="s">
        <v>3540</v>
      </c>
      <c r="D87" s="248" t="str">
        <f t="shared" si="2"/>
        <v>AGENCIJA ZA ELEKTRONIČKE MEDIJE (49075)</v>
      </c>
      <c r="E87" s="248" t="s">
        <v>3541</v>
      </c>
      <c r="F87" s="248" t="s">
        <v>20</v>
      </c>
      <c r="G87" s="260" t="s">
        <v>3542</v>
      </c>
      <c r="H87" s="15" t="s">
        <v>3543</v>
      </c>
      <c r="I87" s="236"/>
      <c r="J87" s="251"/>
      <c r="K87" s="236"/>
      <c r="L87" s="236"/>
      <c r="M87" s="236"/>
      <c r="N87" s="236"/>
      <c r="O87" s="236"/>
      <c r="P87" s="236"/>
      <c r="Q87" s="236"/>
      <c r="R87" s="236"/>
      <c r="S87" s="236"/>
      <c r="T87" s="236"/>
      <c r="U87" s="236"/>
      <c r="V87" s="236"/>
      <c r="W87" s="236"/>
      <c r="X87" s="236"/>
      <c r="Y87" s="236"/>
      <c r="Z87" s="236"/>
    </row>
    <row r="88" spans="1:26" ht="15" customHeight="1">
      <c r="A88" s="257">
        <f t="shared" si="1"/>
        <v>85</v>
      </c>
      <c r="B88" s="258">
        <v>1046</v>
      </c>
      <c r="C88" s="248" t="s">
        <v>3544</v>
      </c>
      <c r="D88" s="248" t="str">
        <f t="shared" si="2"/>
        <v>ANSAMBL LADO (1046)</v>
      </c>
      <c r="E88" s="248" t="s">
        <v>3545</v>
      </c>
      <c r="F88" s="248" t="s">
        <v>20</v>
      </c>
      <c r="G88" s="259">
        <v>3213862</v>
      </c>
      <c r="H88" s="15" t="s">
        <v>3546</v>
      </c>
      <c r="I88" s="236"/>
      <c r="J88" s="251"/>
      <c r="K88" s="236"/>
      <c r="L88" s="236"/>
      <c r="M88" s="236"/>
      <c r="N88" s="236"/>
      <c r="O88" s="236"/>
      <c r="P88" s="236"/>
      <c r="Q88" s="236"/>
      <c r="R88" s="236"/>
      <c r="S88" s="236"/>
      <c r="T88" s="236"/>
      <c r="U88" s="236"/>
      <c r="V88" s="236"/>
      <c r="W88" s="236"/>
      <c r="X88" s="236"/>
      <c r="Y88" s="236"/>
      <c r="Z88" s="236"/>
    </row>
    <row r="89" spans="1:26" ht="15" customHeight="1">
      <c r="A89" s="257">
        <f t="shared" si="1"/>
        <v>86</v>
      </c>
      <c r="B89" s="258">
        <v>23585</v>
      </c>
      <c r="C89" s="248" t="s">
        <v>3547</v>
      </c>
      <c r="D89" s="248" t="str">
        <f t="shared" si="2"/>
        <v>HRVATSKA KNJIŽNICA ZA SLIJEPE (23585)</v>
      </c>
      <c r="E89" s="248" t="s">
        <v>3548</v>
      </c>
      <c r="F89" s="248" t="s">
        <v>20</v>
      </c>
      <c r="G89" s="259">
        <v>1494449</v>
      </c>
      <c r="H89" s="15" t="s">
        <v>3549</v>
      </c>
      <c r="I89" s="236"/>
      <c r="J89" s="251"/>
      <c r="K89" s="236"/>
      <c r="L89" s="236"/>
      <c r="M89" s="236"/>
      <c r="N89" s="236"/>
      <c r="O89" s="236"/>
      <c r="P89" s="236"/>
      <c r="Q89" s="236"/>
      <c r="R89" s="236"/>
      <c r="S89" s="236"/>
      <c r="T89" s="236"/>
      <c r="U89" s="236"/>
      <c r="V89" s="236"/>
      <c r="W89" s="236"/>
      <c r="X89" s="236"/>
      <c r="Y89" s="236"/>
      <c r="Z89" s="236"/>
    </row>
    <row r="90" spans="1:26" ht="15" customHeight="1">
      <c r="A90" s="257">
        <f t="shared" si="1"/>
        <v>87</v>
      </c>
      <c r="B90" s="258">
        <v>44926</v>
      </c>
      <c r="C90" s="248" t="s">
        <v>3550</v>
      </c>
      <c r="D90" s="248" t="str">
        <f t="shared" si="2"/>
        <v>HRVATSKI AUDIOVIZUALNI CENTAR (44926)</v>
      </c>
      <c r="E90" s="248" t="s">
        <v>3551</v>
      </c>
      <c r="F90" s="248" t="s">
        <v>20</v>
      </c>
      <c r="G90" s="259">
        <v>2275341</v>
      </c>
      <c r="H90" s="15" t="s">
        <v>3552</v>
      </c>
      <c r="I90" s="236"/>
      <c r="J90" s="251"/>
      <c r="K90" s="236"/>
      <c r="L90" s="236"/>
      <c r="M90" s="236"/>
      <c r="N90" s="236"/>
      <c r="O90" s="236"/>
      <c r="P90" s="236"/>
      <c r="Q90" s="236"/>
      <c r="R90" s="236"/>
      <c r="S90" s="236"/>
      <c r="T90" s="236"/>
      <c r="U90" s="236"/>
      <c r="V90" s="236"/>
      <c r="W90" s="236"/>
      <c r="X90" s="236"/>
      <c r="Y90" s="236"/>
      <c r="Z90" s="236"/>
    </row>
    <row r="91" spans="1:26" ht="15" customHeight="1">
      <c r="A91" s="257">
        <f t="shared" si="1"/>
        <v>88</v>
      </c>
      <c r="B91" s="258">
        <v>22339</v>
      </c>
      <c r="C91" s="248" t="s">
        <v>3553</v>
      </c>
      <c r="D91" s="248" t="str">
        <f t="shared" si="2"/>
        <v>HRVATSKI RESTAURATORSKI ZAVOD (22339)</v>
      </c>
      <c r="E91" s="248" t="s">
        <v>3554</v>
      </c>
      <c r="F91" s="248" t="s">
        <v>20</v>
      </c>
      <c r="G91" s="259">
        <v>1250795</v>
      </c>
      <c r="H91" s="15" t="s">
        <v>3555</v>
      </c>
      <c r="I91" s="236"/>
      <c r="J91" s="251"/>
      <c r="K91" s="236"/>
      <c r="L91" s="236"/>
      <c r="M91" s="236"/>
      <c r="N91" s="236"/>
      <c r="O91" s="236"/>
      <c r="P91" s="236"/>
      <c r="Q91" s="236"/>
      <c r="R91" s="236"/>
      <c r="S91" s="236"/>
      <c r="T91" s="236"/>
      <c r="U91" s="236"/>
      <c r="V91" s="236"/>
      <c r="W91" s="236"/>
      <c r="X91" s="236"/>
      <c r="Y91" s="236"/>
      <c r="Z91" s="236"/>
    </row>
    <row r="92" spans="1:26" ht="15" customHeight="1">
      <c r="A92" s="257">
        <f t="shared" si="1"/>
        <v>89</v>
      </c>
      <c r="B92" s="258">
        <v>25878</v>
      </c>
      <c r="C92" s="248" t="s">
        <v>3556</v>
      </c>
      <c r="D92" s="248" t="str">
        <f t="shared" si="2"/>
        <v>HRVATSKO NARODNO KAZALIŠTE (25878)</v>
      </c>
      <c r="E92" s="248" t="s">
        <v>3557</v>
      </c>
      <c r="F92" s="248" t="s">
        <v>20</v>
      </c>
      <c r="G92" s="259">
        <v>3205479</v>
      </c>
      <c r="H92" s="15" t="s">
        <v>3558</v>
      </c>
      <c r="I92" s="236"/>
      <c r="J92" s="251"/>
      <c r="K92" s="236"/>
      <c r="L92" s="236"/>
      <c r="M92" s="236"/>
      <c r="N92" s="236"/>
      <c r="O92" s="236"/>
      <c r="P92" s="236"/>
      <c r="Q92" s="236"/>
      <c r="R92" s="236"/>
      <c r="S92" s="236"/>
      <c r="T92" s="236"/>
      <c r="U92" s="236"/>
      <c r="V92" s="236"/>
      <c r="W92" s="236"/>
      <c r="X92" s="236"/>
      <c r="Y92" s="236"/>
      <c r="Z92" s="236"/>
    </row>
    <row r="93" spans="1:26" ht="15" customHeight="1">
      <c r="A93" s="257">
        <f t="shared" si="1"/>
        <v>90</v>
      </c>
      <c r="B93" s="258">
        <v>45189</v>
      </c>
      <c r="C93" s="248" t="s">
        <v>3559</v>
      </c>
      <c r="D93" s="248" t="str">
        <f t="shared" si="2"/>
        <v>MEĐUNARODNI CENTAR ZA PODVODNU ARHEOLOGIJU (45189)</v>
      </c>
      <c r="E93" s="248" t="s">
        <v>3560</v>
      </c>
      <c r="F93" s="248" t="s">
        <v>217</v>
      </c>
      <c r="G93" s="259">
        <v>2479184</v>
      </c>
      <c r="H93" s="15" t="s">
        <v>3561</v>
      </c>
      <c r="I93" s="236"/>
      <c r="J93" s="251"/>
      <c r="K93" s="236"/>
      <c r="L93" s="236"/>
      <c r="M93" s="236"/>
      <c r="N93" s="236"/>
      <c r="O93" s="236"/>
      <c r="P93" s="236"/>
      <c r="Q93" s="236"/>
      <c r="R93" s="236"/>
      <c r="S93" s="236"/>
      <c r="T93" s="236"/>
      <c r="U93" s="236"/>
      <c r="V93" s="236"/>
      <c r="W93" s="236"/>
      <c r="X93" s="236"/>
      <c r="Y93" s="236"/>
      <c r="Z93" s="236"/>
    </row>
    <row r="94" spans="1:26" ht="15" customHeight="1">
      <c r="A94" s="246">
        <f t="shared" si="1"/>
        <v>91</v>
      </c>
      <c r="B94" s="253">
        <v>1079</v>
      </c>
      <c r="C94" s="254" t="s">
        <v>3562</v>
      </c>
      <c r="D94" s="248" t="str">
        <f t="shared" si="2"/>
        <v>MINISTARSTVO POLJOPRIVREDE (1079)</v>
      </c>
      <c r="E94" s="254" t="s">
        <v>436</v>
      </c>
      <c r="F94" s="254" t="s">
        <v>20</v>
      </c>
      <c r="G94" s="255">
        <v>3271005</v>
      </c>
      <c r="H94" s="256" t="s">
        <v>3563</v>
      </c>
      <c r="I94" s="251"/>
      <c r="J94" s="251"/>
      <c r="K94" s="251"/>
      <c r="L94" s="251"/>
      <c r="M94" s="251"/>
      <c r="N94" s="251"/>
      <c r="O94" s="251"/>
      <c r="P94" s="251"/>
      <c r="Q94" s="251"/>
      <c r="R94" s="251"/>
      <c r="S94" s="251"/>
      <c r="T94" s="251"/>
      <c r="U94" s="251"/>
      <c r="V94" s="251"/>
      <c r="W94" s="251"/>
      <c r="X94" s="251"/>
      <c r="Y94" s="251"/>
      <c r="Z94" s="251"/>
    </row>
    <row r="95" spans="1:26" ht="15" customHeight="1">
      <c r="A95" s="257">
        <f t="shared" si="1"/>
        <v>92</v>
      </c>
      <c r="B95" s="258">
        <v>45927</v>
      </c>
      <c r="C95" s="248" t="s">
        <v>3564</v>
      </c>
      <c r="D95" s="248" t="str">
        <f t="shared" si="2"/>
        <v>AGENCIJA ZA PLAĆANJA U POLJOPRIVREDI, RIBARSTVU I RURALNOM RAZVOJU (45927)</v>
      </c>
      <c r="E95" s="248" t="s">
        <v>3565</v>
      </c>
      <c r="F95" s="11" t="s">
        <v>20</v>
      </c>
      <c r="G95" s="259">
        <v>2593262</v>
      </c>
      <c r="H95" s="15" t="s">
        <v>3566</v>
      </c>
      <c r="I95" s="236"/>
      <c r="J95" s="251"/>
      <c r="K95" s="236"/>
      <c r="L95" s="236"/>
      <c r="M95" s="236"/>
      <c r="N95" s="236"/>
      <c r="O95" s="236"/>
      <c r="P95" s="236"/>
      <c r="Q95" s="236"/>
      <c r="R95" s="236"/>
      <c r="S95" s="236"/>
      <c r="T95" s="236"/>
      <c r="U95" s="236"/>
      <c r="V95" s="236"/>
      <c r="W95" s="236"/>
      <c r="X95" s="236"/>
      <c r="Y95" s="236"/>
      <c r="Z95" s="236"/>
    </row>
    <row r="96" spans="1:26" ht="15" customHeight="1">
      <c r="A96" s="257">
        <f t="shared" si="1"/>
        <v>93</v>
      </c>
      <c r="B96" s="258">
        <v>44565</v>
      </c>
      <c r="C96" s="248" t="s">
        <v>3567</v>
      </c>
      <c r="D96" s="248" t="str">
        <f t="shared" si="2"/>
        <v>HRVATSKA AGENCIJA ZA POLJOPRIVREDU I HRANU (44565)</v>
      </c>
      <c r="E96" s="11" t="s">
        <v>3568</v>
      </c>
      <c r="F96" s="11" t="s">
        <v>40</v>
      </c>
      <c r="G96" s="259">
        <v>2528614</v>
      </c>
      <c r="H96" s="15" t="s">
        <v>3569</v>
      </c>
      <c r="I96" s="236"/>
      <c r="J96" s="251"/>
      <c r="K96" s="236"/>
      <c r="L96" s="236"/>
      <c r="M96" s="236"/>
      <c r="N96" s="236"/>
      <c r="O96" s="236"/>
      <c r="P96" s="236"/>
      <c r="Q96" s="236"/>
      <c r="R96" s="236"/>
      <c r="S96" s="236"/>
      <c r="T96" s="236"/>
      <c r="U96" s="236"/>
      <c r="V96" s="236"/>
      <c r="W96" s="236"/>
      <c r="X96" s="236"/>
      <c r="Y96" s="236"/>
      <c r="Z96" s="236"/>
    </row>
    <row r="97" spans="1:26" ht="15" customHeight="1">
      <c r="A97" s="257">
        <f t="shared" si="1"/>
        <v>94</v>
      </c>
      <c r="B97" s="258">
        <v>48103</v>
      </c>
      <c r="C97" s="248" t="s">
        <v>3570</v>
      </c>
      <c r="D97" s="248" t="str">
        <f t="shared" si="2"/>
        <v>DRŽAVNA ERGELA ĐAKOVO I LIPIK (48103)</v>
      </c>
      <c r="E97" s="11" t="s">
        <v>3571</v>
      </c>
      <c r="F97" s="11" t="s">
        <v>84</v>
      </c>
      <c r="G97" s="259">
        <v>2725029</v>
      </c>
      <c r="H97" s="15" t="s">
        <v>3572</v>
      </c>
      <c r="I97" s="236"/>
      <c r="J97" s="251"/>
      <c r="K97" s="236"/>
      <c r="L97" s="236"/>
      <c r="M97" s="236"/>
      <c r="N97" s="236"/>
      <c r="O97" s="236"/>
      <c r="P97" s="236"/>
      <c r="Q97" s="236"/>
      <c r="R97" s="236"/>
      <c r="S97" s="236"/>
      <c r="T97" s="236"/>
      <c r="U97" s="236"/>
      <c r="V97" s="236"/>
      <c r="W97" s="236"/>
      <c r="X97" s="236"/>
      <c r="Y97" s="236"/>
      <c r="Z97" s="236"/>
    </row>
    <row r="98" spans="1:26" ht="15" customHeight="1">
      <c r="A98" s="246">
        <f t="shared" si="1"/>
        <v>95</v>
      </c>
      <c r="B98" s="253">
        <v>47123</v>
      </c>
      <c r="C98" s="254" t="s">
        <v>3573</v>
      </c>
      <c r="D98" s="248" t="str">
        <f t="shared" si="2"/>
        <v>MINISTARSTVO REGIONALNOG RAZVOJA I FONDOVA EUROPSKE UNIJE  (47123)</v>
      </c>
      <c r="E98" s="254" t="s">
        <v>3574</v>
      </c>
      <c r="F98" s="254" t="s">
        <v>20</v>
      </c>
      <c r="G98" s="255">
        <v>2830442</v>
      </c>
      <c r="H98" s="256" t="s">
        <v>3575</v>
      </c>
      <c r="I98" s="251"/>
      <c r="J98" s="251"/>
      <c r="K98" s="251"/>
      <c r="L98" s="251"/>
      <c r="M98" s="251"/>
      <c r="N98" s="251"/>
      <c r="O98" s="251"/>
      <c r="P98" s="251"/>
      <c r="Q98" s="251"/>
      <c r="R98" s="251"/>
      <c r="S98" s="251"/>
      <c r="T98" s="251"/>
      <c r="U98" s="251"/>
      <c r="V98" s="251"/>
      <c r="W98" s="251"/>
      <c r="X98" s="251"/>
      <c r="Y98" s="251"/>
      <c r="Z98" s="251"/>
    </row>
    <row r="99" spans="1:26" ht="15" customHeight="1">
      <c r="A99" s="257">
        <f t="shared" si="1"/>
        <v>96</v>
      </c>
      <c r="B99" s="258">
        <v>46366</v>
      </c>
      <c r="C99" s="248" t="s">
        <v>3576</v>
      </c>
      <c r="D99" s="248" t="str">
        <f t="shared" si="2"/>
        <v>FOND ZA OBNOVU I RAZVOJ GRADA VUKOVARA (46366)</v>
      </c>
      <c r="E99" s="248" t="s">
        <v>3577</v>
      </c>
      <c r="F99" s="248" t="s">
        <v>326</v>
      </c>
      <c r="G99" s="259">
        <v>1606492</v>
      </c>
      <c r="H99" s="15" t="s">
        <v>3578</v>
      </c>
      <c r="I99" s="236"/>
      <c r="J99" s="251"/>
      <c r="K99" s="236"/>
      <c r="L99" s="236"/>
      <c r="M99" s="236"/>
      <c r="N99" s="236"/>
      <c r="O99" s="236"/>
      <c r="P99" s="236"/>
      <c r="Q99" s="236"/>
      <c r="R99" s="236"/>
      <c r="S99" s="236"/>
      <c r="T99" s="236"/>
      <c r="U99" s="236"/>
      <c r="V99" s="236"/>
      <c r="W99" s="236"/>
      <c r="X99" s="236"/>
      <c r="Y99" s="236"/>
      <c r="Z99" s="236"/>
    </row>
    <row r="100" spans="1:26" ht="15" customHeight="1">
      <c r="A100" s="257">
        <f t="shared" si="1"/>
        <v>97</v>
      </c>
      <c r="B100" s="258">
        <v>43255</v>
      </c>
      <c r="C100" s="248" t="s">
        <v>3579</v>
      </c>
      <c r="D100" s="248" t="str">
        <f t="shared" si="2"/>
        <v>SREDIŠNJA AGENCIJA ZA FINANCIRANJE I UGOVARANJE PROGRAMA I PROJEKATA EU (43255)</v>
      </c>
      <c r="E100" s="248" t="s">
        <v>3580</v>
      </c>
      <c r="F100" s="248" t="s">
        <v>20</v>
      </c>
      <c r="G100" s="259">
        <v>2288028</v>
      </c>
      <c r="H100" s="15" t="s">
        <v>3581</v>
      </c>
      <c r="I100" s="236"/>
      <c r="J100" s="251"/>
      <c r="K100" s="236"/>
      <c r="L100" s="236"/>
      <c r="M100" s="236"/>
      <c r="N100" s="236"/>
      <c r="O100" s="236"/>
      <c r="P100" s="236"/>
      <c r="Q100" s="236"/>
      <c r="R100" s="236"/>
      <c r="S100" s="236"/>
      <c r="T100" s="236"/>
      <c r="U100" s="236"/>
      <c r="V100" s="236"/>
      <c r="W100" s="236"/>
      <c r="X100" s="236"/>
      <c r="Y100" s="236"/>
      <c r="Z100" s="236"/>
    </row>
    <row r="101" spans="1:26" ht="15" customHeight="1">
      <c r="A101" s="246">
        <f t="shared" si="1"/>
        <v>98</v>
      </c>
      <c r="B101" s="253">
        <v>1087</v>
      </c>
      <c r="C101" s="254" t="s">
        <v>3582</v>
      </c>
      <c r="D101" s="248" t="str">
        <f t="shared" si="2"/>
        <v>MINISTARSTVO MORA, PROMETA I INFRASTRUKTURE (1087)</v>
      </c>
      <c r="E101" s="254" t="s">
        <v>3583</v>
      </c>
      <c r="F101" s="254" t="s">
        <v>20</v>
      </c>
      <c r="G101" s="255">
        <v>3277097</v>
      </c>
      <c r="H101" s="256" t="s">
        <v>3584</v>
      </c>
      <c r="I101" s="251"/>
      <c r="J101" s="251"/>
      <c r="K101" s="251"/>
      <c r="L101" s="251"/>
      <c r="M101" s="251"/>
      <c r="N101" s="251"/>
      <c r="O101" s="251"/>
      <c r="P101" s="251"/>
      <c r="Q101" s="251"/>
      <c r="R101" s="251"/>
      <c r="S101" s="251"/>
      <c r="T101" s="251"/>
      <c r="U101" s="251"/>
      <c r="V101" s="251"/>
      <c r="W101" s="251"/>
      <c r="X101" s="251"/>
      <c r="Y101" s="251"/>
      <c r="Z101" s="251"/>
    </row>
    <row r="102" spans="1:26" ht="15" customHeight="1">
      <c r="A102" s="257">
        <f t="shared" si="1"/>
        <v>99</v>
      </c>
      <c r="B102" s="258">
        <v>41546</v>
      </c>
      <c r="C102" s="248" t="s">
        <v>3585</v>
      </c>
      <c r="D102" s="248" t="str">
        <f t="shared" si="2"/>
        <v>AGENCIJA ZA OBALNI LINIJSKI POMORSKI PROMET (41546)</v>
      </c>
      <c r="E102" s="248" t="s">
        <v>3586</v>
      </c>
      <c r="F102" s="248" t="s">
        <v>176</v>
      </c>
      <c r="G102" s="259">
        <v>2097958</v>
      </c>
      <c r="H102" s="15" t="s">
        <v>3587</v>
      </c>
      <c r="I102" s="236"/>
      <c r="J102" s="251"/>
      <c r="K102" s="236"/>
      <c r="L102" s="236"/>
      <c r="M102" s="236"/>
      <c r="N102" s="236"/>
      <c r="O102" s="236"/>
      <c r="P102" s="236"/>
      <c r="Q102" s="236"/>
      <c r="R102" s="236"/>
      <c r="S102" s="236"/>
      <c r="T102" s="236"/>
      <c r="U102" s="236"/>
      <c r="V102" s="236"/>
      <c r="W102" s="236"/>
      <c r="X102" s="236"/>
      <c r="Y102" s="236"/>
      <c r="Z102" s="236"/>
    </row>
    <row r="103" spans="1:26" ht="15" customHeight="1">
      <c r="A103" s="257">
        <f t="shared" si="1"/>
        <v>100</v>
      </c>
      <c r="B103" s="258">
        <v>48031</v>
      </c>
      <c r="C103" s="248" t="s">
        <v>3588</v>
      </c>
      <c r="D103" s="248" t="str">
        <f t="shared" si="2"/>
        <v>AGENCIJA ZA ISTRAŽIVANJE NESREĆA U ZRAČNOM, POMORSKOM I ŽELJEZNIČKOM PROMETU (48031)</v>
      </c>
      <c r="E103" s="248" t="s">
        <v>3589</v>
      </c>
      <c r="F103" s="248" t="s">
        <v>20</v>
      </c>
      <c r="G103" s="260" t="s">
        <v>3590</v>
      </c>
      <c r="H103" s="15" t="s">
        <v>3591</v>
      </c>
      <c r="I103" s="236"/>
      <c r="J103" s="251"/>
      <c r="K103" s="236"/>
      <c r="L103" s="236"/>
      <c r="M103" s="236"/>
      <c r="N103" s="236"/>
      <c r="O103" s="236"/>
      <c r="P103" s="236"/>
      <c r="Q103" s="236"/>
      <c r="R103" s="236"/>
      <c r="S103" s="236"/>
      <c r="T103" s="236"/>
      <c r="U103" s="236"/>
      <c r="V103" s="236"/>
      <c r="W103" s="236"/>
      <c r="X103" s="236"/>
      <c r="Y103" s="236"/>
      <c r="Z103" s="236"/>
    </row>
    <row r="104" spans="1:26" ht="15" customHeight="1">
      <c r="A104" s="257">
        <f t="shared" si="1"/>
        <v>101</v>
      </c>
      <c r="B104" s="258">
        <v>45228</v>
      </c>
      <c r="C104" s="248" t="s">
        <v>3592</v>
      </c>
      <c r="D104" s="248" t="str">
        <f t="shared" si="2"/>
        <v>AGENCIJA ZA SIGURNOST ŽELJEZNIČKOG PROMETA (45228)</v>
      </c>
      <c r="E104" s="248" t="s">
        <v>3593</v>
      </c>
      <c r="F104" s="248" t="s">
        <v>20</v>
      </c>
      <c r="G104" s="259">
        <v>2559633</v>
      </c>
      <c r="H104" s="15" t="s">
        <v>3594</v>
      </c>
      <c r="I104" s="236"/>
      <c r="J104" s="251"/>
      <c r="K104" s="236"/>
      <c r="L104" s="236"/>
      <c r="M104" s="236"/>
      <c r="N104" s="236"/>
      <c r="O104" s="236"/>
      <c r="P104" s="236"/>
      <c r="Q104" s="236"/>
      <c r="R104" s="236"/>
      <c r="S104" s="236"/>
      <c r="T104" s="236"/>
      <c r="U104" s="236"/>
      <c r="V104" s="236"/>
      <c r="W104" s="236"/>
      <c r="X104" s="236"/>
      <c r="Y104" s="236"/>
      <c r="Z104" s="236"/>
    </row>
    <row r="105" spans="1:26" ht="15" customHeight="1">
      <c r="A105" s="257">
        <f t="shared" si="1"/>
        <v>102</v>
      </c>
      <c r="B105" s="258">
        <v>49083</v>
      </c>
      <c r="C105" s="248" t="s">
        <v>3595</v>
      </c>
      <c r="D105" s="248" t="str">
        <f t="shared" si="2"/>
        <v>HRVATSKA AGENCIJA ZA CIVILNO ZRAKOPLOVSTVO (49083)</v>
      </c>
      <c r="E105" s="248" t="s">
        <v>3580</v>
      </c>
      <c r="F105" s="248" t="s">
        <v>20</v>
      </c>
      <c r="G105" s="260" t="s">
        <v>3596</v>
      </c>
      <c r="H105" s="15" t="s">
        <v>3597</v>
      </c>
      <c r="I105" s="236"/>
      <c r="J105" s="251"/>
      <c r="K105" s="236"/>
      <c r="L105" s="236"/>
      <c r="M105" s="236"/>
      <c r="N105" s="236"/>
      <c r="O105" s="236"/>
      <c r="P105" s="236"/>
      <c r="Q105" s="236"/>
      <c r="R105" s="236"/>
      <c r="S105" s="236"/>
      <c r="T105" s="236"/>
      <c r="U105" s="236"/>
      <c r="V105" s="236"/>
      <c r="W105" s="236"/>
      <c r="X105" s="236"/>
      <c r="Y105" s="236"/>
      <c r="Z105" s="236"/>
    </row>
    <row r="106" spans="1:26" ht="15" customHeight="1">
      <c r="A106" s="257">
        <f t="shared" si="1"/>
        <v>103</v>
      </c>
      <c r="B106" s="258">
        <v>6066</v>
      </c>
      <c r="C106" s="248" t="s">
        <v>3598</v>
      </c>
      <c r="D106" s="248" t="str">
        <f t="shared" si="2"/>
        <v>HRVATSKI HIDROGRAFSKI INSTITUT (6066)</v>
      </c>
      <c r="E106" s="248" t="s">
        <v>3599</v>
      </c>
      <c r="F106" s="248" t="s">
        <v>176</v>
      </c>
      <c r="G106" s="259">
        <v>3878724</v>
      </c>
      <c r="H106" s="15" t="s">
        <v>3600</v>
      </c>
      <c r="I106" s="236"/>
      <c r="J106" s="251"/>
      <c r="K106" s="236"/>
      <c r="L106" s="236"/>
      <c r="M106" s="236"/>
      <c r="N106" s="236"/>
      <c r="O106" s="236"/>
      <c r="P106" s="236"/>
      <c r="Q106" s="236"/>
      <c r="R106" s="236"/>
      <c r="S106" s="236"/>
      <c r="T106" s="236"/>
      <c r="U106" s="236"/>
      <c r="V106" s="236"/>
      <c r="W106" s="236"/>
      <c r="X106" s="236"/>
      <c r="Y106" s="236"/>
      <c r="Z106" s="236"/>
    </row>
    <row r="107" spans="1:26" ht="15" customHeight="1">
      <c r="A107" s="257">
        <f t="shared" si="1"/>
        <v>104</v>
      </c>
      <c r="B107" s="258">
        <v>45902</v>
      </c>
      <c r="C107" s="248" t="s">
        <v>3601</v>
      </c>
      <c r="D107" s="248" t="str">
        <f t="shared" si="2"/>
        <v>HRVATSKA REGULATORNA AGENCIJA ZA MREŽNE DJELATNOSTI (45902)</v>
      </c>
      <c r="E107" s="248" t="s">
        <v>3602</v>
      </c>
      <c r="F107" s="248" t="s">
        <v>3603</v>
      </c>
      <c r="G107" s="259">
        <v>1865862</v>
      </c>
      <c r="H107" s="15" t="s">
        <v>3604</v>
      </c>
      <c r="I107" s="236"/>
      <c r="J107" s="251"/>
      <c r="K107" s="236"/>
      <c r="L107" s="236"/>
      <c r="M107" s="236"/>
      <c r="N107" s="236"/>
      <c r="O107" s="236"/>
      <c r="P107" s="236"/>
      <c r="Q107" s="236"/>
      <c r="R107" s="236"/>
      <c r="S107" s="236"/>
      <c r="T107" s="236"/>
      <c r="U107" s="236"/>
      <c r="V107" s="236"/>
      <c r="W107" s="236"/>
      <c r="X107" s="236"/>
      <c r="Y107" s="236"/>
      <c r="Z107" s="236"/>
    </row>
    <row r="108" spans="1:26" ht="15" customHeight="1">
      <c r="A108" s="257">
        <f t="shared" si="1"/>
        <v>105</v>
      </c>
      <c r="B108" s="258">
        <v>51255</v>
      </c>
      <c r="C108" s="248" t="s">
        <v>3605</v>
      </c>
      <c r="D108" s="248" t="str">
        <f t="shared" si="2"/>
        <v>JAVNA USTANOVA LUČKA UPRAVA SISAK (51255)</v>
      </c>
      <c r="E108" s="265" t="s">
        <v>3606</v>
      </c>
      <c r="F108" s="265" t="s">
        <v>288</v>
      </c>
      <c r="G108" s="266" t="s">
        <v>3607</v>
      </c>
      <c r="H108" s="15" t="s">
        <v>3608</v>
      </c>
      <c r="I108" s="236"/>
      <c r="J108" s="251"/>
      <c r="K108" s="236"/>
      <c r="L108" s="236"/>
      <c r="M108" s="236"/>
      <c r="N108" s="236"/>
      <c r="O108" s="236"/>
      <c r="P108" s="236"/>
      <c r="Q108" s="236"/>
      <c r="R108" s="236"/>
      <c r="S108" s="236"/>
      <c r="T108" s="236"/>
      <c r="U108" s="236"/>
      <c r="V108" s="236"/>
      <c r="W108" s="236"/>
      <c r="X108" s="236"/>
      <c r="Y108" s="236"/>
      <c r="Z108" s="236"/>
    </row>
    <row r="109" spans="1:26" ht="15" customHeight="1">
      <c r="A109" s="257">
        <f t="shared" si="1"/>
        <v>106</v>
      </c>
      <c r="B109" s="258">
        <v>51263</v>
      </c>
      <c r="C109" s="248" t="s">
        <v>3609</v>
      </c>
      <c r="D109" s="248" t="str">
        <f t="shared" si="2"/>
        <v>JAVNA USTANOVA LUČKA UPRAVA SLAVONSKI BROD (51263)</v>
      </c>
      <c r="E109" s="265" t="s">
        <v>3610</v>
      </c>
      <c r="F109" s="265" t="s">
        <v>172</v>
      </c>
      <c r="G109" s="266" t="s">
        <v>3611</v>
      </c>
      <c r="H109" s="15" t="s">
        <v>3612</v>
      </c>
      <c r="I109" s="236"/>
      <c r="J109" s="251"/>
      <c r="K109" s="236"/>
      <c r="L109" s="236"/>
      <c r="M109" s="236"/>
      <c r="N109" s="236"/>
      <c r="O109" s="236"/>
      <c r="P109" s="236"/>
      <c r="Q109" s="236"/>
      <c r="R109" s="236"/>
      <c r="S109" s="236"/>
      <c r="T109" s="236"/>
      <c r="U109" s="236"/>
      <c r="V109" s="236"/>
      <c r="W109" s="236"/>
      <c r="X109" s="236"/>
      <c r="Y109" s="236"/>
      <c r="Z109" s="236"/>
    </row>
    <row r="110" spans="1:26" ht="15" customHeight="1">
      <c r="A110" s="257">
        <f t="shared" si="1"/>
        <v>107</v>
      </c>
      <c r="B110" s="258">
        <v>51343</v>
      </c>
      <c r="C110" s="248" t="s">
        <v>3613</v>
      </c>
      <c r="D110" s="248" t="str">
        <f t="shared" si="2"/>
        <v>LUČKA UPRAVA DUBROVNIK (51343)</v>
      </c>
      <c r="E110" s="248" t="s">
        <v>3614</v>
      </c>
      <c r="F110" s="248" t="s">
        <v>119</v>
      </c>
      <c r="G110" s="260" t="s">
        <v>3615</v>
      </c>
      <c r="H110" s="15" t="s">
        <v>3616</v>
      </c>
      <c r="I110" s="236"/>
      <c r="J110" s="251"/>
      <c r="K110" s="236"/>
      <c r="L110" s="236"/>
      <c r="M110" s="236"/>
      <c r="N110" s="236"/>
      <c r="O110" s="236"/>
      <c r="P110" s="236"/>
      <c r="Q110" s="236"/>
      <c r="R110" s="236"/>
      <c r="S110" s="236"/>
      <c r="T110" s="236"/>
      <c r="U110" s="236"/>
      <c r="V110" s="236"/>
      <c r="W110" s="236"/>
      <c r="X110" s="236"/>
      <c r="Y110" s="236"/>
      <c r="Z110" s="236"/>
    </row>
    <row r="111" spans="1:26" ht="15" customHeight="1">
      <c r="A111" s="257">
        <f t="shared" si="1"/>
        <v>108</v>
      </c>
      <c r="B111" s="258">
        <v>51319</v>
      </c>
      <c r="C111" s="248" t="s">
        <v>3617</v>
      </c>
      <c r="D111" s="248" t="str">
        <f t="shared" si="2"/>
        <v>LUČKA UPRAVA OSIJEK (51319)</v>
      </c>
      <c r="E111" s="248" t="s">
        <v>3618</v>
      </c>
      <c r="F111" s="248" t="s">
        <v>40</v>
      </c>
      <c r="G111" s="260" t="s">
        <v>3619</v>
      </c>
      <c r="H111" s="15" t="s">
        <v>3620</v>
      </c>
      <c r="I111" s="236"/>
      <c r="J111" s="251"/>
      <c r="K111" s="236"/>
      <c r="L111" s="236"/>
      <c r="M111" s="236"/>
      <c r="N111" s="236"/>
      <c r="O111" s="236"/>
      <c r="P111" s="236"/>
      <c r="Q111" s="236"/>
      <c r="R111" s="236"/>
      <c r="S111" s="236"/>
      <c r="T111" s="236"/>
      <c r="U111" s="236"/>
      <c r="V111" s="236"/>
      <c r="W111" s="236"/>
      <c r="X111" s="236"/>
      <c r="Y111" s="236"/>
      <c r="Z111" s="236"/>
    </row>
    <row r="112" spans="1:26" ht="15" customHeight="1">
      <c r="A112" s="257">
        <f t="shared" si="1"/>
        <v>109</v>
      </c>
      <c r="B112" s="258">
        <v>51298</v>
      </c>
      <c r="C112" s="248" t="s">
        <v>3621</v>
      </c>
      <c r="D112" s="248" t="str">
        <f t="shared" si="2"/>
        <v>LUČKA UPRAVA PLOČE (51298)</v>
      </c>
      <c r="E112" s="248" t="s">
        <v>3622</v>
      </c>
      <c r="F112" s="248" t="s">
        <v>3623</v>
      </c>
      <c r="G112" s="260" t="s">
        <v>3624</v>
      </c>
      <c r="H112" s="15" t="s">
        <v>3625</v>
      </c>
      <c r="I112" s="236"/>
      <c r="J112" s="251"/>
      <c r="K112" s="236"/>
      <c r="L112" s="236"/>
      <c r="M112" s="236"/>
      <c r="N112" s="236"/>
      <c r="O112" s="236"/>
      <c r="P112" s="236"/>
      <c r="Q112" s="236"/>
      <c r="R112" s="236"/>
      <c r="S112" s="236"/>
      <c r="T112" s="236"/>
      <c r="U112" s="236"/>
      <c r="V112" s="236"/>
      <c r="W112" s="236"/>
      <c r="X112" s="236"/>
      <c r="Y112" s="236"/>
      <c r="Z112" s="236"/>
    </row>
    <row r="113" spans="1:26" ht="15" customHeight="1">
      <c r="A113" s="257">
        <f t="shared" si="1"/>
        <v>110</v>
      </c>
      <c r="B113" s="258">
        <v>51302</v>
      </c>
      <c r="C113" s="248" t="s">
        <v>3626</v>
      </c>
      <c r="D113" s="248" t="str">
        <f t="shared" si="2"/>
        <v>LUČKA UPRAVA RIJEKA (51302)</v>
      </c>
      <c r="E113" s="248" t="s">
        <v>3627</v>
      </c>
      <c r="F113" s="248" t="s">
        <v>125</v>
      </c>
      <c r="G113" s="260" t="s">
        <v>3628</v>
      </c>
      <c r="H113" s="15" t="s">
        <v>3629</v>
      </c>
      <c r="I113" s="236"/>
      <c r="J113" s="251"/>
      <c r="K113" s="236"/>
      <c r="L113" s="236"/>
      <c r="M113" s="236"/>
      <c r="N113" s="236"/>
      <c r="O113" s="236"/>
      <c r="P113" s="236"/>
      <c r="Q113" s="236"/>
      <c r="R113" s="236"/>
      <c r="S113" s="236"/>
      <c r="T113" s="236"/>
      <c r="U113" s="236"/>
      <c r="V113" s="236"/>
      <c r="W113" s="236"/>
      <c r="X113" s="236"/>
      <c r="Y113" s="236"/>
      <c r="Z113" s="236"/>
    </row>
    <row r="114" spans="1:26" ht="15" customHeight="1">
      <c r="A114" s="257">
        <f t="shared" si="1"/>
        <v>111</v>
      </c>
      <c r="B114" s="258">
        <v>51327</v>
      </c>
      <c r="C114" s="265" t="s">
        <v>3630</v>
      </c>
      <c r="D114" s="248" t="str">
        <f t="shared" si="2"/>
        <v>LUČKA UPRAVA SPLIT (51327)</v>
      </c>
      <c r="E114" s="265" t="s">
        <v>3631</v>
      </c>
      <c r="F114" s="265" t="s">
        <v>176</v>
      </c>
      <c r="G114" s="267" t="s">
        <v>3632</v>
      </c>
      <c r="H114" s="15" t="s">
        <v>3633</v>
      </c>
      <c r="I114" s="236"/>
      <c r="J114" s="251"/>
      <c r="K114" s="236"/>
      <c r="L114" s="236"/>
      <c r="M114" s="236"/>
      <c r="N114" s="236"/>
      <c r="O114" s="236"/>
      <c r="P114" s="236"/>
      <c r="Q114" s="236"/>
      <c r="R114" s="236"/>
      <c r="S114" s="236"/>
      <c r="T114" s="236"/>
      <c r="U114" s="236"/>
      <c r="V114" s="236"/>
      <c r="W114" s="236"/>
      <c r="X114" s="236"/>
      <c r="Y114" s="236"/>
      <c r="Z114" s="236"/>
    </row>
    <row r="115" spans="1:26" ht="15" customHeight="1">
      <c r="A115" s="257">
        <f t="shared" si="1"/>
        <v>112</v>
      </c>
      <c r="B115" s="258">
        <v>51335</v>
      </c>
      <c r="C115" s="265" t="s">
        <v>3634</v>
      </c>
      <c r="D115" s="248" t="str">
        <f t="shared" si="2"/>
        <v>LUČKA UPRAVA ŠIBENIK (51335)</v>
      </c>
      <c r="E115" s="265" t="s">
        <v>3635</v>
      </c>
      <c r="F115" s="265" t="s">
        <v>345</v>
      </c>
      <c r="G115" s="267" t="s">
        <v>3636</v>
      </c>
      <c r="H115" s="15" t="s">
        <v>3637</v>
      </c>
      <c r="I115" s="236"/>
      <c r="J115" s="251"/>
      <c r="K115" s="236"/>
      <c r="L115" s="236"/>
      <c r="M115" s="236"/>
      <c r="N115" s="236"/>
      <c r="O115" s="236"/>
      <c r="P115" s="236"/>
      <c r="Q115" s="236"/>
      <c r="R115" s="236"/>
      <c r="S115" s="236"/>
      <c r="T115" s="236"/>
      <c r="U115" s="236"/>
      <c r="V115" s="236"/>
      <c r="W115" s="236"/>
      <c r="X115" s="236"/>
      <c r="Y115" s="236"/>
      <c r="Z115" s="236"/>
    </row>
    <row r="116" spans="1:26" ht="15" customHeight="1">
      <c r="A116" s="257">
        <f t="shared" si="1"/>
        <v>113</v>
      </c>
      <c r="B116" s="258">
        <v>51280</v>
      </c>
      <c r="C116" s="248" t="s">
        <v>3638</v>
      </c>
      <c r="D116" s="248" t="str">
        <f t="shared" si="2"/>
        <v>LUČKA UPRAVA VUKOVAR (51280)</v>
      </c>
      <c r="E116" s="248" t="s">
        <v>3639</v>
      </c>
      <c r="F116" s="248" t="s">
        <v>326</v>
      </c>
      <c r="G116" s="260" t="s">
        <v>3640</v>
      </c>
      <c r="H116" s="15" t="s">
        <v>3641</v>
      </c>
      <c r="I116" s="236"/>
      <c r="J116" s="251"/>
      <c r="K116" s="236"/>
      <c r="L116" s="236"/>
      <c r="M116" s="236"/>
      <c r="N116" s="236"/>
      <c r="O116" s="236"/>
      <c r="P116" s="236"/>
      <c r="Q116" s="236"/>
      <c r="R116" s="236"/>
      <c r="S116" s="236"/>
      <c r="T116" s="236"/>
      <c r="U116" s="236"/>
      <c r="V116" s="236"/>
      <c r="W116" s="236"/>
      <c r="X116" s="236"/>
      <c r="Y116" s="236"/>
      <c r="Z116" s="236"/>
    </row>
    <row r="117" spans="1:26" ht="15" customHeight="1">
      <c r="A117" s="257">
        <f t="shared" si="1"/>
        <v>114</v>
      </c>
      <c r="B117" s="258">
        <v>51271</v>
      </c>
      <c r="C117" s="248" t="s">
        <v>3642</v>
      </c>
      <c r="D117" s="248" t="str">
        <f t="shared" si="2"/>
        <v>LUČKA UPRAVA ZADAR (51271)</v>
      </c>
      <c r="E117" s="248" t="s">
        <v>3643</v>
      </c>
      <c r="F117" s="248" t="s">
        <v>217</v>
      </c>
      <c r="G117" s="260" t="s">
        <v>3644</v>
      </c>
      <c r="H117" s="15" t="s">
        <v>3645</v>
      </c>
      <c r="I117" s="236"/>
      <c r="J117" s="251"/>
      <c r="K117" s="236"/>
      <c r="L117" s="236"/>
      <c r="M117" s="236"/>
      <c r="N117" s="236"/>
      <c r="O117" s="236"/>
      <c r="P117" s="236"/>
      <c r="Q117" s="236"/>
      <c r="R117" s="236"/>
      <c r="S117" s="236"/>
      <c r="T117" s="236"/>
      <c r="U117" s="236"/>
      <c r="V117" s="236"/>
      <c r="W117" s="236"/>
      <c r="X117" s="236"/>
      <c r="Y117" s="236"/>
      <c r="Z117" s="236"/>
    </row>
    <row r="118" spans="1:26" ht="15" customHeight="1">
      <c r="A118" s="246">
        <f t="shared" si="1"/>
        <v>115</v>
      </c>
      <c r="B118" s="253">
        <v>47061</v>
      </c>
      <c r="C118" s="254" t="s">
        <v>3646</v>
      </c>
      <c r="D118" s="248" t="str">
        <f t="shared" si="2"/>
        <v>MINISTARSTVO PROSTORNOGA UREĐENJA, GRADITELJSTVA I DRŽAVNE IMOVINE (47061)</v>
      </c>
      <c r="E118" s="254" t="s">
        <v>3647</v>
      </c>
      <c r="F118" s="254" t="s">
        <v>20</v>
      </c>
      <c r="G118" s="255">
        <v>2831317</v>
      </c>
      <c r="H118" s="256" t="s">
        <v>3648</v>
      </c>
      <c r="I118" s="251"/>
      <c r="J118" s="251"/>
      <c r="K118" s="251"/>
      <c r="L118" s="251"/>
      <c r="M118" s="251"/>
      <c r="N118" s="251"/>
      <c r="O118" s="251"/>
      <c r="P118" s="251"/>
      <c r="Q118" s="251"/>
      <c r="R118" s="251"/>
      <c r="S118" s="251"/>
      <c r="T118" s="251"/>
      <c r="U118" s="251"/>
      <c r="V118" s="251"/>
      <c r="W118" s="251"/>
      <c r="X118" s="251"/>
      <c r="Y118" s="251"/>
      <c r="Z118" s="251"/>
    </row>
    <row r="119" spans="1:26" ht="15" customHeight="1">
      <c r="A119" s="257">
        <f t="shared" si="1"/>
        <v>116</v>
      </c>
      <c r="B119" s="258">
        <v>22058</v>
      </c>
      <c r="C119" s="248" t="s">
        <v>3649</v>
      </c>
      <c r="D119" s="248" t="str">
        <f t="shared" si="2"/>
        <v>AGENCIJA ZA PRAVNI PROMET I POSREDOVANJE NEKRETNINAMA (22058)</v>
      </c>
      <c r="E119" s="248" t="s">
        <v>3650</v>
      </c>
      <c r="F119" s="248" t="s">
        <v>20</v>
      </c>
      <c r="G119" s="259">
        <v>1294164</v>
      </c>
      <c r="H119" s="15" t="s">
        <v>3651</v>
      </c>
      <c r="I119" s="236"/>
      <c r="J119" s="251"/>
      <c r="K119" s="236"/>
      <c r="L119" s="236"/>
      <c r="M119" s="236"/>
      <c r="N119" s="236"/>
      <c r="O119" s="236"/>
      <c r="P119" s="236"/>
      <c r="Q119" s="236"/>
      <c r="R119" s="236"/>
      <c r="S119" s="236"/>
      <c r="T119" s="236"/>
      <c r="U119" s="236"/>
      <c r="V119" s="236"/>
      <c r="W119" s="236"/>
      <c r="X119" s="236"/>
      <c r="Y119" s="236"/>
      <c r="Z119" s="236"/>
    </row>
    <row r="120" spans="1:26" ht="15" customHeight="1">
      <c r="A120" s="257">
        <f t="shared" si="1"/>
        <v>117</v>
      </c>
      <c r="B120" s="258">
        <v>6120</v>
      </c>
      <c r="C120" s="248" t="s">
        <v>3652</v>
      </c>
      <c r="D120" s="248" t="str">
        <f t="shared" si="2"/>
        <v>DRŽAVNA GEODETSKA UPRAVA (6120)</v>
      </c>
      <c r="E120" s="248" t="s">
        <v>3653</v>
      </c>
      <c r="F120" s="248" t="s">
        <v>20</v>
      </c>
      <c r="G120" s="259">
        <v>936693</v>
      </c>
      <c r="H120" s="15" t="s">
        <v>3654</v>
      </c>
      <c r="I120" s="236"/>
      <c r="J120" s="251"/>
      <c r="K120" s="236"/>
      <c r="L120" s="236"/>
      <c r="M120" s="236"/>
      <c r="N120" s="236"/>
      <c r="O120" s="236"/>
      <c r="P120" s="236"/>
      <c r="Q120" s="236"/>
      <c r="R120" s="236"/>
      <c r="S120" s="236"/>
      <c r="T120" s="236"/>
      <c r="U120" s="236"/>
      <c r="V120" s="236"/>
      <c r="W120" s="236"/>
      <c r="X120" s="236"/>
      <c r="Y120" s="236"/>
      <c r="Z120" s="236"/>
    </row>
    <row r="121" spans="1:26" ht="15.75" customHeight="1">
      <c r="A121" s="257">
        <f t="shared" si="1"/>
        <v>118</v>
      </c>
      <c r="B121" s="258">
        <v>51724</v>
      </c>
      <c r="C121" s="248" t="s">
        <v>3655</v>
      </c>
      <c r="D121" s="248" t="str">
        <f t="shared" si="2"/>
        <v>FOND ZA OBNOVU GRADA ZAGREBA, KRAPINSKO-ZAGORSKE ŽUPANIJE I ZAGREBAČKE ŽUPANIJE (51724)</v>
      </c>
      <c r="E121" s="248" t="s">
        <v>3656</v>
      </c>
      <c r="F121" s="248" t="s">
        <v>20</v>
      </c>
      <c r="G121" s="259">
        <v>5332494</v>
      </c>
      <c r="H121" s="15" t="s">
        <v>3657</v>
      </c>
      <c r="I121" s="236"/>
      <c r="J121" s="251"/>
      <c r="K121" s="236"/>
      <c r="L121" s="236"/>
      <c r="M121" s="236"/>
      <c r="N121" s="236"/>
      <c r="O121" s="236"/>
      <c r="P121" s="236"/>
      <c r="Q121" s="236"/>
      <c r="R121" s="236"/>
      <c r="S121" s="236"/>
      <c r="T121" s="236"/>
      <c r="U121" s="236"/>
      <c r="V121" s="236"/>
      <c r="W121" s="236"/>
      <c r="X121" s="236"/>
      <c r="Y121" s="236"/>
      <c r="Z121" s="236"/>
    </row>
    <row r="122" spans="1:26" ht="15" customHeight="1">
      <c r="A122" s="246">
        <f t="shared" si="1"/>
        <v>119</v>
      </c>
      <c r="B122" s="253">
        <v>47053</v>
      </c>
      <c r="C122" s="254" t="s">
        <v>3658</v>
      </c>
      <c r="D122" s="248" t="str">
        <f t="shared" si="2"/>
        <v>MINISTARSTVO GOSPODARSTVA I ODRŽIVOG RAZVOJA (47053)</v>
      </c>
      <c r="E122" s="254" t="s">
        <v>3659</v>
      </c>
      <c r="F122" s="254" t="s">
        <v>20</v>
      </c>
      <c r="G122" s="255">
        <v>2831309</v>
      </c>
      <c r="H122" s="256" t="s">
        <v>3660</v>
      </c>
      <c r="I122" s="251"/>
      <c r="J122" s="251"/>
      <c r="K122" s="251"/>
      <c r="L122" s="251"/>
      <c r="M122" s="251"/>
      <c r="N122" s="251"/>
      <c r="O122" s="251"/>
      <c r="P122" s="251"/>
      <c r="Q122" s="251"/>
      <c r="R122" s="251"/>
      <c r="S122" s="251"/>
      <c r="T122" s="251"/>
      <c r="U122" s="251"/>
      <c r="V122" s="251"/>
      <c r="W122" s="251"/>
      <c r="X122" s="251"/>
      <c r="Y122" s="251"/>
      <c r="Z122" s="251"/>
    </row>
    <row r="123" spans="1:26" ht="15" customHeight="1">
      <c r="A123" s="257">
        <f t="shared" si="1"/>
        <v>120</v>
      </c>
      <c r="B123" s="258">
        <v>22162</v>
      </c>
      <c r="C123" s="248" t="s">
        <v>3661</v>
      </c>
      <c r="D123" s="248" t="str">
        <f t="shared" si="2"/>
        <v>JAVNA USTANOVA NACIONALNI PARK BRIJUNI - PUBLIC INSTITUTION BRIJUNI NATIONAL PARK (22162)</v>
      </c>
      <c r="E123" s="248" t="s">
        <v>3662</v>
      </c>
      <c r="F123" s="248" t="s">
        <v>3663</v>
      </c>
      <c r="G123" s="259">
        <v>3286436</v>
      </c>
      <c r="H123" s="15" t="s">
        <v>3664</v>
      </c>
      <c r="I123" s="236"/>
      <c r="J123" s="251"/>
      <c r="K123" s="236"/>
      <c r="L123" s="236"/>
      <c r="M123" s="236"/>
      <c r="N123" s="236"/>
      <c r="O123" s="236"/>
      <c r="P123" s="236"/>
      <c r="Q123" s="236"/>
      <c r="R123" s="236"/>
      <c r="S123" s="236"/>
      <c r="T123" s="236"/>
      <c r="U123" s="236"/>
      <c r="V123" s="236"/>
      <c r="W123" s="236"/>
      <c r="X123" s="236"/>
      <c r="Y123" s="236"/>
      <c r="Z123" s="236"/>
    </row>
    <row r="124" spans="1:26" ht="15" customHeight="1">
      <c r="A124" s="257">
        <f t="shared" si="1"/>
        <v>121</v>
      </c>
      <c r="B124" s="258">
        <v>22138</v>
      </c>
      <c r="C124" s="248" t="s">
        <v>3665</v>
      </c>
      <c r="D124" s="248" t="str">
        <f t="shared" si="2"/>
        <v>J. U. NACIONALNI PARK KORNATI  (22138)</v>
      </c>
      <c r="E124" s="248" t="s">
        <v>3666</v>
      </c>
      <c r="F124" s="248" t="s">
        <v>3667</v>
      </c>
      <c r="G124" s="259">
        <v>3957772</v>
      </c>
      <c r="H124" s="15" t="s">
        <v>3668</v>
      </c>
      <c r="I124" s="236"/>
      <c r="J124" s="251"/>
      <c r="K124" s="236"/>
      <c r="L124" s="236"/>
      <c r="M124" s="236"/>
      <c r="N124" s="236"/>
      <c r="O124" s="236"/>
      <c r="P124" s="236"/>
      <c r="Q124" s="236"/>
      <c r="R124" s="236"/>
      <c r="S124" s="236"/>
      <c r="T124" s="236"/>
      <c r="U124" s="236"/>
      <c r="V124" s="236"/>
      <c r="W124" s="236"/>
      <c r="X124" s="236"/>
      <c r="Y124" s="236"/>
      <c r="Z124" s="236"/>
    </row>
    <row r="125" spans="1:26" ht="15" customHeight="1">
      <c r="A125" s="257">
        <f t="shared" si="1"/>
        <v>122</v>
      </c>
      <c r="B125" s="258">
        <v>22234</v>
      </c>
      <c r="C125" s="248" t="s">
        <v>3669</v>
      </c>
      <c r="D125" s="248" t="str">
        <f t="shared" si="2"/>
        <v>J. U. NACIONALNI PARK KRKA (22234)</v>
      </c>
      <c r="E125" s="248" t="s">
        <v>3670</v>
      </c>
      <c r="F125" s="248" t="s">
        <v>345</v>
      </c>
      <c r="G125" s="259">
        <v>3418103</v>
      </c>
      <c r="H125" s="15" t="s">
        <v>3671</v>
      </c>
      <c r="I125" s="236"/>
      <c r="J125" s="251"/>
      <c r="K125" s="236"/>
      <c r="L125" s="236"/>
      <c r="M125" s="236"/>
      <c r="N125" s="236"/>
      <c r="O125" s="236"/>
      <c r="P125" s="236"/>
      <c r="Q125" s="236"/>
      <c r="R125" s="236"/>
      <c r="S125" s="236"/>
      <c r="T125" s="236"/>
      <c r="U125" s="236"/>
      <c r="V125" s="236"/>
      <c r="W125" s="236"/>
      <c r="X125" s="236"/>
      <c r="Y125" s="236"/>
      <c r="Z125" s="236"/>
    </row>
    <row r="126" spans="1:26" ht="15" customHeight="1">
      <c r="A126" s="257">
        <f t="shared" si="1"/>
        <v>123</v>
      </c>
      <c r="B126" s="258">
        <v>22179</v>
      </c>
      <c r="C126" s="248" t="s">
        <v>3672</v>
      </c>
      <c r="D126" s="248" t="str">
        <f t="shared" si="2"/>
        <v>J. U. NACIONALNI PARK MLJET (22179)</v>
      </c>
      <c r="E126" s="248" t="s">
        <v>3673</v>
      </c>
      <c r="F126" s="248" t="s">
        <v>3674</v>
      </c>
      <c r="G126" s="259">
        <v>3324974</v>
      </c>
      <c r="H126" s="15" t="s">
        <v>3675</v>
      </c>
      <c r="I126" s="236"/>
      <c r="J126" s="251"/>
      <c r="K126" s="236"/>
      <c r="L126" s="236"/>
      <c r="M126" s="236"/>
      <c r="N126" s="236"/>
      <c r="O126" s="236"/>
      <c r="P126" s="236"/>
      <c r="Q126" s="236"/>
      <c r="R126" s="236"/>
      <c r="S126" s="236"/>
      <c r="T126" s="236"/>
      <c r="U126" s="236"/>
      <c r="V126" s="236"/>
      <c r="W126" s="236"/>
      <c r="X126" s="236"/>
      <c r="Y126" s="236"/>
      <c r="Z126" s="236"/>
    </row>
    <row r="127" spans="1:26" ht="15" customHeight="1">
      <c r="A127" s="257">
        <f t="shared" si="1"/>
        <v>124</v>
      </c>
      <c r="B127" s="258">
        <v>22200</v>
      </c>
      <c r="C127" s="248" t="s">
        <v>3676</v>
      </c>
      <c r="D127" s="248" t="str">
        <f t="shared" si="2"/>
        <v>J. U. NACIONALNI PARK PAKLENICA (22200)</v>
      </c>
      <c r="E127" s="248" t="s">
        <v>3677</v>
      </c>
      <c r="F127" s="248" t="s">
        <v>3678</v>
      </c>
      <c r="G127" s="259">
        <v>3142027</v>
      </c>
      <c r="H127" s="15" t="s">
        <v>3679</v>
      </c>
      <c r="I127" s="236"/>
      <c r="J127" s="251"/>
      <c r="K127" s="236"/>
      <c r="L127" s="236"/>
      <c r="M127" s="236"/>
      <c r="N127" s="236"/>
      <c r="O127" s="236"/>
      <c r="P127" s="236"/>
      <c r="Q127" s="236"/>
      <c r="R127" s="236"/>
      <c r="S127" s="236"/>
      <c r="T127" s="236"/>
      <c r="U127" s="236"/>
      <c r="V127" s="236"/>
      <c r="W127" s="236"/>
      <c r="X127" s="236"/>
      <c r="Y127" s="236"/>
      <c r="Z127" s="236"/>
    </row>
    <row r="128" spans="1:26" ht="15" customHeight="1">
      <c r="A128" s="257">
        <f t="shared" si="1"/>
        <v>125</v>
      </c>
      <c r="B128" s="258">
        <v>22218</v>
      </c>
      <c r="C128" s="248" t="s">
        <v>3680</v>
      </c>
      <c r="D128" s="248" t="str">
        <f t="shared" si="2"/>
        <v>J. U. NACIONALNI PARK PLITVIČKA JEZERA (22218)</v>
      </c>
      <c r="E128" s="248" t="s">
        <v>3681</v>
      </c>
      <c r="F128" s="248" t="s">
        <v>3682</v>
      </c>
      <c r="G128" s="259">
        <v>3310850</v>
      </c>
      <c r="H128" s="15" t="s">
        <v>3683</v>
      </c>
      <c r="I128" s="236"/>
      <c r="J128" s="251"/>
      <c r="K128" s="236"/>
      <c r="L128" s="236"/>
      <c r="M128" s="236"/>
      <c r="N128" s="236"/>
      <c r="O128" s="236"/>
      <c r="P128" s="236"/>
      <c r="Q128" s="236"/>
      <c r="R128" s="236"/>
      <c r="S128" s="236"/>
      <c r="T128" s="236"/>
      <c r="U128" s="236"/>
      <c r="V128" s="236"/>
      <c r="W128" s="236"/>
      <c r="X128" s="236"/>
      <c r="Y128" s="236"/>
      <c r="Z128" s="236"/>
    </row>
    <row r="129" spans="1:26" ht="15" customHeight="1">
      <c r="A129" s="257">
        <f t="shared" si="1"/>
        <v>126</v>
      </c>
      <c r="B129" s="258">
        <v>22187</v>
      </c>
      <c r="C129" s="248" t="s">
        <v>3684</v>
      </c>
      <c r="D129" s="248" t="str">
        <f t="shared" si="2"/>
        <v>J. U. NACIONALNI PARK RISNJAK (22187)</v>
      </c>
      <c r="E129" s="248" t="s">
        <v>3685</v>
      </c>
      <c r="F129" s="248" t="s">
        <v>3686</v>
      </c>
      <c r="G129" s="259">
        <v>3033619</v>
      </c>
      <c r="H129" s="15" t="s">
        <v>3687</v>
      </c>
      <c r="I129" s="236"/>
      <c r="J129" s="251"/>
      <c r="K129" s="236"/>
      <c r="L129" s="236"/>
      <c r="M129" s="236"/>
      <c r="N129" s="236"/>
      <c r="O129" s="236"/>
      <c r="P129" s="236"/>
      <c r="Q129" s="236"/>
      <c r="R129" s="236"/>
      <c r="S129" s="236"/>
      <c r="T129" s="236"/>
      <c r="U129" s="236"/>
      <c r="V129" s="236"/>
      <c r="W129" s="236"/>
      <c r="X129" s="236"/>
      <c r="Y129" s="236"/>
      <c r="Z129" s="236"/>
    </row>
    <row r="130" spans="1:26" ht="15" customHeight="1">
      <c r="A130" s="257">
        <f t="shared" si="1"/>
        <v>127</v>
      </c>
      <c r="B130" s="258">
        <v>26506</v>
      </c>
      <c r="C130" s="248" t="s">
        <v>3688</v>
      </c>
      <c r="D130" s="248" t="str">
        <f t="shared" si="2"/>
        <v>J. U. NACIONALNI PARK SJEVERNI VELEBIT (26506)</v>
      </c>
      <c r="E130" s="248" t="s">
        <v>3689</v>
      </c>
      <c r="F130" s="248" t="s">
        <v>3690</v>
      </c>
      <c r="G130" s="259">
        <v>1486993</v>
      </c>
      <c r="H130" s="15" t="s">
        <v>3691</v>
      </c>
      <c r="I130" s="236"/>
      <c r="J130" s="251"/>
      <c r="K130" s="236"/>
      <c r="L130" s="236"/>
      <c r="M130" s="236"/>
      <c r="N130" s="236"/>
      <c r="O130" s="236"/>
      <c r="P130" s="236"/>
      <c r="Q130" s="236"/>
      <c r="R130" s="236"/>
      <c r="S130" s="236"/>
      <c r="T130" s="236"/>
      <c r="U130" s="236"/>
      <c r="V130" s="236"/>
      <c r="W130" s="236"/>
      <c r="X130" s="236"/>
      <c r="Y130" s="236"/>
      <c r="Z130" s="236"/>
    </row>
    <row r="131" spans="1:26" ht="15" customHeight="1">
      <c r="A131" s="257">
        <f t="shared" si="1"/>
        <v>128</v>
      </c>
      <c r="B131" s="258">
        <v>23243</v>
      </c>
      <c r="C131" s="248" t="s">
        <v>3692</v>
      </c>
      <c r="D131" s="248" t="str">
        <f t="shared" si="2"/>
        <v>J. U. PARK PRIRODE BIOKOVO (23243)</v>
      </c>
      <c r="E131" s="248" t="s">
        <v>3693</v>
      </c>
      <c r="F131" s="248" t="s">
        <v>3694</v>
      </c>
      <c r="G131" s="259">
        <v>1408232</v>
      </c>
      <c r="H131" s="15" t="s">
        <v>3695</v>
      </c>
      <c r="I131" s="236"/>
      <c r="J131" s="251"/>
      <c r="K131" s="236"/>
      <c r="L131" s="236"/>
      <c r="M131" s="236"/>
      <c r="N131" s="236"/>
      <c r="O131" s="236"/>
      <c r="P131" s="236"/>
      <c r="Q131" s="236"/>
      <c r="R131" s="236"/>
      <c r="S131" s="236"/>
      <c r="T131" s="236"/>
      <c r="U131" s="236"/>
      <c r="V131" s="236"/>
      <c r="W131" s="236"/>
      <c r="X131" s="236"/>
      <c r="Y131" s="236"/>
      <c r="Z131" s="236"/>
    </row>
    <row r="132" spans="1:26" ht="15" customHeight="1">
      <c r="A132" s="257">
        <f t="shared" si="1"/>
        <v>129</v>
      </c>
      <c r="B132" s="258">
        <v>22154</v>
      </c>
      <c r="C132" s="248" t="s">
        <v>3696</v>
      </c>
      <c r="D132" s="248" t="str">
        <f t="shared" ref="D132:D195" si="3">C132&amp;" ("&amp;B132&amp;")"</f>
        <v>J. U. PARK PRIRODE KOPAČKI RIT (22154)</v>
      </c>
      <c r="E132" s="248" t="s">
        <v>3697</v>
      </c>
      <c r="F132" s="248" t="s">
        <v>3698</v>
      </c>
      <c r="G132" s="259">
        <v>1334239</v>
      </c>
      <c r="H132" s="15" t="s">
        <v>3699</v>
      </c>
      <c r="I132" s="236"/>
      <c r="J132" s="251"/>
      <c r="K132" s="236"/>
      <c r="L132" s="236"/>
      <c r="M132" s="236"/>
      <c r="N132" s="236"/>
      <c r="O132" s="236"/>
      <c r="P132" s="236"/>
      <c r="Q132" s="236"/>
      <c r="R132" s="236"/>
      <c r="S132" s="236"/>
      <c r="T132" s="236"/>
      <c r="U132" s="236"/>
      <c r="V132" s="236"/>
      <c r="W132" s="236"/>
      <c r="X132" s="236"/>
      <c r="Y132" s="236"/>
      <c r="Z132" s="236"/>
    </row>
    <row r="133" spans="1:26" ht="15" customHeight="1">
      <c r="A133" s="257">
        <f t="shared" si="1"/>
        <v>130</v>
      </c>
      <c r="B133" s="258">
        <v>42598</v>
      </c>
      <c r="C133" s="248" t="s">
        <v>3700</v>
      </c>
      <c r="D133" s="248" t="str">
        <f t="shared" si="3"/>
        <v>J. U. PARK PRIRODE LASTOVSKO OTOČJE (42598)</v>
      </c>
      <c r="E133" s="264" t="s">
        <v>3701</v>
      </c>
      <c r="F133" s="264" t="s">
        <v>3702</v>
      </c>
      <c r="G133" s="14">
        <v>2175843</v>
      </c>
      <c r="H133" s="15" t="s">
        <v>3703</v>
      </c>
      <c r="I133" s="236"/>
      <c r="J133" s="251"/>
      <c r="K133" s="236"/>
      <c r="L133" s="236"/>
      <c r="M133" s="236"/>
      <c r="N133" s="236"/>
      <c r="O133" s="236"/>
      <c r="P133" s="236"/>
      <c r="Q133" s="236"/>
      <c r="R133" s="236"/>
      <c r="S133" s="236"/>
      <c r="T133" s="236"/>
      <c r="U133" s="236"/>
      <c r="V133" s="236"/>
      <c r="W133" s="236"/>
      <c r="X133" s="236"/>
      <c r="Y133" s="236"/>
      <c r="Z133" s="236"/>
    </row>
    <row r="134" spans="1:26" ht="15" customHeight="1">
      <c r="A134" s="257">
        <f t="shared" si="1"/>
        <v>131</v>
      </c>
      <c r="B134" s="258">
        <v>22226</v>
      </c>
      <c r="C134" s="248" t="s">
        <v>3704</v>
      </c>
      <c r="D134" s="248" t="str">
        <f t="shared" si="3"/>
        <v>J. U. PARK PRIRODE LONJSKO POLJE (22226)</v>
      </c>
      <c r="E134" s="248" t="s">
        <v>3705</v>
      </c>
      <c r="F134" s="248" t="s">
        <v>3706</v>
      </c>
      <c r="G134" s="259">
        <v>1300997</v>
      </c>
      <c r="H134" s="15" t="s">
        <v>3707</v>
      </c>
      <c r="I134" s="236"/>
      <c r="J134" s="251"/>
      <c r="K134" s="236"/>
      <c r="L134" s="236"/>
      <c r="M134" s="236"/>
      <c r="N134" s="236"/>
      <c r="O134" s="236"/>
      <c r="P134" s="236"/>
      <c r="Q134" s="236"/>
      <c r="R134" s="236"/>
      <c r="S134" s="236"/>
      <c r="T134" s="236"/>
      <c r="U134" s="236"/>
      <c r="V134" s="236"/>
      <c r="W134" s="236"/>
      <c r="X134" s="236"/>
      <c r="Y134" s="236"/>
      <c r="Z134" s="236"/>
    </row>
    <row r="135" spans="1:26" ht="15" customHeight="1">
      <c r="A135" s="257">
        <f t="shared" si="1"/>
        <v>132</v>
      </c>
      <c r="B135" s="258">
        <v>23497</v>
      </c>
      <c r="C135" s="248" t="s">
        <v>3708</v>
      </c>
      <c r="D135" s="248" t="str">
        <f t="shared" si="3"/>
        <v>J. U. PARK PRIRODE MEDVEDNICA (23497)</v>
      </c>
      <c r="E135" s="248" t="s">
        <v>3709</v>
      </c>
      <c r="F135" s="248" t="s">
        <v>20</v>
      </c>
      <c r="G135" s="259">
        <v>1463080</v>
      </c>
      <c r="H135" s="15" t="s">
        <v>3710</v>
      </c>
      <c r="I135" s="236"/>
      <c r="J135" s="251"/>
      <c r="K135" s="236"/>
      <c r="L135" s="236"/>
      <c r="M135" s="236"/>
      <c r="N135" s="236"/>
      <c r="O135" s="236"/>
      <c r="P135" s="236"/>
      <c r="Q135" s="236"/>
      <c r="R135" s="236"/>
      <c r="S135" s="236"/>
      <c r="T135" s="236"/>
      <c r="U135" s="236"/>
      <c r="V135" s="236"/>
      <c r="W135" s="236"/>
      <c r="X135" s="236"/>
      <c r="Y135" s="236"/>
      <c r="Z135" s="236"/>
    </row>
    <row r="136" spans="1:26" ht="15" customHeight="1">
      <c r="A136" s="257">
        <f t="shared" si="1"/>
        <v>133</v>
      </c>
      <c r="B136" s="258">
        <v>26514</v>
      </c>
      <c r="C136" s="248" t="s">
        <v>3711</v>
      </c>
      <c r="D136" s="248" t="str">
        <f t="shared" si="3"/>
        <v>J. U. PARK PRIRODE PAPUK  (26514)</v>
      </c>
      <c r="E136" s="248" t="s">
        <v>3712</v>
      </c>
      <c r="F136" s="248" t="s">
        <v>3713</v>
      </c>
      <c r="G136" s="259">
        <v>1503847</v>
      </c>
      <c r="H136" s="15" t="s">
        <v>3714</v>
      </c>
      <c r="I136" s="236"/>
      <c r="J136" s="251"/>
      <c r="K136" s="236"/>
      <c r="L136" s="236"/>
      <c r="M136" s="236"/>
      <c r="N136" s="236"/>
      <c r="O136" s="236"/>
      <c r="P136" s="236"/>
      <c r="Q136" s="236"/>
      <c r="R136" s="236"/>
      <c r="S136" s="236"/>
      <c r="T136" s="236"/>
      <c r="U136" s="236"/>
      <c r="V136" s="236"/>
      <c r="W136" s="236"/>
      <c r="X136" s="236"/>
      <c r="Y136" s="236"/>
      <c r="Z136" s="236"/>
    </row>
    <row r="137" spans="1:26" ht="15" customHeight="1">
      <c r="A137" s="257">
        <f t="shared" si="1"/>
        <v>134</v>
      </c>
      <c r="B137" s="258">
        <v>22195</v>
      </c>
      <c r="C137" s="248" t="s">
        <v>3715</v>
      </c>
      <c r="D137" s="248" t="str">
        <f t="shared" si="3"/>
        <v>J. U. PARK PRIRODE TELAŠĆICA (22195)</v>
      </c>
      <c r="E137" s="248" t="s">
        <v>3716</v>
      </c>
      <c r="F137" s="248" t="s">
        <v>3717</v>
      </c>
      <c r="G137" s="259">
        <v>3439780</v>
      </c>
      <c r="H137" s="15" t="s">
        <v>3718</v>
      </c>
      <c r="I137" s="236"/>
      <c r="J137" s="251"/>
      <c r="K137" s="236"/>
      <c r="L137" s="236"/>
      <c r="M137" s="236"/>
      <c r="N137" s="236"/>
      <c r="O137" s="236"/>
      <c r="P137" s="236"/>
      <c r="Q137" s="236"/>
      <c r="R137" s="236"/>
      <c r="S137" s="236"/>
      <c r="T137" s="236"/>
      <c r="U137" s="236"/>
      <c r="V137" s="236"/>
      <c r="W137" s="236"/>
      <c r="X137" s="236"/>
      <c r="Y137" s="236"/>
      <c r="Z137" s="236"/>
    </row>
    <row r="138" spans="1:26" ht="15" customHeight="1">
      <c r="A138" s="257">
        <f t="shared" si="1"/>
        <v>135</v>
      </c>
      <c r="B138" s="258">
        <v>25925</v>
      </c>
      <c r="C138" s="248" t="s">
        <v>3719</v>
      </c>
      <c r="D138" s="248" t="str">
        <f t="shared" si="3"/>
        <v>J. U. PARK PRIRODE UČKA (25925)</v>
      </c>
      <c r="E138" s="248" t="s">
        <v>3720</v>
      </c>
      <c r="F138" s="248" t="s">
        <v>3721</v>
      </c>
      <c r="G138" s="259">
        <v>1508342</v>
      </c>
      <c r="H138" s="15" t="s">
        <v>3722</v>
      </c>
      <c r="I138" s="236"/>
      <c r="J138" s="251"/>
      <c r="K138" s="236"/>
      <c r="L138" s="236"/>
      <c r="M138" s="236"/>
      <c r="N138" s="236"/>
      <c r="O138" s="236"/>
      <c r="P138" s="236"/>
      <c r="Q138" s="236"/>
      <c r="R138" s="236"/>
      <c r="S138" s="236"/>
      <c r="T138" s="236"/>
      <c r="U138" s="236"/>
      <c r="V138" s="236"/>
      <c r="W138" s="236"/>
      <c r="X138" s="236"/>
      <c r="Y138" s="236"/>
      <c r="Z138" s="236"/>
    </row>
    <row r="139" spans="1:26" ht="15" customHeight="1">
      <c r="A139" s="257">
        <f t="shared" si="1"/>
        <v>136</v>
      </c>
      <c r="B139" s="258">
        <v>25933</v>
      </c>
      <c r="C139" s="248" t="s">
        <v>3723</v>
      </c>
      <c r="D139" s="248" t="str">
        <f t="shared" si="3"/>
        <v>JAVNA USTANOVA PARK PRIRODE VELEBIT (25933)</v>
      </c>
      <c r="E139" s="248" t="s">
        <v>3724</v>
      </c>
      <c r="F139" s="248" t="s">
        <v>334</v>
      </c>
      <c r="G139" s="259">
        <v>1439863</v>
      </c>
      <c r="H139" s="15" t="s">
        <v>3725</v>
      </c>
      <c r="I139" s="236"/>
      <c r="J139" s="251"/>
      <c r="K139" s="236"/>
      <c r="L139" s="236"/>
      <c r="M139" s="236"/>
      <c r="N139" s="236"/>
      <c r="O139" s="236"/>
      <c r="P139" s="236"/>
      <c r="Q139" s="236"/>
      <c r="R139" s="236"/>
      <c r="S139" s="236"/>
      <c r="T139" s="236"/>
      <c r="U139" s="236"/>
      <c r="V139" s="236"/>
      <c r="W139" s="236"/>
      <c r="X139" s="236"/>
      <c r="Y139" s="236"/>
      <c r="Z139" s="236"/>
    </row>
    <row r="140" spans="1:26" ht="15" customHeight="1">
      <c r="A140" s="257">
        <f t="shared" si="1"/>
        <v>137</v>
      </c>
      <c r="B140" s="258">
        <v>26522</v>
      </c>
      <c r="C140" s="248" t="s">
        <v>3726</v>
      </c>
      <c r="D140" s="248" t="str">
        <f t="shared" si="3"/>
        <v>JAVNA USTANOVA PARK PRIRODE VRANSKO JEZERO (26522)</v>
      </c>
      <c r="E140" s="248" t="s">
        <v>3727</v>
      </c>
      <c r="F140" s="248" t="s">
        <v>3728</v>
      </c>
      <c r="G140" s="259">
        <v>1504495</v>
      </c>
      <c r="H140" s="15" t="s">
        <v>3729</v>
      </c>
      <c r="I140" s="236"/>
      <c r="J140" s="251"/>
      <c r="K140" s="236"/>
      <c r="L140" s="236"/>
      <c r="M140" s="236"/>
      <c r="N140" s="236"/>
      <c r="O140" s="236"/>
      <c r="P140" s="236"/>
      <c r="Q140" s="236"/>
      <c r="R140" s="236"/>
      <c r="S140" s="236"/>
      <c r="T140" s="236"/>
      <c r="U140" s="236"/>
      <c r="V140" s="236"/>
      <c r="W140" s="236"/>
      <c r="X140" s="236"/>
      <c r="Y140" s="236"/>
      <c r="Z140" s="236"/>
    </row>
    <row r="141" spans="1:26" ht="15" customHeight="1">
      <c r="A141" s="257">
        <f t="shared" si="1"/>
        <v>138</v>
      </c>
      <c r="B141" s="258">
        <v>26539</v>
      </c>
      <c r="C141" s="248" t="s">
        <v>3730</v>
      </c>
      <c r="D141" s="248" t="str">
        <f t="shared" si="3"/>
        <v>J. U. PARK PRIRODE ŽUMBERAK-SAMOBORSKO GORJE (26539)</v>
      </c>
      <c r="E141" s="248" t="s">
        <v>3731</v>
      </c>
      <c r="F141" s="248" t="s">
        <v>3732</v>
      </c>
      <c r="G141" s="259">
        <v>1481517</v>
      </c>
      <c r="H141" s="15" t="s">
        <v>3733</v>
      </c>
      <c r="I141" s="236"/>
      <c r="J141" s="251"/>
      <c r="K141" s="236"/>
      <c r="L141" s="236"/>
      <c r="M141" s="236"/>
      <c r="N141" s="236"/>
      <c r="O141" s="236"/>
      <c r="P141" s="236"/>
      <c r="Q141" s="236"/>
      <c r="R141" s="236"/>
      <c r="S141" s="236"/>
      <c r="T141" s="236"/>
      <c r="U141" s="236"/>
      <c r="V141" s="236"/>
      <c r="W141" s="236"/>
      <c r="X141" s="236"/>
      <c r="Y141" s="236"/>
      <c r="Z141" s="236"/>
    </row>
    <row r="142" spans="1:26" ht="15" customHeight="1">
      <c r="A142" s="257">
        <f t="shared" si="1"/>
        <v>139</v>
      </c>
      <c r="B142" s="258">
        <v>21609</v>
      </c>
      <c r="C142" s="248" t="s">
        <v>3734</v>
      </c>
      <c r="D142" s="248" t="str">
        <f t="shared" si="3"/>
        <v>DRŽAVNI HIDROMETEOROLOŠKI ZAVOD (21609)</v>
      </c>
      <c r="E142" s="248" t="s">
        <v>3735</v>
      </c>
      <c r="F142" s="248" t="s">
        <v>20</v>
      </c>
      <c r="G142" s="259">
        <v>3206017</v>
      </c>
      <c r="H142" s="15" t="s">
        <v>3736</v>
      </c>
      <c r="I142" s="236"/>
      <c r="J142" s="251"/>
      <c r="K142" s="236"/>
      <c r="L142" s="236"/>
      <c r="M142" s="236"/>
      <c r="N142" s="236"/>
      <c r="O142" s="236"/>
      <c r="P142" s="236"/>
      <c r="Q142" s="236"/>
      <c r="R142" s="236"/>
      <c r="S142" s="236"/>
      <c r="T142" s="236"/>
      <c r="U142" s="236"/>
      <c r="V142" s="236"/>
      <c r="W142" s="236"/>
      <c r="X142" s="236"/>
      <c r="Y142" s="236"/>
      <c r="Z142" s="236"/>
    </row>
    <row r="143" spans="1:26" ht="15" customHeight="1">
      <c r="A143" s="257">
        <f t="shared" si="1"/>
        <v>140</v>
      </c>
      <c r="B143" s="258">
        <v>49649</v>
      </c>
      <c r="C143" s="248" t="s">
        <v>3737</v>
      </c>
      <c r="D143" s="248" t="str">
        <f t="shared" si="3"/>
        <v>AGENCIJA ZA UGLJIKOVODIKE (49649)</v>
      </c>
      <c r="E143" s="11" t="s">
        <v>3738</v>
      </c>
      <c r="F143" s="248" t="s">
        <v>20</v>
      </c>
      <c r="G143" s="260" t="s">
        <v>3739</v>
      </c>
      <c r="H143" s="15" t="s">
        <v>3740</v>
      </c>
      <c r="I143" s="251"/>
      <c r="J143" s="251"/>
      <c r="K143" s="251"/>
      <c r="L143" s="251"/>
      <c r="M143" s="251"/>
      <c r="N143" s="251"/>
      <c r="O143" s="251"/>
      <c r="P143" s="251"/>
      <c r="Q143" s="251"/>
      <c r="R143" s="251"/>
      <c r="S143" s="251"/>
      <c r="T143" s="251"/>
      <c r="U143" s="251"/>
      <c r="V143" s="251"/>
      <c r="W143" s="251"/>
      <c r="X143" s="251"/>
      <c r="Y143" s="251"/>
      <c r="Z143" s="251"/>
    </row>
    <row r="144" spans="1:26" ht="15" customHeight="1">
      <c r="A144" s="257">
        <f t="shared" si="1"/>
        <v>141</v>
      </c>
      <c r="B144" s="258">
        <v>49091</v>
      </c>
      <c r="C144" s="248" t="s">
        <v>3741</v>
      </c>
      <c r="D144" s="248" t="str">
        <f t="shared" si="3"/>
        <v>HRVATSKA ENERGETSKA REGULATORNA AGENCIJA (49091)</v>
      </c>
      <c r="E144" s="248" t="s">
        <v>3742</v>
      </c>
      <c r="F144" s="248" t="s">
        <v>20</v>
      </c>
      <c r="G144" s="259" t="s">
        <v>3743</v>
      </c>
      <c r="H144" s="15" t="s">
        <v>3744</v>
      </c>
      <c r="I144" s="251"/>
      <c r="J144" s="251"/>
      <c r="K144" s="251"/>
      <c r="L144" s="251"/>
      <c r="M144" s="251"/>
      <c r="N144" s="251"/>
      <c r="O144" s="251"/>
      <c r="P144" s="251"/>
      <c r="Q144" s="251"/>
      <c r="R144" s="251"/>
      <c r="S144" s="251"/>
      <c r="T144" s="251"/>
      <c r="U144" s="251"/>
      <c r="V144" s="251"/>
      <c r="W144" s="251"/>
      <c r="X144" s="251"/>
      <c r="Y144" s="251"/>
      <c r="Z144" s="251"/>
    </row>
    <row r="145" spans="1:26" ht="15" customHeight="1">
      <c r="A145" s="257">
        <f t="shared" si="1"/>
        <v>142</v>
      </c>
      <c r="B145" s="258">
        <v>47131</v>
      </c>
      <c r="C145" s="248" t="s">
        <v>3745</v>
      </c>
      <c r="D145" s="248" t="str">
        <f t="shared" si="3"/>
        <v>MINISTARSTVO GOSPODARSTVA I ODRŽIVOG RAZVOJA – RAVNATELJSTVO ZA ROBNE ZALIHE (47131)</v>
      </c>
      <c r="E145" s="248" t="s">
        <v>436</v>
      </c>
      <c r="F145" s="248" t="s">
        <v>20</v>
      </c>
      <c r="G145" s="259">
        <v>2831309</v>
      </c>
      <c r="H145" s="15" t="s">
        <v>3660</v>
      </c>
      <c r="I145" s="251"/>
      <c r="J145" s="251"/>
      <c r="K145" s="251"/>
      <c r="L145" s="251"/>
      <c r="M145" s="251"/>
      <c r="N145" s="251"/>
      <c r="O145" s="251"/>
      <c r="P145" s="251"/>
      <c r="Q145" s="251"/>
      <c r="R145" s="251"/>
      <c r="S145" s="251"/>
      <c r="T145" s="251"/>
      <c r="U145" s="251"/>
      <c r="V145" s="251"/>
      <c r="W145" s="251"/>
      <c r="X145" s="251"/>
      <c r="Y145" s="251"/>
      <c r="Z145" s="251"/>
    </row>
    <row r="146" spans="1:26" ht="15" customHeight="1">
      <c r="A146" s="257">
        <f t="shared" si="1"/>
        <v>143</v>
      </c>
      <c r="B146" s="258">
        <v>6082</v>
      </c>
      <c r="C146" s="248" t="s">
        <v>3746</v>
      </c>
      <c r="D146" s="248" t="str">
        <f t="shared" si="3"/>
        <v>DRŽAVNI ZAVOD ZA MJERITELJSTVO (6082)</v>
      </c>
      <c r="E146" s="248" t="s">
        <v>3747</v>
      </c>
      <c r="F146" s="248" t="s">
        <v>20</v>
      </c>
      <c r="G146" s="259">
        <v>3799166</v>
      </c>
      <c r="H146" s="15" t="s">
        <v>3748</v>
      </c>
      <c r="I146" s="236"/>
      <c r="J146" s="251"/>
      <c r="K146" s="236"/>
      <c r="L146" s="236"/>
      <c r="M146" s="236"/>
      <c r="N146" s="236"/>
      <c r="O146" s="236"/>
      <c r="P146" s="236"/>
      <c r="Q146" s="236"/>
      <c r="R146" s="236"/>
      <c r="S146" s="236"/>
      <c r="T146" s="236"/>
      <c r="U146" s="236"/>
      <c r="V146" s="236"/>
      <c r="W146" s="236"/>
      <c r="X146" s="236"/>
      <c r="Y146" s="236"/>
      <c r="Z146" s="236"/>
    </row>
    <row r="147" spans="1:26" ht="15" customHeight="1">
      <c r="A147" s="257">
        <f t="shared" si="1"/>
        <v>144</v>
      </c>
      <c r="B147" s="258">
        <v>38495</v>
      </c>
      <c r="C147" s="248" t="s">
        <v>3749</v>
      </c>
      <c r="D147" s="248" t="str">
        <f t="shared" si="3"/>
        <v>HRVATSKI ZAVOD ZA NORME (38495)</v>
      </c>
      <c r="E147" s="248" t="s">
        <v>436</v>
      </c>
      <c r="F147" s="248" t="s">
        <v>20</v>
      </c>
      <c r="G147" s="259">
        <v>1957406</v>
      </c>
      <c r="H147" s="15" t="s">
        <v>3750</v>
      </c>
      <c r="I147" s="236"/>
      <c r="J147" s="251"/>
      <c r="K147" s="236"/>
      <c r="L147" s="236"/>
      <c r="M147" s="236"/>
      <c r="N147" s="236"/>
      <c r="O147" s="236"/>
      <c r="P147" s="236"/>
      <c r="Q147" s="236"/>
      <c r="R147" s="236"/>
      <c r="S147" s="236"/>
      <c r="T147" s="236"/>
      <c r="U147" s="236"/>
      <c r="V147" s="236"/>
      <c r="W147" s="236"/>
      <c r="X147" s="236"/>
      <c r="Y147" s="236"/>
      <c r="Z147" s="236"/>
    </row>
    <row r="148" spans="1:26" ht="15" customHeight="1">
      <c r="A148" s="257">
        <f t="shared" si="1"/>
        <v>145</v>
      </c>
      <c r="B148" s="258">
        <v>38500</v>
      </c>
      <c r="C148" s="248" t="s">
        <v>3751</v>
      </c>
      <c r="D148" s="248" t="str">
        <f t="shared" si="3"/>
        <v>HRVATSKA AKREDITACIJSKA AGENCIJA (38500)</v>
      </c>
      <c r="E148" s="248" t="s">
        <v>436</v>
      </c>
      <c r="F148" s="248" t="s">
        <v>20</v>
      </c>
      <c r="G148" s="259">
        <v>1956868</v>
      </c>
      <c r="H148" s="15" t="s">
        <v>3752</v>
      </c>
      <c r="I148" s="236"/>
      <c r="J148" s="251"/>
      <c r="K148" s="236"/>
      <c r="L148" s="236"/>
      <c r="M148" s="236"/>
      <c r="N148" s="236"/>
      <c r="O148" s="236"/>
      <c r="P148" s="236"/>
      <c r="Q148" s="236"/>
      <c r="R148" s="236"/>
      <c r="S148" s="236"/>
      <c r="T148" s="236"/>
      <c r="U148" s="236"/>
      <c r="V148" s="236"/>
      <c r="W148" s="236"/>
      <c r="X148" s="236"/>
      <c r="Y148" s="236"/>
      <c r="Z148" s="236"/>
    </row>
    <row r="149" spans="1:26" ht="15" customHeight="1">
      <c r="A149" s="257">
        <f t="shared" si="1"/>
        <v>146</v>
      </c>
      <c r="B149" s="258">
        <v>46237</v>
      </c>
      <c r="C149" s="248" t="s">
        <v>3753</v>
      </c>
      <c r="D149" s="248" t="str">
        <f t="shared" si="3"/>
        <v>HRVATSKA AGENCIJA ZA MALO GOSPODARSTVO, INOVACIJE I INVESTICIJE (46237)</v>
      </c>
      <c r="E149" s="248" t="s">
        <v>3754</v>
      </c>
      <c r="F149" s="248" t="s">
        <v>20</v>
      </c>
      <c r="G149" s="259">
        <v>767875</v>
      </c>
      <c r="H149" s="15" t="s">
        <v>3755</v>
      </c>
      <c r="I149" s="251"/>
      <c r="J149" s="251"/>
      <c r="K149" s="251"/>
      <c r="L149" s="251"/>
      <c r="M149" s="251"/>
      <c r="N149" s="251"/>
      <c r="O149" s="251"/>
      <c r="P149" s="251"/>
      <c r="Q149" s="251"/>
      <c r="R149" s="251"/>
      <c r="S149" s="251"/>
      <c r="T149" s="251"/>
      <c r="U149" s="251"/>
      <c r="V149" s="251"/>
      <c r="W149" s="251"/>
      <c r="X149" s="251"/>
      <c r="Y149" s="251"/>
      <c r="Z149" s="251"/>
    </row>
    <row r="150" spans="1:26" ht="15" customHeight="1">
      <c r="A150" s="246">
        <f t="shared" si="1"/>
        <v>147</v>
      </c>
      <c r="B150" s="253">
        <v>1222</v>
      </c>
      <c r="C150" s="254" t="s">
        <v>18</v>
      </c>
      <c r="D150" s="248" t="str">
        <f t="shared" si="3"/>
        <v>MINISTARSTVO ZNANOSTI I OBRAZOVANJA  (1222)</v>
      </c>
      <c r="E150" s="254" t="s">
        <v>19</v>
      </c>
      <c r="F150" s="254" t="s">
        <v>20</v>
      </c>
      <c r="G150" s="255">
        <v>3271030</v>
      </c>
      <c r="H150" s="256" t="s">
        <v>21</v>
      </c>
      <c r="I150" s="251"/>
      <c r="J150" s="251"/>
      <c r="K150" s="251"/>
      <c r="L150" s="251"/>
      <c r="M150" s="251"/>
      <c r="N150" s="251"/>
      <c r="O150" s="251"/>
      <c r="P150" s="251"/>
      <c r="Q150" s="251"/>
      <c r="R150" s="251"/>
      <c r="S150" s="251"/>
      <c r="T150" s="251"/>
      <c r="U150" s="251"/>
      <c r="V150" s="251"/>
      <c r="W150" s="251"/>
      <c r="X150" s="251"/>
      <c r="Y150" s="251"/>
      <c r="Z150" s="251"/>
    </row>
    <row r="151" spans="1:26" ht="15" customHeight="1">
      <c r="A151" s="257">
        <f t="shared" si="1"/>
        <v>148</v>
      </c>
      <c r="B151" s="258">
        <v>2063</v>
      </c>
      <c r="C151" s="248" t="s">
        <v>24</v>
      </c>
      <c r="D151" s="248" t="str">
        <f t="shared" si="3"/>
        <v>FAKULTET ORGANIZACIJE I INFORMATIKE U VARAŽDINU (2063)</v>
      </c>
      <c r="E151" s="248" t="s">
        <v>26</v>
      </c>
      <c r="F151" s="248" t="s">
        <v>27</v>
      </c>
      <c r="G151" s="259">
        <v>3006107</v>
      </c>
      <c r="H151" s="15" t="s">
        <v>28</v>
      </c>
      <c r="I151" s="236"/>
      <c r="J151" s="251"/>
      <c r="K151" s="236"/>
      <c r="L151" s="236"/>
      <c r="M151" s="236"/>
      <c r="N151" s="236"/>
      <c r="O151" s="236"/>
      <c r="P151" s="236"/>
      <c r="Q151" s="236"/>
      <c r="R151" s="236"/>
      <c r="S151" s="236"/>
      <c r="T151" s="236"/>
      <c r="U151" s="236"/>
      <c r="V151" s="236"/>
      <c r="W151" s="236"/>
      <c r="X151" s="236"/>
      <c r="Y151" s="236"/>
      <c r="Z151" s="236"/>
    </row>
    <row r="152" spans="1:26" ht="15" customHeight="1">
      <c r="A152" s="257">
        <f t="shared" si="1"/>
        <v>149</v>
      </c>
      <c r="B152" s="258">
        <v>43749</v>
      </c>
      <c r="C152" s="248" t="s">
        <v>32</v>
      </c>
      <c r="D152" s="248" t="str">
        <f t="shared" si="3"/>
        <v>MEĐIMURSKO VELEUČILIŠTE U ČAKOVCU (43749)</v>
      </c>
      <c r="E152" s="248" t="s">
        <v>34</v>
      </c>
      <c r="F152" s="248" t="s">
        <v>35</v>
      </c>
      <c r="G152" s="259">
        <v>2382512</v>
      </c>
      <c r="H152" s="15" t="s">
        <v>36</v>
      </c>
      <c r="I152" s="236"/>
      <c r="J152" s="251"/>
      <c r="K152" s="236"/>
      <c r="L152" s="236"/>
      <c r="M152" s="236"/>
      <c r="N152" s="236"/>
      <c r="O152" s="236"/>
      <c r="P152" s="236"/>
      <c r="Q152" s="236"/>
      <c r="R152" s="236"/>
      <c r="S152" s="236"/>
      <c r="T152" s="236"/>
      <c r="U152" s="236"/>
      <c r="V152" s="236"/>
      <c r="W152" s="236"/>
      <c r="X152" s="236"/>
      <c r="Y152" s="236"/>
      <c r="Z152" s="236"/>
    </row>
    <row r="153" spans="1:26" ht="15" customHeight="1">
      <c r="A153" s="257">
        <f t="shared" si="1"/>
        <v>150</v>
      </c>
      <c r="B153" s="258">
        <v>2452</v>
      </c>
      <c r="C153" s="248" t="s">
        <v>37</v>
      </c>
      <c r="D153" s="248" t="str">
        <f t="shared" si="3"/>
        <v>SVEUČILIŠTE J. J. STROSSMAYERA U OSIJEKU (2452)</v>
      </c>
      <c r="E153" s="248" t="s">
        <v>39</v>
      </c>
      <c r="F153" s="248" t="s">
        <v>40</v>
      </c>
      <c r="G153" s="259">
        <v>3049779</v>
      </c>
      <c r="H153" s="15" t="s">
        <v>41</v>
      </c>
      <c r="I153" s="236"/>
      <c r="J153" s="251"/>
      <c r="K153" s="236"/>
      <c r="L153" s="236"/>
      <c r="M153" s="236"/>
      <c r="N153" s="236"/>
      <c r="O153" s="236"/>
      <c r="P153" s="236"/>
      <c r="Q153" s="236"/>
      <c r="R153" s="236"/>
      <c r="S153" s="236"/>
      <c r="T153" s="236"/>
      <c r="U153" s="236"/>
      <c r="V153" s="236"/>
      <c r="W153" s="236"/>
      <c r="X153" s="236"/>
      <c r="Y153" s="236"/>
      <c r="Z153" s="236"/>
    </row>
    <row r="154" spans="1:26" ht="24" customHeight="1">
      <c r="A154" s="257">
        <f t="shared" si="1"/>
        <v>151</v>
      </c>
      <c r="B154" s="258">
        <v>50215</v>
      </c>
      <c r="C154" s="248" t="s">
        <v>43</v>
      </c>
      <c r="D154" s="248" t="str">
        <f t="shared" si="3"/>
        <v>SVEUČILIŠTE J. J. STROSSMAYERA U OSIJEKU - AKADEMIJA ZA UMJETNOST I KULTURU U OSIJEKU (50215)</v>
      </c>
      <c r="E154" s="248" t="s">
        <v>44</v>
      </c>
      <c r="F154" s="248" t="s">
        <v>40</v>
      </c>
      <c r="G154" s="259">
        <v>4907361</v>
      </c>
      <c r="H154" s="15" t="s">
        <v>45</v>
      </c>
      <c r="I154" s="236"/>
      <c r="J154" s="251"/>
      <c r="K154" s="236"/>
      <c r="L154" s="236"/>
      <c r="M154" s="236"/>
      <c r="N154" s="236"/>
      <c r="O154" s="236"/>
      <c r="P154" s="236"/>
      <c r="Q154" s="236"/>
      <c r="R154" s="236"/>
      <c r="S154" s="236"/>
      <c r="T154" s="236"/>
      <c r="U154" s="236"/>
      <c r="V154" s="236"/>
      <c r="W154" s="236"/>
      <c r="X154" s="236"/>
      <c r="Y154" s="236"/>
      <c r="Z154" s="236"/>
    </row>
    <row r="155" spans="1:26" ht="15" customHeight="1">
      <c r="A155" s="257">
        <f t="shared" si="1"/>
        <v>152</v>
      </c>
      <c r="B155" s="258">
        <v>2284</v>
      </c>
      <c r="C155" s="248" t="s">
        <v>46</v>
      </c>
      <c r="D155" s="248" t="str">
        <f t="shared" si="3"/>
        <v>SVEUČILIŠTE J. J. STROSSMAYERA U OSIJEKU - EKONOMSKI FAKULTET (2284)</v>
      </c>
      <c r="E155" s="248" t="s">
        <v>47</v>
      </c>
      <c r="F155" s="248" t="s">
        <v>40</v>
      </c>
      <c r="G155" s="259">
        <v>3021645</v>
      </c>
      <c r="H155" s="15" t="s">
        <v>48</v>
      </c>
      <c r="I155" s="236"/>
      <c r="J155" s="251"/>
      <c r="K155" s="236"/>
      <c r="L155" s="236"/>
      <c r="M155" s="236"/>
      <c r="N155" s="236"/>
      <c r="O155" s="236"/>
      <c r="P155" s="236"/>
      <c r="Q155" s="236"/>
      <c r="R155" s="236"/>
      <c r="S155" s="236"/>
      <c r="T155" s="236"/>
      <c r="U155" s="236"/>
      <c r="V155" s="236"/>
      <c r="W155" s="236"/>
      <c r="X155" s="236"/>
      <c r="Y155" s="236"/>
      <c r="Z155" s="236"/>
    </row>
    <row r="156" spans="1:26" ht="15.75" customHeight="1">
      <c r="A156" s="257">
        <f t="shared" si="1"/>
        <v>153</v>
      </c>
      <c r="B156" s="258">
        <v>2268</v>
      </c>
      <c r="C156" s="248" t="s">
        <v>50</v>
      </c>
      <c r="D156" s="248" t="str">
        <f t="shared" si="3"/>
        <v>SVEUČILIŠTE J. J. STROSSMAYERA U OSIJEKU - FAKULTET AGROBIOTEHNIČKIH ZNANOSTI OSIJEK (2268)</v>
      </c>
      <c r="E156" s="248" t="s">
        <v>51</v>
      </c>
      <c r="F156" s="248" t="s">
        <v>40</v>
      </c>
      <c r="G156" s="259">
        <v>3058212</v>
      </c>
      <c r="H156" s="15" t="s">
        <v>52</v>
      </c>
      <c r="I156" s="236"/>
      <c r="J156" s="251"/>
      <c r="K156" s="236"/>
      <c r="L156" s="236"/>
      <c r="M156" s="236"/>
      <c r="N156" s="236"/>
      <c r="O156" s="236"/>
      <c r="P156" s="236"/>
      <c r="Q156" s="236"/>
      <c r="R156" s="236"/>
      <c r="S156" s="236"/>
      <c r="T156" s="236"/>
      <c r="U156" s="236"/>
      <c r="V156" s="236"/>
      <c r="W156" s="236"/>
      <c r="X156" s="236"/>
      <c r="Y156" s="236"/>
      <c r="Z156" s="236"/>
    </row>
    <row r="157" spans="1:26" ht="15.75" customHeight="1">
      <c r="A157" s="257">
        <f t="shared" si="1"/>
        <v>154</v>
      </c>
      <c r="B157" s="258">
        <v>2313</v>
      </c>
      <c r="C157" s="248" t="s">
        <v>54</v>
      </c>
      <c r="D157" s="248" t="str">
        <f t="shared" si="3"/>
        <v>SVEUČILIŠTE J. J. STROSSMAYERA U OSIJEKU - FAKULTET ELEKTROTEHNIKE, RAČUNARSTVA I INFORMACIJSKIH TEHNOLOGIJA OSIJEK (2313)</v>
      </c>
      <c r="E157" s="248" t="s">
        <v>3756</v>
      </c>
      <c r="F157" s="248" t="s">
        <v>40</v>
      </c>
      <c r="G157" s="259">
        <v>3392589</v>
      </c>
      <c r="H157" s="15" t="s">
        <v>56</v>
      </c>
      <c r="I157" s="236"/>
      <c r="J157" s="251"/>
      <c r="K157" s="236"/>
      <c r="L157" s="236"/>
      <c r="M157" s="236"/>
      <c r="N157" s="236"/>
      <c r="O157" s="236"/>
      <c r="P157" s="236"/>
      <c r="Q157" s="236"/>
      <c r="R157" s="236"/>
      <c r="S157" s="236"/>
      <c r="T157" s="236"/>
      <c r="U157" s="236"/>
      <c r="V157" s="236"/>
      <c r="W157" s="236"/>
      <c r="X157" s="236"/>
      <c r="Y157" s="236"/>
      <c r="Z157" s="236"/>
    </row>
    <row r="158" spans="1:26" ht="15.75" customHeight="1">
      <c r="A158" s="257">
        <f t="shared" si="1"/>
        <v>155</v>
      </c>
      <c r="B158" s="258">
        <v>49796</v>
      </c>
      <c r="C158" s="248" t="s">
        <v>62</v>
      </c>
      <c r="D158" s="248" t="str">
        <f t="shared" si="3"/>
        <v>SVEUČILIŠTE J. J. STROSSMAYERA U OSIJEKU - FAKULTET ZA DENTALNU MEDICINU I ZDRAVSTVO (49796)</v>
      </c>
      <c r="E158" s="11" t="s">
        <v>63</v>
      </c>
      <c r="F158" s="248" t="s">
        <v>40</v>
      </c>
      <c r="G158" s="259">
        <v>4748875</v>
      </c>
      <c r="H158" s="15" t="s">
        <v>64</v>
      </c>
      <c r="I158" s="251"/>
      <c r="J158" s="251"/>
      <c r="K158" s="251"/>
      <c r="L158" s="251"/>
      <c r="M158" s="251"/>
      <c r="N158" s="251"/>
      <c r="O158" s="251"/>
      <c r="P158" s="251"/>
      <c r="Q158" s="251"/>
      <c r="R158" s="251"/>
      <c r="S158" s="251"/>
      <c r="T158" s="251"/>
      <c r="U158" s="251"/>
      <c r="V158" s="251"/>
      <c r="W158" s="251"/>
      <c r="X158" s="251"/>
      <c r="Y158" s="251"/>
      <c r="Z158" s="251"/>
    </row>
    <row r="159" spans="1:26" ht="15.75" customHeight="1">
      <c r="A159" s="257">
        <f t="shared" si="1"/>
        <v>156</v>
      </c>
      <c r="B159" s="258">
        <v>22486</v>
      </c>
      <c r="C159" s="248" t="s">
        <v>66</v>
      </c>
      <c r="D159" s="248" t="str">
        <f t="shared" si="3"/>
        <v>SVEUČILIŠTE J. J. STROSSMAYERA U OSIJEKU - FAKULTET ZA ODGOJNE I OBRAZOVNE ZNANOSTI (22486)</v>
      </c>
      <c r="E159" s="248" t="s">
        <v>67</v>
      </c>
      <c r="F159" s="248" t="s">
        <v>40</v>
      </c>
      <c r="G159" s="259">
        <v>1404881</v>
      </c>
      <c r="H159" s="15" t="s">
        <v>68</v>
      </c>
      <c r="I159" s="236"/>
      <c r="J159" s="251"/>
      <c r="K159" s="236"/>
      <c r="L159" s="236"/>
      <c r="M159" s="236"/>
      <c r="N159" s="236"/>
      <c r="O159" s="236"/>
      <c r="P159" s="236"/>
      <c r="Q159" s="236"/>
      <c r="R159" s="236"/>
      <c r="S159" s="236"/>
      <c r="T159" s="236"/>
      <c r="U159" s="236"/>
      <c r="V159" s="236"/>
      <c r="W159" s="236"/>
      <c r="X159" s="236"/>
      <c r="Y159" s="236"/>
      <c r="Z159" s="236"/>
    </row>
    <row r="160" spans="1:26" ht="15" customHeight="1">
      <c r="A160" s="257">
        <f t="shared" si="1"/>
        <v>157</v>
      </c>
      <c r="B160" s="258">
        <v>2321</v>
      </c>
      <c r="C160" s="248" t="s">
        <v>70</v>
      </c>
      <c r="D160" s="248" t="str">
        <f t="shared" si="3"/>
        <v>SVEUČILIŠTE J. J. STROSSMAYERA U OSIJEKU - FILOZOFSKI FAKULTET (2321)</v>
      </c>
      <c r="E160" s="248" t="s">
        <v>71</v>
      </c>
      <c r="F160" s="248" t="s">
        <v>40</v>
      </c>
      <c r="G160" s="259">
        <v>3014185</v>
      </c>
      <c r="H160" s="15" t="s">
        <v>72</v>
      </c>
      <c r="I160" s="236"/>
      <c r="J160" s="251"/>
      <c r="K160" s="236"/>
      <c r="L160" s="236"/>
      <c r="M160" s="236"/>
      <c r="N160" s="236"/>
      <c r="O160" s="236"/>
      <c r="P160" s="236"/>
      <c r="Q160" s="236"/>
      <c r="R160" s="236"/>
      <c r="S160" s="236"/>
      <c r="T160" s="236"/>
      <c r="U160" s="236"/>
      <c r="V160" s="236"/>
      <c r="W160" s="236"/>
      <c r="X160" s="236"/>
      <c r="Y160" s="236"/>
      <c r="Z160" s="236"/>
    </row>
    <row r="161" spans="1:26" ht="15" customHeight="1">
      <c r="A161" s="257">
        <f t="shared" si="1"/>
        <v>158</v>
      </c>
      <c r="B161" s="258">
        <v>2508</v>
      </c>
      <c r="C161" s="248" t="s">
        <v>74</v>
      </c>
      <c r="D161" s="248" t="str">
        <f t="shared" si="3"/>
        <v>SVEUČILIŠTE J. J. STROSSMAYERA U OSIJEKU - GRADSKA I SVEUČILIŠNA KNJIŽNICA (2508)</v>
      </c>
      <c r="E161" s="248" t="s">
        <v>75</v>
      </c>
      <c r="F161" s="248" t="s">
        <v>40</v>
      </c>
      <c r="G161" s="259">
        <v>3014347</v>
      </c>
      <c r="H161" s="15" t="s">
        <v>76</v>
      </c>
      <c r="I161" s="236"/>
      <c r="J161" s="251"/>
      <c r="K161" s="236"/>
      <c r="L161" s="236"/>
      <c r="M161" s="236"/>
      <c r="N161" s="236"/>
      <c r="O161" s="236"/>
      <c r="P161" s="236"/>
      <c r="Q161" s="236"/>
      <c r="R161" s="236"/>
      <c r="S161" s="236"/>
      <c r="T161" s="236"/>
      <c r="U161" s="236"/>
      <c r="V161" s="236"/>
      <c r="W161" s="236"/>
      <c r="X161" s="236"/>
      <c r="Y161" s="236"/>
      <c r="Z161" s="236"/>
    </row>
    <row r="162" spans="1:26" ht="15.75" customHeight="1">
      <c r="A162" s="257">
        <f t="shared" si="1"/>
        <v>159</v>
      </c>
      <c r="B162" s="258">
        <v>2250</v>
      </c>
      <c r="C162" s="248" t="s">
        <v>78</v>
      </c>
      <c r="D162" s="248" t="str">
        <f t="shared" si="3"/>
        <v>SVEUČILIŠTE J. J. STROSSMAYERA U OSIJEKU - GRAĐEVINSKI I ARHITEKTONSKI FAKULTET OSIJEK (2250)</v>
      </c>
      <c r="E162" s="248" t="s">
        <v>79</v>
      </c>
      <c r="F162" s="248" t="s">
        <v>40</v>
      </c>
      <c r="G162" s="259">
        <v>3397335</v>
      </c>
      <c r="H162" s="15" t="s">
        <v>80</v>
      </c>
      <c r="I162" s="236"/>
      <c r="J162" s="251"/>
      <c r="K162" s="236"/>
      <c r="L162" s="236"/>
      <c r="M162" s="236"/>
      <c r="N162" s="236"/>
      <c r="O162" s="236"/>
      <c r="P162" s="236"/>
      <c r="Q162" s="236"/>
      <c r="R162" s="236"/>
      <c r="S162" s="236"/>
      <c r="T162" s="236"/>
      <c r="U162" s="236"/>
      <c r="V162" s="236"/>
      <c r="W162" s="236"/>
      <c r="X162" s="236"/>
      <c r="Y162" s="236"/>
      <c r="Z162" s="236"/>
    </row>
    <row r="163" spans="1:26" ht="15" customHeight="1">
      <c r="A163" s="257">
        <f t="shared" si="1"/>
        <v>160</v>
      </c>
      <c r="B163" s="258">
        <v>38479</v>
      </c>
      <c r="C163" s="248" t="s">
        <v>3757</v>
      </c>
      <c r="D163" s="248" t="str">
        <f t="shared" si="3"/>
        <v>KATOLIČKI BOGOSLOVNI FAKULTET U ĐAKOVU (38479)</v>
      </c>
      <c r="E163" s="11" t="s">
        <v>83</v>
      </c>
      <c r="F163" s="248" t="s">
        <v>84</v>
      </c>
      <c r="G163" s="259">
        <v>1986490</v>
      </c>
      <c r="H163" s="15" t="s">
        <v>85</v>
      </c>
      <c r="I163" s="251"/>
      <c r="J163" s="251"/>
      <c r="K163" s="251"/>
      <c r="L163" s="251"/>
      <c r="M163" s="251"/>
      <c r="N163" s="251"/>
      <c r="O163" s="251"/>
      <c r="P163" s="251"/>
      <c r="Q163" s="251"/>
      <c r="R163" s="251"/>
      <c r="S163" s="251"/>
      <c r="T163" s="251"/>
      <c r="U163" s="251"/>
      <c r="V163" s="251"/>
      <c r="W163" s="251"/>
      <c r="X163" s="251"/>
      <c r="Y163" s="251"/>
      <c r="Z163" s="251"/>
    </row>
    <row r="164" spans="1:26" ht="15" customHeight="1">
      <c r="A164" s="257">
        <f t="shared" si="1"/>
        <v>161</v>
      </c>
      <c r="B164" s="258">
        <v>51450</v>
      </c>
      <c r="C164" s="248" t="s">
        <v>87</v>
      </c>
      <c r="D164" s="248" t="str">
        <f t="shared" si="3"/>
        <v>SVEUČILIŠTE J. J. STROSSMAYERA U OSIJEKU - KINEZIOLOŠKI FAKULTET OSIJEK (51450)</v>
      </c>
      <c r="E164" s="248" t="s">
        <v>88</v>
      </c>
      <c r="F164" s="248" t="s">
        <v>40</v>
      </c>
      <c r="G164" s="259">
        <v>5302099</v>
      </c>
      <c r="H164" s="15" t="s">
        <v>89</v>
      </c>
      <c r="I164" s="236"/>
      <c r="J164" s="251"/>
      <c r="K164" s="236"/>
      <c r="L164" s="236"/>
      <c r="M164" s="236"/>
      <c r="N164" s="236"/>
      <c r="O164" s="236"/>
      <c r="P164" s="236"/>
      <c r="Q164" s="236"/>
      <c r="R164" s="236"/>
      <c r="S164" s="236"/>
      <c r="T164" s="236"/>
      <c r="U164" s="236"/>
      <c r="V164" s="236"/>
      <c r="W164" s="236"/>
      <c r="X164" s="236"/>
      <c r="Y164" s="236"/>
      <c r="Z164" s="236"/>
    </row>
    <row r="165" spans="1:26" ht="15" customHeight="1">
      <c r="A165" s="257">
        <f t="shared" si="1"/>
        <v>162</v>
      </c>
      <c r="B165" s="258">
        <v>22849</v>
      </c>
      <c r="C165" s="248" t="s">
        <v>91</v>
      </c>
      <c r="D165" s="248" t="str">
        <f t="shared" si="3"/>
        <v>SVEUČILIŠTE J. J. STROSSMAYERA U OSIJEKU - MEDICINSKI FAKULTET (22849)</v>
      </c>
      <c r="E165" s="248" t="s">
        <v>92</v>
      </c>
      <c r="F165" s="248" t="s">
        <v>40</v>
      </c>
      <c r="G165" s="259">
        <v>1388142</v>
      </c>
      <c r="H165" s="15" t="s">
        <v>93</v>
      </c>
      <c r="I165" s="236"/>
      <c r="J165" s="251"/>
      <c r="K165" s="236"/>
      <c r="L165" s="236"/>
      <c r="M165" s="236"/>
      <c r="N165" s="236"/>
      <c r="O165" s="236"/>
      <c r="P165" s="236"/>
      <c r="Q165" s="236"/>
      <c r="R165" s="236"/>
      <c r="S165" s="236"/>
      <c r="T165" s="236"/>
      <c r="U165" s="236"/>
      <c r="V165" s="236"/>
      <c r="W165" s="236"/>
      <c r="X165" s="236"/>
      <c r="Y165" s="236"/>
      <c r="Z165" s="236"/>
    </row>
    <row r="166" spans="1:26" ht="15" customHeight="1">
      <c r="A166" s="257">
        <f t="shared" si="1"/>
        <v>163</v>
      </c>
      <c r="B166" s="258">
        <v>2292</v>
      </c>
      <c r="C166" s="248" t="s">
        <v>94</v>
      </c>
      <c r="D166" s="248" t="str">
        <f t="shared" si="3"/>
        <v>SVEUČILIŠTE J. J. STROSSMAYERA U OSIJEKU - PRAVNI FAKULTET (2292)</v>
      </c>
      <c r="E166" s="248" t="s">
        <v>95</v>
      </c>
      <c r="F166" s="248" t="s">
        <v>40</v>
      </c>
      <c r="G166" s="259">
        <v>3014193</v>
      </c>
      <c r="H166" s="15" t="s">
        <v>96</v>
      </c>
      <c r="I166" s="251"/>
      <c r="J166" s="251"/>
      <c r="K166" s="251"/>
      <c r="L166" s="251"/>
      <c r="M166" s="251"/>
      <c r="N166" s="251"/>
      <c r="O166" s="251"/>
      <c r="P166" s="251"/>
      <c r="Q166" s="251"/>
      <c r="R166" s="251"/>
      <c r="S166" s="251"/>
      <c r="T166" s="251"/>
      <c r="U166" s="251"/>
      <c r="V166" s="251"/>
      <c r="W166" s="251"/>
      <c r="X166" s="251"/>
      <c r="Y166" s="251"/>
      <c r="Z166" s="251"/>
    </row>
    <row r="167" spans="1:26" ht="15" customHeight="1">
      <c r="A167" s="257">
        <f t="shared" si="1"/>
        <v>164</v>
      </c>
      <c r="B167" s="258">
        <v>2276</v>
      </c>
      <c r="C167" s="248" t="s">
        <v>98</v>
      </c>
      <c r="D167" s="248" t="str">
        <f t="shared" si="3"/>
        <v>SVEUČILIŠTE J. J. STROSSMAYERA U OSIJEKU - PREHRAMBENO TEHNOLOŠKI FAKULTET (2276)</v>
      </c>
      <c r="E167" s="248" t="s">
        <v>99</v>
      </c>
      <c r="F167" s="248" t="s">
        <v>40</v>
      </c>
      <c r="G167" s="259">
        <v>3058204</v>
      </c>
      <c r="H167" s="15" t="s">
        <v>100</v>
      </c>
      <c r="I167" s="236"/>
      <c r="J167" s="251"/>
      <c r="K167" s="236"/>
      <c r="L167" s="236"/>
      <c r="M167" s="236"/>
      <c r="N167" s="236"/>
      <c r="O167" s="236"/>
      <c r="P167" s="236"/>
      <c r="Q167" s="236"/>
      <c r="R167" s="236"/>
      <c r="S167" s="236"/>
      <c r="T167" s="236"/>
      <c r="U167" s="236"/>
      <c r="V167" s="236"/>
      <c r="W167" s="236"/>
      <c r="X167" s="236"/>
      <c r="Y167" s="236"/>
      <c r="Z167" s="236"/>
    </row>
    <row r="168" spans="1:26" ht="15" customHeight="1">
      <c r="A168" s="257"/>
      <c r="B168" s="46">
        <v>52565</v>
      </c>
      <c r="C168" s="47" t="s">
        <v>101</v>
      </c>
      <c r="D168" s="248" t="str">
        <f t="shared" si="3"/>
        <v>SVEUČILIŠTE J. J. STROSSMAYERA U OSIJEKU - FAKULTET TURIZMA I RURALNOG RAZVOJA U POŽEGI (52565)</v>
      </c>
      <c r="E168" s="248"/>
      <c r="F168" s="248"/>
      <c r="G168" s="259"/>
      <c r="H168" s="15"/>
      <c r="I168" s="236"/>
      <c r="J168" s="251"/>
      <c r="K168" s="236"/>
      <c r="L168" s="236"/>
      <c r="M168" s="236"/>
      <c r="N168" s="236"/>
      <c r="O168" s="236"/>
      <c r="P168" s="236"/>
      <c r="Q168" s="236"/>
      <c r="R168" s="236"/>
      <c r="S168" s="236"/>
      <c r="T168" s="236"/>
      <c r="U168" s="236"/>
      <c r="V168" s="236"/>
      <c r="W168" s="236"/>
      <c r="X168" s="236"/>
      <c r="Y168" s="236"/>
      <c r="Z168" s="236"/>
    </row>
    <row r="169" spans="1:26" ht="15" customHeight="1">
      <c r="A169" s="257"/>
      <c r="B169" s="46">
        <v>53919</v>
      </c>
      <c r="C169" s="47" t="s">
        <v>104</v>
      </c>
      <c r="D169" s="248" t="str">
        <f t="shared" si="3"/>
        <v>SVEUČILIŠTE J. J. STROSSMAYERA U OSIJEKU - FAKULTET PRIMIJENJENE MATEMATIKE I INFORMATIKE (53919)</v>
      </c>
      <c r="E169" s="248"/>
      <c r="F169" s="248"/>
      <c r="G169" s="259"/>
      <c r="H169" s="15"/>
      <c r="I169" s="236"/>
      <c r="J169" s="251"/>
      <c r="K169" s="236"/>
      <c r="L169" s="236"/>
      <c r="M169" s="236"/>
      <c r="N169" s="236"/>
      <c r="O169" s="236"/>
      <c r="P169" s="236"/>
      <c r="Q169" s="236"/>
      <c r="R169" s="236"/>
      <c r="S169" s="236"/>
      <c r="T169" s="236"/>
      <c r="U169" s="236"/>
      <c r="V169" s="236"/>
      <c r="W169" s="236"/>
      <c r="X169" s="236"/>
      <c r="Y169" s="236"/>
      <c r="Z169" s="236"/>
    </row>
    <row r="170" spans="1:26" ht="15" customHeight="1">
      <c r="A170" s="257">
        <f>+A167+1</f>
        <v>165</v>
      </c>
      <c r="B170" s="258">
        <v>42024</v>
      </c>
      <c r="C170" s="248" t="s">
        <v>106</v>
      </c>
      <c r="D170" s="248" t="str">
        <f t="shared" si="3"/>
        <v>SVEUČILIŠTE JURJA DOBRILE U PULI (42024)</v>
      </c>
      <c r="E170" s="248" t="s">
        <v>108</v>
      </c>
      <c r="F170" s="248" t="s">
        <v>109</v>
      </c>
      <c r="G170" s="259">
        <v>2161753</v>
      </c>
      <c r="H170" s="15" t="s">
        <v>110</v>
      </c>
      <c r="I170" s="251"/>
      <c r="J170" s="251"/>
      <c r="K170" s="251"/>
      <c r="L170" s="251"/>
      <c r="M170" s="251"/>
      <c r="N170" s="251"/>
      <c r="O170" s="251"/>
      <c r="P170" s="251"/>
      <c r="Q170" s="251"/>
      <c r="R170" s="251"/>
      <c r="S170" s="251"/>
      <c r="T170" s="251"/>
      <c r="U170" s="251"/>
      <c r="V170" s="251"/>
      <c r="W170" s="251"/>
      <c r="X170" s="251"/>
      <c r="Y170" s="251"/>
      <c r="Z170" s="251"/>
    </row>
    <row r="171" spans="1:26" ht="15" customHeight="1">
      <c r="A171" s="257">
        <f t="shared" ref="A171:A234" si="4">+A170+1</f>
        <v>166</v>
      </c>
      <c r="B171" s="258">
        <v>48267</v>
      </c>
      <c r="C171" s="248" t="s">
        <v>112</v>
      </c>
      <c r="D171" s="248" t="str">
        <f t="shared" si="3"/>
        <v>SVEUČILIŠTE SJEVER (48267)</v>
      </c>
      <c r="E171" s="248" t="s">
        <v>113</v>
      </c>
      <c r="F171" s="248" t="s">
        <v>114</v>
      </c>
      <c r="G171" s="259">
        <v>2752298</v>
      </c>
      <c r="H171" s="15" t="s">
        <v>115</v>
      </c>
      <c r="I171" s="251"/>
      <c r="J171" s="251"/>
      <c r="K171" s="251"/>
      <c r="L171" s="251"/>
      <c r="M171" s="251"/>
      <c r="N171" s="251"/>
      <c r="O171" s="251"/>
      <c r="P171" s="251"/>
      <c r="Q171" s="251"/>
      <c r="R171" s="251"/>
      <c r="S171" s="251"/>
      <c r="T171" s="251"/>
      <c r="U171" s="251"/>
      <c r="V171" s="251"/>
      <c r="W171" s="251"/>
      <c r="X171" s="251"/>
      <c r="Y171" s="251"/>
      <c r="Z171" s="251"/>
    </row>
    <row r="172" spans="1:26" ht="15" customHeight="1">
      <c r="A172" s="257">
        <f t="shared" si="4"/>
        <v>167</v>
      </c>
      <c r="B172" s="258">
        <v>24141</v>
      </c>
      <c r="C172" s="248" t="s">
        <v>117</v>
      </c>
      <c r="D172" s="248" t="str">
        <f t="shared" si="3"/>
        <v>SVEUČILIŠTE U DUBROVNIKU (24141)</v>
      </c>
      <c r="E172" s="248" t="s">
        <v>118</v>
      </c>
      <c r="F172" s="248" t="s">
        <v>119</v>
      </c>
      <c r="G172" s="259">
        <v>1787578</v>
      </c>
      <c r="H172" s="15" t="s">
        <v>120</v>
      </c>
      <c r="I172" s="268"/>
      <c r="J172" s="251"/>
      <c r="K172" s="268"/>
      <c r="L172" s="268"/>
      <c r="M172" s="268"/>
      <c r="N172" s="268"/>
      <c r="O172" s="268"/>
      <c r="P172" s="268"/>
      <c r="Q172" s="268"/>
      <c r="R172" s="268"/>
      <c r="S172" s="268"/>
      <c r="T172" s="268"/>
      <c r="U172" s="268"/>
      <c r="V172" s="268"/>
      <c r="W172" s="268"/>
      <c r="X172" s="268"/>
      <c r="Y172" s="268"/>
      <c r="Z172" s="268"/>
    </row>
    <row r="173" spans="1:26" ht="15" customHeight="1">
      <c r="A173" s="257">
        <f t="shared" si="4"/>
        <v>168</v>
      </c>
      <c r="B173" s="258">
        <v>2444</v>
      </c>
      <c r="C173" s="248" t="s">
        <v>123</v>
      </c>
      <c r="D173" s="248" t="str">
        <f t="shared" si="3"/>
        <v>SVEUČILIŠTE U RIJECI (2444)</v>
      </c>
      <c r="E173" s="248" t="s">
        <v>124</v>
      </c>
      <c r="F173" s="248" t="s">
        <v>125</v>
      </c>
      <c r="G173" s="259">
        <v>3337413</v>
      </c>
      <c r="H173" s="15" t="s">
        <v>126</v>
      </c>
      <c r="I173" s="251"/>
      <c r="J173" s="251"/>
      <c r="K173" s="251"/>
      <c r="L173" s="251"/>
      <c r="M173" s="251"/>
      <c r="N173" s="251"/>
      <c r="O173" s="251"/>
      <c r="P173" s="251"/>
      <c r="Q173" s="251"/>
      <c r="R173" s="251"/>
      <c r="S173" s="251"/>
      <c r="T173" s="251"/>
      <c r="U173" s="251"/>
      <c r="V173" s="251"/>
      <c r="W173" s="251"/>
      <c r="X173" s="251"/>
      <c r="Y173" s="251"/>
      <c r="Z173" s="251"/>
    </row>
    <row r="174" spans="1:26" ht="15" customHeight="1">
      <c r="A174" s="257">
        <f t="shared" si="4"/>
        <v>169</v>
      </c>
      <c r="B174" s="258">
        <v>38454</v>
      </c>
      <c r="C174" s="248" t="s">
        <v>129</v>
      </c>
      <c r="D174" s="248" t="str">
        <f t="shared" si="3"/>
        <v>SVEUČILIŠTE U RIJECI - AKADEMIJA PRIMJENJENIH UMJETNOSTI (38454)</v>
      </c>
      <c r="E174" s="248" t="s">
        <v>130</v>
      </c>
      <c r="F174" s="248" t="s">
        <v>125</v>
      </c>
      <c r="G174" s="14">
        <v>1954253</v>
      </c>
      <c r="H174" s="15" t="s">
        <v>131</v>
      </c>
      <c r="I174" s="236"/>
      <c r="J174" s="251"/>
      <c r="K174" s="236"/>
      <c r="L174" s="236"/>
      <c r="M174" s="236"/>
      <c r="N174" s="236"/>
      <c r="O174" s="236"/>
      <c r="P174" s="236"/>
      <c r="Q174" s="236"/>
      <c r="R174" s="236"/>
      <c r="S174" s="236"/>
      <c r="T174" s="236"/>
      <c r="U174" s="236"/>
      <c r="V174" s="236"/>
      <c r="W174" s="236"/>
      <c r="X174" s="236"/>
      <c r="Y174" s="236"/>
      <c r="Z174" s="236"/>
    </row>
    <row r="175" spans="1:26" ht="15" customHeight="1">
      <c r="A175" s="257">
        <f t="shared" si="4"/>
        <v>170</v>
      </c>
      <c r="B175" s="258">
        <v>2186</v>
      </c>
      <c r="C175" s="248" t="s">
        <v>133</v>
      </c>
      <c r="D175" s="248" t="str">
        <f t="shared" si="3"/>
        <v>SVEUČILIŠTE U RIJECI - EKONOMSKI FAKULTET (2186)</v>
      </c>
      <c r="E175" s="248" t="s">
        <v>134</v>
      </c>
      <c r="F175" s="248" t="s">
        <v>125</v>
      </c>
      <c r="G175" s="259">
        <v>3328627</v>
      </c>
      <c r="H175" s="15" t="s">
        <v>135</v>
      </c>
      <c r="I175" s="236"/>
      <c r="J175" s="251"/>
      <c r="K175" s="236"/>
      <c r="L175" s="236"/>
      <c r="M175" s="236"/>
      <c r="N175" s="236"/>
      <c r="O175" s="236"/>
      <c r="P175" s="236"/>
      <c r="Q175" s="236"/>
      <c r="R175" s="236"/>
      <c r="S175" s="236"/>
      <c r="T175" s="236"/>
      <c r="U175" s="236"/>
      <c r="V175" s="236"/>
      <c r="W175" s="236"/>
      <c r="X175" s="236"/>
      <c r="Y175" s="236"/>
      <c r="Z175" s="236"/>
    </row>
    <row r="176" spans="1:26" ht="15" customHeight="1">
      <c r="A176" s="257">
        <f t="shared" si="4"/>
        <v>171</v>
      </c>
      <c r="B176" s="258">
        <v>2194</v>
      </c>
      <c r="C176" s="248" t="s">
        <v>136</v>
      </c>
      <c r="D176" s="248" t="str">
        <f t="shared" si="3"/>
        <v>SVEUČILIŠTE U RIJECI - FAKULTET ZA MENADŽMENT U TURIZMU I UGOSTITELJSTVU (2194)</v>
      </c>
      <c r="E176" s="248" t="s">
        <v>137</v>
      </c>
      <c r="F176" s="248" t="s">
        <v>138</v>
      </c>
      <c r="G176" s="259">
        <v>3091732</v>
      </c>
      <c r="H176" s="15" t="s">
        <v>139</v>
      </c>
      <c r="I176" s="236"/>
      <c r="J176" s="251"/>
      <c r="K176" s="236"/>
      <c r="L176" s="236"/>
      <c r="M176" s="236"/>
      <c r="N176" s="236"/>
      <c r="O176" s="236"/>
      <c r="P176" s="236"/>
      <c r="Q176" s="236"/>
      <c r="R176" s="236"/>
      <c r="S176" s="236"/>
      <c r="T176" s="236"/>
      <c r="U176" s="236"/>
      <c r="V176" s="236"/>
      <c r="W176" s="236"/>
      <c r="X176" s="236"/>
      <c r="Y176" s="236"/>
      <c r="Z176" s="236"/>
    </row>
    <row r="177" spans="1:26" ht="15" customHeight="1">
      <c r="A177" s="257">
        <f t="shared" si="4"/>
        <v>172</v>
      </c>
      <c r="B177" s="258">
        <v>48023</v>
      </c>
      <c r="C177" s="248" t="s">
        <v>141</v>
      </c>
      <c r="D177" s="248" t="str">
        <f t="shared" si="3"/>
        <v>SVEUČILIŠTE U RIJECI - FAKULTET ZDRAVSTVENIH STUDIJA U RIJECI (48023)</v>
      </c>
      <c r="E177" s="248" t="s">
        <v>142</v>
      </c>
      <c r="F177" s="248" t="s">
        <v>125</v>
      </c>
      <c r="G177" s="260" t="s">
        <v>143</v>
      </c>
      <c r="H177" s="15" t="s">
        <v>144</v>
      </c>
      <c r="I177" s="236"/>
      <c r="J177" s="251"/>
      <c r="K177" s="236"/>
      <c r="L177" s="236"/>
      <c r="M177" s="236"/>
      <c r="N177" s="236"/>
      <c r="O177" s="236"/>
      <c r="P177" s="236"/>
      <c r="Q177" s="236"/>
      <c r="R177" s="236"/>
      <c r="S177" s="236"/>
      <c r="T177" s="236"/>
      <c r="U177" s="236"/>
      <c r="V177" s="236"/>
      <c r="W177" s="236"/>
      <c r="X177" s="236"/>
      <c r="Y177" s="236"/>
      <c r="Z177" s="236"/>
    </row>
    <row r="178" spans="1:26" ht="15" customHeight="1">
      <c r="A178" s="257">
        <f t="shared" si="4"/>
        <v>173</v>
      </c>
      <c r="B178" s="258">
        <v>22857</v>
      </c>
      <c r="C178" s="248" t="s">
        <v>145</v>
      </c>
      <c r="D178" s="248" t="str">
        <f t="shared" si="3"/>
        <v>SVEUČILIŠTE U RIJECI - FILOZOFSKI FAKULTET (22857)</v>
      </c>
      <c r="E178" s="248" t="s">
        <v>146</v>
      </c>
      <c r="F178" s="248" t="s">
        <v>125</v>
      </c>
      <c r="G178" s="259">
        <v>3368491</v>
      </c>
      <c r="H178" s="15" t="s">
        <v>147</v>
      </c>
      <c r="I178" s="251"/>
      <c r="J178" s="251"/>
      <c r="K178" s="251"/>
      <c r="L178" s="251"/>
      <c r="M178" s="251"/>
      <c r="N178" s="251"/>
      <c r="O178" s="251"/>
      <c r="P178" s="251"/>
      <c r="Q178" s="251"/>
      <c r="R178" s="251"/>
      <c r="S178" s="251"/>
      <c r="T178" s="251"/>
      <c r="U178" s="251"/>
      <c r="V178" s="251"/>
      <c r="W178" s="251"/>
      <c r="X178" s="251"/>
      <c r="Y178" s="251"/>
      <c r="Z178" s="251"/>
    </row>
    <row r="179" spans="1:26" ht="15" customHeight="1">
      <c r="A179" s="257">
        <f t="shared" si="4"/>
        <v>174</v>
      </c>
      <c r="B179" s="258">
        <v>2160</v>
      </c>
      <c r="C179" s="248" t="s">
        <v>149</v>
      </c>
      <c r="D179" s="248" t="str">
        <f t="shared" si="3"/>
        <v>SVEUČILIŠTE U RIJECI - GRAĐEVINSKI FAKULTET (2160)</v>
      </c>
      <c r="E179" s="248" t="s">
        <v>150</v>
      </c>
      <c r="F179" s="248" t="s">
        <v>125</v>
      </c>
      <c r="G179" s="259">
        <v>3395855</v>
      </c>
      <c r="H179" s="15" t="s">
        <v>151</v>
      </c>
      <c r="I179" s="236"/>
      <c r="J179" s="251"/>
      <c r="K179" s="236"/>
      <c r="L179" s="236"/>
      <c r="M179" s="236"/>
      <c r="N179" s="236"/>
      <c r="O179" s="236"/>
      <c r="P179" s="236"/>
      <c r="Q179" s="236"/>
      <c r="R179" s="236"/>
      <c r="S179" s="236"/>
      <c r="T179" s="236"/>
      <c r="U179" s="236"/>
      <c r="V179" s="236"/>
      <c r="W179" s="236"/>
      <c r="X179" s="236"/>
      <c r="Y179" s="236"/>
      <c r="Z179" s="236"/>
    </row>
    <row r="180" spans="1:26" ht="15" customHeight="1">
      <c r="A180" s="257">
        <f t="shared" si="4"/>
        <v>175</v>
      </c>
      <c r="B180" s="258">
        <v>2225</v>
      </c>
      <c r="C180" s="248" t="s">
        <v>152</v>
      </c>
      <c r="D180" s="248" t="str">
        <f t="shared" si="3"/>
        <v>SVEUČILIŠTE U RIJECI - MEDICINSKI FAKULTET (2225)</v>
      </c>
      <c r="E180" s="248" t="s">
        <v>153</v>
      </c>
      <c r="F180" s="248" t="s">
        <v>125</v>
      </c>
      <c r="G180" s="259">
        <v>3328554</v>
      </c>
      <c r="H180" s="15" t="s">
        <v>154</v>
      </c>
      <c r="I180" s="236"/>
      <c r="J180" s="251"/>
      <c r="K180" s="236"/>
      <c r="L180" s="236"/>
      <c r="M180" s="236"/>
      <c r="N180" s="236"/>
      <c r="O180" s="236"/>
      <c r="P180" s="236"/>
      <c r="Q180" s="236"/>
      <c r="R180" s="236"/>
      <c r="S180" s="236"/>
      <c r="T180" s="236"/>
      <c r="U180" s="236"/>
      <c r="V180" s="236"/>
      <c r="W180" s="236"/>
      <c r="X180" s="236"/>
      <c r="Y180" s="236"/>
      <c r="Z180" s="236"/>
    </row>
    <row r="181" spans="1:26" ht="15" customHeight="1">
      <c r="A181" s="257">
        <f t="shared" si="4"/>
        <v>176</v>
      </c>
      <c r="B181" s="258">
        <v>22568</v>
      </c>
      <c r="C181" s="248" t="s">
        <v>3758</v>
      </c>
      <c r="D181" s="248" t="str">
        <f t="shared" si="3"/>
        <v>SVEUČILIŠTE U RIJECI, POMORSKI FAKULTET (22568)</v>
      </c>
      <c r="E181" s="248" t="s">
        <v>156</v>
      </c>
      <c r="F181" s="248" t="s">
        <v>125</v>
      </c>
      <c r="G181" s="259">
        <v>1580485</v>
      </c>
      <c r="H181" s="15" t="s">
        <v>157</v>
      </c>
      <c r="I181" s="251"/>
      <c r="J181" s="251"/>
      <c r="K181" s="251"/>
      <c r="L181" s="251"/>
      <c r="M181" s="251"/>
      <c r="N181" s="251"/>
      <c r="O181" s="251"/>
      <c r="P181" s="251"/>
      <c r="Q181" s="251"/>
      <c r="R181" s="251"/>
      <c r="S181" s="251"/>
      <c r="T181" s="251"/>
      <c r="U181" s="251"/>
      <c r="V181" s="251"/>
      <c r="W181" s="251"/>
      <c r="X181" s="251"/>
      <c r="Y181" s="251"/>
      <c r="Z181" s="251"/>
    </row>
    <row r="182" spans="1:26" ht="15" customHeight="1">
      <c r="A182" s="257">
        <f t="shared" si="4"/>
        <v>177</v>
      </c>
      <c r="B182" s="258">
        <v>2217</v>
      </c>
      <c r="C182" s="248" t="s">
        <v>158</v>
      </c>
      <c r="D182" s="248" t="str">
        <f t="shared" si="3"/>
        <v>SVEUČILIŠTE U RIJECI - PRAVNI FAKULTET (2217)</v>
      </c>
      <c r="E182" s="248" t="s">
        <v>159</v>
      </c>
      <c r="F182" s="248" t="s">
        <v>125</v>
      </c>
      <c r="G182" s="259">
        <v>3328562</v>
      </c>
      <c r="H182" s="15" t="s">
        <v>160</v>
      </c>
      <c r="I182" s="236"/>
      <c r="J182" s="251"/>
      <c r="K182" s="236"/>
      <c r="L182" s="236"/>
      <c r="M182" s="236"/>
      <c r="N182" s="236"/>
      <c r="O182" s="236"/>
      <c r="P182" s="236"/>
      <c r="Q182" s="236"/>
      <c r="R182" s="236"/>
      <c r="S182" s="236"/>
      <c r="T182" s="236"/>
      <c r="U182" s="236"/>
      <c r="V182" s="236"/>
      <c r="W182" s="236"/>
      <c r="X182" s="236"/>
      <c r="Y182" s="236"/>
      <c r="Z182" s="236"/>
    </row>
    <row r="183" spans="1:26" ht="15" customHeight="1">
      <c r="A183" s="257">
        <f t="shared" si="4"/>
        <v>178</v>
      </c>
      <c r="B183" s="258">
        <v>2493</v>
      </c>
      <c r="C183" s="248" t="s">
        <v>161</v>
      </c>
      <c r="D183" s="248" t="str">
        <f t="shared" si="3"/>
        <v>SVEUČILIŠTE U RIJECI - SVEUČILIŠNA KNJIŽNICA (2493)</v>
      </c>
      <c r="E183" s="248" t="s">
        <v>162</v>
      </c>
      <c r="F183" s="248" t="s">
        <v>125</v>
      </c>
      <c r="G183" s="259">
        <v>3328686</v>
      </c>
      <c r="H183" s="15" t="s">
        <v>163</v>
      </c>
      <c r="I183" s="236"/>
      <c r="J183" s="251"/>
      <c r="K183" s="236"/>
      <c r="L183" s="236"/>
      <c r="M183" s="236"/>
      <c r="N183" s="236"/>
      <c r="O183" s="236"/>
      <c r="P183" s="236"/>
      <c r="Q183" s="236"/>
      <c r="R183" s="236"/>
      <c r="S183" s="236"/>
      <c r="T183" s="236"/>
      <c r="U183" s="236"/>
      <c r="V183" s="236"/>
      <c r="W183" s="236"/>
      <c r="X183" s="236"/>
      <c r="Y183" s="236"/>
      <c r="Z183" s="236"/>
    </row>
    <row r="184" spans="1:26" ht="15" customHeight="1">
      <c r="A184" s="257">
        <f t="shared" si="4"/>
        <v>179</v>
      </c>
      <c r="B184" s="258">
        <v>2151</v>
      </c>
      <c r="C184" s="248" t="s">
        <v>164</v>
      </c>
      <c r="D184" s="248" t="str">
        <f t="shared" si="3"/>
        <v>SVEUČILIŠTE U RIJECI - TEHNIČKI FAKULTET (2151)</v>
      </c>
      <c r="E184" s="248" t="s">
        <v>165</v>
      </c>
      <c r="F184" s="248" t="s">
        <v>125</v>
      </c>
      <c r="G184" s="259">
        <v>3334317</v>
      </c>
      <c r="H184" s="15" t="s">
        <v>166</v>
      </c>
      <c r="I184" s="236"/>
      <c r="J184" s="251"/>
      <c r="K184" s="236"/>
      <c r="L184" s="236"/>
      <c r="M184" s="236"/>
      <c r="N184" s="236"/>
      <c r="O184" s="236"/>
      <c r="P184" s="236"/>
      <c r="Q184" s="236"/>
      <c r="R184" s="236"/>
      <c r="S184" s="236"/>
      <c r="T184" s="236"/>
      <c r="U184" s="236"/>
      <c r="V184" s="236"/>
      <c r="W184" s="236"/>
      <c r="X184" s="236"/>
      <c r="Y184" s="236"/>
      <c r="Z184" s="236"/>
    </row>
    <row r="185" spans="1:26" ht="15" customHeight="1">
      <c r="A185" s="257">
        <f t="shared" si="4"/>
        <v>180</v>
      </c>
      <c r="B185" s="258">
        <v>40947</v>
      </c>
      <c r="C185" s="248" t="s">
        <v>167</v>
      </c>
      <c r="D185" s="248" t="str">
        <f t="shared" si="3"/>
        <v>SVEUČILIŠTE U RIJECI - UČITELJSKI FAKULTET (40947)</v>
      </c>
      <c r="E185" s="248" t="s">
        <v>168</v>
      </c>
      <c r="F185" s="248" t="s">
        <v>125</v>
      </c>
      <c r="G185" s="259">
        <v>2116073</v>
      </c>
      <c r="H185" s="15" t="s">
        <v>169</v>
      </c>
      <c r="I185" s="236"/>
      <c r="J185" s="251"/>
      <c r="K185" s="236"/>
      <c r="L185" s="236"/>
      <c r="M185" s="236"/>
      <c r="N185" s="236"/>
      <c r="O185" s="236"/>
      <c r="P185" s="236"/>
      <c r="Q185" s="236"/>
      <c r="R185" s="236"/>
      <c r="S185" s="236"/>
      <c r="T185" s="236"/>
      <c r="U185" s="236"/>
      <c r="V185" s="236"/>
      <c r="W185" s="236"/>
      <c r="X185" s="236"/>
      <c r="Y185" s="236"/>
      <c r="Z185" s="236"/>
    </row>
    <row r="186" spans="1:26" ht="15" customHeight="1">
      <c r="A186" s="257">
        <f t="shared" si="4"/>
        <v>181</v>
      </c>
      <c r="B186" s="258">
        <v>51360</v>
      </c>
      <c r="C186" s="248" t="s">
        <v>170</v>
      </c>
      <c r="D186" s="248" t="str">
        <f t="shared" si="3"/>
        <v>SVEUČILIŠTE U SLAVONSKOM BRODU (51360)</v>
      </c>
      <c r="E186" s="11" t="s">
        <v>171</v>
      </c>
      <c r="F186" s="248" t="s">
        <v>172</v>
      </c>
      <c r="G186" s="259">
        <v>5290538</v>
      </c>
      <c r="H186" s="15" t="s">
        <v>173</v>
      </c>
      <c r="I186" s="251"/>
      <c r="J186" s="251"/>
      <c r="K186" s="251"/>
      <c r="L186" s="251"/>
      <c r="M186" s="251"/>
      <c r="N186" s="251"/>
      <c r="O186" s="251"/>
      <c r="P186" s="251"/>
      <c r="Q186" s="251"/>
      <c r="R186" s="251"/>
      <c r="S186" s="251"/>
      <c r="T186" s="251"/>
      <c r="U186" s="251"/>
      <c r="V186" s="251"/>
      <c r="W186" s="251"/>
      <c r="X186" s="251"/>
      <c r="Y186" s="251"/>
      <c r="Z186" s="251"/>
    </row>
    <row r="187" spans="1:26" ht="15" customHeight="1">
      <c r="A187" s="257">
        <f t="shared" si="4"/>
        <v>182</v>
      </c>
      <c r="B187" s="258">
        <v>2469</v>
      </c>
      <c r="C187" s="248" t="s">
        <v>174</v>
      </c>
      <c r="D187" s="248" t="str">
        <f t="shared" si="3"/>
        <v>SVEUČILIŠTE U SPLITU (2469)</v>
      </c>
      <c r="E187" s="248" t="s">
        <v>175</v>
      </c>
      <c r="F187" s="248" t="s">
        <v>176</v>
      </c>
      <c r="G187" s="259">
        <v>3129306</v>
      </c>
      <c r="H187" s="15" t="s">
        <v>177</v>
      </c>
      <c r="I187" s="236"/>
      <c r="J187" s="251"/>
      <c r="K187" s="236"/>
      <c r="L187" s="236"/>
      <c r="M187" s="236"/>
      <c r="N187" s="236"/>
      <c r="O187" s="236"/>
      <c r="P187" s="236"/>
      <c r="Q187" s="236"/>
      <c r="R187" s="236"/>
      <c r="S187" s="236"/>
      <c r="T187" s="236"/>
      <c r="U187" s="236"/>
      <c r="V187" s="236"/>
      <c r="W187" s="236"/>
      <c r="X187" s="236"/>
      <c r="Y187" s="236"/>
      <c r="Z187" s="236"/>
    </row>
    <row r="188" spans="1:26" ht="15" customHeight="1">
      <c r="A188" s="257">
        <f t="shared" si="4"/>
        <v>183</v>
      </c>
      <c r="B188" s="258">
        <v>2372</v>
      </c>
      <c r="C188" s="248" t="s">
        <v>178</v>
      </c>
      <c r="D188" s="248" t="str">
        <f t="shared" si="3"/>
        <v>SVEUČILIŠTE U SPLITU - EKONOMSKI FAKULTET (2372)</v>
      </c>
      <c r="E188" s="248" t="s">
        <v>179</v>
      </c>
      <c r="F188" s="248" t="s">
        <v>176</v>
      </c>
      <c r="G188" s="259">
        <v>3119076</v>
      </c>
      <c r="H188" s="15" t="s">
        <v>180</v>
      </c>
      <c r="I188" s="236"/>
      <c r="J188" s="251"/>
      <c r="K188" s="236"/>
      <c r="L188" s="236"/>
      <c r="M188" s="236"/>
      <c r="N188" s="236"/>
      <c r="O188" s="236"/>
      <c r="P188" s="236"/>
      <c r="Q188" s="236"/>
      <c r="R188" s="236"/>
      <c r="S188" s="236"/>
      <c r="T188" s="236"/>
      <c r="U188" s="236"/>
      <c r="V188" s="236"/>
      <c r="W188" s="236"/>
      <c r="X188" s="236"/>
      <c r="Y188" s="236"/>
      <c r="Z188" s="236"/>
    </row>
    <row r="189" spans="1:26" ht="15" customHeight="1">
      <c r="A189" s="257">
        <f t="shared" si="4"/>
        <v>184</v>
      </c>
      <c r="B189" s="258">
        <v>2330</v>
      </c>
      <c r="C189" s="248" t="s">
        <v>181</v>
      </c>
      <c r="D189" s="248" t="str">
        <f t="shared" si="3"/>
        <v>SVEUČILIŠTE U SPLITU - FAKULTET ELEKTROTEHNIKE, STROJARSTVA I BRODOGRADNJE (2330)</v>
      </c>
      <c r="E189" s="248" t="s">
        <v>182</v>
      </c>
      <c r="F189" s="248" t="s">
        <v>176</v>
      </c>
      <c r="G189" s="259">
        <v>3118339</v>
      </c>
      <c r="H189" s="15" t="s">
        <v>183</v>
      </c>
      <c r="I189" s="236"/>
      <c r="J189" s="251"/>
      <c r="K189" s="236"/>
      <c r="L189" s="236"/>
      <c r="M189" s="236"/>
      <c r="N189" s="236"/>
      <c r="O189" s="236"/>
      <c r="P189" s="236"/>
      <c r="Q189" s="236"/>
      <c r="R189" s="236"/>
      <c r="S189" s="236"/>
      <c r="T189" s="236"/>
      <c r="U189" s="236"/>
      <c r="V189" s="236"/>
      <c r="W189" s="236"/>
      <c r="X189" s="236"/>
      <c r="Y189" s="236"/>
      <c r="Z189" s="236"/>
    </row>
    <row r="190" spans="1:26" ht="15" customHeight="1">
      <c r="A190" s="257">
        <f t="shared" si="4"/>
        <v>185</v>
      </c>
      <c r="B190" s="258">
        <v>2348</v>
      </c>
      <c r="C190" s="248" t="s">
        <v>184</v>
      </c>
      <c r="D190" s="248" t="str">
        <f t="shared" si="3"/>
        <v>SVEUČILIŠTE U SPLITU - FAKULTET GRAĐEVINARSTVA, ARHITEKTURE I GEODEZIJE (2348)</v>
      </c>
      <c r="E190" s="248" t="s">
        <v>185</v>
      </c>
      <c r="F190" s="248" t="s">
        <v>176</v>
      </c>
      <c r="G190" s="259">
        <v>3149463</v>
      </c>
      <c r="H190" s="15" t="s">
        <v>186</v>
      </c>
      <c r="I190" s="236"/>
      <c r="J190" s="251"/>
      <c r="K190" s="236"/>
      <c r="L190" s="236"/>
      <c r="M190" s="236"/>
      <c r="N190" s="236"/>
      <c r="O190" s="236"/>
      <c r="P190" s="236"/>
      <c r="Q190" s="236"/>
      <c r="R190" s="236"/>
      <c r="S190" s="236"/>
      <c r="T190" s="236"/>
      <c r="U190" s="236"/>
      <c r="V190" s="236"/>
      <c r="W190" s="236"/>
      <c r="X190" s="236"/>
      <c r="Y190" s="236"/>
      <c r="Z190" s="236"/>
    </row>
    <row r="191" spans="1:26" ht="15" customHeight="1">
      <c r="A191" s="257">
        <f t="shared" si="4"/>
        <v>186</v>
      </c>
      <c r="B191" s="258">
        <v>22435</v>
      </c>
      <c r="C191" s="248" t="s">
        <v>187</v>
      </c>
      <c r="D191" s="248" t="str">
        <f t="shared" si="3"/>
        <v>SVEUČILIŠTE U SPLITU - FILOZOFSKI FAKULTET (22435)</v>
      </c>
      <c r="E191" s="248" t="s">
        <v>175</v>
      </c>
      <c r="F191" s="248" t="s">
        <v>176</v>
      </c>
      <c r="G191" s="259">
        <v>1413236</v>
      </c>
      <c r="H191" s="15" t="s">
        <v>188</v>
      </c>
      <c r="I191" s="236"/>
      <c r="J191" s="251"/>
      <c r="K191" s="236"/>
      <c r="L191" s="236"/>
      <c r="M191" s="236"/>
      <c r="N191" s="236"/>
      <c r="O191" s="236"/>
      <c r="P191" s="236"/>
      <c r="Q191" s="236"/>
      <c r="R191" s="236"/>
      <c r="S191" s="236"/>
      <c r="T191" s="236"/>
      <c r="U191" s="236"/>
      <c r="V191" s="236"/>
      <c r="W191" s="236"/>
      <c r="X191" s="236"/>
      <c r="Y191" s="236"/>
      <c r="Z191" s="236"/>
    </row>
    <row r="192" spans="1:26" ht="15" customHeight="1">
      <c r="A192" s="257">
        <f t="shared" si="4"/>
        <v>187</v>
      </c>
      <c r="B192" s="258">
        <v>23368</v>
      </c>
      <c r="C192" s="248" t="s">
        <v>189</v>
      </c>
      <c r="D192" s="248" t="str">
        <f t="shared" si="3"/>
        <v>SVEUČILIŠTE U SPLITU - KATOLIČKI BOGOSLOVNI FAKULTET (23368)</v>
      </c>
      <c r="E192" s="248" t="s">
        <v>190</v>
      </c>
      <c r="F192" s="248" t="s">
        <v>176</v>
      </c>
      <c r="G192" s="14">
        <v>1465643</v>
      </c>
      <c r="H192" s="15">
        <v>36149548625</v>
      </c>
      <c r="I192" s="236"/>
      <c r="J192" s="251"/>
      <c r="K192" s="236"/>
      <c r="L192" s="236"/>
      <c r="M192" s="236"/>
      <c r="N192" s="236"/>
      <c r="O192" s="236"/>
      <c r="P192" s="236"/>
      <c r="Q192" s="236"/>
      <c r="R192" s="236"/>
      <c r="S192" s="236"/>
      <c r="T192" s="236"/>
      <c r="U192" s="236"/>
      <c r="V192" s="236"/>
      <c r="W192" s="236"/>
      <c r="X192" s="236"/>
      <c r="Y192" s="236"/>
      <c r="Z192" s="236"/>
    </row>
    <row r="193" spans="1:26" ht="15" customHeight="1">
      <c r="A193" s="257">
        <f t="shared" si="4"/>
        <v>188</v>
      </c>
      <c r="B193" s="258">
        <v>2356</v>
      </c>
      <c r="C193" s="248" t="s">
        <v>191</v>
      </c>
      <c r="D193" s="248" t="str">
        <f t="shared" si="3"/>
        <v>SVEUČILIŠTE U SPLITU - KEMIJSKO-TEHNOLOŠKI FAKULTET (2356)</v>
      </c>
      <c r="E193" s="248" t="s">
        <v>192</v>
      </c>
      <c r="F193" s="248" t="s">
        <v>176</v>
      </c>
      <c r="G193" s="259">
        <v>3119068</v>
      </c>
      <c r="H193" s="15" t="s">
        <v>193</v>
      </c>
      <c r="I193" s="236"/>
      <c r="J193" s="251"/>
      <c r="K193" s="236"/>
      <c r="L193" s="236"/>
      <c r="M193" s="236"/>
      <c r="N193" s="236"/>
      <c r="O193" s="236"/>
      <c r="P193" s="236"/>
      <c r="Q193" s="236"/>
      <c r="R193" s="236"/>
      <c r="S193" s="236"/>
      <c r="T193" s="236"/>
      <c r="U193" s="236"/>
      <c r="V193" s="236"/>
      <c r="W193" s="236"/>
      <c r="X193" s="236"/>
      <c r="Y193" s="236"/>
      <c r="Z193" s="236"/>
    </row>
    <row r="194" spans="1:26" ht="15" customHeight="1">
      <c r="A194" s="257">
        <f t="shared" si="4"/>
        <v>189</v>
      </c>
      <c r="B194" s="258">
        <v>43773</v>
      </c>
      <c r="C194" s="248" t="s">
        <v>194</v>
      </c>
      <c r="D194" s="248" t="str">
        <f t="shared" si="3"/>
        <v>SVEUČILIŠTE U SPLITU - KINEZIOLOŠKI FAKULTET (43773)</v>
      </c>
      <c r="E194" s="248" t="s">
        <v>195</v>
      </c>
      <c r="F194" s="248" t="s">
        <v>176</v>
      </c>
      <c r="G194" s="14">
        <v>2393255</v>
      </c>
      <c r="H194" s="15" t="s">
        <v>196</v>
      </c>
      <c r="I194" s="236"/>
      <c r="J194" s="251"/>
      <c r="K194" s="236"/>
      <c r="L194" s="236"/>
      <c r="M194" s="236"/>
      <c r="N194" s="236"/>
      <c r="O194" s="236"/>
      <c r="P194" s="236"/>
      <c r="Q194" s="236"/>
      <c r="R194" s="236"/>
      <c r="S194" s="236"/>
      <c r="T194" s="236"/>
      <c r="U194" s="236"/>
      <c r="V194" s="236"/>
      <c r="W194" s="236"/>
      <c r="X194" s="236"/>
      <c r="Y194" s="236"/>
      <c r="Z194" s="236"/>
    </row>
    <row r="195" spans="1:26" ht="15" customHeight="1">
      <c r="A195" s="257">
        <f t="shared" si="4"/>
        <v>190</v>
      </c>
      <c r="B195" s="258">
        <v>22451</v>
      </c>
      <c r="C195" s="248" t="s">
        <v>197</v>
      </c>
      <c r="D195" s="248" t="str">
        <f t="shared" si="3"/>
        <v>SVEUČILIŠTE U SPLITU - MEDICINSKI FAKULTET (22451)</v>
      </c>
      <c r="E195" s="248" t="s">
        <v>198</v>
      </c>
      <c r="F195" s="248" t="s">
        <v>176</v>
      </c>
      <c r="G195" s="259">
        <v>1315366</v>
      </c>
      <c r="H195" s="15" t="s">
        <v>199</v>
      </c>
      <c r="I195" s="236"/>
      <c r="J195" s="251"/>
      <c r="K195" s="236"/>
      <c r="L195" s="236"/>
      <c r="M195" s="236"/>
      <c r="N195" s="236"/>
      <c r="O195" s="236"/>
      <c r="P195" s="236"/>
      <c r="Q195" s="236"/>
      <c r="R195" s="236"/>
      <c r="S195" s="236"/>
      <c r="T195" s="236"/>
      <c r="U195" s="236"/>
      <c r="V195" s="236"/>
      <c r="W195" s="236"/>
      <c r="X195" s="236"/>
      <c r="Y195" s="236"/>
      <c r="Z195" s="236"/>
    </row>
    <row r="196" spans="1:26" ht="15" customHeight="1">
      <c r="A196" s="257">
        <f t="shared" si="4"/>
        <v>191</v>
      </c>
      <c r="B196" s="258">
        <v>22460</v>
      </c>
      <c r="C196" s="248" t="s">
        <v>200</v>
      </c>
      <c r="D196" s="248" t="str">
        <f t="shared" ref="D196:D259" si="5">C196&amp;" ("&amp;B196&amp;")"</f>
        <v>SVEUČILIŠTE U SPLITU - POMORSKI FAKULTET (22460)</v>
      </c>
      <c r="E196" s="248" t="s">
        <v>201</v>
      </c>
      <c r="F196" s="248" t="s">
        <v>176</v>
      </c>
      <c r="G196" s="259">
        <v>1406043</v>
      </c>
      <c r="H196" s="15" t="s">
        <v>202</v>
      </c>
      <c r="I196" s="236"/>
      <c r="J196" s="251"/>
      <c r="K196" s="236"/>
      <c r="L196" s="236"/>
      <c r="M196" s="236"/>
      <c r="N196" s="236"/>
      <c r="O196" s="236"/>
      <c r="P196" s="236"/>
      <c r="Q196" s="236"/>
      <c r="R196" s="236"/>
      <c r="S196" s="236"/>
      <c r="T196" s="236"/>
      <c r="U196" s="236"/>
      <c r="V196" s="236"/>
      <c r="W196" s="236"/>
      <c r="X196" s="236"/>
      <c r="Y196" s="236"/>
      <c r="Z196" s="236"/>
    </row>
    <row r="197" spans="1:26" ht="15" customHeight="1">
      <c r="A197" s="257">
        <f t="shared" si="4"/>
        <v>192</v>
      </c>
      <c r="B197" s="258">
        <v>2397</v>
      </c>
      <c r="C197" s="248" t="s">
        <v>203</v>
      </c>
      <c r="D197" s="248" t="str">
        <f t="shared" si="5"/>
        <v>SVEUČILIŠTE U SPLITU - PRAVNI FAKULTET (2397)</v>
      </c>
      <c r="E197" s="248" t="s">
        <v>204</v>
      </c>
      <c r="F197" s="248" t="s">
        <v>176</v>
      </c>
      <c r="G197" s="259">
        <v>3118347</v>
      </c>
      <c r="H197" s="15" t="s">
        <v>205</v>
      </c>
      <c r="I197" s="236"/>
      <c r="J197" s="251"/>
      <c r="K197" s="236"/>
      <c r="L197" s="236"/>
      <c r="M197" s="236"/>
      <c r="N197" s="236"/>
      <c r="O197" s="236"/>
      <c r="P197" s="236"/>
      <c r="Q197" s="236"/>
      <c r="R197" s="236"/>
      <c r="S197" s="236"/>
      <c r="T197" s="236"/>
      <c r="U197" s="236"/>
      <c r="V197" s="236"/>
      <c r="W197" s="236"/>
      <c r="X197" s="236"/>
      <c r="Y197" s="236"/>
      <c r="Z197" s="236"/>
    </row>
    <row r="198" spans="1:26" ht="15" customHeight="1">
      <c r="A198" s="257">
        <f t="shared" si="4"/>
        <v>193</v>
      </c>
      <c r="B198" s="258">
        <v>2410</v>
      </c>
      <c r="C198" s="248" t="s">
        <v>206</v>
      </c>
      <c r="D198" s="248" t="str">
        <f t="shared" si="5"/>
        <v>SVEUČILIŠTE U SPLITU - PRIRODOSLOVNO - MATEMATIČKI FAKULTET (2410)</v>
      </c>
      <c r="E198" s="248" t="s">
        <v>207</v>
      </c>
      <c r="F198" s="248" t="s">
        <v>176</v>
      </c>
      <c r="G198" s="259">
        <v>3199622</v>
      </c>
      <c r="H198" s="15" t="s">
        <v>208</v>
      </c>
      <c r="I198" s="236"/>
      <c r="J198" s="251"/>
      <c r="K198" s="236"/>
      <c r="L198" s="236"/>
      <c r="M198" s="236"/>
      <c r="N198" s="236"/>
      <c r="O198" s="236"/>
      <c r="P198" s="236"/>
      <c r="Q198" s="236"/>
      <c r="R198" s="236"/>
      <c r="S198" s="236"/>
      <c r="T198" s="236"/>
      <c r="U198" s="236"/>
      <c r="V198" s="236"/>
      <c r="W198" s="236"/>
      <c r="X198" s="236"/>
      <c r="Y198" s="236"/>
      <c r="Z198" s="236"/>
    </row>
    <row r="199" spans="1:26" ht="15" customHeight="1">
      <c r="A199" s="257">
        <f t="shared" si="4"/>
        <v>194</v>
      </c>
      <c r="B199" s="258">
        <v>2524</v>
      </c>
      <c r="C199" s="248" t="s">
        <v>209</v>
      </c>
      <c r="D199" s="248" t="str">
        <f t="shared" si="5"/>
        <v>SVEUČILIŠTE U SPLITU - SVEUČILIŠNA KNJIŽNICA (2524)</v>
      </c>
      <c r="E199" s="248" t="s">
        <v>210</v>
      </c>
      <c r="F199" s="248" t="s">
        <v>176</v>
      </c>
      <c r="G199" s="259">
        <v>3118436</v>
      </c>
      <c r="H199" s="15" t="s">
        <v>211</v>
      </c>
      <c r="I199" s="236"/>
      <c r="J199" s="251"/>
      <c r="K199" s="236"/>
      <c r="L199" s="236"/>
      <c r="M199" s="236"/>
      <c r="N199" s="236"/>
      <c r="O199" s="236"/>
      <c r="P199" s="236"/>
      <c r="Q199" s="236"/>
      <c r="R199" s="236"/>
      <c r="S199" s="236"/>
      <c r="T199" s="236"/>
      <c r="U199" s="236"/>
      <c r="V199" s="236"/>
      <c r="W199" s="236"/>
      <c r="X199" s="236"/>
      <c r="Y199" s="236"/>
      <c r="Z199" s="236"/>
    </row>
    <row r="200" spans="1:26" ht="15" customHeight="1">
      <c r="A200" s="257">
        <f t="shared" si="4"/>
        <v>195</v>
      </c>
      <c r="B200" s="258">
        <v>22478</v>
      </c>
      <c r="C200" s="248" t="s">
        <v>212</v>
      </c>
      <c r="D200" s="248" t="str">
        <f t="shared" si="5"/>
        <v>SVEUČILIŠTE U SPLITU - UMJETNIČKA AKADEMIJA (22478)</v>
      </c>
      <c r="E200" s="248" t="s">
        <v>213</v>
      </c>
      <c r="F200" s="248" t="s">
        <v>176</v>
      </c>
      <c r="G200" s="259">
        <v>1321358</v>
      </c>
      <c r="H200" s="15" t="s">
        <v>214</v>
      </c>
      <c r="I200" s="236"/>
      <c r="J200" s="251"/>
      <c r="K200" s="236"/>
      <c r="L200" s="236"/>
      <c r="M200" s="236"/>
      <c r="N200" s="236"/>
      <c r="O200" s="236"/>
      <c r="P200" s="236"/>
      <c r="Q200" s="236"/>
      <c r="R200" s="236"/>
      <c r="S200" s="236"/>
      <c r="T200" s="236"/>
      <c r="U200" s="236"/>
      <c r="V200" s="236"/>
      <c r="W200" s="236"/>
      <c r="X200" s="236"/>
      <c r="Y200" s="236"/>
      <c r="Z200" s="236"/>
    </row>
    <row r="201" spans="1:26" ht="15" customHeight="1">
      <c r="A201" s="257">
        <f t="shared" si="4"/>
        <v>196</v>
      </c>
      <c r="B201" s="258">
        <v>23815</v>
      </c>
      <c r="C201" s="248" t="s">
        <v>215</v>
      </c>
      <c r="D201" s="248" t="str">
        <f t="shared" si="5"/>
        <v>SVEUČILIŠTE U ZADRU (23815)</v>
      </c>
      <c r="E201" s="248" t="s">
        <v>216</v>
      </c>
      <c r="F201" s="248" t="s">
        <v>217</v>
      </c>
      <c r="G201" s="259">
        <v>1695525</v>
      </c>
      <c r="H201" s="15" t="s">
        <v>218</v>
      </c>
      <c r="I201" s="236"/>
      <c r="J201" s="251"/>
      <c r="K201" s="236"/>
      <c r="L201" s="236"/>
      <c r="M201" s="236"/>
      <c r="N201" s="236"/>
      <c r="O201" s="236"/>
      <c r="P201" s="236"/>
      <c r="Q201" s="236"/>
      <c r="R201" s="236"/>
      <c r="S201" s="236"/>
      <c r="T201" s="236"/>
      <c r="U201" s="236"/>
      <c r="V201" s="236"/>
      <c r="W201" s="236"/>
      <c r="X201" s="236"/>
      <c r="Y201" s="236"/>
      <c r="Z201" s="236"/>
    </row>
    <row r="202" spans="1:26" ht="15" customHeight="1">
      <c r="A202" s="257">
        <f t="shared" si="4"/>
        <v>197</v>
      </c>
      <c r="B202" s="258">
        <v>2436</v>
      </c>
      <c r="C202" s="248" t="s">
        <v>25</v>
      </c>
      <c r="D202" s="248" t="str">
        <f t="shared" si="5"/>
        <v>SVEUČILIŠTE U ZAGREBU (2436)</v>
      </c>
      <c r="E202" s="248" t="s">
        <v>219</v>
      </c>
      <c r="F202" s="248" t="s">
        <v>20</v>
      </c>
      <c r="G202" s="259">
        <v>3211592</v>
      </c>
      <c r="H202" s="15" t="s">
        <v>220</v>
      </c>
      <c r="I202" s="236"/>
      <c r="J202" s="251"/>
      <c r="K202" s="236"/>
      <c r="L202" s="236"/>
      <c r="M202" s="236"/>
      <c r="N202" s="236"/>
      <c r="O202" s="236"/>
      <c r="P202" s="236"/>
      <c r="Q202" s="236"/>
      <c r="R202" s="236"/>
      <c r="S202" s="236"/>
      <c r="T202" s="236"/>
      <c r="U202" s="236"/>
      <c r="V202" s="236"/>
      <c r="W202" s="236"/>
      <c r="X202" s="236"/>
      <c r="Y202" s="236"/>
      <c r="Z202" s="236"/>
    </row>
    <row r="203" spans="1:26" ht="15" customHeight="1">
      <c r="A203" s="257">
        <f t="shared" si="4"/>
        <v>198</v>
      </c>
      <c r="B203" s="258">
        <v>1923</v>
      </c>
      <c r="C203" s="248" t="s">
        <v>221</v>
      </c>
      <c r="D203" s="248" t="str">
        <f t="shared" si="5"/>
        <v>SVEUČILIŠTE U ZAGREBU - AGRONOMSKI FAKULTET (1923)</v>
      </c>
      <c r="E203" s="248" t="s">
        <v>222</v>
      </c>
      <c r="F203" s="248" t="s">
        <v>20</v>
      </c>
      <c r="G203" s="259">
        <v>3283097</v>
      </c>
      <c r="H203" s="15" t="s">
        <v>223</v>
      </c>
      <c r="I203" s="236"/>
      <c r="J203" s="251"/>
      <c r="K203" s="236"/>
      <c r="L203" s="236"/>
      <c r="M203" s="236"/>
      <c r="N203" s="236"/>
      <c r="O203" s="236"/>
      <c r="P203" s="236"/>
      <c r="Q203" s="236"/>
      <c r="R203" s="236"/>
      <c r="S203" s="236"/>
      <c r="T203" s="236"/>
      <c r="U203" s="236"/>
      <c r="V203" s="236"/>
      <c r="W203" s="236"/>
      <c r="X203" s="236"/>
      <c r="Y203" s="236"/>
      <c r="Z203" s="236"/>
    </row>
    <row r="204" spans="1:26" ht="15" customHeight="1">
      <c r="A204" s="257">
        <f t="shared" si="4"/>
        <v>199</v>
      </c>
      <c r="B204" s="258">
        <v>1974</v>
      </c>
      <c r="C204" s="248" t="s">
        <v>224</v>
      </c>
      <c r="D204" s="248" t="str">
        <f t="shared" si="5"/>
        <v>SVEUČILIŠTE U ZAGREBU - AKADEMIJA DRAMSKE UMJETNOSTI (1974)</v>
      </c>
      <c r="E204" s="248" t="s">
        <v>225</v>
      </c>
      <c r="F204" s="248" t="s">
        <v>20</v>
      </c>
      <c r="G204" s="259">
        <v>3205029</v>
      </c>
      <c r="H204" s="15" t="s">
        <v>226</v>
      </c>
      <c r="I204" s="236"/>
      <c r="J204" s="251"/>
      <c r="K204" s="236"/>
      <c r="L204" s="236"/>
      <c r="M204" s="236"/>
      <c r="N204" s="236"/>
      <c r="O204" s="236"/>
      <c r="P204" s="236"/>
      <c r="Q204" s="236"/>
      <c r="R204" s="236"/>
      <c r="S204" s="236"/>
      <c r="T204" s="236"/>
      <c r="U204" s="236"/>
      <c r="V204" s="236"/>
      <c r="W204" s="236"/>
      <c r="X204" s="236"/>
      <c r="Y204" s="236"/>
      <c r="Z204" s="236"/>
    </row>
    <row r="205" spans="1:26" ht="15" customHeight="1">
      <c r="A205" s="257">
        <f t="shared" si="4"/>
        <v>200</v>
      </c>
      <c r="B205" s="258">
        <v>1982</v>
      </c>
      <c r="C205" s="248" t="s">
        <v>227</v>
      </c>
      <c r="D205" s="248" t="str">
        <f t="shared" si="5"/>
        <v>SVEUČILIŠTE U ZAGREBU - AKADEMIJA LIKOVNIH UMJETNOSTI (1982)</v>
      </c>
      <c r="E205" s="248" t="s">
        <v>228</v>
      </c>
      <c r="F205" s="248" t="s">
        <v>20</v>
      </c>
      <c r="G205" s="259">
        <v>3207919</v>
      </c>
      <c r="H205" s="15" t="s">
        <v>229</v>
      </c>
      <c r="I205" s="236"/>
      <c r="J205" s="251"/>
      <c r="K205" s="236"/>
      <c r="L205" s="236"/>
      <c r="M205" s="236"/>
      <c r="N205" s="236"/>
      <c r="O205" s="236"/>
      <c r="P205" s="236"/>
      <c r="Q205" s="236"/>
      <c r="R205" s="236"/>
      <c r="S205" s="236"/>
      <c r="T205" s="236"/>
      <c r="U205" s="236"/>
      <c r="V205" s="236"/>
      <c r="W205" s="236"/>
      <c r="X205" s="236"/>
      <c r="Y205" s="236"/>
      <c r="Z205" s="236"/>
    </row>
    <row r="206" spans="1:26" ht="15" customHeight="1">
      <c r="A206" s="257">
        <f t="shared" si="4"/>
        <v>201</v>
      </c>
      <c r="B206" s="258">
        <v>1861</v>
      </c>
      <c r="C206" s="248" t="s">
        <v>230</v>
      </c>
      <c r="D206" s="248" t="str">
        <f t="shared" si="5"/>
        <v>SVEUČILIŠTE U ZAGREBU - ARHITEKTONSKI FAKULTET  (1861)</v>
      </c>
      <c r="E206" s="248" t="s">
        <v>231</v>
      </c>
      <c r="F206" s="248" t="s">
        <v>20</v>
      </c>
      <c r="G206" s="259">
        <v>3204952</v>
      </c>
      <c r="H206" s="15" t="s">
        <v>232</v>
      </c>
      <c r="I206" s="236"/>
      <c r="J206" s="251"/>
      <c r="K206" s="236"/>
      <c r="L206" s="236"/>
      <c r="M206" s="236"/>
      <c r="N206" s="236"/>
      <c r="O206" s="236"/>
      <c r="P206" s="236"/>
      <c r="Q206" s="236"/>
      <c r="R206" s="236"/>
      <c r="S206" s="236"/>
      <c r="T206" s="236"/>
      <c r="U206" s="236"/>
      <c r="V206" s="236"/>
      <c r="W206" s="236"/>
      <c r="X206" s="236"/>
      <c r="Y206" s="236"/>
      <c r="Z206" s="236"/>
    </row>
    <row r="207" spans="1:26" ht="15" customHeight="1">
      <c r="A207" s="257">
        <f t="shared" si="4"/>
        <v>202</v>
      </c>
      <c r="B207" s="258">
        <v>1966</v>
      </c>
      <c r="C207" s="248" t="s">
        <v>233</v>
      </c>
      <c r="D207" s="248" t="str">
        <f t="shared" si="5"/>
        <v>SVEUČILIŠTE U ZAGREBU - EDUKACIJSKO-REHABILITACIJSKI FAKULTET  (1966)</v>
      </c>
      <c r="E207" s="248" t="s">
        <v>234</v>
      </c>
      <c r="F207" s="248" t="s">
        <v>20</v>
      </c>
      <c r="G207" s="259">
        <v>3219780</v>
      </c>
      <c r="H207" s="15" t="s">
        <v>235</v>
      </c>
      <c r="I207" s="236"/>
      <c r="J207" s="251"/>
      <c r="K207" s="236"/>
      <c r="L207" s="236"/>
      <c r="M207" s="236"/>
      <c r="N207" s="236"/>
      <c r="O207" s="236"/>
      <c r="P207" s="236"/>
      <c r="Q207" s="236"/>
      <c r="R207" s="236"/>
      <c r="S207" s="236"/>
      <c r="T207" s="236"/>
      <c r="U207" s="236"/>
      <c r="V207" s="236"/>
      <c r="W207" s="236"/>
      <c r="X207" s="236"/>
      <c r="Y207" s="236"/>
      <c r="Z207" s="236"/>
    </row>
    <row r="208" spans="1:26" ht="15" customHeight="1">
      <c r="A208" s="257">
        <f t="shared" si="4"/>
        <v>203</v>
      </c>
      <c r="B208" s="258">
        <v>1931</v>
      </c>
      <c r="C208" s="248" t="s">
        <v>236</v>
      </c>
      <c r="D208" s="248" t="str">
        <f t="shared" si="5"/>
        <v>SVEUČILIŠTE U ZAGREBU - EKONOMSKI FAKULTET (1931)</v>
      </c>
      <c r="E208" s="248" t="s">
        <v>3759</v>
      </c>
      <c r="F208" s="248" t="s">
        <v>20</v>
      </c>
      <c r="G208" s="259">
        <v>3272079</v>
      </c>
      <c r="H208" s="15" t="s">
        <v>238</v>
      </c>
      <c r="I208" s="236"/>
      <c r="J208" s="251"/>
      <c r="K208" s="236"/>
      <c r="L208" s="236"/>
      <c r="M208" s="236"/>
      <c r="N208" s="236"/>
      <c r="O208" s="236"/>
      <c r="P208" s="236"/>
      <c r="Q208" s="236"/>
      <c r="R208" s="236"/>
      <c r="S208" s="236"/>
      <c r="T208" s="236"/>
      <c r="U208" s="236"/>
      <c r="V208" s="236"/>
      <c r="W208" s="236"/>
      <c r="X208" s="236"/>
      <c r="Y208" s="236"/>
      <c r="Z208" s="236"/>
    </row>
    <row r="209" spans="1:26" ht="15" customHeight="1">
      <c r="A209" s="257">
        <f t="shared" si="4"/>
        <v>204</v>
      </c>
      <c r="B209" s="258">
        <v>1757</v>
      </c>
      <c r="C209" s="248" t="s">
        <v>239</v>
      </c>
      <c r="D209" s="248" t="str">
        <f t="shared" si="5"/>
        <v>SVEUČILIŠTE U ZAGREBU - FAKULTET ELEKTROTEHNIKE I RAČUNARSTVA (1757)</v>
      </c>
      <c r="E209" s="248" t="s">
        <v>240</v>
      </c>
      <c r="F209" s="248" t="s">
        <v>20</v>
      </c>
      <c r="G209" s="259">
        <v>3276643</v>
      </c>
      <c r="H209" s="15" t="s">
        <v>241</v>
      </c>
      <c r="I209" s="236"/>
      <c r="J209" s="251"/>
      <c r="K209" s="236"/>
      <c r="L209" s="236"/>
      <c r="M209" s="236"/>
      <c r="N209" s="236"/>
      <c r="O209" s="236"/>
      <c r="P209" s="236"/>
      <c r="Q209" s="236"/>
      <c r="R209" s="236"/>
      <c r="S209" s="236"/>
      <c r="T209" s="236"/>
      <c r="U209" s="236"/>
      <c r="V209" s="236"/>
      <c r="W209" s="236"/>
      <c r="X209" s="236"/>
      <c r="Y209" s="236"/>
      <c r="Z209" s="236"/>
    </row>
    <row r="210" spans="1:26" ht="15" customHeight="1">
      <c r="A210" s="257">
        <f t="shared" si="4"/>
        <v>205</v>
      </c>
      <c r="B210" s="258">
        <v>6154</v>
      </c>
      <c r="C210" s="248" t="s">
        <v>242</v>
      </c>
      <c r="D210" s="248" t="str">
        <f t="shared" si="5"/>
        <v>SVEUČILIŠTE U ZAGREBU - FAKULTET FILOZOFIJE I RELIGIJSKIH ZNANOSTI (6154)</v>
      </c>
      <c r="E210" s="248" t="s">
        <v>243</v>
      </c>
      <c r="F210" s="248" t="s">
        <v>20</v>
      </c>
      <c r="G210" s="259">
        <v>1235664</v>
      </c>
      <c r="H210" s="15" t="s">
        <v>244</v>
      </c>
      <c r="I210" s="236"/>
      <c r="J210" s="251"/>
      <c r="K210" s="236"/>
      <c r="L210" s="236"/>
      <c r="M210" s="236"/>
      <c r="N210" s="236"/>
      <c r="O210" s="236"/>
      <c r="P210" s="236"/>
      <c r="Q210" s="236"/>
      <c r="R210" s="236"/>
      <c r="S210" s="236"/>
      <c r="T210" s="236"/>
      <c r="U210" s="236"/>
      <c r="V210" s="236"/>
      <c r="W210" s="236"/>
      <c r="X210" s="236"/>
      <c r="Y210" s="236"/>
      <c r="Z210" s="236"/>
    </row>
    <row r="211" spans="1:26" ht="15" customHeight="1">
      <c r="A211" s="257">
        <f t="shared" si="4"/>
        <v>206</v>
      </c>
      <c r="B211" s="258">
        <v>51191</v>
      </c>
      <c r="C211" s="248" t="s">
        <v>245</v>
      </c>
      <c r="D211" s="248" t="str">
        <f t="shared" si="5"/>
        <v>SVEUČILIŠTE U ZAGREBU - FAKULTET HRVATSKIH STUDIJA (51191)</v>
      </c>
      <c r="E211" s="248" t="s">
        <v>246</v>
      </c>
      <c r="F211" s="248" t="s">
        <v>20</v>
      </c>
      <c r="G211" s="259">
        <v>5214068</v>
      </c>
      <c r="H211" s="15" t="s">
        <v>247</v>
      </c>
      <c r="I211" s="236"/>
      <c r="J211" s="251"/>
      <c r="K211" s="236"/>
      <c r="L211" s="236"/>
      <c r="M211" s="236"/>
      <c r="N211" s="236"/>
      <c r="O211" s="236"/>
      <c r="P211" s="236"/>
      <c r="Q211" s="236"/>
      <c r="R211" s="236"/>
      <c r="S211" s="236"/>
      <c r="T211" s="236"/>
      <c r="U211" s="236"/>
      <c r="V211" s="236"/>
      <c r="W211" s="236"/>
      <c r="X211" s="236"/>
      <c r="Y211" s="236"/>
      <c r="Z211" s="236"/>
    </row>
    <row r="212" spans="1:26" ht="15" customHeight="1">
      <c r="A212" s="257">
        <f t="shared" si="4"/>
        <v>207</v>
      </c>
      <c r="B212" s="258">
        <v>1790</v>
      </c>
      <c r="C212" s="248" t="s">
        <v>248</v>
      </c>
      <c r="D212" s="248" t="str">
        <f t="shared" si="5"/>
        <v>SVEUČILIŠTE U ZAGREBU - FAKULTET KEMIJSKOG INŽENJERSTVA I TEHNOLOGIJE (1790)</v>
      </c>
      <c r="E212" s="248" t="s">
        <v>249</v>
      </c>
      <c r="F212" s="248" t="s">
        <v>20</v>
      </c>
      <c r="G212" s="259">
        <v>3250270</v>
      </c>
      <c r="H212" s="15" t="s">
        <v>250</v>
      </c>
      <c r="I212" s="236"/>
      <c r="J212" s="251"/>
      <c r="K212" s="236"/>
      <c r="L212" s="236"/>
      <c r="M212" s="236"/>
      <c r="N212" s="236"/>
      <c r="O212" s="236"/>
      <c r="P212" s="236"/>
      <c r="Q212" s="236"/>
      <c r="R212" s="236"/>
      <c r="S212" s="236"/>
      <c r="T212" s="236"/>
      <c r="U212" s="236"/>
      <c r="V212" s="236"/>
      <c r="W212" s="236"/>
      <c r="X212" s="236"/>
      <c r="Y212" s="236"/>
      <c r="Z212" s="236"/>
    </row>
    <row r="213" spans="1:26" ht="15" customHeight="1">
      <c r="A213" s="257">
        <f t="shared" si="4"/>
        <v>208</v>
      </c>
      <c r="B213" s="258">
        <v>1907</v>
      </c>
      <c r="C213" s="248" t="s">
        <v>251</v>
      </c>
      <c r="D213" s="248" t="str">
        <f t="shared" si="5"/>
        <v>SVEUČILIŠTE U ZAGREBU - FAKULTET POLITIČKIH ZNANOSTI (1907)</v>
      </c>
      <c r="E213" s="248" t="s">
        <v>252</v>
      </c>
      <c r="F213" s="248" t="s">
        <v>20</v>
      </c>
      <c r="G213" s="259">
        <v>3270262</v>
      </c>
      <c r="H213" s="15" t="s">
        <v>253</v>
      </c>
      <c r="I213" s="236"/>
      <c r="J213" s="251"/>
      <c r="K213" s="236"/>
      <c r="L213" s="236"/>
      <c r="M213" s="236"/>
      <c r="N213" s="236"/>
      <c r="O213" s="236"/>
      <c r="P213" s="236"/>
      <c r="Q213" s="236"/>
      <c r="R213" s="236"/>
      <c r="S213" s="236"/>
      <c r="T213" s="236"/>
      <c r="U213" s="236"/>
      <c r="V213" s="236"/>
      <c r="W213" s="236"/>
      <c r="X213" s="236"/>
      <c r="Y213" s="236"/>
      <c r="Z213" s="236"/>
    </row>
    <row r="214" spans="1:26" ht="15" customHeight="1">
      <c r="A214" s="257">
        <f t="shared" si="4"/>
        <v>209</v>
      </c>
      <c r="B214" s="258">
        <v>1812</v>
      </c>
      <c r="C214" s="248" t="s">
        <v>254</v>
      </c>
      <c r="D214" s="248" t="str">
        <f t="shared" si="5"/>
        <v>SVEUČILIŠTE U ZAGREBU - FAKULTET PROMETNIH ZNANOSTI (1812)</v>
      </c>
      <c r="E214" s="248" t="s">
        <v>255</v>
      </c>
      <c r="F214" s="248" t="s">
        <v>20</v>
      </c>
      <c r="G214" s="259">
        <v>3260771</v>
      </c>
      <c r="H214" s="15" t="s">
        <v>256</v>
      </c>
      <c r="I214" s="236"/>
      <c r="J214" s="251"/>
      <c r="K214" s="236"/>
      <c r="L214" s="236"/>
      <c r="M214" s="236"/>
      <c r="N214" s="236"/>
      <c r="O214" s="236"/>
      <c r="P214" s="236"/>
      <c r="Q214" s="236"/>
      <c r="R214" s="236"/>
      <c r="S214" s="236"/>
      <c r="T214" s="236"/>
      <c r="U214" s="236"/>
      <c r="V214" s="236"/>
      <c r="W214" s="236"/>
      <c r="X214" s="236"/>
      <c r="Y214" s="236"/>
      <c r="Z214" s="236"/>
    </row>
    <row r="215" spans="1:26" ht="15" customHeight="1">
      <c r="A215" s="257">
        <f t="shared" si="4"/>
        <v>210</v>
      </c>
      <c r="B215" s="258">
        <v>1829</v>
      </c>
      <c r="C215" s="248" t="s">
        <v>257</v>
      </c>
      <c r="D215" s="248" t="str">
        <f t="shared" si="5"/>
        <v>SVEUČILIŠTE U ZAGREBU - FAKULTET STROJARSTVA I BRODOGRADNJE (1829)</v>
      </c>
      <c r="E215" s="248" t="s">
        <v>258</v>
      </c>
      <c r="F215" s="248" t="s">
        <v>20</v>
      </c>
      <c r="G215" s="259">
        <v>3276546</v>
      </c>
      <c r="H215" s="15" t="s">
        <v>259</v>
      </c>
      <c r="I215" s="236"/>
      <c r="J215" s="251"/>
      <c r="K215" s="236"/>
      <c r="L215" s="236"/>
      <c r="M215" s="236"/>
      <c r="N215" s="236"/>
      <c r="O215" s="236"/>
      <c r="P215" s="236"/>
      <c r="Q215" s="236"/>
      <c r="R215" s="236"/>
      <c r="S215" s="236"/>
      <c r="T215" s="236"/>
      <c r="U215" s="236"/>
      <c r="V215" s="236"/>
      <c r="W215" s="236"/>
      <c r="X215" s="236"/>
      <c r="Y215" s="236"/>
      <c r="Z215" s="236"/>
    </row>
    <row r="216" spans="1:26" ht="15" customHeight="1">
      <c r="A216" s="257">
        <f t="shared" si="4"/>
        <v>211</v>
      </c>
      <c r="B216" s="258">
        <v>2014</v>
      </c>
      <c r="C216" s="248" t="s">
        <v>260</v>
      </c>
      <c r="D216" s="248" t="str">
        <f t="shared" si="5"/>
        <v>SVEUČILIŠTE U ZAGREBU - FARMACEUTSKO-BIOKEMIJSKI FAKULTET  (2014)</v>
      </c>
      <c r="E216" s="248" t="s">
        <v>261</v>
      </c>
      <c r="F216" s="248" t="s">
        <v>20</v>
      </c>
      <c r="G216" s="259">
        <v>3205037</v>
      </c>
      <c r="H216" s="15" t="s">
        <v>262</v>
      </c>
      <c r="I216" s="236"/>
      <c r="J216" s="251"/>
      <c r="K216" s="236"/>
      <c r="L216" s="236"/>
      <c r="M216" s="236"/>
      <c r="N216" s="236"/>
      <c r="O216" s="236"/>
      <c r="P216" s="236"/>
      <c r="Q216" s="236"/>
      <c r="R216" s="236"/>
      <c r="S216" s="236"/>
      <c r="T216" s="236"/>
      <c r="U216" s="236"/>
      <c r="V216" s="236"/>
      <c r="W216" s="236"/>
      <c r="X216" s="236"/>
      <c r="Y216" s="236"/>
      <c r="Z216" s="236"/>
    </row>
    <row r="217" spans="1:26" ht="15" customHeight="1">
      <c r="A217" s="257">
        <f t="shared" si="4"/>
        <v>212</v>
      </c>
      <c r="B217" s="258">
        <v>1958</v>
      </c>
      <c r="C217" s="248" t="s">
        <v>263</v>
      </c>
      <c r="D217" s="248" t="str">
        <f t="shared" si="5"/>
        <v>SVEUČILIŠTE U ZAGREBU - FILOZOFSKI FAKULTET (1958)</v>
      </c>
      <c r="E217" s="248" t="s">
        <v>264</v>
      </c>
      <c r="F217" s="248" t="s">
        <v>20</v>
      </c>
      <c r="G217" s="259">
        <v>3254852</v>
      </c>
      <c r="H217" s="15" t="s">
        <v>265</v>
      </c>
      <c r="I217" s="236"/>
      <c r="J217" s="251"/>
      <c r="K217" s="236"/>
      <c r="L217" s="236"/>
      <c r="M217" s="236"/>
      <c r="N217" s="236"/>
      <c r="O217" s="236"/>
      <c r="P217" s="236"/>
      <c r="Q217" s="236"/>
      <c r="R217" s="236"/>
      <c r="S217" s="236"/>
      <c r="T217" s="236"/>
      <c r="U217" s="236"/>
      <c r="V217" s="236"/>
      <c r="W217" s="236"/>
      <c r="X217" s="236"/>
      <c r="Y217" s="236"/>
      <c r="Z217" s="236"/>
    </row>
    <row r="218" spans="1:26" ht="15" customHeight="1">
      <c r="A218" s="257">
        <f t="shared" si="4"/>
        <v>213</v>
      </c>
      <c r="B218" s="258">
        <v>1853</v>
      </c>
      <c r="C218" s="248" t="s">
        <v>266</v>
      </c>
      <c r="D218" s="248" t="str">
        <f t="shared" si="5"/>
        <v>SVEUČILIŠTE U ZAGREBU - GEODETSKI FAKULTET (1853)</v>
      </c>
      <c r="E218" s="248" t="s">
        <v>3760</v>
      </c>
      <c r="F218" s="248" t="s">
        <v>20</v>
      </c>
      <c r="G218" s="259">
        <v>3204987</v>
      </c>
      <c r="H218" s="15" t="s">
        <v>268</v>
      </c>
      <c r="I218" s="236"/>
      <c r="J218" s="251"/>
      <c r="K218" s="236"/>
      <c r="L218" s="236"/>
      <c r="M218" s="236"/>
      <c r="N218" s="236"/>
      <c r="O218" s="236"/>
      <c r="P218" s="236"/>
      <c r="Q218" s="236"/>
      <c r="R218" s="236"/>
      <c r="S218" s="236"/>
      <c r="T218" s="236"/>
      <c r="U218" s="236"/>
      <c r="V218" s="236"/>
      <c r="W218" s="236"/>
      <c r="X218" s="236"/>
      <c r="Y218" s="236"/>
      <c r="Z218" s="236"/>
    </row>
    <row r="219" spans="1:26" ht="15" customHeight="1">
      <c r="A219" s="257">
        <f t="shared" si="4"/>
        <v>214</v>
      </c>
      <c r="B219" s="258">
        <v>2102</v>
      </c>
      <c r="C219" s="248" t="s">
        <v>269</v>
      </c>
      <c r="D219" s="248" t="str">
        <f t="shared" si="5"/>
        <v>SVEUČILIŠTE U ZAGREBU - GEOTEHNIČKI FAKULTET (2102)</v>
      </c>
      <c r="E219" s="248" t="s">
        <v>270</v>
      </c>
      <c r="F219" s="248" t="s">
        <v>27</v>
      </c>
      <c r="G219" s="259">
        <v>3042316</v>
      </c>
      <c r="H219" s="15" t="s">
        <v>271</v>
      </c>
      <c r="I219" s="236"/>
      <c r="J219" s="251"/>
      <c r="K219" s="236"/>
      <c r="L219" s="236"/>
      <c r="M219" s="236"/>
      <c r="N219" s="236"/>
      <c r="O219" s="236"/>
      <c r="P219" s="236"/>
      <c r="Q219" s="236"/>
      <c r="R219" s="236"/>
      <c r="S219" s="236"/>
      <c r="T219" s="236"/>
      <c r="U219" s="236"/>
      <c r="V219" s="236"/>
      <c r="W219" s="236"/>
      <c r="X219" s="236"/>
      <c r="Y219" s="236"/>
      <c r="Z219" s="236"/>
    </row>
    <row r="220" spans="1:26" ht="15" customHeight="1">
      <c r="A220" s="257">
        <f t="shared" si="4"/>
        <v>215</v>
      </c>
      <c r="B220" s="258">
        <v>1837</v>
      </c>
      <c r="C220" s="248" t="s">
        <v>272</v>
      </c>
      <c r="D220" s="248" t="str">
        <f t="shared" si="5"/>
        <v>SVEUČILIŠTE U ZAGREBU - GRAĐEVINSKI FAKULTET (1837)</v>
      </c>
      <c r="E220" s="248" t="s">
        <v>273</v>
      </c>
      <c r="F220" s="248" t="s">
        <v>20</v>
      </c>
      <c r="G220" s="259">
        <v>3227120</v>
      </c>
      <c r="H220" s="15" t="s">
        <v>274</v>
      </c>
      <c r="I220" s="236"/>
      <c r="J220" s="251"/>
      <c r="K220" s="236"/>
      <c r="L220" s="236"/>
      <c r="M220" s="236"/>
      <c r="N220" s="236"/>
      <c r="O220" s="236"/>
      <c r="P220" s="236"/>
      <c r="Q220" s="236"/>
      <c r="R220" s="236"/>
      <c r="S220" s="236"/>
      <c r="T220" s="236"/>
      <c r="U220" s="236"/>
      <c r="V220" s="236"/>
      <c r="W220" s="236"/>
      <c r="X220" s="236"/>
      <c r="Y220" s="236"/>
      <c r="Z220" s="236"/>
    </row>
    <row r="221" spans="1:26" ht="15" customHeight="1">
      <c r="A221" s="257">
        <f t="shared" si="4"/>
        <v>216</v>
      </c>
      <c r="B221" s="258">
        <v>2080</v>
      </c>
      <c r="C221" s="248" t="s">
        <v>275</v>
      </c>
      <c r="D221" s="248" t="str">
        <f t="shared" si="5"/>
        <v>SVEUČILIŠTE U ZAGREBU - GRAFIČKI FAKULTET (2080)</v>
      </c>
      <c r="E221" s="248" t="s">
        <v>276</v>
      </c>
      <c r="F221" s="248" t="s">
        <v>20</v>
      </c>
      <c r="G221" s="259">
        <v>3219763</v>
      </c>
      <c r="H221" s="15" t="s">
        <v>277</v>
      </c>
      <c r="I221" s="236"/>
      <c r="J221" s="251"/>
      <c r="K221" s="236"/>
      <c r="L221" s="236"/>
      <c r="M221" s="236"/>
      <c r="N221" s="236"/>
      <c r="O221" s="236"/>
      <c r="P221" s="236"/>
      <c r="Q221" s="236"/>
      <c r="R221" s="236"/>
      <c r="S221" s="236"/>
      <c r="T221" s="236"/>
      <c r="U221" s="236"/>
      <c r="V221" s="236"/>
      <c r="W221" s="236"/>
      <c r="X221" s="236"/>
      <c r="Y221" s="236"/>
      <c r="Z221" s="236"/>
    </row>
    <row r="222" spans="1:26" ht="15" customHeight="1">
      <c r="A222" s="257">
        <f t="shared" si="4"/>
        <v>217</v>
      </c>
      <c r="B222" s="258">
        <v>2135</v>
      </c>
      <c r="C222" s="248" t="s">
        <v>278</v>
      </c>
      <c r="D222" s="248" t="str">
        <f t="shared" si="5"/>
        <v>SVEUČILIŠTE U ZAGREBU - KATOLIČKI BOGOSLOVNI FAKULTET  (2135)</v>
      </c>
      <c r="E222" s="248" t="s">
        <v>279</v>
      </c>
      <c r="F222" s="248" t="s">
        <v>20</v>
      </c>
      <c r="G222" s="259">
        <v>3703088</v>
      </c>
      <c r="H222" s="15">
        <v>48987767944</v>
      </c>
      <c r="I222" s="236"/>
      <c r="J222" s="251"/>
      <c r="K222" s="236"/>
      <c r="L222" s="236"/>
      <c r="M222" s="236"/>
      <c r="N222" s="236"/>
      <c r="O222" s="236"/>
      <c r="P222" s="236"/>
      <c r="Q222" s="236"/>
      <c r="R222" s="236"/>
      <c r="S222" s="236"/>
      <c r="T222" s="236"/>
      <c r="U222" s="236"/>
      <c r="V222" s="236"/>
      <c r="W222" s="236"/>
      <c r="X222" s="236"/>
      <c r="Y222" s="236"/>
      <c r="Z222" s="236"/>
    </row>
    <row r="223" spans="1:26" ht="15" customHeight="1">
      <c r="A223" s="257">
        <f t="shared" si="4"/>
        <v>218</v>
      </c>
      <c r="B223" s="258">
        <v>2006</v>
      </c>
      <c r="C223" s="248" t="s">
        <v>280</v>
      </c>
      <c r="D223" s="248" t="str">
        <f t="shared" si="5"/>
        <v>SVEUČILIŠTE U ZAGREBU - KINEZIOLOŠKI FAKULTET (2006)</v>
      </c>
      <c r="E223" s="248" t="s">
        <v>281</v>
      </c>
      <c r="F223" s="248" t="s">
        <v>20</v>
      </c>
      <c r="G223" s="259">
        <v>3274080</v>
      </c>
      <c r="H223" s="15" t="s">
        <v>282</v>
      </c>
      <c r="I223" s="236"/>
      <c r="J223" s="251"/>
      <c r="K223" s="236"/>
      <c r="L223" s="236"/>
      <c r="M223" s="236"/>
      <c r="N223" s="236"/>
      <c r="O223" s="236"/>
      <c r="P223" s="236"/>
      <c r="Q223" s="236"/>
      <c r="R223" s="236"/>
      <c r="S223" s="236"/>
      <c r="T223" s="236"/>
      <c r="U223" s="236"/>
      <c r="V223" s="236"/>
      <c r="W223" s="236"/>
      <c r="X223" s="236"/>
      <c r="Y223" s="236"/>
      <c r="Z223" s="236"/>
    </row>
    <row r="224" spans="1:26" ht="15" customHeight="1">
      <c r="A224" s="257">
        <f t="shared" si="4"/>
        <v>219</v>
      </c>
      <c r="B224" s="258">
        <v>1888</v>
      </c>
      <c r="C224" s="248" t="s">
        <v>283</v>
      </c>
      <c r="D224" s="248" t="str">
        <f t="shared" si="5"/>
        <v>SVEUČILIŠTE U ZAGREBU - MEDICINSKI FAKULTET (1888)</v>
      </c>
      <c r="E224" s="248" t="s">
        <v>284</v>
      </c>
      <c r="F224" s="248" t="s">
        <v>20</v>
      </c>
      <c r="G224" s="259">
        <v>3270211</v>
      </c>
      <c r="H224" s="15" t="s">
        <v>285</v>
      </c>
      <c r="I224" s="236"/>
      <c r="J224" s="251"/>
      <c r="K224" s="236"/>
      <c r="L224" s="236"/>
      <c r="M224" s="236"/>
      <c r="N224" s="236"/>
      <c r="O224" s="236"/>
      <c r="P224" s="236"/>
      <c r="Q224" s="236"/>
      <c r="R224" s="236"/>
      <c r="S224" s="236"/>
      <c r="T224" s="236"/>
      <c r="U224" s="236"/>
      <c r="V224" s="236"/>
      <c r="W224" s="236"/>
      <c r="X224" s="236"/>
      <c r="Y224" s="236"/>
      <c r="Z224" s="236"/>
    </row>
    <row r="225" spans="1:26" ht="15" customHeight="1">
      <c r="A225" s="257">
        <f t="shared" si="4"/>
        <v>220</v>
      </c>
      <c r="B225" s="258">
        <v>2071</v>
      </c>
      <c r="C225" s="248" t="s">
        <v>286</v>
      </c>
      <c r="D225" s="248" t="str">
        <f t="shared" si="5"/>
        <v>SVEUČILIŠTE U ZAGREBU - METALURŠKI FAKULTET SISAK (2071)</v>
      </c>
      <c r="E225" s="248" t="s">
        <v>287</v>
      </c>
      <c r="F225" s="248" t="s">
        <v>288</v>
      </c>
      <c r="G225" s="259">
        <v>3313786</v>
      </c>
      <c r="H225" s="15" t="s">
        <v>289</v>
      </c>
      <c r="I225" s="236"/>
      <c r="J225" s="251"/>
      <c r="K225" s="236"/>
      <c r="L225" s="236"/>
      <c r="M225" s="236"/>
      <c r="N225" s="236"/>
      <c r="O225" s="236"/>
      <c r="P225" s="236"/>
      <c r="Q225" s="236"/>
      <c r="R225" s="236"/>
      <c r="S225" s="236"/>
      <c r="T225" s="236"/>
      <c r="U225" s="236"/>
      <c r="V225" s="236"/>
      <c r="W225" s="236"/>
      <c r="X225" s="236"/>
      <c r="Y225" s="236"/>
      <c r="Z225" s="236"/>
    </row>
    <row r="226" spans="1:26" ht="15" customHeight="1">
      <c r="A226" s="257">
        <f t="shared" si="4"/>
        <v>221</v>
      </c>
      <c r="B226" s="258">
        <v>1999</v>
      </c>
      <c r="C226" s="248" t="s">
        <v>290</v>
      </c>
      <c r="D226" s="248" t="str">
        <f t="shared" si="5"/>
        <v>SVEUČILIŠTE U ZAGREBU - MUZIČKA AKADEMIJA (1999)</v>
      </c>
      <c r="E226" s="248" t="s">
        <v>291</v>
      </c>
      <c r="F226" s="248" t="s">
        <v>20</v>
      </c>
      <c r="G226" s="259">
        <v>3205002</v>
      </c>
      <c r="H226" s="15" t="s">
        <v>292</v>
      </c>
      <c r="I226" s="236"/>
      <c r="J226" s="251"/>
      <c r="K226" s="236"/>
      <c r="L226" s="236"/>
      <c r="M226" s="236"/>
      <c r="N226" s="236"/>
      <c r="O226" s="236"/>
      <c r="P226" s="236"/>
      <c r="Q226" s="236"/>
      <c r="R226" s="236"/>
      <c r="S226" s="236"/>
      <c r="T226" s="236"/>
      <c r="U226" s="236"/>
      <c r="V226" s="236"/>
      <c r="W226" s="236"/>
      <c r="X226" s="236"/>
      <c r="Y226" s="236"/>
      <c r="Z226" s="236"/>
    </row>
    <row r="227" spans="1:26" ht="15" customHeight="1">
      <c r="A227" s="257">
        <f t="shared" si="4"/>
        <v>222</v>
      </c>
      <c r="B227" s="258">
        <v>1915</v>
      </c>
      <c r="C227" s="248" t="s">
        <v>293</v>
      </c>
      <c r="D227" s="248" t="str">
        <f t="shared" si="5"/>
        <v>SVEUČILIŠTE U ZAGREBU - PRAVNI FAKULTET (1915)</v>
      </c>
      <c r="E227" s="248" t="s">
        <v>219</v>
      </c>
      <c r="F227" s="248" t="s">
        <v>20</v>
      </c>
      <c r="G227" s="259">
        <v>3225909</v>
      </c>
      <c r="H227" s="15" t="s">
        <v>294</v>
      </c>
      <c r="I227" s="236"/>
      <c r="J227" s="251"/>
      <c r="K227" s="236"/>
      <c r="L227" s="236"/>
      <c r="M227" s="236"/>
      <c r="N227" s="236"/>
      <c r="O227" s="236"/>
      <c r="P227" s="236"/>
      <c r="Q227" s="236"/>
      <c r="R227" s="236"/>
      <c r="S227" s="236"/>
      <c r="T227" s="236"/>
      <c r="U227" s="236"/>
      <c r="V227" s="236"/>
      <c r="W227" s="236"/>
      <c r="X227" s="236"/>
      <c r="Y227" s="236"/>
      <c r="Z227" s="236"/>
    </row>
    <row r="228" spans="1:26" ht="15" customHeight="1">
      <c r="A228" s="257">
        <f t="shared" si="4"/>
        <v>223</v>
      </c>
      <c r="B228" s="258">
        <v>1845</v>
      </c>
      <c r="C228" s="248" t="s">
        <v>295</v>
      </c>
      <c r="D228" s="248" t="str">
        <f t="shared" si="5"/>
        <v>SVEUČILIŠTE U ZAGREBU - PREHRAMBENO BIOTEHNOLOŠKI FAKULTET (1845)</v>
      </c>
      <c r="E228" s="248" t="s">
        <v>296</v>
      </c>
      <c r="F228" s="248" t="s">
        <v>20</v>
      </c>
      <c r="G228" s="259">
        <v>3207102</v>
      </c>
      <c r="H228" s="15" t="s">
        <v>297</v>
      </c>
      <c r="I228" s="236"/>
      <c r="J228" s="251"/>
      <c r="K228" s="236"/>
      <c r="L228" s="236"/>
      <c r="M228" s="236"/>
      <c r="N228" s="236"/>
      <c r="O228" s="236"/>
      <c r="P228" s="236"/>
      <c r="Q228" s="236"/>
      <c r="R228" s="236"/>
      <c r="S228" s="236"/>
      <c r="T228" s="236"/>
      <c r="U228" s="236"/>
      <c r="V228" s="236"/>
      <c r="W228" s="236"/>
      <c r="X228" s="236"/>
      <c r="Y228" s="236"/>
      <c r="Z228" s="236"/>
    </row>
    <row r="229" spans="1:26" ht="15" customHeight="1">
      <c r="A229" s="257">
        <f t="shared" si="4"/>
        <v>224</v>
      </c>
      <c r="B229" s="258">
        <v>1781</v>
      </c>
      <c r="C229" s="248" t="s">
        <v>298</v>
      </c>
      <c r="D229" s="248" t="str">
        <f t="shared" si="5"/>
        <v>SVEUČILIŠTE U ZAGREBU - PRIRODOSLOVNO-MATEMATIČKI FAKULTET (1781)</v>
      </c>
      <c r="E229" s="248" t="s">
        <v>299</v>
      </c>
      <c r="F229" s="248" t="s">
        <v>20</v>
      </c>
      <c r="G229" s="259">
        <v>3270149</v>
      </c>
      <c r="H229" s="15" t="s">
        <v>300</v>
      </c>
      <c r="I229" s="236"/>
      <c r="J229" s="251"/>
      <c r="K229" s="236"/>
      <c r="L229" s="236"/>
      <c r="M229" s="236"/>
      <c r="N229" s="236"/>
      <c r="O229" s="236"/>
      <c r="P229" s="236"/>
      <c r="Q229" s="236"/>
      <c r="R229" s="236"/>
      <c r="S229" s="236"/>
      <c r="T229" s="236"/>
      <c r="U229" s="236"/>
      <c r="V229" s="236"/>
      <c r="W229" s="236"/>
      <c r="X229" s="236"/>
      <c r="Y229" s="236"/>
      <c r="Z229" s="236"/>
    </row>
    <row r="230" spans="1:26" ht="15" customHeight="1">
      <c r="A230" s="257">
        <f t="shared" si="4"/>
        <v>225</v>
      </c>
      <c r="B230" s="258">
        <v>2047</v>
      </c>
      <c r="C230" s="248" t="s">
        <v>301</v>
      </c>
      <c r="D230" s="248" t="str">
        <f t="shared" si="5"/>
        <v>SVEUČILIŠTE U ZAGREBU - RUDARSKO-GEOLOŠKO-NAFTNI FAKULTET (2047)</v>
      </c>
      <c r="E230" s="248" t="s">
        <v>296</v>
      </c>
      <c r="F230" s="248" t="s">
        <v>20</v>
      </c>
      <c r="G230" s="259">
        <v>3207005</v>
      </c>
      <c r="H230" s="15" t="s">
        <v>302</v>
      </c>
      <c r="I230" s="236"/>
      <c r="J230" s="251"/>
      <c r="K230" s="236"/>
      <c r="L230" s="236"/>
      <c r="M230" s="236"/>
      <c r="N230" s="236"/>
      <c r="O230" s="236"/>
      <c r="P230" s="236"/>
      <c r="Q230" s="236"/>
      <c r="R230" s="236"/>
      <c r="S230" s="236"/>
      <c r="T230" s="236"/>
      <c r="U230" s="236"/>
      <c r="V230" s="236"/>
      <c r="W230" s="236"/>
      <c r="X230" s="236"/>
      <c r="Y230" s="236"/>
      <c r="Z230" s="236"/>
    </row>
    <row r="231" spans="1:26" ht="15" customHeight="1">
      <c r="A231" s="257">
        <f t="shared" si="4"/>
        <v>226</v>
      </c>
      <c r="B231" s="258">
        <v>1870</v>
      </c>
      <c r="C231" s="248" t="s">
        <v>303</v>
      </c>
      <c r="D231" s="248" t="str">
        <f t="shared" si="5"/>
        <v>SVEUČILIŠTE U ZAGREBU - STOMATOLOŠKI FAKULTET (1870)</v>
      </c>
      <c r="E231" s="248" t="s">
        <v>304</v>
      </c>
      <c r="F231" s="248" t="s">
        <v>20</v>
      </c>
      <c r="G231" s="259">
        <v>3204995</v>
      </c>
      <c r="H231" s="15" t="s">
        <v>305</v>
      </c>
      <c r="I231" s="236"/>
      <c r="J231" s="251"/>
      <c r="K231" s="236"/>
      <c r="L231" s="236"/>
      <c r="M231" s="236"/>
      <c r="N231" s="236"/>
      <c r="O231" s="236"/>
      <c r="P231" s="236"/>
      <c r="Q231" s="236"/>
      <c r="R231" s="236"/>
      <c r="S231" s="236"/>
      <c r="T231" s="236"/>
      <c r="U231" s="236"/>
      <c r="V231" s="236"/>
      <c r="W231" s="236"/>
      <c r="X231" s="236"/>
      <c r="Y231" s="236"/>
      <c r="Z231" s="236"/>
    </row>
    <row r="232" spans="1:26" ht="15" customHeight="1">
      <c r="A232" s="257">
        <f t="shared" si="4"/>
        <v>227</v>
      </c>
      <c r="B232" s="258">
        <v>1896</v>
      </c>
      <c r="C232" s="248" t="s">
        <v>306</v>
      </c>
      <c r="D232" s="248" t="str">
        <f t="shared" si="5"/>
        <v>SVEUČILIŠTE U ZAGREBU - FAKULTET ŠUMARSTVA I DRVNE TEHNOLOGIJE (1896)</v>
      </c>
      <c r="E232" s="248" t="s">
        <v>222</v>
      </c>
      <c r="F232" s="248" t="s">
        <v>20</v>
      </c>
      <c r="G232" s="259">
        <v>3281485</v>
      </c>
      <c r="H232" s="15" t="s">
        <v>307</v>
      </c>
      <c r="I232" s="236"/>
      <c r="J232" s="251"/>
      <c r="K232" s="236"/>
      <c r="L232" s="236"/>
      <c r="M232" s="236"/>
      <c r="N232" s="236"/>
      <c r="O232" s="236"/>
      <c r="P232" s="236"/>
      <c r="Q232" s="236"/>
      <c r="R232" s="236"/>
      <c r="S232" s="236"/>
      <c r="T232" s="236"/>
      <c r="U232" s="236"/>
      <c r="V232" s="236"/>
      <c r="W232" s="236"/>
      <c r="X232" s="236"/>
      <c r="Y232" s="236"/>
      <c r="Z232" s="236"/>
    </row>
    <row r="233" spans="1:26" ht="15" customHeight="1">
      <c r="A233" s="257">
        <f t="shared" si="4"/>
        <v>228</v>
      </c>
      <c r="B233" s="258">
        <v>1804</v>
      </c>
      <c r="C233" s="248" t="s">
        <v>308</v>
      </c>
      <c r="D233" s="248" t="str">
        <f t="shared" si="5"/>
        <v>SVEUČILIŠTE U ZAGREBU - TEKSTILNO TEHNOLOŠKI FAKULTET (1804)</v>
      </c>
      <c r="E233" s="248" t="s">
        <v>309</v>
      </c>
      <c r="F233" s="248" t="s">
        <v>20</v>
      </c>
      <c r="G233" s="259">
        <v>3207064</v>
      </c>
      <c r="H233" s="15" t="s">
        <v>310</v>
      </c>
      <c r="I233" s="236"/>
      <c r="J233" s="251"/>
      <c r="K233" s="236"/>
      <c r="L233" s="236"/>
      <c r="M233" s="236"/>
      <c r="N233" s="236"/>
      <c r="O233" s="236"/>
      <c r="P233" s="236"/>
      <c r="Q233" s="236"/>
      <c r="R233" s="236"/>
      <c r="S233" s="236"/>
      <c r="T233" s="236"/>
      <c r="U233" s="236"/>
      <c r="V233" s="236"/>
      <c r="W233" s="236"/>
      <c r="X233" s="236"/>
      <c r="Y233" s="236"/>
      <c r="Z233" s="236"/>
    </row>
    <row r="234" spans="1:26" ht="15" customHeight="1">
      <c r="A234" s="257">
        <f t="shared" si="4"/>
        <v>229</v>
      </c>
      <c r="B234" s="258">
        <v>1940</v>
      </c>
      <c r="C234" s="248" t="s">
        <v>311</v>
      </c>
      <c r="D234" s="248" t="str">
        <f t="shared" si="5"/>
        <v>SVEUČILIŠTE U ZAGREBU - UČITELJSKI FAKULTET (1940)</v>
      </c>
      <c r="E234" s="248" t="s">
        <v>312</v>
      </c>
      <c r="F234" s="248" t="s">
        <v>20</v>
      </c>
      <c r="G234" s="259">
        <v>1422545</v>
      </c>
      <c r="H234" s="15" t="s">
        <v>313</v>
      </c>
      <c r="I234" s="236"/>
      <c r="J234" s="251"/>
      <c r="K234" s="236"/>
      <c r="L234" s="236"/>
      <c r="M234" s="236"/>
      <c r="N234" s="236"/>
      <c r="O234" s="236"/>
      <c r="P234" s="236"/>
      <c r="Q234" s="236"/>
      <c r="R234" s="236"/>
      <c r="S234" s="236"/>
      <c r="T234" s="236"/>
      <c r="U234" s="236"/>
      <c r="V234" s="236"/>
      <c r="W234" s="236"/>
      <c r="X234" s="236"/>
      <c r="Y234" s="236"/>
      <c r="Z234" s="236"/>
    </row>
    <row r="235" spans="1:26" ht="15" customHeight="1">
      <c r="A235" s="257">
        <f t="shared" ref="A235:A298" si="6">+A234+1</f>
        <v>230</v>
      </c>
      <c r="B235" s="258">
        <v>2022</v>
      </c>
      <c r="C235" s="248" t="s">
        <v>314</v>
      </c>
      <c r="D235" s="248" t="str">
        <f t="shared" si="5"/>
        <v>SVEUČILIŠTE U ZAGREBU - VETERINARSKI FAKULTET (2022)</v>
      </c>
      <c r="E235" s="248" t="s">
        <v>315</v>
      </c>
      <c r="F235" s="248" t="s">
        <v>20</v>
      </c>
      <c r="G235" s="259">
        <v>3225755</v>
      </c>
      <c r="H235" s="15" t="s">
        <v>316</v>
      </c>
      <c r="I235" s="236"/>
      <c r="J235" s="251"/>
      <c r="K235" s="236"/>
      <c r="L235" s="236"/>
      <c r="M235" s="236"/>
      <c r="N235" s="236"/>
      <c r="O235" s="236"/>
      <c r="P235" s="236"/>
      <c r="Q235" s="236"/>
      <c r="R235" s="236"/>
      <c r="S235" s="236"/>
      <c r="T235" s="236"/>
      <c r="U235" s="236"/>
      <c r="V235" s="236"/>
      <c r="W235" s="236"/>
      <c r="X235" s="236"/>
      <c r="Y235" s="236"/>
      <c r="Z235" s="236"/>
    </row>
    <row r="236" spans="1:26" ht="15" customHeight="1">
      <c r="A236" s="257">
        <f t="shared" si="6"/>
        <v>231</v>
      </c>
      <c r="B236" s="258">
        <v>22427</v>
      </c>
      <c r="C236" s="248" t="s">
        <v>317</v>
      </c>
      <c r="D236" s="248" t="str">
        <f t="shared" si="5"/>
        <v>TEHNIČKO VELEUČILIŠTE U ZAGREBU (22427)</v>
      </c>
      <c r="E236" s="248" t="s">
        <v>318</v>
      </c>
      <c r="F236" s="248" t="s">
        <v>20</v>
      </c>
      <c r="G236" s="259">
        <v>1398270</v>
      </c>
      <c r="H236" s="15" t="s">
        <v>319</v>
      </c>
      <c r="I236" s="236"/>
      <c r="J236" s="251"/>
      <c r="K236" s="236"/>
      <c r="L236" s="236"/>
      <c r="M236" s="236"/>
      <c r="N236" s="236"/>
      <c r="O236" s="236"/>
      <c r="P236" s="236"/>
      <c r="Q236" s="236"/>
      <c r="R236" s="236"/>
      <c r="S236" s="236"/>
      <c r="T236" s="236"/>
      <c r="U236" s="236"/>
      <c r="V236" s="236"/>
      <c r="W236" s="236"/>
      <c r="X236" s="236"/>
      <c r="Y236" s="236"/>
      <c r="Z236" s="236"/>
    </row>
    <row r="237" spans="1:26" ht="15.75" customHeight="1">
      <c r="A237" s="257">
        <f t="shared" si="6"/>
        <v>232</v>
      </c>
      <c r="B237" s="258">
        <v>50848</v>
      </c>
      <c r="C237" s="248" t="s">
        <v>320</v>
      </c>
      <c r="D237" s="248" t="str">
        <f t="shared" si="5"/>
        <v>VELEUČILIŠTE HRVATSKO ZAGORJE KRAPINA (50848)</v>
      </c>
      <c r="E237" s="248" t="s">
        <v>321</v>
      </c>
      <c r="F237" s="248" t="s">
        <v>322</v>
      </c>
      <c r="G237" s="259">
        <v>2271354</v>
      </c>
      <c r="H237" s="15" t="s">
        <v>323</v>
      </c>
      <c r="I237" s="236"/>
      <c r="J237" s="251"/>
      <c r="K237" s="236"/>
      <c r="L237" s="236"/>
      <c r="M237" s="236"/>
      <c r="N237" s="236"/>
      <c r="O237" s="236"/>
      <c r="P237" s="236"/>
      <c r="Q237" s="236"/>
      <c r="R237" s="236"/>
      <c r="S237" s="236"/>
      <c r="T237" s="236"/>
      <c r="U237" s="236"/>
      <c r="V237" s="236"/>
      <c r="W237" s="236"/>
      <c r="X237" s="236"/>
      <c r="Y237" s="236"/>
      <c r="Z237" s="236"/>
    </row>
    <row r="238" spans="1:26" ht="15" customHeight="1">
      <c r="A238" s="257">
        <f t="shared" si="6"/>
        <v>233</v>
      </c>
      <c r="B238" s="258">
        <v>38446</v>
      </c>
      <c r="C238" s="248" t="s">
        <v>324</v>
      </c>
      <c r="D238" s="248" t="str">
        <f t="shared" si="5"/>
        <v>VELEUČILIŠTE LAVOSLAV RUŽIČKA U VUKOVARU (38446)</v>
      </c>
      <c r="E238" s="11" t="s">
        <v>325</v>
      </c>
      <c r="F238" s="11" t="s">
        <v>326</v>
      </c>
      <c r="G238" s="259">
        <v>1970828</v>
      </c>
      <c r="H238" s="15" t="s">
        <v>327</v>
      </c>
      <c r="I238" s="236"/>
      <c r="J238" s="251"/>
      <c r="K238" s="236"/>
      <c r="L238" s="236"/>
      <c r="M238" s="236"/>
      <c r="N238" s="236"/>
      <c r="O238" s="236"/>
      <c r="P238" s="236"/>
      <c r="Q238" s="236"/>
      <c r="R238" s="236"/>
      <c r="S238" s="236"/>
      <c r="T238" s="236"/>
      <c r="U238" s="236"/>
      <c r="V238" s="236"/>
      <c r="W238" s="236"/>
      <c r="X238" s="236"/>
      <c r="Y238" s="236"/>
      <c r="Z238" s="236"/>
    </row>
    <row r="239" spans="1:26" ht="15" customHeight="1">
      <c r="A239" s="257">
        <f t="shared" si="6"/>
        <v>234</v>
      </c>
      <c r="B239" s="258">
        <v>38438</v>
      </c>
      <c r="C239" s="248" t="s">
        <v>328</v>
      </c>
      <c r="D239" s="248" t="str">
        <f t="shared" si="5"/>
        <v>VELEUČILIŠTE MARKO MARULIĆ U KNINU (38438)</v>
      </c>
      <c r="E239" s="264" t="s">
        <v>3761</v>
      </c>
      <c r="F239" s="264" t="s">
        <v>330</v>
      </c>
      <c r="G239" s="14">
        <v>1963813</v>
      </c>
      <c r="H239" s="15" t="s">
        <v>331</v>
      </c>
      <c r="I239" s="236"/>
      <c r="J239" s="251"/>
      <c r="K239" s="236"/>
      <c r="L239" s="236"/>
      <c r="M239" s="236"/>
      <c r="N239" s="236"/>
      <c r="O239" s="236"/>
      <c r="P239" s="236"/>
      <c r="Q239" s="236"/>
      <c r="R239" s="236"/>
      <c r="S239" s="236"/>
      <c r="T239" s="236"/>
      <c r="U239" s="236"/>
      <c r="V239" s="236"/>
      <c r="W239" s="236"/>
      <c r="X239" s="236"/>
      <c r="Y239" s="236"/>
      <c r="Z239" s="236"/>
    </row>
    <row r="240" spans="1:26" ht="15" customHeight="1">
      <c r="A240" s="257">
        <f t="shared" si="6"/>
        <v>235</v>
      </c>
      <c r="B240" s="258">
        <v>41185</v>
      </c>
      <c r="C240" s="248" t="s">
        <v>332</v>
      </c>
      <c r="D240" s="248" t="str">
        <f t="shared" si="5"/>
        <v>VELEUČILIŠTE NIKOLA TESLA U GOSPIĆU (41185)</v>
      </c>
      <c r="E240" s="248" t="s">
        <v>333</v>
      </c>
      <c r="F240" s="248" t="s">
        <v>334</v>
      </c>
      <c r="G240" s="259">
        <v>2103133</v>
      </c>
      <c r="H240" s="15" t="s">
        <v>335</v>
      </c>
      <c r="I240" s="236"/>
      <c r="J240" s="251"/>
      <c r="K240" s="236"/>
      <c r="L240" s="236"/>
      <c r="M240" s="236"/>
      <c r="N240" s="236"/>
      <c r="O240" s="236"/>
      <c r="P240" s="236"/>
      <c r="Q240" s="236"/>
      <c r="R240" s="236"/>
      <c r="S240" s="236"/>
      <c r="T240" s="236"/>
      <c r="U240" s="236"/>
      <c r="V240" s="236"/>
      <c r="W240" s="236"/>
      <c r="X240" s="236"/>
      <c r="Y240" s="236"/>
      <c r="Z240" s="236"/>
    </row>
    <row r="241" spans="1:26" ht="15" customHeight="1">
      <c r="A241" s="257">
        <f t="shared" si="6"/>
        <v>236</v>
      </c>
      <c r="B241" s="258">
        <v>21053</v>
      </c>
      <c r="C241" s="248" t="s">
        <v>336</v>
      </c>
      <c r="D241" s="248" t="str">
        <f t="shared" si="5"/>
        <v>VELEUČILIŠTE U KARLOVCU (21053)</v>
      </c>
      <c r="E241" s="248" t="s">
        <v>337</v>
      </c>
      <c r="F241" s="248" t="s">
        <v>338</v>
      </c>
      <c r="G241" s="259">
        <v>1286030</v>
      </c>
      <c r="H241" s="15" t="s">
        <v>339</v>
      </c>
      <c r="I241" s="236"/>
      <c r="J241" s="251"/>
      <c r="K241" s="236"/>
      <c r="L241" s="236"/>
      <c r="M241" s="236"/>
      <c r="N241" s="236"/>
      <c r="O241" s="236"/>
      <c r="P241" s="236"/>
      <c r="Q241" s="236"/>
      <c r="R241" s="236"/>
      <c r="S241" s="236"/>
      <c r="T241" s="236"/>
      <c r="U241" s="236"/>
      <c r="V241" s="236"/>
      <c r="W241" s="236"/>
      <c r="X241" s="236"/>
      <c r="Y241" s="236"/>
      <c r="Z241" s="236"/>
    </row>
    <row r="242" spans="1:26" ht="15" customHeight="1">
      <c r="A242" s="257">
        <f t="shared" si="6"/>
        <v>237</v>
      </c>
      <c r="B242" s="258">
        <v>22398</v>
      </c>
      <c r="C242" s="248" t="s">
        <v>3762</v>
      </c>
      <c r="D242" s="248" t="str">
        <f t="shared" si="5"/>
        <v>VELEUČILIŠTE U POŽEGI (22398)</v>
      </c>
      <c r="E242" s="248" t="s">
        <v>102</v>
      </c>
      <c r="F242" s="248" t="s">
        <v>3763</v>
      </c>
      <c r="G242" s="259">
        <v>1395521</v>
      </c>
      <c r="H242" s="15" t="s">
        <v>3764</v>
      </c>
      <c r="I242" s="236"/>
      <c r="J242" s="251"/>
      <c r="K242" s="236"/>
      <c r="L242" s="236"/>
      <c r="M242" s="236"/>
      <c r="N242" s="236"/>
      <c r="O242" s="236"/>
      <c r="P242" s="236"/>
      <c r="Q242" s="236"/>
      <c r="R242" s="236"/>
      <c r="S242" s="236"/>
      <c r="T242" s="236"/>
      <c r="U242" s="236"/>
      <c r="V242" s="236"/>
      <c r="W242" s="236"/>
      <c r="X242" s="236"/>
      <c r="Y242" s="236"/>
      <c r="Z242" s="236"/>
    </row>
    <row r="243" spans="1:26" ht="15" customHeight="1">
      <c r="A243" s="257">
        <f t="shared" si="6"/>
        <v>238</v>
      </c>
      <c r="B243" s="258">
        <v>22494</v>
      </c>
      <c r="C243" s="248" t="s">
        <v>340</v>
      </c>
      <c r="D243" s="248" t="str">
        <f t="shared" si="5"/>
        <v>VELEUČILIŠTE U RIJECI (22494)</v>
      </c>
      <c r="E243" s="248" t="s">
        <v>341</v>
      </c>
      <c r="F243" s="248" t="s">
        <v>125</v>
      </c>
      <c r="G243" s="259">
        <v>1387332</v>
      </c>
      <c r="H243" s="15" t="s">
        <v>342</v>
      </c>
      <c r="I243" s="236"/>
      <c r="J243" s="251"/>
      <c r="K243" s="236"/>
      <c r="L243" s="236"/>
      <c r="M243" s="236"/>
      <c r="N243" s="236"/>
      <c r="O243" s="236"/>
      <c r="P243" s="236"/>
      <c r="Q243" s="236"/>
      <c r="R243" s="236"/>
      <c r="S243" s="236"/>
      <c r="T243" s="236"/>
      <c r="U243" s="236"/>
      <c r="V243" s="236"/>
      <c r="W243" s="236"/>
      <c r="X243" s="236"/>
      <c r="Y243" s="236"/>
      <c r="Z243" s="236"/>
    </row>
    <row r="244" spans="1:26" ht="15" customHeight="1">
      <c r="A244" s="257">
        <f t="shared" si="6"/>
        <v>239</v>
      </c>
      <c r="B244" s="258">
        <v>22824</v>
      </c>
      <c r="C244" s="248" t="s">
        <v>343</v>
      </c>
      <c r="D244" s="248" t="str">
        <f t="shared" si="5"/>
        <v>VELEUČILIŠTE U ŠIBENIKU (22824)</v>
      </c>
      <c r="E244" s="248" t="s">
        <v>3765</v>
      </c>
      <c r="F244" s="248" t="s">
        <v>345</v>
      </c>
      <c r="G244" s="259">
        <v>2100673</v>
      </c>
      <c r="H244" s="15" t="s">
        <v>346</v>
      </c>
      <c r="I244" s="236"/>
      <c r="J244" s="251"/>
      <c r="K244" s="236"/>
      <c r="L244" s="236"/>
      <c r="M244" s="236"/>
      <c r="N244" s="236"/>
      <c r="O244" s="236"/>
      <c r="P244" s="236"/>
      <c r="Q244" s="236"/>
      <c r="R244" s="236"/>
      <c r="S244" s="236"/>
      <c r="T244" s="236"/>
      <c r="U244" s="236"/>
      <c r="V244" s="236"/>
      <c r="W244" s="236"/>
      <c r="X244" s="236"/>
      <c r="Y244" s="236"/>
      <c r="Z244" s="236"/>
    </row>
    <row r="245" spans="1:26" ht="15" customHeight="1">
      <c r="A245" s="257">
        <f t="shared" si="6"/>
        <v>240</v>
      </c>
      <c r="B245" s="258">
        <v>42993</v>
      </c>
      <c r="C245" s="248" t="s">
        <v>347</v>
      </c>
      <c r="D245" s="248" t="str">
        <f t="shared" si="5"/>
        <v>VELEUČILIŠTE U VIROVITICI (42993)</v>
      </c>
      <c r="E245" s="248" t="s">
        <v>348</v>
      </c>
      <c r="F245" s="248" t="s">
        <v>349</v>
      </c>
      <c r="G245" s="259">
        <v>2282208</v>
      </c>
      <c r="H245" s="15" t="s">
        <v>350</v>
      </c>
      <c r="I245" s="236"/>
      <c r="J245" s="251"/>
      <c r="K245" s="236"/>
      <c r="L245" s="236"/>
      <c r="M245" s="236"/>
      <c r="N245" s="236"/>
      <c r="O245" s="236"/>
      <c r="P245" s="236"/>
      <c r="Q245" s="236"/>
      <c r="R245" s="236"/>
      <c r="S245" s="236"/>
      <c r="T245" s="236"/>
      <c r="U245" s="236"/>
      <c r="V245" s="236"/>
      <c r="W245" s="236"/>
      <c r="X245" s="236"/>
      <c r="Y245" s="236"/>
      <c r="Z245" s="236"/>
    </row>
    <row r="246" spans="1:26" ht="15" customHeight="1">
      <c r="A246" s="257">
        <f t="shared" si="6"/>
        <v>241</v>
      </c>
      <c r="B246" s="258">
        <v>22371</v>
      </c>
      <c r="C246" s="248" t="s">
        <v>351</v>
      </c>
      <c r="D246" s="248" t="str">
        <f t="shared" si="5"/>
        <v>VISOKO GOSPODARSKO UČILIŠTE U KRIŽEVCIMA (22371)</v>
      </c>
      <c r="E246" s="248" t="s">
        <v>352</v>
      </c>
      <c r="F246" s="248" t="s">
        <v>353</v>
      </c>
      <c r="G246" s="259">
        <v>1411942</v>
      </c>
      <c r="H246" s="15" t="s">
        <v>354</v>
      </c>
      <c r="I246" s="236"/>
      <c r="J246" s="251"/>
      <c r="K246" s="236"/>
      <c r="L246" s="236"/>
      <c r="M246" s="236"/>
      <c r="N246" s="236"/>
      <c r="O246" s="236"/>
      <c r="P246" s="236"/>
      <c r="Q246" s="236"/>
      <c r="R246" s="236"/>
      <c r="S246" s="236"/>
      <c r="T246" s="236"/>
      <c r="U246" s="236"/>
      <c r="V246" s="236"/>
      <c r="W246" s="236"/>
      <c r="X246" s="236"/>
      <c r="Y246" s="236"/>
      <c r="Z246" s="236"/>
    </row>
    <row r="247" spans="1:26" ht="15" customHeight="1">
      <c r="A247" s="257">
        <f t="shared" si="6"/>
        <v>242</v>
      </c>
      <c r="B247" s="258">
        <v>22832</v>
      </c>
      <c r="C247" s="248" t="s">
        <v>355</v>
      </c>
      <c r="D247" s="248" t="str">
        <f t="shared" si="5"/>
        <v>ZDRAVSTVENO VELEUČILIŠTE (22832)</v>
      </c>
      <c r="E247" s="248" t="s">
        <v>356</v>
      </c>
      <c r="F247" s="248" t="s">
        <v>20</v>
      </c>
      <c r="G247" s="259">
        <v>1274597</v>
      </c>
      <c r="H247" s="15" t="s">
        <v>357</v>
      </c>
      <c r="I247" s="236"/>
      <c r="J247" s="251"/>
      <c r="K247" s="236"/>
      <c r="L247" s="236"/>
      <c r="M247" s="236"/>
      <c r="N247" s="236"/>
      <c r="O247" s="236"/>
      <c r="P247" s="236"/>
      <c r="Q247" s="236"/>
      <c r="R247" s="236"/>
      <c r="S247" s="236"/>
      <c r="T247" s="236"/>
      <c r="U247" s="236"/>
      <c r="V247" s="236"/>
      <c r="W247" s="236"/>
      <c r="X247" s="236"/>
      <c r="Y247" s="236"/>
      <c r="Z247" s="236"/>
    </row>
    <row r="248" spans="1:26" ht="15" customHeight="1">
      <c r="A248" s="257">
        <f t="shared" si="6"/>
        <v>243</v>
      </c>
      <c r="B248" s="258">
        <v>2918</v>
      </c>
      <c r="C248" s="248" t="s">
        <v>3766</v>
      </c>
      <c r="D248" s="248" t="str">
        <f t="shared" si="5"/>
        <v>EKONOMSKI INSTITUT, ZAGREB (2918)</v>
      </c>
      <c r="E248" s="248" t="s">
        <v>3767</v>
      </c>
      <c r="F248" s="248" t="s">
        <v>20</v>
      </c>
      <c r="G248" s="259">
        <v>3219925</v>
      </c>
      <c r="H248" s="15" t="s">
        <v>360</v>
      </c>
      <c r="I248" s="236"/>
      <c r="J248" s="251"/>
      <c r="K248" s="236"/>
      <c r="L248" s="236"/>
      <c r="M248" s="236"/>
      <c r="N248" s="236"/>
      <c r="O248" s="236"/>
      <c r="P248" s="236"/>
      <c r="Q248" s="236"/>
      <c r="R248" s="236"/>
      <c r="S248" s="236"/>
      <c r="T248" s="236"/>
      <c r="U248" s="236"/>
      <c r="V248" s="236"/>
      <c r="W248" s="236"/>
      <c r="X248" s="236"/>
      <c r="Y248" s="236"/>
      <c r="Z248" s="236"/>
    </row>
    <row r="249" spans="1:26" ht="15" customHeight="1">
      <c r="A249" s="257">
        <f t="shared" si="6"/>
        <v>244</v>
      </c>
      <c r="B249" s="258">
        <v>22525</v>
      </c>
      <c r="C249" s="248" t="s">
        <v>363</v>
      </c>
      <c r="D249" s="248" t="str">
        <f t="shared" si="5"/>
        <v>HRVATSKI GEOLOŠKI INSTITUT  (22525)</v>
      </c>
      <c r="E249" s="248" t="s">
        <v>364</v>
      </c>
      <c r="F249" s="248" t="s">
        <v>20</v>
      </c>
      <c r="G249" s="259">
        <v>3219518</v>
      </c>
      <c r="H249" s="15" t="s">
        <v>365</v>
      </c>
      <c r="I249" s="236"/>
      <c r="J249" s="251"/>
      <c r="K249" s="236"/>
      <c r="L249" s="236"/>
      <c r="M249" s="236"/>
      <c r="N249" s="236"/>
      <c r="O249" s="236"/>
      <c r="P249" s="236"/>
      <c r="Q249" s="236"/>
      <c r="R249" s="236"/>
      <c r="S249" s="236"/>
      <c r="T249" s="236"/>
      <c r="U249" s="236"/>
      <c r="V249" s="236"/>
      <c r="W249" s="236"/>
      <c r="X249" s="236"/>
      <c r="Y249" s="236"/>
      <c r="Z249" s="236"/>
    </row>
    <row r="250" spans="1:26" ht="15" customHeight="1">
      <c r="A250" s="257">
        <f t="shared" si="6"/>
        <v>245</v>
      </c>
      <c r="B250" s="258">
        <v>2934</v>
      </c>
      <c r="C250" s="248" t="s">
        <v>366</v>
      </c>
      <c r="D250" s="248" t="str">
        <f t="shared" si="5"/>
        <v>HRVATSKI INSTITUT ZA POVIJEST (2934)</v>
      </c>
      <c r="E250" s="248" t="s">
        <v>367</v>
      </c>
      <c r="F250" s="248" t="s">
        <v>20</v>
      </c>
      <c r="G250" s="259">
        <v>3207153</v>
      </c>
      <c r="H250" s="15" t="s">
        <v>368</v>
      </c>
      <c r="I250" s="236"/>
      <c r="J250" s="251"/>
      <c r="K250" s="236"/>
      <c r="L250" s="236"/>
      <c r="M250" s="236"/>
      <c r="N250" s="236"/>
      <c r="O250" s="236"/>
      <c r="P250" s="236"/>
      <c r="Q250" s="236"/>
      <c r="R250" s="236"/>
      <c r="S250" s="236"/>
      <c r="T250" s="236"/>
      <c r="U250" s="236"/>
      <c r="V250" s="236"/>
      <c r="W250" s="236"/>
      <c r="X250" s="236"/>
      <c r="Y250" s="236"/>
      <c r="Z250" s="236"/>
    </row>
    <row r="251" spans="1:26" ht="15" customHeight="1">
      <c r="A251" s="257">
        <f t="shared" si="6"/>
        <v>246</v>
      </c>
      <c r="B251" s="258">
        <v>2967</v>
      </c>
      <c r="C251" s="248" t="s">
        <v>369</v>
      </c>
      <c r="D251" s="248" t="str">
        <f t="shared" si="5"/>
        <v>HRVATSKI ŠUMARSKI INSTITUT (2967)</v>
      </c>
      <c r="E251" s="248" t="s">
        <v>370</v>
      </c>
      <c r="F251" s="248" t="s">
        <v>371</v>
      </c>
      <c r="G251" s="259">
        <v>3115879</v>
      </c>
      <c r="H251" s="15" t="s">
        <v>372</v>
      </c>
      <c r="I251" s="236"/>
      <c r="J251" s="251"/>
      <c r="K251" s="236"/>
      <c r="L251" s="236"/>
      <c r="M251" s="236"/>
      <c r="N251" s="236"/>
      <c r="O251" s="236"/>
      <c r="P251" s="236"/>
      <c r="Q251" s="236"/>
      <c r="R251" s="236"/>
      <c r="S251" s="236"/>
      <c r="T251" s="236"/>
      <c r="U251" s="236"/>
      <c r="V251" s="236"/>
      <c r="W251" s="236"/>
      <c r="X251" s="236"/>
      <c r="Y251" s="236"/>
      <c r="Z251" s="236"/>
    </row>
    <row r="252" spans="1:26" ht="15" customHeight="1">
      <c r="A252" s="257">
        <f t="shared" si="6"/>
        <v>247</v>
      </c>
      <c r="B252" s="258">
        <v>2983</v>
      </c>
      <c r="C252" s="248" t="s">
        <v>373</v>
      </c>
      <c r="D252" s="248" t="str">
        <f t="shared" si="5"/>
        <v>HRVATSKI VETERINARSKI INSTITUT (2983)</v>
      </c>
      <c r="E252" s="248" t="s">
        <v>374</v>
      </c>
      <c r="F252" s="248" t="s">
        <v>20</v>
      </c>
      <c r="G252" s="259">
        <v>3274098</v>
      </c>
      <c r="H252" s="15" t="s">
        <v>375</v>
      </c>
      <c r="I252" s="236"/>
      <c r="J252" s="251"/>
      <c r="K252" s="236"/>
      <c r="L252" s="236"/>
      <c r="M252" s="236"/>
      <c r="N252" s="236"/>
      <c r="O252" s="236"/>
      <c r="P252" s="236"/>
      <c r="Q252" s="236"/>
      <c r="R252" s="236"/>
      <c r="S252" s="236"/>
      <c r="T252" s="236"/>
      <c r="U252" s="236"/>
      <c r="V252" s="236"/>
      <c r="W252" s="236"/>
      <c r="X252" s="236"/>
      <c r="Y252" s="236"/>
      <c r="Z252" s="236"/>
    </row>
    <row r="253" spans="1:26" ht="15" customHeight="1">
      <c r="A253" s="257">
        <f t="shared" si="6"/>
        <v>248</v>
      </c>
      <c r="B253" s="258">
        <v>3105</v>
      </c>
      <c r="C253" s="248" t="s">
        <v>376</v>
      </c>
      <c r="D253" s="248" t="str">
        <f t="shared" si="5"/>
        <v>INSTITUT DRUŠTVENIH ZNANOSTI IVO PILAR (3105)</v>
      </c>
      <c r="E253" s="248" t="s">
        <v>377</v>
      </c>
      <c r="F253" s="248" t="s">
        <v>20</v>
      </c>
      <c r="G253" s="259">
        <v>3793028</v>
      </c>
      <c r="H253" s="15" t="s">
        <v>378</v>
      </c>
      <c r="I253" s="236"/>
      <c r="J253" s="251"/>
      <c r="K253" s="236"/>
      <c r="L253" s="236"/>
      <c r="M253" s="236"/>
      <c r="N253" s="236"/>
      <c r="O253" s="236"/>
      <c r="P253" s="236"/>
      <c r="Q253" s="236"/>
      <c r="R253" s="236"/>
      <c r="S253" s="236"/>
      <c r="T253" s="236"/>
      <c r="U253" s="236"/>
      <c r="V253" s="236"/>
      <c r="W253" s="236"/>
      <c r="X253" s="236"/>
      <c r="Y253" s="236"/>
      <c r="Z253" s="236"/>
    </row>
    <row r="254" spans="1:26" ht="15" customHeight="1">
      <c r="A254" s="257">
        <f t="shared" si="6"/>
        <v>249</v>
      </c>
      <c r="B254" s="258">
        <v>3041</v>
      </c>
      <c r="C254" s="248" t="s">
        <v>379</v>
      </c>
      <c r="D254" s="248" t="str">
        <f t="shared" si="5"/>
        <v>INSTITUT RUĐER BOŠKOVIĆ (3041)</v>
      </c>
      <c r="E254" s="248" t="s">
        <v>380</v>
      </c>
      <c r="F254" s="248" t="s">
        <v>20</v>
      </c>
      <c r="G254" s="259">
        <v>3270289</v>
      </c>
      <c r="H254" s="15" t="s">
        <v>381</v>
      </c>
      <c r="I254" s="236"/>
      <c r="J254" s="251"/>
      <c r="K254" s="236"/>
      <c r="L254" s="236"/>
      <c r="M254" s="236"/>
      <c r="N254" s="236"/>
      <c r="O254" s="236"/>
      <c r="P254" s="236"/>
      <c r="Q254" s="236"/>
      <c r="R254" s="236"/>
      <c r="S254" s="236"/>
      <c r="T254" s="236"/>
      <c r="U254" s="236"/>
      <c r="V254" s="236"/>
      <c r="W254" s="236"/>
      <c r="X254" s="236"/>
      <c r="Y254" s="236"/>
      <c r="Z254" s="236"/>
    </row>
    <row r="255" spans="1:26" ht="15" customHeight="1">
      <c r="A255" s="257">
        <f t="shared" si="6"/>
        <v>250</v>
      </c>
      <c r="B255" s="258">
        <v>3113</v>
      </c>
      <c r="C255" s="248" t="s">
        <v>382</v>
      </c>
      <c r="D255" s="248" t="str">
        <f t="shared" si="5"/>
        <v>INSTITUT ZA ANTROPOLOGIJU (3113)</v>
      </c>
      <c r="E255" s="248" t="s">
        <v>383</v>
      </c>
      <c r="F255" s="248" t="s">
        <v>20</v>
      </c>
      <c r="G255" s="259">
        <v>3817121</v>
      </c>
      <c r="H255" s="15" t="s">
        <v>384</v>
      </c>
      <c r="I255" s="236"/>
      <c r="J255" s="251"/>
      <c r="K255" s="236"/>
      <c r="L255" s="236"/>
      <c r="M255" s="236"/>
      <c r="N255" s="236"/>
      <c r="O255" s="236"/>
      <c r="P255" s="236"/>
      <c r="Q255" s="236"/>
      <c r="R255" s="236"/>
      <c r="S255" s="236"/>
      <c r="T255" s="236"/>
      <c r="U255" s="236"/>
      <c r="V255" s="236"/>
      <c r="W255" s="236"/>
      <c r="X255" s="236"/>
      <c r="Y255" s="236"/>
      <c r="Z255" s="236"/>
    </row>
    <row r="256" spans="1:26" ht="15" customHeight="1">
      <c r="A256" s="257">
        <f t="shared" si="6"/>
        <v>251</v>
      </c>
      <c r="B256" s="258">
        <v>3121</v>
      </c>
      <c r="C256" s="248" t="s">
        <v>385</v>
      </c>
      <c r="D256" s="248" t="str">
        <f t="shared" si="5"/>
        <v>INSTITUT ZA ARHEOLOGIJU (3121)</v>
      </c>
      <c r="E256" s="248" t="s">
        <v>383</v>
      </c>
      <c r="F256" s="248" t="s">
        <v>20</v>
      </c>
      <c r="G256" s="259">
        <v>3937658</v>
      </c>
      <c r="H256" s="15" t="s">
        <v>386</v>
      </c>
      <c r="I256" s="236"/>
      <c r="J256" s="251"/>
      <c r="K256" s="236"/>
      <c r="L256" s="236"/>
      <c r="M256" s="236"/>
      <c r="N256" s="236"/>
      <c r="O256" s="236"/>
      <c r="P256" s="236"/>
      <c r="Q256" s="236"/>
      <c r="R256" s="236"/>
      <c r="S256" s="236"/>
      <c r="T256" s="236"/>
      <c r="U256" s="236"/>
      <c r="V256" s="236"/>
      <c r="W256" s="236"/>
      <c r="X256" s="236"/>
      <c r="Y256" s="236"/>
      <c r="Z256" s="236"/>
    </row>
    <row r="257" spans="1:26" ht="15" customHeight="1">
      <c r="A257" s="257">
        <f t="shared" si="6"/>
        <v>252</v>
      </c>
      <c r="B257" s="258">
        <v>3050</v>
      </c>
      <c r="C257" s="248" t="s">
        <v>3768</v>
      </c>
      <c r="D257" s="248" t="str">
        <f t="shared" si="5"/>
        <v>INSTITUT ZA DRUŠTVENA ISTRAŽIVANJA U ZAGREBU (3050)</v>
      </c>
      <c r="E257" s="248" t="s">
        <v>388</v>
      </c>
      <c r="F257" s="248" t="s">
        <v>20</v>
      </c>
      <c r="G257" s="259">
        <v>3205118</v>
      </c>
      <c r="H257" s="15" t="s">
        <v>389</v>
      </c>
      <c r="I257" s="236"/>
      <c r="J257" s="251"/>
      <c r="K257" s="236"/>
      <c r="L257" s="236"/>
      <c r="M257" s="236"/>
      <c r="N257" s="236"/>
      <c r="O257" s="236"/>
      <c r="P257" s="236"/>
      <c r="Q257" s="236"/>
      <c r="R257" s="236"/>
      <c r="S257" s="236"/>
      <c r="T257" s="236"/>
      <c r="U257" s="236"/>
      <c r="V257" s="236"/>
      <c r="W257" s="236"/>
      <c r="X257" s="236"/>
      <c r="Y257" s="236"/>
      <c r="Z257" s="236"/>
    </row>
    <row r="258" spans="1:26" ht="15" customHeight="1">
      <c r="A258" s="257">
        <f t="shared" si="6"/>
        <v>253</v>
      </c>
      <c r="B258" s="258">
        <v>3084</v>
      </c>
      <c r="C258" s="248" t="s">
        <v>390</v>
      </c>
      <c r="D258" s="248" t="str">
        <f t="shared" si="5"/>
        <v>INSTITUT ZA ETNOLOGIJU I FOLKLORISTIKU (3084)</v>
      </c>
      <c r="E258" s="248" t="s">
        <v>391</v>
      </c>
      <c r="F258" s="248" t="s">
        <v>20</v>
      </c>
      <c r="G258" s="259">
        <v>3724042</v>
      </c>
      <c r="H258" s="15" t="s">
        <v>392</v>
      </c>
      <c r="I258" s="236"/>
      <c r="J258" s="251"/>
      <c r="K258" s="236"/>
      <c r="L258" s="236"/>
      <c r="M258" s="236"/>
      <c r="N258" s="236"/>
      <c r="O258" s="236"/>
      <c r="P258" s="236"/>
      <c r="Q258" s="236"/>
      <c r="R258" s="236"/>
      <c r="S258" s="236"/>
      <c r="T258" s="236"/>
      <c r="U258" s="236"/>
      <c r="V258" s="236"/>
      <c r="W258" s="236"/>
      <c r="X258" s="236"/>
      <c r="Y258" s="236"/>
      <c r="Z258" s="236"/>
    </row>
    <row r="259" spans="1:26" ht="15" customHeight="1">
      <c r="A259" s="257">
        <f t="shared" si="6"/>
        <v>254</v>
      </c>
      <c r="B259" s="258">
        <v>3092</v>
      </c>
      <c r="C259" s="248" t="s">
        <v>393</v>
      </c>
      <c r="D259" s="248" t="str">
        <f t="shared" si="5"/>
        <v>INSTITUT ZA FILOZOFIJU (3092)</v>
      </c>
      <c r="E259" s="248" t="s">
        <v>394</v>
      </c>
      <c r="F259" s="248" t="s">
        <v>20</v>
      </c>
      <c r="G259" s="259">
        <v>3772047</v>
      </c>
      <c r="H259" s="15" t="s">
        <v>395</v>
      </c>
      <c r="I259" s="236"/>
      <c r="J259" s="251"/>
      <c r="K259" s="236"/>
      <c r="L259" s="236"/>
      <c r="M259" s="236"/>
      <c r="N259" s="236"/>
      <c r="O259" s="236"/>
      <c r="P259" s="236"/>
      <c r="Q259" s="236"/>
      <c r="R259" s="236"/>
      <c r="S259" s="236"/>
      <c r="T259" s="236"/>
      <c r="U259" s="236"/>
      <c r="V259" s="236"/>
      <c r="W259" s="236"/>
      <c r="X259" s="236"/>
      <c r="Y259" s="236"/>
      <c r="Z259" s="236"/>
    </row>
    <row r="260" spans="1:26" ht="15" customHeight="1">
      <c r="A260" s="257">
        <f t="shared" si="6"/>
        <v>255</v>
      </c>
      <c r="B260" s="258">
        <v>2975</v>
      </c>
      <c r="C260" s="248" t="s">
        <v>396</v>
      </c>
      <c r="D260" s="248" t="str">
        <f t="shared" ref="D260:D323" si="7">C260&amp;" ("&amp;B260&amp;")"</f>
        <v>INSTITUT ZA FIZIKU (2975)</v>
      </c>
      <c r="E260" s="248" t="s">
        <v>380</v>
      </c>
      <c r="F260" s="248" t="s">
        <v>20</v>
      </c>
      <c r="G260" s="259">
        <v>3270424</v>
      </c>
      <c r="H260" s="15" t="s">
        <v>397</v>
      </c>
      <c r="I260" s="236"/>
      <c r="J260" s="251"/>
      <c r="K260" s="236"/>
      <c r="L260" s="236"/>
      <c r="M260" s="236"/>
      <c r="N260" s="236"/>
      <c r="O260" s="236"/>
      <c r="P260" s="236"/>
      <c r="Q260" s="236"/>
      <c r="R260" s="236"/>
      <c r="S260" s="236"/>
      <c r="T260" s="236"/>
      <c r="U260" s="236"/>
      <c r="V260" s="236"/>
      <c r="W260" s="236"/>
      <c r="X260" s="236"/>
      <c r="Y260" s="236"/>
      <c r="Z260" s="236"/>
    </row>
    <row r="261" spans="1:26" ht="15" customHeight="1">
      <c r="A261" s="257">
        <f t="shared" si="6"/>
        <v>256</v>
      </c>
      <c r="B261" s="258">
        <v>21061</v>
      </c>
      <c r="C261" s="248" t="s">
        <v>398</v>
      </c>
      <c r="D261" s="248" t="str">
        <f t="shared" si="7"/>
        <v>INSTITUT ZA HRVATSKI JEZIK I JEZIKOSLOVLJE (21061)</v>
      </c>
      <c r="E261" s="248" t="s">
        <v>399</v>
      </c>
      <c r="F261" s="248" t="s">
        <v>20</v>
      </c>
      <c r="G261" s="259">
        <v>1259571</v>
      </c>
      <c r="H261" s="15" t="s">
        <v>400</v>
      </c>
      <c r="I261" s="236"/>
      <c r="J261" s="251"/>
      <c r="K261" s="236"/>
      <c r="L261" s="236"/>
      <c r="M261" s="236"/>
      <c r="N261" s="236"/>
      <c r="O261" s="236"/>
      <c r="P261" s="236"/>
      <c r="Q261" s="236"/>
      <c r="R261" s="236"/>
      <c r="S261" s="236"/>
      <c r="T261" s="236"/>
      <c r="U261" s="236"/>
      <c r="V261" s="236"/>
      <c r="W261" s="236"/>
      <c r="X261" s="236"/>
      <c r="Y261" s="236"/>
      <c r="Z261" s="236"/>
    </row>
    <row r="262" spans="1:26" ht="15" customHeight="1">
      <c r="A262" s="257">
        <f t="shared" si="6"/>
        <v>257</v>
      </c>
      <c r="B262" s="258">
        <v>3025</v>
      </c>
      <c r="C262" s="248" t="s">
        <v>401</v>
      </c>
      <c r="D262" s="248" t="str">
        <f t="shared" si="7"/>
        <v>INSTITUT ZA JADRANSKE KULTURE I MELIORACIJU KRŠA (3025)</v>
      </c>
      <c r="E262" s="248" t="s">
        <v>402</v>
      </c>
      <c r="F262" s="248" t="s">
        <v>176</v>
      </c>
      <c r="G262" s="259">
        <v>3140792</v>
      </c>
      <c r="H262" s="15" t="s">
        <v>403</v>
      </c>
      <c r="I262" s="236"/>
      <c r="J262" s="251"/>
      <c r="K262" s="236"/>
      <c r="L262" s="236"/>
      <c r="M262" s="236"/>
      <c r="N262" s="236"/>
      <c r="O262" s="236"/>
      <c r="P262" s="236"/>
      <c r="Q262" s="236"/>
      <c r="R262" s="236"/>
      <c r="S262" s="236"/>
      <c r="T262" s="236"/>
      <c r="U262" s="236"/>
      <c r="V262" s="236"/>
      <c r="W262" s="236"/>
      <c r="X262" s="236"/>
      <c r="Y262" s="236"/>
      <c r="Z262" s="236"/>
    </row>
    <row r="263" spans="1:26" ht="15" customHeight="1">
      <c r="A263" s="257">
        <f t="shared" si="6"/>
        <v>258</v>
      </c>
      <c r="B263" s="258">
        <v>23286</v>
      </c>
      <c r="C263" s="248" t="s">
        <v>404</v>
      </c>
      <c r="D263" s="248" t="str">
        <f t="shared" si="7"/>
        <v>INSTITUT ZA JAVNE FINANCIJE (23286)</v>
      </c>
      <c r="E263" s="248" t="s">
        <v>405</v>
      </c>
      <c r="F263" s="248" t="s">
        <v>20</v>
      </c>
      <c r="G263" s="259">
        <v>3226344</v>
      </c>
      <c r="H263" s="15" t="s">
        <v>406</v>
      </c>
      <c r="I263" s="236"/>
      <c r="J263" s="251"/>
      <c r="K263" s="236"/>
      <c r="L263" s="236"/>
      <c r="M263" s="236"/>
      <c r="N263" s="236"/>
      <c r="O263" s="236"/>
      <c r="P263" s="236"/>
      <c r="Q263" s="236"/>
      <c r="R263" s="236"/>
      <c r="S263" s="236"/>
      <c r="T263" s="236"/>
      <c r="U263" s="236"/>
      <c r="V263" s="236"/>
      <c r="W263" s="236"/>
      <c r="X263" s="236"/>
      <c r="Y263" s="236"/>
      <c r="Z263" s="236"/>
    </row>
    <row r="264" spans="1:26" ht="15" customHeight="1">
      <c r="A264" s="257">
        <f t="shared" si="6"/>
        <v>259</v>
      </c>
      <c r="B264" s="258">
        <v>2959</v>
      </c>
      <c r="C264" s="248" t="s">
        <v>407</v>
      </c>
      <c r="D264" s="248" t="str">
        <f t="shared" si="7"/>
        <v>INSTITUT ZA MEDICINSKA ISTRAŽIVANJA I MEDICINU RADA (2959)</v>
      </c>
      <c r="E264" s="248" t="s">
        <v>408</v>
      </c>
      <c r="F264" s="248" t="s">
        <v>20</v>
      </c>
      <c r="G264" s="259">
        <v>3270475</v>
      </c>
      <c r="H264" s="15" t="s">
        <v>409</v>
      </c>
      <c r="I264" s="236"/>
      <c r="J264" s="251"/>
      <c r="K264" s="236"/>
      <c r="L264" s="236"/>
      <c r="M264" s="236"/>
      <c r="N264" s="236"/>
      <c r="O264" s="236"/>
      <c r="P264" s="236"/>
      <c r="Q264" s="236"/>
      <c r="R264" s="236"/>
      <c r="S264" s="236"/>
      <c r="T264" s="236"/>
      <c r="U264" s="236"/>
      <c r="V264" s="236"/>
      <c r="W264" s="236"/>
      <c r="X264" s="236"/>
      <c r="Y264" s="236"/>
      <c r="Z264" s="236"/>
    </row>
    <row r="265" spans="1:26" ht="15" customHeight="1">
      <c r="A265" s="257">
        <f t="shared" si="6"/>
        <v>260</v>
      </c>
      <c r="B265" s="258">
        <v>3009</v>
      </c>
      <c r="C265" s="248" t="s">
        <v>410</v>
      </c>
      <c r="D265" s="248" t="str">
        <f t="shared" si="7"/>
        <v>INSTITUT ZA MIGRACIJE I NARODNOSTI (3009)</v>
      </c>
      <c r="E265" s="248" t="s">
        <v>411</v>
      </c>
      <c r="F265" s="248" t="s">
        <v>20</v>
      </c>
      <c r="G265" s="259">
        <v>3287572</v>
      </c>
      <c r="H265" s="15" t="s">
        <v>412</v>
      </c>
      <c r="I265" s="236"/>
      <c r="J265" s="251"/>
      <c r="K265" s="236"/>
      <c r="L265" s="236"/>
      <c r="M265" s="236"/>
      <c r="N265" s="236"/>
      <c r="O265" s="236"/>
      <c r="P265" s="236"/>
      <c r="Q265" s="236"/>
      <c r="R265" s="236"/>
      <c r="S265" s="236"/>
      <c r="T265" s="236"/>
      <c r="U265" s="236"/>
      <c r="V265" s="236"/>
      <c r="W265" s="236"/>
      <c r="X265" s="236"/>
      <c r="Y265" s="236"/>
      <c r="Z265" s="236"/>
    </row>
    <row r="266" spans="1:26" ht="15" customHeight="1">
      <c r="A266" s="257">
        <f t="shared" si="6"/>
        <v>261</v>
      </c>
      <c r="B266" s="258">
        <v>2900</v>
      </c>
      <c r="C266" s="248" t="s">
        <v>413</v>
      </c>
      <c r="D266" s="248" t="str">
        <f t="shared" si="7"/>
        <v>INSTITUT ZA OCEANOGRAFIJU I RIBARSTVO (2900)</v>
      </c>
      <c r="E266" s="248" t="s">
        <v>3769</v>
      </c>
      <c r="F266" s="248" t="s">
        <v>176</v>
      </c>
      <c r="G266" s="259">
        <v>3118355</v>
      </c>
      <c r="H266" s="15" t="s">
        <v>415</v>
      </c>
      <c r="I266" s="236"/>
      <c r="J266" s="251"/>
      <c r="K266" s="236"/>
      <c r="L266" s="236"/>
      <c r="M266" s="236"/>
      <c r="N266" s="236"/>
      <c r="O266" s="236"/>
      <c r="P266" s="236"/>
      <c r="Q266" s="236"/>
      <c r="R266" s="236"/>
      <c r="S266" s="236"/>
      <c r="T266" s="236"/>
      <c r="U266" s="236"/>
      <c r="V266" s="236"/>
      <c r="W266" s="236"/>
      <c r="X266" s="236"/>
      <c r="Y266" s="236"/>
      <c r="Z266" s="236"/>
    </row>
    <row r="267" spans="1:26" ht="15" customHeight="1">
      <c r="A267" s="257">
        <f t="shared" si="6"/>
        <v>262</v>
      </c>
      <c r="B267" s="258">
        <v>3076</v>
      </c>
      <c r="C267" s="248" t="s">
        <v>416</v>
      </c>
      <c r="D267" s="248" t="str">
        <f t="shared" si="7"/>
        <v>INSTITUT ZA POLJOPRIVREDU I TURIZAM (3076)</v>
      </c>
      <c r="E267" s="248" t="s">
        <v>417</v>
      </c>
      <c r="F267" s="248" t="s">
        <v>418</v>
      </c>
      <c r="G267" s="259">
        <v>3421031</v>
      </c>
      <c r="H267" s="15" t="s">
        <v>419</v>
      </c>
      <c r="I267" s="236"/>
      <c r="J267" s="251"/>
      <c r="K267" s="236"/>
      <c r="L267" s="236"/>
      <c r="M267" s="236"/>
      <c r="N267" s="236"/>
      <c r="O267" s="236"/>
      <c r="P267" s="236"/>
      <c r="Q267" s="236"/>
      <c r="R267" s="236"/>
      <c r="S267" s="236"/>
      <c r="T267" s="236"/>
      <c r="U267" s="236"/>
      <c r="V267" s="236"/>
      <c r="W267" s="236"/>
      <c r="X267" s="236"/>
      <c r="Y267" s="236"/>
      <c r="Z267" s="236"/>
    </row>
    <row r="268" spans="1:26" ht="15" customHeight="1">
      <c r="A268" s="257">
        <f t="shared" si="6"/>
        <v>263</v>
      </c>
      <c r="B268" s="258">
        <v>2942</v>
      </c>
      <c r="C268" s="248" t="s">
        <v>420</v>
      </c>
      <c r="D268" s="248" t="str">
        <f t="shared" si="7"/>
        <v>INSTITUT ZA POVIJEST UMJETNOSTI (2942)</v>
      </c>
      <c r="E268" s="248" t="s">
        <v>421</v>
      </c>
      <c r="F268" s="248" t="s">
        <v>20</v>
      </c>
      <c r="G268" s="259">
        <v>1339958</v>
      </c>
      <c r="H268" s="15" t="s">
        <v>422</v>
      </c>
      <c r="I268" s="236"/>
      <c r="J268" s="251"/>
      <c r="K268" s="236"/>
      <c r="L268" s="236"/>
      <c r="M268" s="236"/>
      <c r="N268" s="236"/>
      <c r="O268" s="236"/>
      <c r="P268" s="236"/>
      <c r="Q268" s="236"/>
      <c r="R268" s="236"/>
      <c r="S268" s="236"/>
      <c r="T268" s="236"/>
      <c r="U268" s="236"/>
      <c r="V268" s="236"/>
      <c r="W268" s="236"/>
      <c r="X268" s="236"/>
      <c r="Y268" s="236"/>
      <c r="Z268" s="236"/>
    </row>
    <row r="269" spans="1:26" ht="15" customHeight="1">
      <c r="A269" s="257">
        <f t="shared" si="6"/>
        <v>264</v>
      </c>
      <c r="B269" s="258">
        <v>22621</v>
      </c>
      <c r="C269" s="248" t="s">
        <v>423</v>
      </c>
      <c r="D269" s="248" t="str">
        <f t="shared" si="7"/>
        <v>INSTITUT ZA RAZVOJ I MEĐUNARODNE ODNOSE (22621)</v>
      </c>
      <c r="E269" s="248" t="s">
        <v>424</v>
      </c>
      <c r="F269" s="248" t="s">
        <v>20</v>
      </c>
      <c r="G269" s="259">
        <v>3205177</v>
      </c>
      <c r="H269" s="15" t="s">
        <v>425</v>
      </c>
      <c r="I269" s="236"/>
      <c r="J269" s="251"/>
      <c r="K269" s="236"/>
      <c r="L269" s="236"/>
      <c r="M269" s="236"/>
      <c r="N269" s="236"/>
      <c r="O269" s="236"/>
      <c r="P269" s="236"/>
      <c r="Q269" s="236"/>
      <c r="R269" s="236"/>
      <c r="S269" s="236"/>
      <c r="T269" s="236"/>
      <c r="U269" s="236"/>
      <c r="V269" s="236"/>
      <c r="W269" s="236"/>
      <c r="X269" s="236"/>
      <c r="Y269" s="236"/>
      <c r="Z269" s="236"/>
    </row>
    <row r="270" spans="1:26" ht="15" customHeight="1">
      <c r="A270" s="257">
        <f t="shared" si="6"/>
        <v>265</v>
      </c>
      <c r="B270" s="258">
        <v>3068</v>
      </c>
      <c r="C270" s="248" t="s">
        <v>426</v>
      </c>
      <c r="D270" s="248" t="str">
        <f t="shared" si="7"/>
        <v>INSTITUT ZA TURIZAM (3068)</v>
      </c>
      <c r="E270" s="248" t="s">
        <v>427</v>
      </c>
      <c r="F270" s="248" t="s">
        <v>20</v>
      </c>
      <c r="G270" s="259">
        <v>3208001</v>
      </c>
      <c r="H270" s="15" t="s">
        <v>428</v>
      </c>
      <c r="I270" s="236"/>
      <c r="J270" s="251"/>
      <c r="K270" s="236"/>
      <c r="L270" s="236"/>
      <c r="M270" s="236"/>
      <c r="N270" s="236"/>
      <c r="O270" s="236"/>
      <c r="P270" s="236"/>
      <c r="Q270" s="236"/>
      <c r="R270" s="236"/>
      <c r="S270" s="236"/>
      <c r="T270" s="236"/>
      <c r="U270" s="236"/>
      <c r="V270" s="236"/>
      <c r="W270" s="236"/>
      <c r="X270" s="236"/>
      <c r="Y270" s="236"/>
      <c r="Z270" s="236"/>
    </row>
    <row r="271" spans="1:26" ht="15" customHeight="1">
      <c r="A271" s="257">
        <f t="shared" si="6"/>
        <v>266</v>
      </c>
      <c r="B271" s="258">
        <v>2991</v>
      </c>
      <c r="C271" s="248" t="s">
        <v>429</v>
      </c>
      <c r="D271" s="248" t="str">
        <f t="shared" si="7"/>
        <v>POLJOPRIVREDNI INSTITUT OSIJEK (2991)</v>
      </c>
      <c r="E271" s="248" t="s">
        <v>430</v>
      </c>
      <c r="F271" s="248" t="s">
        <v>40</v>
      </c>
      <c r="G271" s="259">
        <v>3058239</v>
      </c>
      <c r="H271" s="15" t="s">
        <v>431</v>
      </c>
      <c r="I271" s="236"/>
      <c r="J271" s="251"/>
      <c r="K271" s="236"/>
      <c r="L271" s="236"/>
      <c r="M271" s="236"/>
      <c r="N271" s="236"/>
      <c r="O271" s="236"/>
      <c r="P271" s="236"/>
      <c r="Q271" s="236"/>
      <c r="R271" s="236"/>
      <c r="S271" s="236"/>
      <c r="T271" s="236"/>
      <c r="U271" s="236"/>
      <c r="V271" s="236"/>
      <c r="W271" s="236"/>
      <c r="X271" s="236"/>
      <c r="Y271" s="236"/>
      <c r="Z271" s="236"/>
    </row>
    <row r="272" spans="1:26" ht="15" customHeight="1">
      <c r="A272" s="257">
        <f t="shared" si="6"/>
        <v>267</v>
      </c>
      <c r="B272" s="258">
        <v>21070</v>
      </c>
      <c r="C272" s="248" t="s">
        <v>432</v>
      </c>
      <c r="D272" s="248" t="str">
        <f t="shared" si="7"/>
        <v>STAROSLAVENSKI INSTITUT (21070)</v>
      </c>
      <c r="E272" s="248" t="s">
        <v>433</v>
      </c>
      <c r="F272" s="248" t="s">
        <v>20</v>
      </c>
      <c r="G272" s="259">
        <v>1259563</v>
      </c>
      <c r="H272" s="15" t="s">
        <v>434</v>
      </c>
      <c r="I272" s="236"/>
      <c r="J272" s="251"/>
      <c r="K272" s="236"/>
      <c r="L272" s="236"/>
      <c r="M272" s="236"/>
      <c r="N272" s="236"/>
      <c r="O272" s="236"/>
      <c r="P272" s="236"/>
      <c r="Q272" s="236"/>
      <c r="R272" s="236"/>
      <c r="S272" s="236"/>
      <c r="T272" s="236"/>
      <c r="U272" s="236"/>
      <c r="V272" s="236"/>
      <c r="W272" s="236"/>
      <c r="X272" s="236"/>
      <c r="Y272" s="236"/>
      <c r="Z272" s="236"/>
    </row>
    <row r="273" spans="1:26" ht="15" customHeight="1">
      <c r="A273" s="257">
        <f t="shared" si="6"/>
        <v>268</v>
      </c>
      <c r="B273" s="258">
        <v>6179</v>
      </c>
      <c r="C273" s="248" t="s">
        <v>435</v>
      </c>
      <c r="D273" s="248" t="str">
        <f t="shared" si="7"/>
        <v>DRŽAVNI ZAVOD ZA INTELEKTUALNO VLASNIŠTVO (6179)</v>
      </c>
      <c r="E273" s="248" t="s">
        <v>436</v>
      </c>
      <c r="F273" s="248" t="s">
        <v>20</v>
      </c>
      <c r="G273" s="259">
        <v>3899772</v>
      </c>
      <c r="H273" s="15" t="s">
        <v>437</v>
      </c>
      <c r="I273" s="236"/>
      <c r="J273" s="251"/>
      <c r="K273" s="236"/>
      <c r="L273" s="236"/>
      <c r="M273" s="236"/>
      <c r="N273" s="236"/>
      <c r="O273" s="236"/>
      <c r="P273" s="236"/>
      <c r="Q273" s="236"/>
      <c r="R273" s="236"/>
      <c r="S273" s="236"/>
      <c r="T273" s="236"/>
      <c r="U273" s="236"/>
      <c r="V273" s="236"/>
      <c r="W273" s="236"/>
      <c r="X273" s="236"/>
      <c r="Y273" s="236"/>
      <c r="Z273" s="236"/>
    </row>
    <row r="274" spans="1:26" ht="15" customHeight="1">
      <c r="A274" s="257">
        <f t="shared" si="6"/>
        <v>269</v>
      </c>
      <c r="B274" s="258">
        <v>43335</v>
      </c>
      <c r="C274" s="248" t="s">
        <v>440</v>
      </c>
      <c r="D274" s="248" t="str">
        <f t="shared" si="7"/>
        <v>AGENCIJA ZA MOBILNOST I PROGRAME EUROPSKE UNIJE (43335)</v>
      </c>
      <c r="E274" s="264" t="s">
        <v>441</v>
      </c>
      <c r="F274" s="248" t="s">
        <v>20</v>
      </c>
      <c r="G274" s="14">
        <v>2298007</v>
      </c>
      <c r="H274" s="15" t="s">
        <v>442</v>
      </c>
      <c r="I274" s="236"/>
      <c r="J274" s="251"/>
      <c r="K274" s="236"/>
      <c r="L274" s="236"/>
      <c r="M274" s="236"/>
      <c r="N274" s="236"/>
      <c r="O274" s="236"/>
      <c r="P274" s="236"/>
      <c r="Q274" s="236"/>
      <c r="R274" s="236"/>
      <c r="S274" s="236"/>
      <c r="T274" s="236"/>
      <c r="U274" s="236"/>
      <c r="V274" s="236"/>
      <c r="W274" s="236"/>
      <c r="X274" s="236"/>
      <c r="Y274" s="236"/>
      <c r="Z274" s="236"/>
    </row>
    <row r="275" spans="1:26" ht="15" customHeight="1">
      <c r="A275" s="257">
        <f t="shared" si="6"/>
        <v>270</v>
      </c>
      <c r="B275" s="258">
        <v>23962</v>
      </c>
      <c r="C275" s="248" t="s">
        <v>445</v>
      </c>
      <c r="D275" s="248" t="str">
        <f t="shared" si="7"/>
        <v>AGENCIJA ZA ODGOJ I OBRAZOVANJE (23962)</v>
      </c>
      <c r="E275" s="248" t="s">
        <v>451</v>
      </c>
      <c r="F275" s="248" t="s">
        <v>20</v>
      </c>
      <c r="G275" s="259">
        <v>1778129</v>
      </c>
      <c r="H275" s="15" t="s">
        <v>446</v>
      </c>
      <c r="I275" s="236"/>
      <c r="J275" s="251"/>
      <c r="K275" s="236"/>
      <c r="L275" s="236"/>
      <c r="M275" s="236"/>
      <c r="N275" s="236"/>
      <c r="O275" s="236"/>
      <c r="P275" s="236"/>
      <c r="Q275" s="236"/>
      <c r="R275" s="236"/>
      <c r="S275" s="236"/>
      <c r="T275" s="236"/>
      <c r="U275" s="236"/>
      <c r="V275" s="236"/>
      <c r="W275" s="236"/>
      <c r="X275" s="236"/>
      <c r="Y275" s="236"/>
      <c r="Z275" s="236"/>
    </row>
    <row r="276" spans="1:26" ht="15" customHeight="1">
      <c r="A276" s="257">
        <f t="shared" si="6"/>
        <v>271</v>
      </c>
      <c r="B276" s="258">
        <v>46173</v>
      </c>
      <c r="C276" s="248" t="s">
        <v>447</v>
      </c>
      <c r="D276" s="248" t="str">
        <f t="shared" si="7"/>
        <v>AGENCIJA ZA STRUKOVNO OBRAZOVANJE I OBRAZOVANJE ODRASLIH (46173)</v>
      </c>
      <c r="E276" s="264" t="s">
        <v>448</v>
      </c>
      <c r="F276" s="248" t="s">
        <v>20</v>
      </c>
      <c r="G276" s="14">
        <v>2650029</v>
      </c>
      <c r="H276" s="15" t="s">
        <v>449</v>
      </c>
      <c r="I276" s="236"/>
      <c r="J276" s="251"/>
      <c r="K276" s="236"/>
      <c r="L276" s="236"/>
      <c r="M276" s="236"/>
      <c r="N276" s="236"/>
      <c r="O276" s="236"/>
      <c r="P276" s="236"/>
      <c r="Q276" s="236"/>
      <c r="R276" s="236"/>
      <c r="S276" s="236"/>
      <c r="T276" s="236"/>
      <c r="U276" s="236"/>
      <c r="V276" s="236"/>
      <c r="W276" s="236"/>
      <c r="X276" s="236"/>
      <c r="Y276" s="236"/>
      <c r="Z276" s="236"/>
    </row>
    <row r="277" spans="1:26" ht="15" customHeight="1">
      <c r="A277" s="257">
        <f t="shared" si="6"/>
        <v>272</v>
      </c>
      <c r="B277" s="258">
        <v>38487</v>
      </c>
      <c r="C277" s="248" t="s">
        <v>450</v>
      </c>
      <c r="D277" s="248" t="str">
        <f t="shared" si="7"/>
        <v>AGENCIJA ZA ZNANOST I VISOKO OBRAZOVANJE (38487)</v>
      </c>
      <c r="E277" s="264" t="s">
        <v>451</v>
      </c>
      <c r="F277" s="248" t="s">
        <v>20</v>
      </c>
      <c r="G277" s="14">
        <v>1922548</v>
      </c>
      <c r="H277" s="15" t="s">
        <v>452</v>
      </c>
      <c r="I277" s="236"/>
      <c r="J277" s="251"/>
      <c r="K277" s="236"/>
      <c r="L277" s="236"/>
      <c r="M277" s="236"/>
      <c r="N277" s="236"/>
      <c r="O277" s="236"/>
      <c r="P277" s="236"/>
      <c r="Q277" s="236"/>
      <c r="R277" s="236"/>
      <c r="S277" s="236"/>
      <c r="T277" s="236"/>
      <c r="U277" s="236"/>
      <c r="V277" s="236"/>
      <c r="W277" s="236"/>
      <c r="X277" s="236"/>
      <c r="Y277" s="236"/>
      <c r="Z277" s="236"/>
    </row>
    <row r="278" spans="1:26" ht="15" customHeight="1">
      <c r="A278" s="257">
        <f t="shared" si="6"/>
        <v>273</v>
      </c>
      <c r="B278" s="258">
        <v>21852</v>
      </c>
      <c r="C278" s="248" t="s">
        <v>453</v>
      </c>
      <c r="D278" s="248" t="str">
        <f t="shared" si="7"/>
        <v>HRVATSKA AKADEMSKA I ISTRAŽIVAČKA MREŽA - CARNET (21852)</v>
      </c>
      <c r="E278" s="264" t="s">
        <v>454</v>
      </c>
      <c r="F278" s="248" t="s">
        <v>20</v>
      </c>
      <c r="G278" s="14">
        <v>1147820</v>
      </c>
      <c r="H278" s="15" t="s">
        <v>455</v>
      </c>
      <c r="I278" s="236"/>
      <c r="J278" s="251"/>
      <c r="K278" s="236"/>
      <c r="L278" s="236"/>
      <c r="M278" s="236"/>
      <c r="N278" s="236"/>
      <c r="O278" s="236"/>
      <c r="P278" s="236"/>
      <c r="Q278" s="236"/>
      <c r="R278" s="236"/>
      <c r="S278" s="236"/>
      <c r="T278" s="236"/>
      <c r="U278" s="236"/>
      <c r="V278" s="236"/>
      <c r="W278" s="236"/>
      <c r="X278" s="236"/>
      <c r="Y278" s="236"/>
      <c r="Z278" s="236"/>
    </row>
    <row r="279" spans="1:26" ht="15" customHeight="1">
      <c r="A279" s="257">
        <f t="shared" si="6"/>
        <v>274</v>
      </c>
      <c r="B279" s="258">
        <v>52209</v>
      </c>
      <c r="C279" s="248" t="s">
        <v>456</v>
      </c>
      <c r="D279" s="248" t="str">
        <f t="shared" si="7"/>
        <v>HRVATSKA ZAKLADA ZA ZNANOST (52209)</v>
      </c>
      <c r="E279" s="264" t="s">
        <v>457</v>
      </c>
      <c r="F279" s="248" t="s">
        <v>20</v>
      </c>
      <c r="G279" s="14">
        <v>1626841</v>
      </c>
      <c r="H279" s="15">
        <v>88776522763</v>
      </c>
      <c r="I279" s="236"/>
      <c r="J279" s="251"/>
      <c r="K279" s="236"/>
      <c r="L279" s="236"/>
      <c r="M279" s="236"/>
      <c r="N279" s="236"/>
      <c r="O279" s="236"/>
      <c r="P279" s="236"/>
      <c r="Q279" s="236"/>
      <c r="R279" s="236"/>
      <c r="S279" s="236"/>
      <c r="T279" s="236"/>
      <c r="U279" s="236"/>
      <c r="V279" s="236"/>
      <c r="W279" s="236"/>
      <c r="X279" s="236"/>
      <c r="Y279" s="236"/>
      <c r="Z279" s="236"/>
    </row>
    <row r="280" spans="1:26" ht="15" customHeight="1">
      <c r="A280" s="257">
        <f t="shared" si="6"/>
        <v>275</v>
      </c>
      <c r="B280" s="258">
        <v>21869</v>
      </c>
      <c r="C280" s="248" t="s">
        <v>459</v>
      </c>
      <c r="D280" s="248" t="str">
        <f t="shared" si="7"/>
        <v>LEKSIKOGRAFSKI ZAVOD MIROSLAV KRLEŽA (21869)</v>
      </c>
      <c r="E280" s="264" t="s">
        <v>441</v>
      </c>
      <c r="F280" s="248" t="s">
        <v>20</v>
      </c>
      <c r="G280" s="14">
        <v>3211622</v>
      </c>
      <c r="H280" s="15" t="s">
        <v>460</v>
      </c>
      <c r="I280" s="236"/>
      <c r="J280" s="251"/>
      <c r="K280" s="236"/>
      <c r="L280" s="236"/>
      <c r="M280" s="236"/>
      <c r="N280" s="236"/>
      <c r="O280" s="236"/>
      <c r="P280" s="236"/>
      <c r="Q280" s="236"/>
      <c r="R280" s="236"/>
      <c r="S280" s="236"/>
      <c r="T280" s="236"/>
      <c r="U280" s="236"/>
      <c r="V280" s="236"/>
      <c r="W280" s="236"/>
      <c r="X280" s="236"/>
      <c r="Y280" s="236"/>
      <c r="Z280" s="236"/>
    </row>
    <row r="281" spans="1:26" ht="15" customHeight="1">
      <c r="A281" s="257">
        <f t="shared" si="6"/>
        <v>276</v>
      </c>
      <c r="B281" s="258">
        <v>21836</v>
      </c>
      <c r="C281" s="248" t="s">
        <v>461</v>
      </c>
      <c r="D281" s="248" t="str">
        <f t="shared" si="7"/>
        <v>NACIONALNA I SVEUČILIŠNA KNJIŽNICA U ZAGREBU (21836)</v>
      </c>
      <c r="E281" s="264" t="s">
        <v>3770</v>
      </c>
      <c r="F281" s="248" t="s">
        <v>20</v>
      </c>
      <c r="G281" s="14">
        <v>3205363</v>
      </c>
      <c r="H281" s="15" t="s">
        <v>463</v>
      </c>
      <c r="I281" s="236"/>
      <c r="J281" s="251"/>
      <c r="K281" s="236"/>
      <c r="L281" s="236"/>
      <c r="M281" s="236"/>
      <c r="N281" s="236"/>
      <c r="O281" s="236"/>
      <c r="P281" s="236"/>
      <c r="Q281" s="236"/>
      <c r="R281" s="236"/>
      <c r="S281" s="236"/>
      <c r="T281" s="236"/>
      <c r="U281" s="236"/>
      <c r="V281" s="236"/>
      <c r="W281" s="236"/>
      <c r="X281" s="236"/>
      <c r="Y281" s="236"/>
      <c r="Z281" s="236"/>
    </row>
    <row r="282" spans="1:26" ht="15" customHeight="1">
      <c r="A282" s="257">
        <f t="shared" si="6"/>
        <v>277</v>
      </c>
      <c r="B282" s="258">
        <v>40883</v>
      </c>
      <c r="C282" s="248" t="s">
        <v>464</v>
      </c>
      <c r="D282" s="248" t="str">
        <f t="shared" si="7"/>
        <v>NACIONALNI CENTAR ZA VANJSKO VREDNOVANJE OBRAZOVANJA (40883)</v>
      </c>
      <c r="E282" s="264" t="s">
        <v>465</v>
      </c>
      <c r="F282" s="248" t="s">
        <v>466</v>
      </c>
      <c r="G282" s="14">
        <v>1943430</v>
      </c>
      <c r="H282" s="15" t="s">
        <v>467</v>
      </c>
      <c r="I282" s="236"/>
      <c r="J282" s="251"/>
      <c r="K282" s="236"/>
      <c r="L282" s="236"/>
      <c r="M282" s="236"/>
      <c r="N282" s="236"/>
      <c r="O282" s="236"/>
      <c r="P282" s="236"/>
      <c r="Q282" s="236"/>
      <c r="R282" s="236"/>
      <c r="S282" s="236"/>
      <c r="T282" s="236"/>
      <c r="U282" s="236"/>
      <c r="V282" s="236"/>
      <c r="W282" s="236"/>
      <c r="X282" s="236"/>
      <c r="Y282" s="236"/>
      <c r="Z282" s="236"/>
    </row>
    <row r="283" spans="1:26" ht="15" customHeight="1">
      <c r="A283" s="257">
        <f t="shared" si="6"/>
        <v>278</v>
      </c>
      <c r="B283" s="258">
        <v>23665</v>
      </c>
      <c r="C283" s="248" t="s">
        <v>468</v>
      </c>
      <c r="D283" s="248" t="str">
        <f t="shared" si="7"/>
        <v>SVEUČILIŠTE U ZAGREBU - SVEUČILIŠNI RAČUNSKI CENTAR - SRCE (23665)</v>
      </c>
      <c r="E283" s="264" t="s">
        <v>454</v>
      </c>
      <c r="F283" s="248" t="s">
        <v>20</v>
      </c>
      <c r="G283" s="259">
        <v>3283020</v>
      </c>
      <c r="H283" s="15" t="s">
        <v>469</v>
      </c>
      <c r="I283" s="236"/>
      <c r="J283" s="251"/>
      <c r="K283" s="236"/>
      <c r="L283" s="236"/>
      <c r="M283" s="236"/>
      <c r="N283" s="236"/>
      <c r="O283" s="236"/>
      <c r="P283" s="236"/>
      <c r="Q283" s="236"/>
      <c r="R283" s="236"/>
      <c r="S283" s="236"/>
      <c r="T283" s="236"/>
      <c r="U283" s="236"/>
      <c r="V283" s="236"/>
      <c r="W283" s="236"/>
      <c r="X283" s="236"/>
      <c r="Y283" s="236"/>
      <c r="Z283" s="236"/>
    </row>
    <row r="284" spans="1:26" ht="15" customHeight="1">
      <c r="A284" s="246">
        <f t="shared" si="6"/>
        <v>279</v>
      </c>
      <c r="B284" s="253">
        <v>47096</v>
      </c>
      <c r="C284" s="254" t="s">
        <v>3771</v>
      </c>
      <c r="D284" s="248" t="str">
        <f t="shared" si="7"/>
        <v>MINISTARSTVO RADA, MIROVINSKOG SUSTAVA, OBITELJI I SOCIJALNE POLITIKE (47096)</v>
      </c>
      <c r="E284" s="254" t="s">
        <v>436</v>
      </c>
      <c r="F284" s="254" t="s">
        <v>20</v>
      </c>
      <c r="G284" s="255">
        <v>2830949</v>
      </c>
      <c r="H284" s="256" t="s">
        <v>3772</v>
      </c>
      <c r="I284" s="251"/>
      <c r="J284" s="251"/>
      <c r="K284" s="251"/>
      <c r="L284" s="251"/>
      <c r="M284" s="251"/>
      <c r="N284" s="251"/>
      <c r="O284" s="251"/>
      <c r="P284" s="251"/>
      <c r="Q284" s="251"/>
      <c r="R284" s="251"/>
      <c r="S284" s="251"/>
      <c r="T284" s="251"/>
      <c r="U284" s="251"/>
      <c r="V284" s="251"/>
      <c r="W284" s="251"/>
      <c r="X284" s="251"/>
      <c r="Y284" s="251"/>
      <c r="Z284" s="251"/>
    </row>
    <row r="285" spans="1:26" ht="15" customHeight="1">
      <c r="A285" s="257">
        <f t="shared" si="6"/>
        <v>280</v>
      </c>
      <c r="B285" s="258">
        <v>25843</v>
      </c>
      <c r="C285" s="248" t="s">
        <v>3773</v>
      </c>
      <c r="D285" s="248" t="str">
        <f t="shared" si="7"/>
        <v>HRVATSKI ZAVOD ZA ZAPOŠLJAVANJE* (25843)</v>
      </c>
      <c r="E285" s="248" t="s">
        <v>3774</v>
      </c>
      <c r="F285" s="248" t="s">
        <v>20</v>
      </c>
      <c r="G285" s="259">
        <v>1369741</v>
      </c>
      <c r="H285" s="15" t="s">
        <v>3775</v>
      </c>
      <c r="I285" s="251"/>
      <c r="J285" s="251"/>
      <c r="K285" s="251"/>
      <c r="L285" s="251"/>
      <c r="M285" s="251"/>
      <c r="N285" s="251"/>
      <c r="O285" s="251"/>
      <c r="P285" s="251"/>
      <c r="Q285" s="251"/>
      <c r="R285" s="251"/>
      <c r="S285" s="251"/>
      <c r="T285" s="251"/>
      <c r="U285" s="251"/>
      <c r="V285" s="251"/>
      <c r="W285" s="251"/>
      <c r="X285" s="251"/>
      <c r="Y285" s="251"/>
      <c r="Z285" s="251"/>
    </row>
    <row r="286" spans="1:26" ht="15.75" customHeight="1">
      <c r="A286" s="257">
        <f t="shared" si="6"/>
        <v>281</v>
      </c>
      <c r="B286" s="258">
        <v>48242</v>
      </c>
      <c r="C286" s="248" t="s">
        <v>3776</v>
      </c>
      <c r="D286" s="248" t="str">
        <f t="shared" si="7"/>
        <v>ZAVOD ZA VJEŠTAČENJE, PROFESIONALNU REHABILITACIJU I ZAPOŠLJAVANJE OSOBA S INVALIDITETOM (48242)</v>
      </c>
      <c r="E286" s="248" t="s">
        <v>3777</v>
      </c>
      <c r="F286" s="248" t="s">
        <v>20</v>
      </c>
      <c r="G286" s="259">
        <v>4166159</v>
      </c>
      <c r="H286" s="15" t="s">
        <v>3778</v>
      </c>
      <c r="I286" s="236"/>
      <c r="J286" s="251"/>
      <c r="K286" s="236"/>
      <c r="L286" s="236"/>
      <c r="M286" s="236"/>
      <c r="N286" s="236"/>
      <c r="O286" s="236"/>
      <c r="P286" s="236"/>
      <c r="Q286" s="236"/>
      <c r="R286" s="236"/>
      <c r="S286" s="236"/>
      <c r="T286" s="236"/>
      <c r="U286" s="236"/>
      <c r="V286" s="236"/>
      <c r="W286" s="236"/>
      <c r="X286" s="236"/>
      <c r="Y286" s="236"/>
      <c r="Z286" s="236"/>
    </row>
    <row r="287" spans="1:26" ht="15" customHeight="1">
      <c r="A287" s="257">
        <f t="shared" si="6"/>
        <v>282</v>
      </c>
      <c r="B287" s="258">
        <v>24168</v>
      </c>
      <c r="C287" s="248" t="s">
        <v>3779</v>
      </c>
      <c r="D287" s="248" t="str">
        <f t="shared" si="7"/>
        <v>SREDIŠNJI REGISTAR OSIGURANIKA (24168)</v>
      </c>
      <c r="E287" s="248" t="s">
        <v>3780</v>
      </c>
      <c r="F287" s="248" t="s">
        <v>20</v>
      </c>
      <c r="G287" s="259">
        <v>1469819</v>
      </c>
      <c r="H287" s="256" t="s">
        <v>3781</v>
      </c>
      <c r="I287" s="236"/>
      <c r="J287" s="251"/>
      <c r="K287" s="236"/>
      <c r="L287" s="236"/>
      <c r="M287" s="236"/>
      <c r="N287" s="236"/>
      <c r="O287" s="236"/>
      <c r="P287" s="236"/>
      <c r="Q287" s="236"/>
      <c r="R287" s="236"/>
      <c r="S287" s="236"/>
      <c r="T287" s="236"/>
      <c r="U287" s="236"/>
      <c r="V287" s="236"/>
      <c r="W287" s="236"/>
      <c r="X287" s="236"/>
      <c r="Y287" s="236"/>
      <c r="Z287" s="236"/>
    </row>
    <row r="288" spans="1:26" ht="15" customHeight="1">
      <c r="A288" s="257">
        <f t="shared" si="6"/>
        <v>283</v>
      </c>
      <c r="B288" s="258">
        <v>44508</v>
      </c>
      <c r="C288" s="248" t="s">
        <v>3782</v>
      </c>
      <c r="D288" s="248" t="str">
        <f t="shared" si="7"/>
        <v>AGENCIJA ZA OSIGURANJE RADNIČKIH TRAŽBINA (44508)</v>
      </c>
      <c r="E288" s="248" t="s">
        <v>3783</v>
      </c>
      <c r="F288" s="248" t="s">
        <v>20</v>
      </c>
      <c r="G288" s="259">
        <v>2456257</v>
      </c>
      <c r="H288" s="15" t="s">
        <v>3784</v>
      </c>
      <c r="I288" s="236"/>
      <c r="J288" s="251"/>
      <c r="K288" s="236"/>
      <c r="L288" s="236"/>
      <c r="M288" s="236"/>
      <c r="N288" s="236"/>
      <c r="O288" s="236"/>
      <c r="P288" s="236"/>
      <c r="Q288" s="236"/>
      <c r="R288" s="236"/>
      <c r="S288" s="236"/>
      <c r="T288" s="236"/>
      <c r="U288" s="236"/>
      <c r="V288" s="236"/>
      <c r="W288" s="236"/>
      <c r="X288" s="236"/>
      <c r="Y288" s="236"/>
      <c r="Z288" s="236"/>
    </row>
    <row r="289" spans="1:26" ht="15" customHeight="1">
      <c r="A289" s="257">
        <f t="shared" si="6"/>
        <v>284</v>
      </c>
      <c r="B289" s="258">
        <v>33634</v>
      </c>
      <c r="C289" s="248" t="s">
        <v>3785</v>
      </c>
      <c r="D289" s="248" t="str">
        <f t="shared" si="7"/>
        <v>CENTAR ZA PROFESIONALNU REHABILITACIJU OSIJEK (33634)</v>
      </c>
      <c r="E289" s="248" t="s">
        <v>3786</v>
      </c>
      <c r="F289" s="248" t="s">
        <v>40</v>
      </c>
      <c r="G289" s="266" t="s">
        <v>3787</v>
      </c>
      <c r="H289" s="269">
        <v>57200304958</v>
      </c>
      <c r="I289" s="236"/>
      <c r="J289" s="251"/>
      <c r="K289" s="236"/>
      <c r="L289" s="236"/>
      <c r="M289" s="236"/>
      <c r="N289" s="236"/>
      <c r="O289" s="236"/>
      <c r="P289" s="236"/>
      <c r="Q289" s="236"/>
      <c r="R289" s="236"/>
      <c r="S289" s="236"/>
      <c r="T289" s="236"/>
      <c r="U289" s="236"/>
      <c r="V289" s="236"/>
      <c r="W289" s="236"/>
      <c r="X289" s="236"/>
      <c r="Y289" s="236"/>
      <c r="Z289" s="236"/>
    </row>
    <row r="290" spans="1:26" ht="15" customHeight="1">
      <c r="A290" s="257">
        <f t="shared" si="6"/>
        <v>285</v>
      </c>
      <c r="B290" s="258">
        <v>49059</v>
      </c>
      <c r="C290" s="248" t="s">
        <v>3788</v>
      </c>
      <c r="D290" s="248" t="str">
        <f t="shared" si="7"/>
        <v>CENTAR ZA PROFESIONALNU REHABILITACIJU RIJEKA (49059)</v>
      </c>
      <c r="E290" s="248" t="s">
        <v>3789</v>
      </c>
      <c r="F290" s="248" t="s">
        <v>125</v>
      </c>
      <c r="G290" s="270" t="s">
        <v>3790</v>
      </c>
      <c r="H290" s="269">
        <v>99737296287</v>
      </c>
      <c r="I290" s="236"/>
      <c r="J290" s="251"/>
      <c r="K290" s="236"/>
      <c r="L290" s="236"/>
      <c r="M290" s="236"/>
      <c r="N290" s="236"/>
      <c r="O290" s="236"/>
      <c r="P290" s="236"/>
      <c r="Q290" s="236"/>
      <c r="R290" s="236"/>
      <c r="S290" s="236"/>
      <c r="T290" s="236"/>
      <c r="U290" s="236"/>
      <c r="V290" s="236"/>
      <c r="W290" s="236"/>
      <c r="X290" s="236"/>
      <c r="Y290" s="236"/>
      <c r="Z290" s="236"/>
    </row>
    <row r="291" spans="1:26" ht="15" customHeight="1">
      <c r="A291" s="257">
        <f t="shared" si="6"/>
        <v>286</v>
      </c>
      <c r="B291" s="258">
        <v>49729</v>
      </c>
      <c r="C291" s="248" t="s">
        <v>3791</v>
      </c>
      <c r="D291" s="248" t="str">
        <f t="shared" si="7"/>
        <v>CENTAR ZA PROFESIONALNU REHABILITACIJU SPLIT (49729)</v>
      </c>
      <c r="E291" s="248" t="s">
        <v>3792</v>
      </c>
      <c r="F291" s="248" t="s">
        <v>176</v>
      </c>
      <c r="G291" s="266" t="s">
        <v>3793</v>
      </c>
      <c r="H291" s="269">
        <v>60142045282</v>
      </c>
      <c r="I291" s="236"/>
      <c r="J291" s="251"/>
      <c r="K291" s="236"/>
      <c r="L291" s="236"/>
      <c r="M291" s="236"/>
      <c r="N291" s="236"/>
      <c r="O291" s="236"/>
      <c r="P291" s="236"/>
      <c r="Q291" s="236"/>
      <c r="R291" s="236"/>
      <c r="S291" s="236"/>
      <c r="T291" s="236"/>
      <c r="U291" s="236"/>
      <c r="V291" s="236"/>
      <c r="W291" s="236"/>
      <c r="X291" s="236"/>
      <c r="Y291" s="236"/>
      <c r="Z291" s="236"/>
    </row>
    <row r="292" spans="1:26" ht="15" customHeight="1">
      <c r="A292" s="257">
        <f t="shared" si="6"/>
        <v>287</v>
      </c>
      <c r="B292" s="258">
        <v>48865</v>
      </c>
      <c r="C292" s="248" t="s">
        <v>3794</v>
      </c>
      <c r="D292" s="248" t="str">
        <f t="shared" si="7"/>
        <v>CENTAR ZA PROFESIONALNU REHABILITACIJU ZAGREB (48865)</v>
      </c>
      <c r="E292" s="248" t="s">
        <v>3795</v>
      </c>
      <c r="F292" s="248" t="s">
        <v>20</v>
      </c>
      <c r="G292" s="266" t="s">
        <v>3796</v>
      </c>
      <c r="H292" s="269">
        <v>69410598395</v>
      </c>
      <c r="I292" s="236"/>
      <c r="J292" s="251"/>
      <c r="K292" s="236"/>
      <c r="L292" s="236"/>
      <c r="M292" s="236"/>
      <c r="N292" s="236"/>
      <c r="O292" s="236"/>
      <c r="P292" s="236"/>
      <c r="Q292" s="236"/>
      <c r="R292" s="236"/>
      <c r="S292" s="236"/>
      <c r="T292" s="236"/>
      <c r="U292" s="236"/>
      <c r="V292" s="236"/>
      <c r="W292" s="236"/>
      <c r="X292" s="236"/>
      <c r="Y292" s="236"/>
      <c r="Z292" s="236"/>
    </row>
    <row r="293" spans="1:26" ht="15" customHeight="1">
      <c r="A293" s="257">
        <f t="shared" si="6"/>
        <v>288</v>
      </c>
      <c r="B293" s="258">
        <v>7333</v>
      </c>
      <c r="C293" s="248" t="s">
        <v>3797</v>
      </c>
      <c r="D293" s="248" t="str">
        <f t="shared" si="7"/>
        <v>CENTAR RUDOLF STEINER DARUVAR (7333)</v>
      </c>
      <c r="E293" s="248" t="s">
        <v>3798</v>
      </c>
      <c r="F293" s="248" t="s">
        <v>3799</v>
      </c>
      <c r="G293" s="259">
        <v>3099598</v>
      </c>
      <c r="H293" s="15" t="s">
        <v>3800</v>
      </c>
      <c r="I293" s="236"/>
      <c r="J293" s="251"/>
      <c r="K293" s="236"/>
      <c r="L293" s="236"/>
      <c r="M293" s="236"/>
      <c r="N293" s="236"/>
      <c r="O293" s="236"/>
      <c r="P293" s="236"/>
      <c r="Q293" s="236"/>
      <c r="R293" s="236"/>
      <c r="S293" s="236"/>
      <c r="T293" s="236"/>
      <c r="U293" s="236"/>
      <c r="V293" s="236"/>
      <c r="W293" s="236"/>
      <c r="X293" s="236"/>
      <c r="Y293" s="236"/>
      <c r="Z293" s="236"/>
    </row>
    <row r="294" spans="1:26" ht="15" customHeight="1">
      <c r="A294" s="257">
        <f t="shared" si="6"/>
        <v>289</v>
      </c>
      <c r="B294" s="258">
        <v>7472</v>
      </c>
      <c r="C294" s="248" t="s">
        <v>3801</v>
      </c>
      <c r="D294" s="248" t="str">
        <f t="shared" si="7"/>
        <v>CENTAR ZA ODGOJ I OBRAZOVANJE DUBRAVA  (7472)</v>
      </c>
      <c r="E294" s="248" t="s">
        <v>3802</v>
      </c>
      <c r="F294" s="248" t="s">
        <v>20</v>
      </c>
      <c r="G294" s="259">
        <v>3217191</v>
      </c>
      <c r="H294" s="15" t="s">
        <v>3803</v>
      </c>
      <c r="I294" s="236"/>
      <c r="J294" s="251"/>
      <c r="K294" s="236"/>
      <c r="L294" s="236"/>
      <c r="M294" s="236"/>
      <c r="N294" s="236"/>
      <c r="O294" s="236"/>
      <c r="P294" s="236"/>
      <c r="Q294" s="236"/>
      <c r="R294" s="236"/>
      <c r="S294" s="236"/>
      <c r="T294" s="236"/>
      <c r="U294" s="236"/>
      <c r="V294" s="236"/>
      <c r="W294" s="236"/>
      <c r="X294" s="236"/>
      <c r="Y294" s="236"/>
      <c r="Z294" s="236"/>
    </row>
    <row r="295" spans="1:26" ht="15" customHeight="1">
      <c r="A295" s="257">
        <f t="shared" si="6"/>
        <v>290</v>
      </c>
      <c r="B295" s="258">
        <v>7405</v>
      </c>
      <c r="C295" s="248" t="s">
        <v>3804</v>
      </c>
      <c r="D295" s="248" t="str">
        <f t="shared" si="7"/>
        <v>CENTAR ZA ODGOJ I OBRAZOVANJE JURAJ BONAČI (7405)</v>
      </c>
      <c r="E295" s="248" t="s">
        <v>3805</v>
      </c>
      <c r="F295" s="248" t="s">
        <v>176</v>
      </c>
      <c r="G295" s="259">
        <v>3133737</v>
      </c>
      <c r="H295" s="15" t="s">
        <v>3806</v>
      </c>
      <c r="I295" s="236"/>
      <c r="J295" s="251"/>
      <c r="K295" s="236"/>
      <c r="L295" s="236"/>
      <c r="M295" s="236"/>
      <c r="N295" s="236"/>
      <c r="O295" s="236"/>
      <c r="P295" s="236"/>
      <c r="Q295" s="236"/>
      <c r="R295" s="236"/>
      <c r="S295" s="236"/>
      <c r="T295" s="236"/>
      <c r="U295" s="236"/>
      <c r="V295" s="236"/>
      <c r="W295" s="236"/>
      <c r="X295" s="236"/>
      <c r="Y295" s="236"/>
      <c r="Z295" s="236"/>
    </row>
    <row r="296" spans="1:26" ht="15" customHeight="1">
      <c r="A296" s="257">
        <f t="shared" si="6"/>
        <v>291</v>
      </c>
      <c r="B296" s="258">
        <v>7456</v>
      </c>
      <c r="C296" s="248" t="s">
        <v>3807</v>
      </c>
      <c r="D296" s="248" t="str">
        <f t="shared" si="7"/>
        <v>CENTAR ZA ODGOJ I OBRAZOVANJE LUG (7456)</v>
      </c>
      <c r="E296" s="248" t="s">
        <v>3808</v>
      </c>
      <c r="F296" s="248" t="s">
        <v>3809</v>
      </c>
      <c r="G296" s="259">
        <v>3102947</v>
      </c>
      <c r="H296" s="15" t="s">
        <v>3810</v>
      </c>
      <c r="I296" s="236"/>
      <c r="J296" s="251"/>
      <c r="K296" s="236"/>
      <c r="L296" s="236"/>
      <c r="M296" s="236"/>
      <c r="N296" s="236"/>
      <c r="O296" s="236"/>
      <c r="P296" s="236"/>
      <c r="Q296" s="236"/>
      <c r="R296" s="236"/>
      <c r="S296" s="236"/>
      <c r="T296" s="236"/>
      <c r="U296" s="236"/>
      <c r="V296" s="236"/>
      <c r="W296" s="236"/>
      <c r="X296" s="236"/>
      <c r="Y296" s="236"/>
      <c r="Z296" s="236"/>
    </row>
    <row r="297" spans="1:26" ht="15" customHeight="1">
      <c r="A297" s="257">
        <f t="shared" si="6"/>
        <v>292</v>
      </c>
      <c r="B297" s="258">
        <v>7392</v>
      </c>
      <c r="C297" s="248" t="s">
        <v>3811</v>
      </c>
      <c r="D297" s="248" t="str">
        <f t="shared" si="7"/>
        <v>CENTAR ZA ODGOJ I OBRAZOVANJE SLAVA RAŠKAJ SPLIT  (7392)</v>
      </c>
      <c r="E297" s="248" t="s">
        <v>3812</v>
      </c>
      <c r="F297" s="248" t="s">
        <v>176</v>
      </c>
      <c r="G297" s="259">
        <v>3120104</v>
      </c>
      <c r="H297" s="15" t="s">
        <v>3813</v>
      </c>
      <c r="I297" s="236"/>
      <c r="J297" s="251"/>
      <c r="K297" s="236"/>
      <c r="L297" s="236"/>
      <c r="M297" s="236"/>
      <c r="N297" s="236"/>
      <c r="O297" s="236"/>
      <c r="P297" s="236"/>
      <c r="Q297" s="236"/>
      <c r="R297" s="236"/>
      <c r="S297" s="236"/>
      <c r="T297" s="236"/>
      <c r="U297" s="236"/>
      <c r="V297" s="236"/>
      <c r="W297" s="236"/>
      <c r="X297" s="236"/>
      <c r="Y297" s="236"/>
      <c r="Z297" s="236"/>
    </row>
    <row r="298" spans="1:26" ht="15" customHeight="1">
      <c r="A298" s="257">
        <f t="shared" si="6"/>
        <v>293</v>
      </c>
      <c r="B298" s="258">
        <v>7489</v>
      </c>
      <c r="C298" s="248" t="s">
        <v>3814</v>
      </c>
      <c r="D298" s="248" t="str">
        <f t="shared" si="7"/>
        <v>CENTAR ZA ODGOJ I OBRAZOVANJE SLAVA RAŠKAJ ZAGREB (7489)</v>
      </c>
      <c r="E298" s="248" t="s">
        <v>3815</v>
      </c>
      <c r="F298" s="248" t="s">
        <v>20</v>
      </c>
      <c r="G298" s="259">
        <v>3205835</v>
      </c>
      <c r="H298" s="15" t="s">
        <v>3816</v>
      </c>
      <c r="I298" s="236"/>
      <c r="J298" s="251"/>
      <c r="K298" s="236"/>
      <c r="L298" s="236"/>
      <c r="M298" s="236"/>
      <c r="N298" s="236"/>
      <c r="O298" s="236"/>
      <c r="P298" s="236"/>
      <c r="Q298" s="236"/>
      <c r="R298" s="236"/>
      <c r="S298" s="236"/>
      <c r="T298" s="236"/>
      <c r="U298" s="236"/>
      <c r="V298" s="236"/>
      <c r="W298" s="236"/>
      <c r="X298" s="236"/>
      <c r="Y298" s="236"/>
      <c r="Z298" s="236"/>
    </row>
    <row r="299" spans="1:26" ht="15" customHeight="1">
      <c r="A299" s="257">
        <f t="shared" ref="A299:A362" si="8">+A298+1</f>
        <v>294</v>
      </c>
      <c r="B299" s="258">
        <v>7421</v>
      </c>
      <c r="C299" s="248" t="s">
        <v>3817</v>
      </c>
      <c r="D299" s="248" t="str">
        <f t="shared" si="7"/>
        <v>CENTAR ZA ODGOJ I OBRAZOVANJE ŠUBIĆEVAC (7421)</v>
      </c>
      <c r="E299" s="248" t="s">
        <v>3818</v>
      </c>
      <c r="F299" s="248" t="s">
        <v>345</v>
      </c>
      <c r="G299" s="259">
        <v>3019683</v>
      </c>
      <c r="H299" s="15" t="s">
        <v>3819</v>
      </c>
      <c r="I299" s="236"/>
      <c r="J299" s="251"/>
      <c r="K299" s="236"/>
      <c r="L299" s="236"/>
      <c r="M299" s="236"/>
      <c r="N299" s="236"/>
      <c r="O299" s="236"/>
      <c r="P299" s="236"/>
      <c r="Q299" s="236"/>
      <c r="R299" s="236"/>
      <c r="S299" s="236"/>
      <c r="T299" s="236"/>
      <c r="U299" s="236"/>
      <c r="V299" s="236"/>
      <c r="W299" s="236"/>
      <c r="X299" s="236"/>
      <c r="Y299" s="236"/>
      <c r="Z299" s="236"/>
    </row>
    <row r="300" spans="1:26" ht="15" customHeight="1">
      <c r="A300" s="257">
        <f t="shared" si="8"/>
        <v>295</v>
      </c>
      <c r="B300" s="258">
        <v>7528</v>
      </c>
      <c r="C300" s="248" t="s">
        <v>3820</v>
      </c>
      <c r="D300" s="248" t="str">
        <f t="shared" si="7"/>
        <v>CENTAR ZA ODGOJ I OBRAZOVANJE TUŠKANAC (7528)</v>
      </c>
      <c r="E300" s="248" t="s">
        <v>3821</v>
      </c>
      <c r="F300" s="248" t="s">
        <v>20</v>
      </c>
      <c r="G300" s="259">
        <v>3205827</v>
      </c>
      <c r="H300" s="15" t="s">
        <v>3822</v>
      </c>
      <c r="I300" s="236"/>
      <c r="J300" s="251"/>
      <c r="K300" s="236"/>
      <c r="L300" s="236"/>
      <c r="M300" s="236"/>
      <c r="N300" s="236"/>
      <c r="O300" s="236"/>
      <c r="P300" s="236"/>
      <c r="Q300" s="236"/>
      <c r="R300" s="236"/>
      <c r="S300" s="236"/>
      <c r="T300" s="236"/>
      <c r="U300" s="236"/>
      <c r="V300" s="236"/>
      <c r="W300" s="236"/>
      <c r="X300" s="236"/>
      <c r="Y300" s="236"/>
      <c r="Z300" s="236"/>
    </row>
    <row r="301" spans="1:26" ht="15" customHeight="1">
      <c r="A301" s="257">
        <f t="shared" si="8"/>
        <v>296</v>
      </c>
      <c r="B301" s="258">
        <v>7501</v>
      </c>
      <c r="C301" s="248" t="s">
        <v>3823</v>
      </c>
      <c r="D301" s="248" t="str">
        <f t="shared" si="7"/>
        <v>CENTAR ZA ODGOJ I OBRAZOVANJE VELIKA GORICA  (7501)</v>
      </c>
      <c r="E301" s="248" t="s">
        <v>3824</v>
      </c>
      <c r="F301" s="248" t="s">
        <v>3341</v>
      </c>
      <c r="G301" s="259">
        <v>3216284</v>
      </c>
      <c r="H301" s="15" t="s">
        <v>3825</v>
      </c>
      <c r="I301" s="236"/>
      <c r="J301" s="251"/>
      <c r="K301" s="236"/>
      <c r="L301" s="236"/>
      <c r="M301" s="236"/>
      <c r="N301" s="236"/>
      <c r="O301" s="236"/>
      <c r="P301" s="236"/>
      <c r="Q301" s="236"/>
      <c r="R301" s="236"/>
      <c r="S301" s="236"/>
      <c r="T301" s="236"/>
      <c r="U301" s="236"/>
      <c r="V301" s="236"/>
      <c r="W301" s="236"/>
      <c r="X301" s="236"/>
      <c r="Y301" s="236"/>
      <c r="Z301" s="236"/>
    </row>
    <row r="302" spans="1:26" ht="15" customHeight="1">
      <c r="A302" s="257">
        <f t="shared" si="8"/>
        <v>297</v>
      </c>
      <c r="B302" s="258">
        <v>7497</v>
      </c>
      <c r="C302" s="248" t="s">
        <v>3826</v>
      </c>
      <c r="D302" s="248" t="str">
        <f t="shared" si="7"/>
        <v>CENTAR ZA ODGOJ I OBRAZOVANJE VINKO BEK (7497)</v>
      </c>
      <c r="E302" s="248" t="s">
        <v>3827</v>
      </c>
      <c r="F302" s="248" t="s">
        <v>20</v>
      </c>
      <c r="G302" s="259">
        <v>3205819</v>
      </c>
      <c r="H302" s="15" t="s">
        <v>3828</v>
      </c>
      <c r="I302" s="236"/>
      <c r="J302" s="251"/>
      <c r="K302" s="236"/>
      <c r="L302" s="236"/>
      <c r="M302" s="236"/>
      <c r="N302" s="236"/>
      <c r="O302" s="236"/>
      <c r="P302" s="236"/>
      <c r="Q302" s="236"/>
      <c r="R302" s="236"/>
      <c r="S302" s="236"/>
      <c r="T302" s="236"/>
      <c r="U302" s="236"/>
      <c r="V302" s="236"/>
      <c r="W302" s="236"/>
      <c r="X302" s="236"/>
      <c r="Y302" s="236"/>
      <c r="Z302" s="236"/>
    </row>
    <row r="303" spans="1:26" ht="15" customHeight="1">
      <c r="A303" s="257">
        <f t="shared" si="8"/>
        <v>298</v>
      </c>
      <c r="B303" s="258">
        <v>7536</v>
      </c>
      <c r="C303" s="248" t="s">
        <v>3829</v>
      </c>
      <c r="D303" s="248" t="str">
        <f t="shared" si="7"/>
        <v>CENTAR ZA ODGOJ I OBRAZOVANJE ZAJEZDA (7536)</v>
      </c>
      <c r="E303" s="248" t="s">
        <v>3830</v>
      </c>
      <c r="F303" s="248" t="s">
        <v>3831</v>
      </c>
      <c r="G303" s="259">
        <v>3126862</v>
      </c>
      <c r="H303" s="15" t="s">
        <v>3832</v>
      </c>
      <c r="I303" s="236"/>
      <c r="J303" s="251"/>
      <c r="K303" s="236"/>
      <c r="L303" s="236"/>
      <c r="M303" s="236"/>
      <c r="N303" s="236"/>
      <c r="O303" s="236"/>
      <c r="P303" s="236"/>
      <c r="Q303" s="236"/>
      <c r="R303" s="236"/>
      <c r="S303" s="236"/>
      <c r="T303" s="236"/>
      <c r="U303" s="236"/>
      <c r="V303" s="236"/>
      <c r="W303" s="236"/>
      <c r="X303" s="236"/>
      <c r="Y303" s="236"/>
      <c r="Z303" s="236"/>
    </row>
    <row r="304" spans="1:26" ht="15" customHeight="1">
      <c r="A304" s="257">
        <f t="shared" si="8"/>
        <v>299</v>
      </c>
      <c r="B304" s="258">
        <v>48402</v>
      </c>
      <c r="C304" s="248" t="s">
        <v>3833</v>
      </c>
      <c r="D304" s="248" t="str">
        <f t="shared" si="7"/>
        <v>CENTAR ZA POSEBNO SKRBNIŠTVO (48402)</v>
      </c>
      <c r="E304" s="248" t="s">
        <v>3834</v>
      </c>
      <c r="F304" s="248" t="s">
        <v>20</v>
      </c>
      <c r="G304" s="259">
        <v>4250257</v>
      </c>
      <c r="H304" s="15" t="s">
        <v>3835</v>
      </c>
      <c r="I304" s="236"/>
      <c r="J304" s="251"/>
      <c r="K304" s="236"/>
      <c r="L304" s="236"/>
      <c r="M304" s="236"/>
      <c r="N304" s="236"/>
      <c r="O304" s="236"/>
      <c r="P304" s="236"/>
      <c r="Q304" s="236"/>
      <c r="R304" s="236"/>
      <c r="S304" s="236"/>
      <c r="T304" s="236"/>
      <c r="U304" s="236"/>
      <c r="V304" s="236"/>
      <c r="W304" s="236"/>
      <c r="X304" s="236"/>
      <c r="Y304" s="236"/>
      <c r="Z304" s="236"/>
    </row>
    <row r="305" spans="1:26" ht="15" customHeight="1">
      <c r="A305" s="257">
        <f t="shared" si="8"/>
        <v>300</v>
      </c>
      <c r="B305" s="258">
        <v>7163</v>
      </c>
      <c r="C305" s="248" t="s">
        <v>3836</v>
      </c>
      <c r="D305" s="248" t="str">
        <f t="shared" si="7"/>
        <v>CENTAR ZA PRUŽANJE USLUGA U ZAJEDNICI IZVOR, SELCE (7163)</v>
      </c>
      <c r="E305" s="248" t="s">
        <v>3837</v>
      </c>
      <c r="F305" s="248" t="s">
        <v>3838</v>
      </c>
      <c r="G305" s="259">
        <v>3148637</v>
      </c>
      <c r="H305" s="15" t="s">
        <v>3839</v>
      </c>
      <c r="I305" s="236"/>
      <c r="J305" s="251"/>
      <c r="K305" s="236"/>
      <c r="L305" s="236"/>
      <c r="M305" s="236"/>
      <c r="N305" s="236"/>
      <c r="O305" s="236"/>
      <c r="P305" s="236"/>
      <c r="Q305" s="236"/>
      <c r="R305" s="236"/>
      <c r="S305" s="236"/>
      <c r="T305" s="236"/>
      <c r="U305" s="236"/>
      <c r="V305" s="236"/>
      <c r="W305" s="236"/>
      <c r="X305" s="236"/>
      <c r="Y305" s="236"/>
      <c r="Z305" s="236"/>
    </row>
    <row r="306" spans="1:26" ht="15" customHeight="1">
      <c r="A306" s="257">
        <f t="shared" si="8"/>
        <v>301</v>
      </c>
      <c r="B306" s="258">
        <v>7147</v>
      </c>
      <c r="C306" s="248" t="s">
        <v>3840</v>
      </c>
      <c r="D306" s="248" t="str">
        <f t="shared" si="7"/>
        <v>CENTAR ZA PRUŽANJE USLUGA U ZAJEDNICI KLASJE OSIJEK (7147)</v>
      </c>
      <c r="E306" s="248" t="s">
        <v>3841</v>
      </c>
      <c r="F306" s="248" t="s">
        <v>40</v>
      </c>
      <c r="G306" s="259">
        <v>3014410</v>
      </c>
      <c r="H306" s="15" t="s">
        <v>3842</v>
      </c>
      <c r="I306" s="236"/>
      <c r="J306" s="251"/>
      <c r="K306" s="236"/>
      <c r="L306" s="236"/>
      <c r="M306" s="236"/>
      <c r="N306" s="236"/>
      <c r="O306" s="236"/>
      <c r="P306" s="236"/>
      <c r="Q306" s="236"/>
      <c r="R306" s="236"/>
      <c r="S306" s="236"/>
      <c r="T306" s="236"/>
      <c r="U306" s="236"/>
      <c r="V306" s="236"/>
      <c r="W306" s="236"/>
      <c r="X306" s="236"/>
      <c r="Y306" s="236"/>
      <c r="Z306" s="236"/>
    </row>
    <row r="307" spans="1:26" ht="15" customHeight="1">
      <c r="A307" s="257">
        <f t="shared" si="8"/>
        <v>302</v>
      </c>
      <c r="B307" s="258">
        <v>7180</v>
      </c>
      <c r="C307" s="248" t="s">
        <v>3843</v>
      </c>
      <c r="D307" s="248" t="str">
        <f t="shared" si="7"/>
        <v>CENTAR ZA PRUŽANJE USLUGA U ZAJEDNICI KUĆA SRETNIH CIGLICA, SLAVONSKI BROD (7180)</v>
      </c>
      <c r="E307" s="11" t="s">
        <v>3844</v>
      </c>
      <c r="F307" s="11" t="s">
        <v>172</v>
      </c>
      <c r="G307" s="259">
        <v>3071332</v>
      </c>
      <c r="H307" s="15" t="s">
        <v>3845</v>
      </c>
      <c r="I307" s="236"/>
      <c r="J307" s="251"/>
      <c r="K307" s="236"/>
      <c r="L307" s="236"/>
      <c r="M307" s="236"/>
      <c r="N307" s="236"/>
      <c r="O307" s="236"/>
      <c r="P307" s="236"/>
      <c r="Q307" s="236"/>
      <c r="R307" s="236"/>
      <c r="S307" s="236"/>
      <c r="T307" s="236"/>
      <c r="U307" s="236"/>
      <c r="V307" s="236"/>
      <c r="W307" s="236"/>
      <c r="X307" s="236"/>
      <c r="Y307" s="236"/>
      <c r="Z307" s="236"/>
    </row>
    <row r="308" spans="1:26" ht="15" customHeight="1">
      <c r="A308" s="257">
        <f t="shared" si="8"/>
        <v>303</v>
      </c>
      <c r="B308" s="258">
        <v>7114</v>
      </c>
      <c r="C308" s="248" t="s">
        <v>3846</v>
      </c>
      <c r="D308" s="248" t="str">
        <f t="shared" si="7"/>
        <v>CENTAR ZA PRUŽANJE USLUGA U ZAJEDNICI LIPIK (7114)</v>
      </c>
      <c r="E308" s="248" t="s">
        <v>3847</v>
      </c>
      <c r="F308" s="248" t="s">
        <v>3848</v>
      </c>
      <c r="G308" s="259">
        <v>3084981</v>
      </c>
      <c r="H308" s="15" t="s">
        <v>3849</v>
      </c>
      <c r="I308" s="236"/>
      <c r="J308" s="251"/>
      <c r="K308" s="236"/>
      <c r="L308" s="236"/>
      <c r="M308" s="236"/>
      <c r="N308" s="236"/>
      <c r="O308" s="236"/>
      <c r="P308" s="236"/>
      <c r="Q308" s="236"/>
      <c r="R308" s="236"/>
      <c r="S308" s="236"/>
      <c r="T308" s="236"/>
      <c r="U308" s="236"/>
      <c r="V308" s="236"/>
      <c r="W308" s="236"/>
      <c r="X308" s="236"/>
      <c r="Y308" s="236"/>
      <c r="Z308" s="236"/>
    </row>
    <row r="309" spans="1:26" ht="15" customHeight="1">
      <c r="A309" s="257">
        <f t="shared" si="8"/>
        <v>304</v>
      </c>
      <c r="B309" s="258">
        <v>52305</v>
      </c>
      <c r="C309" s="248" t="s">
        <v>3850</v>
      </c>
      <c r="D309" s="248" t="str">
        <f t="shared" si="7"/>
        <v>CENTAR ZA PRUŽANJE USLUGA U ZAJEDNICI MOCIRE (52305)</v>
      </c>
      <c r="E309" s="248" t="s">
        <v>3851</v>
      </c>
      <c r="F309" s="248" t="s">
        <v>217</v>
      </c>
      <c r="G309" s="259">
        <v>5343020</v>
      </c>
      <c r="H309" s="15" t="s">
        <v>3852</v>
      </c>
      <c r="I309" s="236"/>
      <c r="J309" s="251"/>
      <c r="K309" s="236"/>
      <c r="L309" s="236"/>
      <c r="M309" s="236"/>
      <c r="N309" s="236"/>
      <c r="O309" s="236"/>
      <c r="P309" s="236"/>
      <c r="Q309" s="236"/>
      <c r="R309" s="236"/>
      <c r="S309" s="236"/>
      <c r="T309" s="236"/>
      <c r="U309" s="236"/>
      <c r="V309" s="236"/>
      <c r="W309" s="236"/>
      <c r="X309" s="236"/>
      <c r="Y309" s="236"/>
      <c r="Z309" s="236"/>
    </row>
    <row r="310" spans="1:26" ht="15" customHeight="1">
      <c r="A310" s="257">
        <f t="shared" si="8"/>
        <v>305</v>
      </c>
      <c r="B310" s="258">
        <v>7761</v>
      </c>
      <c r="C310" s="248" t="s">
        <v>3853</v>
      </c>
      <c r="D310" s="248" t="str">
        <f t="shared" si="7"/>
        <v>CENTAR ZA PRUŽANJE USLUGA U ZAJEDNICI OSIJEK - JA KAO I TI (7761)</v>
      </c>
      <c r="E310" s="248" t="s">
        <v>3854</v>
      </c>
      <c r="F310" s="248" t="s">
        <v>40</v>
      </c>
      <c r="G310" s="259">
        <v>3014452</v>
      </c>
      <c r="H310" s="15" t="s">
        <v>3855</v>
      </c>
      <c r="I310" s="236"/>
      <c r="J310" s="251"/>
      <c r="K310" s="236"/>
      <c r="L310" s="236"/>
      <c r="M310" s="236"/>
      <c r="N310" s="236"/>
      <c r="O310" s="236"/>
      <c r="P310" s="236"/>
      <c r="Q310" s="236"/>
      <c r="R310" s="236"/>
      <c r="S310" s="236"/>
      <c r="T310" s="236"/>
      <c r="U310" s="236"/>
      <c r="V310" s="236"/>
      <c r="W310" s="236"/>
      <c r="X310" s="236"/>
      <c r="Y310" s="236"/>
      <c r="Z310" s="236"/>
    </row>
    <row r="311" spans="1:26" ht="15" customHeight="1">
      <c r="A311" s="257">
        <f t="shared" si="8"/>
        <v>306</v>
      </c>
      <c r="B311" s="258">
        <v>7350</v>
      </c>
      <c r="C311" s="248" t="s">
        <v>3856</v>
      </c>
      <c r="D311" s="248" t="str">
        <f t="shared" si="7"/>
        <v>CENTAR ZA PRUŽANJE USLUGA U ZAJEDNICI OZALJ (7350)</v>
      </c>
      <c r="E311" s="248" t="s">
        <v>3857</v>
      </c>
      <c r="F311" s="248" t="s">
        <v>3858</v>
      </c>
      <c r="G311" s="259">
        <v>3187381</v>
      </c>
      <c r="H311" s="15" t="s">
        <v>3859</v>
      </c>
      <c r="I311" s="236"/>
      <c r="J311" s="251"/>
      <c r="K311" s="236"/>
      <c r="L311" s="236"/>
      <c r="M311" s="236"/>
      <c r="N311" s="236"/>
      <c r="O311" s="236"/>
      <c r="P311" s="236"/>
      <c r="Q311" s="236"/>
      <c r="R311" s="236"/>
      <c r="S311" s="236"/>
      <c r="T311" s="236"/>
      <c r="U311" s="236"/>
      <c r="V311" s="236"/>
      <c r="W311" s="236"/>
      <c r="X311" s="236"/>
      <c r="Y311" s="236"/>
      <c r="Z311" s="236"/>
    </row>
    <row r="312" spans="1:26" ht="15" customHeight="1">
      <c r="A312" s="257">
        <f t="shared" si="8"/>
        <v>307</v>
      </c>
      <c r="B312" s="258">
        <v>7309</v>
      </c>
      <c r="C312" s="248" t="s">
        <v>3860</v>
      </c>
      <c r="D312" s="248" t="str">
        <f t="shared" si="7"/>
        <v>CENTAR ZA PRUŽANJE USLUGA U ZAJEDNICI SPLIT (7309)</v>
      </c>
      <c r="E312" s="248" t="s">
        <v>3861</v>
      </c>
      <c r="F312" s="248" t="s">
        <v>176</v>
      </c>
      <c r="G312" s="259">
        <v>3133745</v>
      </c>
      <c r="H312" s="15" t="s">
        <v>3862</v>
      </c>
      <c r="I312" s="236"/>
      <c r="J312" s="251"/>
      <c r="K312" s="236"/>
      <c r="L312" s="236"/>
      <c r="M312" s="236"/>
      <c r="N312" s="236"/>
      <c r="O312" s="236"/>
      <c r="P312" s="236"/>
      <c r="Q312" s="236"/>
      <c r="R312" s="236"/>
      <c r="S312" s="236"/>
      <c r="T312" s="236"/>
      <c r="U312" s="236"/>
      <c r="V312" s="236"/>
      <c r="W312" s="236"/>
      <c r="X312" s="236"/>
      <c r="Y312" s="236"/>
      <c r="Z312" s="236"/>
    </row>
    <row r="313" spans="1:26" ht="15" customHeight="1">
      <c r="A313" s="257">
        <f t="shared" si="8"/>
        <v>308</v>
      </c>
      <c r="B313" s="258">
        <v>7106</v>
      </c>
      <c r="C313" s="248" t="s">
        <v>3863</v>
      </c>
      <c r="D313" s="248" t="str">
        <f t="shared" si="7"/>
        <v>CENTAR ZA PRUŽANJE USLUGA U ZAJEDNICI SVITANJE (7106)</v>
      </c>
      <c r="E313" s="248" t="s">
        <v>3864</v>
      </c>
      <c r="F313" s="248" t="s">
        <v>114</v>
      </c>
      <c r="G313" s="259">
        <v>3009971</v>
      </c>
      <c r="H313" s="15" t="s">
        <v>3865</v>
      </c>
      <c r="I313" s="236"/>
      <c r="J313" s="251"/>
      <c r="K313" s="236"/>
      <c r="L313" s="236"/>
      <c r="M313" s="236"/>
      <c r="N313" s="236"/>
      <c r="O313" s="236"/>
      <c r="P313" s="236"/>
      <c r="Q313" s="236"/>
      <c r="R313" s="236"/>
      <c r="S313" s="236"/>
      <c r="T313" s="236"/>
      <c r="U313" s="236"/>
      <c r="V313" s="236"/>
      <c r="W313" s="236"/>
      <c r="X313" s="236"/>
      <c r="Y313" s="236"/>
      <c r="Z313" s="236"/>
    </row>
    <row r="314" spans="1:26" ht="15" customHeight="1">
      <c r="A314" s="257">
        <f t="shared" si="8"/>
        <v>309</v>
      </c>
      <c r="B314" s="258">
        <v>7091</v>
      </c>
      <c r="C314" s="248" t="s">
        <v>3866</v>
      </c>
      <c r="D314" s="248" t="str">
        <f t="shared" si="7"/>
        <v>CENTAR ZA PRUŽANJE USLUGA U ZAJEDNICI VLADIMIR NAZOR (7091)</v>
      </c>
      <c r="E314" s="248" t="s">
        <v>3867</v>
      </c>
      <c r="F314" s="248" t="s">
        <v>338</v>
      </c>
      <c r="G314" s="259">
        <v>3123464</v>
      </c>
      <c r="H314" s="15" t="s">
        <v>3868</v>
      </c>
      <c r="I314" s="236"/>
      <c r="J314" s="251"/>
      <c r="K314" s="236"/>
      <c r="L314" s="236"/>
      <c r="M314" s="236"/>
      <c r="N314" s="236"/>
      <c r="O314" s="236"/>
      <c r="P314" s="236"/>
      <c r="Q314" s="236"/>
      <c r="R314" s="236"/>
      <c r="S314" s="236"/>
      <c r="T314" s="236"/>
      <c r="U314" s="236"/>
      <c r="V314" s="236"/>
      <c r="W314" s="236"/>
      <c r="X314" s="236"/>
      <c r="Y314" s="236"/>
      <c r="Z314" s="236"/>
    </row>
    <row r="315" spans="1:26" ht="15" customHeight="1">
      <c r="A315" s="257">
        <f t="shared" si="8"/>
        <v>310</v>
      </c>
      <c r="B315" s="258">
        <v>21801</v>
      </c>
      <c r="C315" s="248" t="s">
        <v>3869</v>
      </c>
      <c r="D315" s="248" t="str">
        <f t="shared" si="7"/>
        <v>CENTAR ZA REHABILITACIJU FRA ANTE SEKELEZ (21801)</v>
      </c>
      <c r="E315" s="248" t="s">
        <v>3870</v>
      </c>
      <c r="F315" s="248" t="s">
        <v>3871</v>
      </c>
      <c r="G315" s="259">
        <v>1284797</v>
      </c>
      <c r="H315" s="15" t="s">
        <v>3872</v>
      </c>
      <c r="I315" s="236"/>
      <c r="J315" s="251"/>
      <c r="K315" s="236"/>
      <c r="L315" s="236"/>
      <c r="M315" s="236"/>
      <c r="N315" s="236"/>
      <c r="O315" s="236"/>
      <c r="P315" s="236"/>
      <c r="Q315" s="236"/>
      <c r="R315" s="236"/>
      <c r="S315" s="236"/>
      <c r="T315" s="236"/>
      <c r="U315" s="236"/>
      <c r="V315" s="236"/>
      <c r="W315" s="236"/>
      <c r="X315" s="236"/>
      <c r="Y315" s="236"/>
      <c r="Z315" s="236"/>
    </row>
    <row r="316" spans="1:26" ht="15" customHeight="1">
      <c r="A316" s="257">
        <f t="shared" si="8"/>
        <v>311</v>
      </c>
      <c r="B316" s="258">
        <v>21797</v>
      </c>
      <c r="C316" s="248" t="s">
        <v>3873</v>
      </c>
      <c r="D316" s="248" t="str">
        <f t="shared" si="7"/>
        <v>CENTAR ZA REHABILITACIJU JOSIPOVAC (21797)</v>
      </c>
      <c r="E316" s="248" t="s">
        <v>3874</v>
      </c>
      <c r="F316" s="248" t="s">
        <v>3875</v>
      </c>
      <c r="G316" s="259">
        <v>1151703</v>
      </c>
      <c r="H316" s="15" t="s">
        <v>3876</v>
      </c>
      <c r="I316" s="236"/>
      <c r="J316" s="251"/>
      <c r="K316" s="236"/>
      <c r="L316" s="236"/>
      <c r="M316" s="236"/>
      <c r="N316" s="236"/>
      <c r="O316" s="236"/>
      <c r="P316" s="236"/>
      <c r="Q316" s="236"/>
      <c r="R316" s="236"/>
      <c r="S316" s="236"/>
      <c r="T316" s="236"/>
      <c r="U316" s="236"/>
      <c r="V316" s="236"/>
      <c r="W316" s="236"/>
      <c r="X316" s="236"/>
      <c r="Y316" s="236"/>
      <c r="Z316" s="236"/>
    </row>
    <row r="317" spans="1:26" ht="15.75" customHeight="1">
      <c r="A317" s="257">
        <f t="shared" si="8"/>
        <v>312</v>
      </c>
      <c r="B317" s="258">
        <v>45986</v>
      </c>
      <c r="C317" s="248" t="s">
        <v>3877</v>
      </c>
      <c r="D317" s="248" t="str">
        <f t="shared" si="7"/>
        <v>CENTAR ZA REHABILITACIJU KOMAREVO (45986)</v>
      </c>
      <c r="E317" s="248" t="s">
        <v>3878</v>
      </c>
      <c r="F317" s="248" t="s">
        <v>3879</v>
      </c>
      <c r="G317" s="259">
        <v>2506327</v>
      </c>
      <c r="H317" s="15" t="s">
        <v>3880</v>
      </c>
      <c r="I317" s="236"/>
      <c r="J317" s="251"/>
      <c r="K317" s="236"/>
      <c r="L317" s="236"/>
      <c r="M317" s="236"/>
      <c r="N317" s="236"/>
      <c r="O317" s="236"/>
      <c r="P317" s="236"/>
      <c r="Q317" s="236"/>
      <c r="R317" s="236"/>
      <c r="S317" s="236"/>
      <c r="T317" s="236"/>
      <c r="U317" s="236"/>
      <c r="V317" s="236"/>
      <c r="W317" s="236"/>
      <c r="X317" s="236"/>
      <c r="Y317" s="236"/>
      <c r="Z317" s="236"/>
    </row>
    <row r="318" spans="1:26" ht="15" customHeight="1">
      <c r="A318" s="257">
        <f t="shared" si="8"/>
        <v>313</v>
      </c>
      <c r="B318" s="258">
        <v>26555</v>
      </c>
      <c r="C318" s="248" t="s">
        <v>3881</v>
      </c>
      <c r="D318" s="248" t="str">
        <f t="shared" si="7"/>
        <v>CENTAR ZA REHABILITACIJU MALA TEREZIJA (26555)</v>
      </c>
      <c r="E318" s="248" t="s">
        <v>3882</v>
      </c>
      <c r="F318" s="248" t="s">
        <v>3883</v>
      </c>
      <c r="G318" s="259">
        <v>1738925</v>
      </c>
      <c r="H318" s="15" t="s">
        <v>3884</v>
      </c>
      <c r="I318" s="236"/>
      <c r="J318" s="251"/>
      <c r="K318" s="236"/>
      <c r="L318" s="236"/>
      <c r="M318" s="236"/>
      <c r="N318" s="236"/>
      <c r="O318" s="236"/>
      <c r="P318" s="236"/>
      <c r="Q318" s="236"/>
      <c r="R318" s="236"/>
      <c r="S318" s="236"/>
      <c r="T318" s="236"/>
      <c r="U318" s="236"/>
      <c r="V318" s="236"/>
      <c r="W318" s="236"/>
      <c r="X318" s="236"/>
      <c r="Y318" s="236"/>
      <c r="Z318" s="236"/>
    </row>
    <row r="319" spans="1:26" ht="15" customHeight="1">
      <c r="A319" s="257">
        <f t="shared" si="8"/>
        <v>314</v>
      </c>
      <c r="B319" s="258">
        <v>21810</v>
      </c>
      <c r="C319" s="248" t="s">
        <v>3885</v>
      </c>
      <c r="D319" s="248" t="str">
        <f t="shared" si="7"/>
        <v>CENTAR ZA REHABILITACIJU MIR (21810)</v>
      </c>
      <c r="E319" s="248" t="s">
        <v>3886</v>
      </c>
      <c r="F319" s="248" t="s">
        <v>3887</v>
      </c>
      <c r="G319" s="259">
        <v>1284789</v>
      </c>
      <c r="H319" s="15" t="s">
        <v>3888</v>
      </c>
      <c r="I319" s="236"/>
      <c r="J319" s="251"/>
      <c r="K319" s="236"/>
      <c r="L319" s="236"/>
      <c r="M319" s="236"/>
      <c r="N319" s="236"/>
      <c r="O319" s="236"/>
      <c r="P319" s="236"/>
      <c r="Q319" s="236"/>
      <c r="R319" s="236"/>
      <c r="S319" s="236"/>
      <c r="T319" s="236"/>
      <c r="U319" s="236"/>
      <c r="V319" s="236"/>
      <c r="W319" s="236"/>
      <c r="X319" s="236"/>
      <c r="Y319" s="236"/>
      <c r="Z319" s="236"/>
    </row>
    <row r="320" spans="1:26" ht="15" customHeight="1">
      <c r="A320" s="257">
        <f t="shared" si="8"/>
        <v>315</v>
      </c>
      <c r="B320" s="258">
        <v>7430</v>
      </c>
      <c r="C320" s="248" t="s">
        <v>3889</v>
      </c>
      <c r="D320" s="248" t="str">
        <f t="shared" si="7"/>
        <v>CENTAR ZA REHABILITACIJU PULA  (7430)</v>
      </c>
      <c r="E320" s="248" t="s">
        <v>3890</v>
      </c>
      <c r="F320" s="248" t="s">
        <v>109</v>
      </c>
      <c r="G320" s="259">
        <v>3549496</v>
      </c>
      <c r="H320" s="15" t="s">
        <v>3891</v>
      </c>
      <c r="I320" s="236"/>
      <c r="J320" s="251"/>
      <c r="K320" s="236"/>
      <c r="L320" s="236"/>
      <c r="M320" s="236"/>
      <c r="N320" s="236"/>
      <c r="O320" s="236"/>
      <c r="P320" s="236"/>
      <c r="Q320" s="236"/>
      <c r="R320" s="236"/>
      <c r="S320" s="236"/>
      <c r="T320" s="236"/>
      <c r="U320" s="236"/>
      <c r="V320" s="236"/>
      <c r="W320" s="236"/>
      <c r="X320" s="236"/>
      <c r="Y320" s="236"/>
      <c r="Z320" s="236"/>
    </row>
    <row r="321" spans="1:26" ht="15" customHeight="1">
      <c r="A321" s="257">
        <f t="shared" si="8"/>
        <v>316</v>
      </c>
      <c r="B321" s="258">
        <v>7384</v>
      </c>
      <c r="C321" s="248" t="s">
        <v>3892</v>
      </c>
      <c r="D321" s="248" t="str">
        <f t="shared" si="7"/>
        <v>CENTAR ZA REHABILITACIJU RIJEKA (7384)</v>
      </c>
      <c r="E321" s="248" t="s">
        <v>3893</v>
      </c>
      <c r="F321" s="248" t="s">
        <v>125</v>
      </c>
      <c r="G321" s="259">
        <v>3417778</v>
      </c>
      <c r="H321" s="15" t="s">
        <v>3894</v>
      </c>
      <c r="I321" s="236"/>
      <c r="J321" s="251"/>
      <c r="K321" s="236"/>
      <c r="L321" s="236"/>
      <c r="M321" s="236"/>
      <c r="N321" s="236"/>
      <c r="O321" s="236"/>
      <c r="P321" s="236"/>
      <c r="Q321" s="236"/>
      <c r="R321" s="236"/>
      <c r="S321" s="236"/>
      <c r="T321" s="236"/>
      <c r="U321" s="236"/>
      <c r="V321" s="236"/>
      <c r="W321" s="236"/>
      <c r="X321" s="236"/>
      <c r="Y321" s="236"/>
      <c r="Z321" s="236"/>
    </row>
    <row r="322" spans="1:26" ht="15" customHeight="1">
      <c r="A322" s="257">
        <f t="shared" si="8"/>
        <v>317</v>
      </c>
      <c r="B322" s="258">
        <v>21789</v>
      </c>
      <c r="C322" s="248" t="s">
        <v>3895</v>
      </c>
      <c r="D322" s="248" t="str">
        <f t="shared" si="7"/>
        <v>CENTAR ZA REHABILITACIJU SAMARITANAC SPLIT (21789)</v>
      </c>
      <c r="E322" s="248" t="s">
        <v>3896</v>
      </c>
      <c r="F322" s="248" t="s">
        <v>176</v>
      </c>
      <c r="G322" s="259">
        <v>1140370</v>
      </c>
      <c r="H322" s="15" t="s">
        <v>3897</v>
      </c>
      <c r="I322" s="236"/>
      <c r="J322" s="251"/>
      <c r="K322" s="236"/>
      <c r="L322" s="236"/>
      <c r="M322" s="236"/>
      <c r="N322" s="236"/>
      <c r="O322" s="236"/>
      <c r="P322" s="236"/>
      <c r="Q322" s="236"/>
      <c r="R322" s="236"/>
      <c r="S322" s="236"/>
      <c r="T322" s="236"/>
      <c r="U322" s="236"/>
      <c r="V322" s="236"/>
      <c r="W322" s="236"/>
      <c r="X322" s="236"/>
      <c r="Y322" s="236"/>
      <c r="Z322" s="236"/>
    </row>
    <row r="323" spans="1:26" ht="15" customHeight="1">
      <c r="A323" s="257">
        <f t="shared" si="8"/>
        <v>318</v>
      </c>
      <c r="B323" s="258">
        <v>7413</v>
      </c>
      <c r="C323" s="248" t="s">
        <v>3898</v>
      </c>
      <c r="D323" s="248" t="str">
        <f t="shared" si="7"/>
        <v>CENTAR ZA REHABILITACIJU STANČIĆ (7413)</v>
      </c>
      <c r="E323" s="248" t="s">
        <v>3899</v>
      </c>
      <c r="F323" s="248" t="s">
        <v>3900</v>
      </c>
      <c r="G323" s="259">
        <v>3348431</v>
      </c>
      <c r="H323" s="15" t="s">
        <v>3901</v>
      </c>
      <c r="I323" s="236"/>
      <c r="J323" s="251"/>
      <c r="K323" s="236"/>
      <c r="L323" s="236"/>
      <c r="M323" s="236"/>
      <c r="N323" s="236"/>
      <c r="O323" s="236"/>
      <c r="P323" s="236"/>
      <c r="Q323" s="236"/>
      <c r="R323" s="236"/>
      <c r="S323" s="236"/>
      <c r="T323" s="236"/>
      <c r="U323" s="236"/>
      <c r="V323" s="236"/>
      <c r="W323" s="236"/>
      <c r="X323" s="236"/>
      <c r="Y323" s="236"/>
      <c r="Z323" s="236"/>
    </row>
    <row r="324" spans="1:26" ht="15" customHeight="1">
      <c r="A324" s="257">
        <f t="shared" si="8"/>
        <v>319</v>
      </c>
      <c r="B324" s="258">
        <v>7341</v>
      </c>
      <c r="C324" s="248" t="s">
        <v>3902</v>
      </c>
      <c r="D324" s="248" t="str">
        <f t="shared" ref="D324:D387" si="9">C324&amp;" ("&amp;B324&amp;")"</f>
        <v>CENTAR ZA REHABILITACIJU SVETI FILIP I JAKOV (7341)</v>
      </c>
      <c r="E324" s="248" t="s">
        <v>3903</v>
      </c>
      <c r="F324" s="248" t="s">
        <v>3904</v>
      </c>
      <c r="G324" s="259">
        <v>3334392</v>
      </c>
      <c r="H324" s="15" t="s">
        <v>3905</v>
      </c>
      <c r="I324" s="236"/>
      <c r="J324" s="251"/>
      <c r="K324" s="236"/>
      <c r="L324" s="236"/>
      <c r="M324" s="236"/>
      <c r="N324" s="236"/>
      <c r="O324" s="236"/>
      <c r="P324" s="236"/>
      <c r="Q324" s="236"/>
      <c r="R324" s="236"/>
      <c r="S324" s="236"/>
      <c r="T324" s="236"/>
      <c r="U324" s="236"/>
      <c r="V324" s="236"/>
      <c r="W324" s="236"/>
      <c r="X324" s="236"/>
      <c r="Y324" s="236"/>
      <c r="Z324" s="236"/>
    </row>
    <row r="325" spans="1:26" ht="15" customHeight="1">
      <c r="A325" s="257">
        <f t="shared" si="8"/>
        <v>320</v>
      </c>
      <c r="B325" s="258">
        <v>7464</v>
      </c>
      <c r="C325" s="248" t="s">
        <v>3906</v>
      </c>
      <c r="D325" s="248" t="str">
        <f t="shared" si="9"/>
        <v>CENTAR ZA REHABILITACIJU ZAGREB (7464)</v>
      </c>
      <c r="E325" s="248" t="s">
        <v>3907</v>
      </c>
      <c r="F325" s="248" t="s">
        <v>20</v>
      </c>
      <c r="G325" s="259">
        <v>3256251</v>
      </c>
      <c r="H325" s="15" t="s">
        <v>3908</v>
      </c>
      <c r="I325" s="236"/>
      <c r="J325" s="251"/>
      <c r="K325" s="236"/>
      <c r="L325" s="236"/>
      <c r="M325" s="236"/>
      <c r="N325" s="236"/>
      <c r="O325" s="236"/>
      <c r="P325" s="236"/>
      <c r="Q325" s="236"/>
      <c r="R325" s="236"/>
      <c r="S325" s="236"/>
      <c r="T325" s="236"/>
      <c r="U325" s="236"/>
      <c r="V325" s="236"/>
      <c r="W325" s="236"/>
      <c r="X325" s="236"/>
      <c r="Y325" s="236"/>
      <c r="Z325" s="236"/>
    </row>
    <row r="326" spans="1:26" ht="15" customHeight="1">
      <c r="A326" s="257">
        <f t="shared" si="8"/>
        <v>321</v>
      </c>
      <c r="B326" s="258">
        <v>6187</v>
      </c>
      <c r="C326" s="248" t="s">
        <v>3909</v>
      </c>
      <c r="D326" s="248" t="str">
        <f t="shared" si="9"/>
        <v>CENTAR ZA SOCIJALNU SKRB BELI MANASTIR (6187)</v>
      </c>
      <c r="E326" s="248" t="s">
        <v>3910</v>
      </c>
      <c r="F326" s="248" t="s">
        <v>3911</v>
      </c>
      <c r="G326" s="259">
        <v>2872692</v>
      </c>
      <c r="H326" s="15" t="s">
        <v>3912</v>
      </c>
      <c r="I326" s="236"/>
      <c r="J326" s="251"/>
      <c r="K326" s="236"/>
      <c r="L326" s="236"/>
      <c r="M326" s="236"/>
      <c r="N326" s="236"/>
      <c r="O326" s="236"/>
      <c r="P326" s="236"/>
      <c r="Q326" s="236"/>
      <c r="R326" s="236"/>
      <c r="S326" s="236"/>
      <c r="T326" s="236"/>
      <c r="U326" s="236"/>
      <c r="V326" s="236"/>
      <c r="W326" s="236"/>
      <c r="X326" s="236"/>
      <c r="Y326" s="236"/>
      <c r="Z326" s="236"/>
    </row>
    <row r="327" spans="1:26" ht="15" customHeight="1">
      <c r="A327" s="257">
        <f t="shared" si="8"/>
        <v>322</v>
      </c>
      <c r="B327" s="258">
        <v>6195</v>
      </c>
      <c r="C327" s="248" t="s">
        <v>3913</v>
      </c>
      <c r="D327" s="248" t="str">
        <f t="shared" si="9"/>
        <v>CENTAR ZA SOCIJALNU SKRB BENKOVAC (6195)</v>
      </c>
      <c r="E327" s="248" t="s">
        <v>3914</v>
      </c>
      <c r="F327" s="248" t="s">
        <v>3915</v>
      </c>
      <c r="G327" s="259">
        <v>2884321</v>
      </c>
      <c r="H327" s="15" t="s">
        <v>3916</v>
      </c>
      <c r="I327" s="236"/>
      <c r="J327" s="251"/>
      <c r="K327" s="236"/>
      <c r="L327" s="236"/>
      <c r="M327" s="236"/>
      <c r="N327" s="236"/>
      <c r="O327" s="236"/>
      <c r="P327" s="236"/>
      <c r="Q327" s="236"/>
      <c r="R327" s="236"/>
      <c r="S327" s="236"/>
      <c r="T327" s="236"/>
      <c r="U327" s="236"/>
      <c r="V327" s="236"/>
      <c r="W327" s="236"/>
      <c r="X327" s="236"/>
      <c r="Y327" s="236"/>
      <c r="Z327" s="236"/>
    </row>
    <row r="328" spans="1:26" ht="15" customHeight="1">
      <c r="A328" s="257">
        <f t="shared" si="8"/>
        <v>323</v>
      </c>
      <c r="B328" s="258">
        <v>6200</v>
      </c>
      <c r="C328" s="248" t="s">
        <v>3917</v>
      </c>
      <c r="D328" s="248" t="str">
        <f t="shared" si="9"/>
        <v>CENTAR ZA SOCIJALNU SKRB BIOGRAD NA MORU  (6200)</v>
      </c>
      <c r="E328" s="248" t="s">
        <v>3918</v>
      </c>
      <c r="F328" s="248" t="s">
        <v>3919</v>
      </c>
      <c r="G328" s="259">
        <v>2884330</v>
      </c>
      <c r="H328" s="15" t="s">
        <v>3920</v>
      </c>
      <c r="I328" s="236"/>
      <c r="J328" s="251"/>
      <c r="K328" s="236"/>
      <c r="L328" s="236"/>
      <c r="M328" s="236"/>
      <c r="N328" s="236"/>
      <c r="O328" s="236"/>
      <c r="P328" s="236"/>
      <c r="Q328" s="236"/>
      <c r="R328" s="236"/>
      <c r="S328" s="236"/>
      <c r="T328" s="236"/>
      <c r="U328" s="236"/>
      <c r="V328" s="236"/>
      <c r="W328" s="236"/>
      <c r="X328" s="236"/>
      <c r="Y328" s="236"/>
      <c r="Z328" s="236"/>
    </row>
    <row r="329" spans="1:26" ht="15" customHeight="1">
      <c r="A329" s="257">
        <f t="shared" si="8"/>
        <v>324</v>
      </c>
      <c r="B329" s="258">
        <v>6218</v>
      </c>
      <c r="C329" s="248" t="s">
        <v>3921</v>
      </c>
      <c r="D329" s="248" t="str">
        <f t="shared" si="9"/>
        <v>CENTAR ZA SOCIJALNU SKRB BJELOVAR (6218)</v>
      </c>
      <c r="E329" s="248" t="s">
        <v>3922</v>
      </c>
      <c r="F329" s="248" t="s">
        <v>3411</v>
      </c>
      <c r="G329" s="259">
        <v>2873761</v>
      </c>
      <c r="H329" s="15" t="s">
        <v>3923</v>
      </c>
      <c r="I329" s="236"/>
      <c r="J329" s="251"/>
      <c r="K329" s="236"/>
      <c r="L329" s="236"/>
      <c r="M329" s="236"/>
      <c r="N329" s="236"/>
      <c r="O329" s="236"/>
      <c r="P329" s="236"/>
      <c r="Q329" s="236"/>
      <c r="R329" s="236"/>
      <c r="S329" s="236"/>
      <c r="T329" s="236"/>
      <c r="U329" s="236"/>
      <c r="V329" s="236"/>
      <c r="W329" s="236"/>
      <c r="X329" s="236"/>
      <c r="Y329" s="236"/>
      <c r="Z329" s="236"/>
    </row>
    <row r="330" spans="1:26" ht="15" customHeight="1">
      <c r="A330" s="257">
        <f t="shared" si="8"/>
        <v>325</v>
      </c>
      <c r="B330" s="258">
        <v>6226</v>
      </c>
      <c r="C330" s="248" t="s">
        <v>3924</v>
      </c>
      <c r="D330" s="248" t="str">
        <f t="shared" si="9"/>
        <v>CENTAR ZA SOCIJALNU SKRB BRAČ - SUPETAR (6226)</v>
      </c>
      <c r="E330" s="248" t="s">
        <v>3925</v>
      </c>
      <c r="F330" s="248" t="s">
        <v>3926</v>
      </c>
      <c r="G330" s="259">
        <v>2882736</v>
      </c>
      <c r="H330" s="15" t="s">
        <v>3927</v>
      </c>
      <c r="I330" s="236"/>
      <c r="J330" s="251"/>
      <c r="K330" s="236"/>
      <c r="L330" s="236"/>
      <c r="M330" s="236"/>
      <c r="N330" s="236"/>
      <c r="O330" s="236"/>
      <c r="P330" s="236"/>
      <c r="Q330" s="236"/>
      <c r="R330" s="236"/>
      <c r="S330" s="236"/>
      <c r="T330" s="236"/>
      <c r="U330" s="236"/>
      <c r="V330" s="236"/>
      <c r="W330" s="236"/>
      <c r="X330" s="236"/>
      <c r="Y330" s="236"/>
      <c r="Z330" s="236"/>
    </row>
    <row r="331" spans="1:26" ht="15" customHeight="1">
      <c r="A331" s="257">
        <f t="shared" si="8"/>
        <v>326</v>
      </c>
      <c r="B331" s="258">
        <v>6234</v>
      </c>
      <c r="C331" s="248" t="s">
        <v>3928</v>
      </c>
      <c r="D331" s="248" t="str">
        <f t="shared" si="9"/>
        <v>CENTAR ZA SOCIJALNU SKRB BUJE, CENTRO DI ASSISTENZA SOCIALE DI BUIE (6234)</v>
      </c>
      <c r="E331" s="248" t="s">
        <v>3929</v>
      </c>
      <c r="F331" s="248" t="s">
        <v>3930</v>
      </c>
      <c r="G331" s="259">
        <v>2883341</v>
      </c>
      <c r="H331" s="15" t="s">
        <v>3931</v>
      </c>
      <c r="I331" s="236"/>
      <c r="J331" s="251"/>
      <c r="K331" s="236"/>
      <c r="L331" s="236"/>
      <c r="M331" s="236"/>
      <c r="N331" s="236"/>
      <c r="O331" s="236"/>
      <c r="P331" s="236"/>
      <c r="Q331" s="236"/>
      <c r="R331" s="236"/>
      <c r="S331" s="236"/>
      <c r="T331" s="236"/>
      <c r="U331" s="236"/>
      <c r="V331" s="236"/>
      <c r="W331" s="236"/>
      <c r="X331" s="236"/>
      <c r="Y331" s="236"/>
      <c r="Z331" s="236"/>
    </row>
    <row r="332" spans="1:26" ht="15" customHeight="1">
      <c r="A332" s="257">
        <f t="shared" si="8"/>
        <v>327</v>
      </c>
      <c r="B332" s="258">
        <v>6541</v>
      </c>
      <c r="C332" s="248" t="s">
        <v>3932</v>
      </c>
      <c r="D332" s="248" t="str">
        <f t="shared" si="9"/>
        <v>CENTAR ZA SOCIJALNU SKRB CRES-LOŠINJ (6541)</v>
      </c>
      <c r="E332" s="248" t="s">
        <v>3933</v>
      </c>
      <c r="F332" s="248" t="s">
        <v>3934</v>
      </c>
      <c r="G332" s="259">
        <v>2883708</v>
      </c>
      <c r="H332" s="15" t="s">
        <v>3935</v>
      </c>
      <c r="I332" s="236"/>
      <c r="J332" s="251"/>
      <c r="K332" s="236"/>
      <c r="L332" s="236"/>
      <c r="M332" s="236"/>
      <c r="N332" s="236"/>
      <c r="O332" s="236"/>
      <c r="P332" s="236"/>
      <c r="Q332" s="236"/>
      <c r="R332" s="236"/>
      <c r="S332" s="236"/>
      <c r="T332" s="236"/>
      <c r="U332" s="236"/>
      <c r="V332" s="236"/>
      <c r="W332" s="236"/>
      <c r="X332" s="236"/>
      <c r="Y332" s="236"/>
      <c r="Z332" s="236"/>
    </row>
    <row r="333" spans="1:26" ht="15" customHeight="1">
      <c r="A333" s="257">
        <f t="shared" si="8"/>
        <v>328</v>
      </c>
      <c r="B333" s="258">
        <v>6242</v>
      </c>
      <c r="C333" s="248" t="s">
        <v>3936</v>
      </c>
      <c r="D333" s="248" t="str">
        <f t="shared" si="9"/>
        <v>CENTAR ZA SOCIJALNU SKRB CRIKVENICA (6242)</v>
      </c>
      <c r="E333" s="248" t="s">
        <v>3937</v>
      </c>
      <c r="F333" s="248" t="s">
        <v>3938</v>
      </c>
      <c r="G333" s="259">
        <v>2883694</v>
      </c>
      <c r="H333" s="15" t="s">
        <v>3939</v>
      </c>
      <c r="I333" s="236"/>
      <c r="J333" s="251"/>
      <c r="K333" s="236"/>
      <c r="L333" s="236"/>
      <c r="M333" s="236"/>
      <c r="N333" s="236"/>
      <c r="O333" s="236"/>
      <c r="P333" s="236"/>
      <c r="Q333" s="236"/>
      <c r="R333" s="236"/>
      <c r="S333" s="236"/>
      <c r="T333" s="236"/>
      <c r="U333" s="236"/>
      <c r="V333" s="236"/>
      <c r="W333" s="236"/>
      <c r="X333" s="236"/>
      <c r="Y333" s="236"/>
      <c r="Z333" s="236"/>
    </row>
    <row r="334" spans="1:26" ht="15" customHeight="1">
      <c r="A334" s="257">
        <f t="shared" si="8"/>
        <v>329</v>
      </c>
      <c r="B334" s="258">
        <v>6259</v>
      </c>
      <c r="C334" s="248" t="s">
        <v>3940</v>
      </c>
      <c r="D334" s="248" t="str">
        <f t="shared" si="9"/>
        <v>CENTAR ZA SOCIJALNU SKRB ČAKOVEC  (6259)</v>
      </c>
      <c r="E334" s="248" t="s">
        <v>3941</v>
      </c>
      <c r="F334" s="248" t="s">
        <v>35</v>
      </c>
      <c r="G334" s="259">
        <v>2874687</v>
      </c>
      <c r="H334" s="15" t="s">
        <v>3942</v>
      </c>
      <c r="I334" s="236"/>
      <c r="J334" s="251"/>
      <c r="K334" s="236"/>
      <c r="L334" s="236"/>
      <c r="M334" s="236"/>
      <c r="N334" s="236"/>
      <c r="O334" s="236"/>
      <c r="P334" s="236"/>
      <c r="Q334" s="236"/>
      <c r="R334" s="236"/>
      <c r="S334" s="236"/>
      <c r="T334" s="236"/>
      <c r="U334" s="236"/>
      <c r="V334" s="236"/>
      <c r="W334" s="236"/>
      <c r="X334" s="236"/>
      <c r="Y334" s="236"/>
      <c r="Z334" s="236"/>
    </row>
    <row r="335" spans="1:26" ht="15" customHeight="1">
      <c r="A335" s="257">
        <f t="shared" si="8"/>
        <v>330</v>
      </c>
      <c r="B335" s="258">
        <v>6267</v>
      </c>
      <c r="C335" s="248" t="s">
        <v>3943</v>
      </c>
      <c r="D335" s="248" t="str">
        <f t="shared" si="9"/>
        <v>CENTAR ZA SOCIJALNU SKRB ČAZMA  (6267)</v>
      </c>
      <c r="E335" s="248" t="s">
        <v>3944</v>
      </c>
      <c r="F335" s="248" t="s">
        <v>3945</v>
      </c>
      <c r="G335" s="259">
        <v>2873788</v>
      </c>
      <c r="H335" s="15" t="s">
        <v>3946</v>
      </c>
      <c r="I335" s="236"/>
      <c r="J335" s="251"/>
      <c r="K335" s="236"/>
      <c r="L335" s="236"/>
      <c r="M335" s="236"/>
      <c r="N335" s="236"/>
      <c r="O335" s="236"/>
      <c r="P335" s="236"/>
      <c r="Q335" s="236"/>
      <c r="R335" s="236"/>
      <c r="S335" s="236"/>
      <c r="T335" s="236"/>
      <c r="U335" s="236"/>
      <c r="V335" s="236"/>
      <c r="W335" s="236"/>
      <c r="X335" s="236"/>
      <c r="Y335" s="236"/>
      <c r="Z335" s="236"/>
    </row>
    <row r="336" spans="1:26" ht="15" customHeight="1">
      <c r="A336" s="257">
        <f t="shared" si="8"/>
        <v>331</v>
      </c>
      <c r="B336" s="258">
        <v>6275</v>
      </c>
      <c r="C336" s="248" t="s">
        <v>3947</v>
      </c>
      <c r="D336" s="248" t="str">
        <f t="shared" si="9"/>
        <v>CENTAR ZA SOCIJALNU SKRB DARUVAR  (6275)</v>
      </c>
      <c r="E336" s="248" t="s">
        <v>3948</v>
      </c>
      <c r="F336" s="248" t="s">
        <v>3799</v>
      </c>
      <c r="G336" s="259">
        <v>2873796</v>
      </c>
      <c r="H336" s="15" t="s">
        <v>3949</v>
      </c>
      <c r="I336" s="236"/>
      <c r="J336" s="251"/>
      <c r="K336" s="236"/>
      <c r="L336" s="236"/>
      <c r="M336" s="236"/>
      <c r="N336" s="236"/>
      <c r="O336" s="236"/>
      <c r="P336" s="236"/>
      <c r="Q336" s="236"/>
      <c r="R336" s="236"/>
      <c r="S336" s="236"/>
      <c r="T336" s="236"/>
      <c r="U336" s="236"/>
      <c r="V336" s="236"/>
      <c r="W336" s="236"/>
      <c r="X336" s="236"/>
      <c r="Y336" s="236"/>
      <c r="Z336" s="236"/>
    </row>
    <row r="337" spans="1:26" ht="15" customHeight="1">
      <c r="A337" s="257">
        <f t="shared" si="8"/>
        <v>332</v>
      </c>
      <c r="B337" s="258">
        <v>6291</v>
      </c>
      <c r="C337" s="248" t="s">
        <v>3950</v>
      </c>
      <c r="D337" s="248" t="str">
        <f t="shared" si="9"/>
        <v>CENTAR ZA SOCIJALNU SKRB DONJA STUBICA  (6291)</v>
      </c>
      <c r="E337" s="248" t="s">
        <v>3951</v>
      </c>
      <c r="F337" s="248" t="s">
        <v>3952</v>
      </c>
      <c r="G337" s="259">
        <v>2877457</v>
      </c>
      <c r="H337" s="15" t="s">
        <v>3953</v>
      </c>
      <c r="I337" s="236"/>
      <c r="J337" s="251"/>
      <c r="K337" s="236"/>
      <c r="L337" s="236"/>
      <c r="M337" s="236"/>
      <c r="N337" s="236"/>
      <c r="O337" s="236"/>
      <c r="P337" s="236"/>
      <c r="Q337" s="236"/>
      <c r="R337" s="236"/>
      <c r="S337" s="236"/>
      <c r="T337" s="236"/>
      <c r="U337" s="236"/>
      <c r="V337" s="236"/>
      <c r="W337" s="236"/>
      <c r="X337" s="236"/>
      <c r="Y337" s="236"/>
      <c r="Z337" s="236"/>
    </row>
    <row r="338" spans="1:26" ht="15" customHeight="1">
      <c r="A338" s="257">
        <f t="shared" si="8"/>
        <v>333</v>
      </c>
      <c r="B338" s="258">
        <v>6306</v>
      </c>
      <c r="C338" s="248" t="s">
        <v>3954</v>
      </c>
      <c r="D338" s="248" t="str">
        <f t="shared" si="9"/>
        <v>CENTAR ZA SOCIJALNU SKRB DONJI MIHOLJAC (6306)</v>
      </c>
      <c r="E338" s="248" t="s">
        <v>3955</v>
      </c>
      <c r="F338" s="248" t="s">
        <v>3956</v>
      </c>
      <c r="G338" s="259">
        <v>2872722</v>
      </c>
      <c r="H338" s="15" t="s">
        <v>3957</v>
      </c>
      <c r="I338" s="236"/>
      <c r="J338" s="251"/>
      <c r="K338" s="236"/>
      <c r="L338" s="236"/>
      <c r="M338" s="236"/>
      <c r="N338" s="236"/>
      <c r="O338" s="236"/>
      <c r="P338" s="236"/>
      <c r="Q338" s="236"/>
      <c r="R338" s="236"/>
      <c r="S338" s="236"/>
      <c r="T338" s="236"/>
      <c r="U338" s="236"/>
      <c r="V338" s="236"/>
      <c r="W338" s="236"/>
      <c r="X338" s="236"/>
      <c r="Y338" s="236"/>
      <c r="Z338" s="236"/>
    </row>
    <row r="339" spans="1:26" ht="15" customHeight="1">
      <c r="A339" s="257">
        <f t="shared" si="8"/>
        <v>334</v>
      </c>
      <c r="B339" s="258">
        <v>21692</v>
      </c>
      <c r="C339" s="248" t="s">
        <v>3958</v>
      </c>
      <c r="D339" s="248" t="str">
        <f t="shared" si="9"/>
        <v>CENTAR ZA SOCIJALNU SKRB DRNIŠ (21692)</v>
      </c>
      <c r="E339" s="248" t="s">
        <v>3959</v>
      </c>
      <c r="F339" s="248" t="s">
        <v>3960</v>
      </c>
      <c r="G339" s="259">
        <v>2882027</v>
      </c>
      <c r="H339" s="15" t="s">
        <v>3961</v>
      </c>
      <c r="I339" s="236"/>
      <c r="J339" s="251"/>
      <c r="K339" s="236"/>
      <c r="L339" s="236"/>
      <c r="M339" s="236"/>
      <c r="N339" s="236"/>
      <c r="O339" s="236"/>
      <c r="P339" s="236"/>
      <c r="Q339" s="236"/>
      <c r="R339" s="236"/>
      <c r="S339" s="236"/>
      <c r="T339" s="236"/>
      <c r="U339" s="236"/>
      <c r="V339" s="236"/>
      <c r="W339" s="236"/>
      <c r="X339" s="236"/>
      <c r="Y339" s="236"/>
      <c r="Z339" s="236"/>
    </row>
    <row r="340" spans="1:26" ht="15" customHeight="1">
      <c r="A340" s="257">
        <f t="shared" si="8"/>
        <v>335</v>
      </c>
      <c r="B340" s="258">
        <v>6314</v>
      </c>
      <c r="C340" s="248" t="s">
        <v>3962</v>
      </c>
      <c r="D340" s="248" t="str">
        <f t="shared" si="9"/>
        <v>CENTAR ZA SOCIJALNU SKRB DUBROVNIK (6314)</v>
      </c>
      <c r="E340" s="248" t="s">
        <v>3963</v>
      </c>
      <c r="F340" s="248" t="s">
        <v>119</v>
      </c>
      <c r="G340" s="259">
        <v>2882302</v>
      </c>
      <c r="H340" s="15" t="s">
        <v>3964</v>
      </c>
      <c r="I340" s="236"/>
      <c r="J340" s="251"/>
      <c r="K340" s="236"/>
      <c r="L340" s="236"/>
      <c r="M340" s="236"/>
      <c r="N340" s="236"/>
      <c r="O340" s="236"/>
      <c r="P340" s="236"/>
      <c r="Q340" s="236"/>
      <c r="R340" s="236"/>
      <c r="S340" s="236"/>
      <c r="T340" s="236"/>
      <c r="U340" s="236"/>
      <c r="V340" s="236"/>
      <c r="W340" s="236"/>
      <c r="X340" s="236"/>
      <c r="Y340" s="236"/>
      <c r="Z340" s="236"/>
    </row>
    <row r="341" spans="1:26" ht="15" customHeight="1">
      <c r="A341" s="257">
        <f t="shared" si="8"/>
        <v>336</v>
      </c>
      <c r="B341" s="258">
        <v>6322</v>
      </c>
      <c r="C341" s="248" t="s">
        <v>3965</v>
      </c>
      <c r="D341" s="248" t="str">
        <f t="shared" si="9"/>
        <v>CENTAR ZA SOCIJALNU SKRB DUGA RESA (6322)</v>
      </c>
      <c r="E341" s="248" t="s">
        <v>3966</v>
      </c>
      <c r="F341" s="248" t="s">
        <v>3967</v>
      </c>
      <c r="G341" s="259">
        <v>2883015</v>
      </c>
      <c r="H341" s="15" t="s">
        <v>3968</v>
      </c>
      <c r="I341" s="236"/>
      <c r="J341" s="251"/>
      <c r="K341" s="236"/>
      <c r="L341" s="236"/>
      <c r="M341" s="236"/>
      <c r="N341" s="236"/>
      <c r="O341" s="236"/>
      <c r="P341" s="236"/>
      <c r="Q341" s="236"/>
      <c r="R341" s="236"/>
      <c r="S341" s="236"/>
      <c r="T341" s="236"/>
      <c r="U341" s="236"/>
      <c r="V341" s="236"/>
      <c r="W341" s="236"/>
      <c r="X341" s="236"/>
      <c r="Y341" s="236"/>
      <c r="Z341" s="236"/>
    </row>
    <row r="342" spans="1:26" ht="15" customHeight="1">
      <c r="A342" s="257">
        <f t="shared" si="8"/>
        <v>337</v>
      </c>
      <c r="B342" s="258">
        <v>6339</v>
      </c>
      <c r="C342" s="248" t="s">
        <v>3969</v>
      </c>
      <c r="D342" s="248" t="str">
        <f t="shared" si="9"/>
        <v>CENTAR ZA SOCIJALNU SKRB DUGO SELO (6339)</v>
      </c>
      <c r="E342" s="248" t="s">
        <v>3970</v>
      </c>
      <c r="F342" s="248" t="s">
        <v>3971</v>
      </c>
      <c r="G342" s="259">
        <v>2873125</v>
      </c>
      <c r="H342" s="15" t="s">
        <v>3972</v>
      </c>
      <c r="I342" s="236"/>
      <c r="J342" s="251"/>
      <c r="K342" s="236"/>
      <c r="L342" s="236"/>
      <c r="M342" s="236"/>
      <c r="N342" s="236"/>
      <c r="O342" s="236"/>
      <c r="P342" s="236"/>
      <c r="Q342" s="236"/>
      <c r="R342" s="236"/>
      <c r="S342" s="236"/>
      <c r="T342" s="236"/>
      <c r="U342" s="236"/>
      <c r="V342" s="236"/>
      <c r="W342" s="236"/>
      <c r="X342" s="236"/>
      <c r="Y342" s="236"/>
      <c r="Z342" s="236"/>
    </row>
    <row r="343" spans="1:26" ht="15" customHeight="1">
      <c r="A343" s="257">
        <f t="shared" si="8"/>
        <v>338</v>
      </c>
      <c r="B343" s="258">
        <v>6347</v>
      </c>
      <c r="C343" s="248" t="s">
        <v>3973</v>
      </c>
      <c r="D343" s="248" t="str">
        <f t="shared" si="9"/>
        <v>CENTAR ZA SOCIJALNU SKRB ĐAKOVO (6347)</v>
      </c>
      <c r="E343" s="248" t="s">
        <v>3974</v>
      </c>
      <c r="F343" s="248" t="s">
        <v>84</v>
      </c>
      <c r="G343" s="259">
        <v>2872706</v>
      </c>
      <c r="H343" s="15" t="s">
        <v>3975</v>
      </c>
      <c r="I343" s="236"/>
      <c r="J343" s="251"/>
      <c r="K343" s="236"/>
      <c r="L343" s="236"/>
      <c r="M343" s="236"/>
      <c r="N343" s="236"/>
      <c r="O343" s="236"/>
      <c r="P343" s="236"/>
      <c r="Q343" s="236"/>
      <c r="R343" s="236"/>
      <c r="S343" s="236"/>
      <c r="T343" s="236"/>
      <c r="U343" s="236"/>
      <c r="V343" s="236"/>
      <c r="W343" s="236"/>
      <c r="X343" s="236"/>
      <c r="Y343" s="236"/>
      <c r="Z343" s="236"/>
    </row>
    <row r="344" spans="1:26" ht="15" customHeight="1">
      <c r="A344" s="257">
        <f t="shared" si="8"/>
        <v>339</v>
      </c>
      <c r="B344" s="258">
        <v>6355</v>
      </c>
      <c r="C344" s="248" t="s">
        <v>3976</v>
      </c>
      <c r="D344" s="248" t="str">
        <f t="shared" si="9"/>
        <v>CENTAR ZA SOCIJALNU SKRB ĐURĐEVAC (6355)</v>
      </c>
      <c r="E344" s="248" t="s">
        <v>3977</v>
      </c>
      <c r="F344" s="248" t="s">
        <v>3978</v>
      </c>
      <c r="G344" s="259">
        <v>2873397</v>
      </c>
      <c r="H344" s="15" t="s">
        <v>3979</v>
      </c>
      <c r="I344" s="236"/>
      <c r="J344" s="251"/>
      <c r="K344" s="236"/>
      <c r="L344" s="236"/>
      <c r="M344" s="236"/>
      <c r="N344" s="236"/>
      <c r="O344" s="236"/>
      <c r="P344" s="236"/>
      <c r="Q344" s="236"/>
      <c r="R344" s="236"/>
      <c r="S344" s="236"/>
      <c r="T344" s="236"/>
      <c r="U344" s="236"/>
      <c r="V344" s="236"/>
      <c r="W344" s="236"/>
      <c r="X344" s="236"/>
      <c r="Y344" s="236"/>
      <c r="Z344" s="236"/>
    </row>
    <row r="345" spans="1:26" ht="15" customHeight="1">
      <c r="A345" s="257">
        <f t="shared" si="8"/>
        <v>340</v>
      </c>
      <c r="B345" s="258">
        <v>6363</v>
      </c>
      <c r="C345" s="248" t="s">
        <v>3980</v>
      </c>
      <c r="D345" s="248" t="str">
        <f t="shared" si="9"/>
        <v>CENTAR ZA SOCIJALNU SKRB GAREŠNICA  (6363)</v>
      </c>
      <c r="E345" s="248" t="s">
        <v>3981</v>
      </c>
      <c r="F345" s="248" t="s">
        <v>3982</v>
      </c>
      <c r="G345" s="259">
        <v>2873770</v>
      </c>
      <c r="H345" s="15" t="s">
        <v>3983</v>
      </c>
      <c r="I345" s="236"/>
      <c r="J345" s="251"/>
      <c r="K345" s="236"/>
      <c r="L345" s="236"/>
      <c r="M345" s="236"/>
      <c r="N345" s="236"/>
      <c r="O345" s="236"/>
      <c r="P345" s="236"/>
      <c r="Q345" s="236"/>
      <c r="R345" s="236"/>
      <c r="S345" s="236"/>
      <c r="T345" s="236"/>
      <c r="U345" s="236"/>
      <c r="V345" s="236"/>
      <c r="W345" s="236"/>
      <c r="X345" s="236"/>
      <c r="Y345" s="236"/>
      <c r="Z345" s="236"/>
    </row>
    <row r="346" spans="1:26" ht="15" customHeight="1">
      <c r="A346" s="257">
        <f t="shared" si="8"/>
        <v>341</v>
      </c>
      <c r="B346" s="258">
        <v>21713</v>
      </c>
      <c r="C346" s="248" t="s">
        <v>3984</v>
      </c>
      <c r="D346" s="248" t="str">
        <f t="shared" si="9"/>
        <v>CENTAR ZA SOCIJALNU SKRB GLINA (21713)</v>
      </c>
      <c r="E346" s="248" t="s">
        <v>3985</v>
      </c>
      <c r="F346" s="248" t="s">
        <v>3986</v>
      </c>
      <c r="G346" s="259">
        <v>2883295</v>
      </c>
      <c r="H346" s="15" t="s">
        <v>3987</v>
      </c>
      <c r="I346" s="236"/>
      <c r="J346" s="251"/>
      <c r="K346" s="236"/>
      <c r="L346" s="236"/>
      <c r="M346" s="236"/>
      <c r="N346" s="236"/>
      <c r="O346" s="236"/>
      <c r="P346" s="236"/>
      <c r="Q346" s="236"/>
      <c r="R346" s="236"/>
      <c r="S346" s="236"/>
      <c r="T346" s="236"/>
      <c r="U346" s="236"/>
      <c r="V346" s="236"/>
      <c r="W346" s="236"/>
      <c r="X346" s="236"/>
      <c r="Y346" s="236"/>
      <c r="Z346" s="236"/>
    </row>
    <row r="347" spans="1:26" ht="15" customHeight="1">
      <c r="A347" s="257">
        <f t="shared" si="8"/>
        <v>342</v>
      </c>
      <c r="B347" s="258">
        <v>6371</v>
      </c>
      <c r="C347" s="248" t="s">
        <v>3988</v>
      </c>
      <c r="D347" s="248" t="str">
        <f t="shared" si="9"/>
        <v>CENTAR ZA SOCIJALNU SKRB GOSPIĆ (6371)</v>
      </c>
      <c r="E347" s="248" t="s">
        <v>3989</v>
      </c>
      <c r="F347" s="248" t="s">
        <v>334</v>
      </c>
      <c r="G347" s="259">
        <v>2883643</v>
      </c>
      <c r="H347" s="15" t="s">
        <v>3990</v>
      </c>
      <c r="I347" s="236"/>
      <c r="J347" s="251"/>
      <c r="K347" s="236"/>
      <c r="L347" s="236"/>
      <c r="M347" s="236"/>
      <c r="N347" s="236"/>
      <c r="O347" s="236"/>
      <c r="P347" s="236"/>
      <c r="Q347" s="236"/>
      <c r="R347" s="236"/>
      <c r="S347" s="236"/>
      <c r="T347" s="236"/>
      <c r="U347" s="236"/>
      <c r="V347" s="236"/>
      <c r="W347" s="236"/>
      <c r="X347" s="236"/>
      <c r="Y347" s="236"/>
      <c r="Z347" s="236"/>
    </row>
    <row r="348" spans="1:26" ht="15" customHeight="1">
      <c r="A348" s="257">
        <f t="shared" si="8"/>
        <v>343</v>
      </c>
      <c r="B348" s="258">
        <v>50032</v>
      </c>
      <c r="C348" s="248" t="s">
        <v>3991</v>
      </c>
      <c r="D348" s="248" t="str">
        <f t="shared" si="9"/>
        <v>CENTAR ZA SOCIJALNU SKRB GRUBIŠNO POLJE (50032)</v>
      </c>
      <c r="E348" s="248" t="s">
        <v>3992</v>
      </c>
      <c r="F348" s="248" t="s">
        <v>3993</v>
      </c>
      <c r="G348" s="259">
        <v>4840836</v>
      </c>
      <c r="H348" s="15" t="s">
        <v>3994</v>
      </c>
      <c r="I348" s="236"/>
      <c r="J348" s="251"/>
      <c r="K348" s="236"/>
      <c r="L348" s="236"/>
      <c r="M348" s="236"/>
      <c r="N348" s="236"/>
      <c r="O348" s="236"/>
      <c r="P348" s="236"/>
      <c r="Q348" s="236"/>
      <c r="R348" s="236"/>
      <c r="S348" s="236"/>
      <c r="T348" s="236"/>
      <c r="U348" s="236"/>
      <c r="V348" s="236"/>
      <c r="W348" s="236"/>
      <c r="X348" s="236"/>
      <c r="Y348" s="236"/>
      <c r="Z348" s="236"/>
    </row>
    <row r="349" spans="1:26" ht="15.75" customHeight="1">
      <c r="A349" s="257">
        <f t="shared" si="8"/>
        <v>344</v>
      </c>
      <c r="B349" s="258">
        <v>21748</v>
      </c>
      <c r="C349" s="248" t="s">
        <v>3995</v>
      </c>
      <c r="D349" s="248" t="str">
        <f t="shared" si="9"/>
        <v>CENTAR ZA SOCIJALNU SKRB HRVATSKA KOSTAJNICA (21748)</v>
      </c>
      <c r="E349" s="248" t="s">
        <v>3996</v>
      </c>
      <c r="F349" s="248" t="s">
        <v>3997</v>
      </c>
      <c r="G349" s="259">
        <v>2883287</v>
      </c>
      <c r="H349" s="15" t="s">
        <v>3998</v>
      </c>
      <c r="I349" s="236"/>
      <c r="J349" s="251"/>
      <c r="K349" s="236"/>
      <c r="L349" s="236"/>
      <c r="M349" s="236"/>
      <c r="N349" s="236"/>
      <c r="O349" s="236"/>
      <c r="P349" s="236"/>
      <c r="Q349" s="236"/>
      <c r="R349" s="236"/>
      <c r="S349" s="236"/>
      <c r="T349" s="236"/>
      <c r="U349" s="236"/>
      <c r="V349" s="236"/>
      <c r="W349" s="236"/>
      <c r="X349" s="236"/>
      <c r="Y349" s="236"/>
      <c r="Z349" s="236"/>
    </row>
    <row r="350" spans="1:26" ht="15" customHeight="1">
      <c r="A350" s="257">
        <f t="shared" si="8"/>
        <v>345</v>
      </c>
      <c r="B350" s="258">
        <v>6398</v>
      </c>
      <c r="C350" s="248" t="s">
        <v>3999</v>
      </c>
      <c r="D350" s="248" t="str">
        <f t="shared" si="9"/>
        <v>CENTAR ZA SOCIJALNU SKRB IMOTSKI (6398)</v>
      </c>
      <c r="E350" s="248" t="s">
        <v>4000</v>
      </c>
      <c r="F350" s="248" t="s">
        <v>4001</v>
      </c>
      <c r="G350" s="259">
        <v>2882698</v>
      </c>
      <c r="H350" s="15" t="s">
        <v>4002</v>
      </c>
      <c r="I350" s="236"/>
      <c r="J350" s="251"/>
      <c r="K350" s="236"/>
      <c r="L350" s="236"/>
      <c r="M350" s="236"/>
      <c r="N350" s="236"/>
      <c r="O350" s="236"/>
      <c r="P350" s="236"/>
      <c r="Q350" s="236"/>
      <c r="R350" s="236"/>
      <c r="S350" s="236"/>
      <c r="T350" s="236"/>
      <c r="U350" s="236"/>
      <c r="V350" s="236"/>
      <c r="W350" s="236"/>
      <c r="X350" s="236"/>
      <c r="Y350" s="236"/>
      <c r="Z350" s="236"/>
    </row>
    <row r="351" spans="1:26" ht="15" customHeight="1">
      <c r="A351" s="257">
        <f t="shared" si="8"/>
        <v>346</v>
      </c>
      <c r="B351" s="258">
        <v>6402</v>
      </c>
      <c r="C351" s="248" t="s">
        <v>4003</v>
      </c>
      <c r="D351" s="248" t="str">
        <f t="shared" si="9"/>
        <v>CENTAR ZA SOCIJALNU SKRB IVANEC (6402)</v>
      </c>
      <c r="E351" s="248" t="s">
        <v>4004</v>
      </c>
      <c r="F351" s="248" t="s">
        <v>4005</v>
      </c>
      <c r="G351" s="259">
        <v>2872641</v>
      </c>
      <c r="H351" s="15" t="s">
        <v>4006</v>
      </c>
      <c r="I351" s="236"/>
      <c r="J351" s="251"/>
      <c r="K351" s="236"/>
      <c r="L351" s="236"/>
      <c r="M351" s="236"/>
      <c r="N351" s="236"/>
      <c r="O351" s="236"/>
      <c r="P351" s="236"/>
      <c r="Q351" s="236"/>
      <c r="R351" s="236"/>
      <c r="S351" s="236"/>
      <c r="T351" s="236"/>
      <c r="U351" s="236"/>
      <c r="V351" s="236"/>
      <c r="W351" s="236"/>
      <c r="X351" s="236"/>
      <c r="Y351" s="236"/>
      <c r="Z351" s="236"/>
    </row>
    <row r="352" spans="1:26" ht="15" customHeight="1">
      <c r="A352" s="257">
        <f t="shared" si="8"/>
        <v>347</v>
      </c>
      <c r="B352" s="258">
        <v>6419</v>
      </c>
      <c r="C352" s="248" t="s">
        <v>4007</v>
      </c>
      <c r="D352" s="248" t="str">
        <f t="shared" si="9"/>
        <v>CENTAR ZA SOCIJALNU SKRB IVANIĆ GRAD (6419)</v>
      </c>
      <c r="E352" s="248" t="s">
        <v>4008</v>
      </c>
      <c r="F352" s="248" t="s">
        <v>4009</v>
      </c>
      <c r="G352" s="259">
        <v>2873079</v>
      </c>
      <c r="H352" s="15" t="s">
        <v>4010</v>
      </c>
      <c r="I352" s="236"/>
      <c r="J352" s="251"/>
      <c r="K352" s="236"/>
      <c r="L352" s="236"/>
      <c r="M352" s="236"/>
      <c r="N352" s="236"/>
      <c r="O352" s="236"/>
      <c r="P352" s="236"/>
      <c r="Q352" s="236"/>
      <c r="R352" s="236"/>
      <c r="S352" s="236"/>
      <c r="T352" s="236"/>
      <c r="U352" s="236"/>
      <c r="V352" s="236"/>
      <c r="W352" s="236"/>
      <c r="X352" s="236"/>
      <c r="Y352" s="236"/>
      <c r="Z352" s="236"/>
    </row>
    <row r="353" spans="1:26" ht="15" customHeight="1">
      <c r="A353" s="257">
        <f t="shared" si="8"/>
        <v>348</v>
      </c>
      <c r="B353" s="258">
        <v>6427</v>
      </c>
      <c r="C353" s="248" t="s">
        <v>4011</v>
      </c>
      <c r="D353" s="248" t="str">
        <f t="shared" si="9"/>
        <v>CENTAR ZA SOCIJALNU SKRB JASTREBARSKO (6427)</v>
      </c>
      <c r="E353" s="248" t="s">
        <v>4012</v>
      </c>
      <c r="F353" s="248" t="s">
        <v>371</v>
      </c>
      <c r="G353" s="259">
        <v>2873087</v>
      </c>
      <c r="H353" s="15" t="s">
        <v>4013</v>
      </c>
      <c r="I353" s="236"/>
      <c r="J353" s="251"/>
      <c r="K353" s="236"/>
      <c r="L353" s="236"/>
      <c r="M353" s="236"/>
      <c r="N353" s="236"/>
      <c r="O353" s="236"/>
      <c r="P353" s="236"/>
      <c r="Q353" s="236"/>
      <c r="R353" s="236"/>
      <c r="S353" s="236"/>
      <c r="T353" s="236"/>
      <c r="U353" s="236"/>
      <c r="V353" s="236"/>
      <c r="W353" s="236"/>
      <c r="X353" s="236"/>
      <c r="Y353" s="236"/>
      <c r="Z353" s="236"/>
    </row>
    <row r="354" spans="1:26" ht="15" customHeight="1">
      <c r="A354" s="257">
        <f t="shared" si="8"/>
        <v>349</v>
      </c>
      <c r="B354" s="258">
        <v>6435</v>
      </c>
      <c r="C354" s="248" t="s">
        <v>4014</v>
      </c>
      <c r="D354" s="248" t="str">
        <f t="shared" si="9"/>
        <v>CENTAR ZA SOCIJALNU SKRB KARLOVAC (6435)</v>
      </c>
      <c r="E354" s="248" t="s">
        <v>4015</v>
      </c>
      <c r="F354" s="248" t="s">
        <v>338</v>
      </c>
      <c r="G354" s="259">
        <v>2882981</v>
      </c>
      <c r="H354" s="15" t="s">
        <v>4016</v>
      </c>
      <c r="I354" s="236"/>
      <c r="J354" s="251"/>
      <c r="K354" s="236"/>
      <c r="L354" s="236"/>
      <c r="M354" s="236"/>
      <c r="N354" s="236"/>
      <c r="O354" s="236"/>
      <c r="P354" s="236"/>
      <c r="Q354" s="236"/>
      <c r="R354" s="236"/>
      <c r="S354" s="236"/>
      <c r="T354" s="236"/>
      <c r="U354" s="236"/>
      <c r="V354" s="236"/>
      <c r="W354" s="236"/>
      <c r="X354" s="236"/>
      <c r="Y354" s="236"/>
      <c r="Z354" s="236"/>
    </row>
    <row r="355" spans="1:26" ht="15" customHeight="1">
      <c r="A355" s="257">
        <f t="shared" si="8"/>
        <v>350</v>
      </c>
      <c r="B355" s="258">
        <v>21730</v>
      </c>
      <c r="C355" s="248" t="s">
        <v>4017</v>
      </c>
      <c r="D355" s="248" t="str">
        <f t="shared" si="9"/>
        <v>CENTAR ZA SOCIJALNU SKRB KNIN (21730)</v>
      </c>
      <c r="E355" s="248" t="s">
        <v>4018</v>
      </c>
      <c r="F355" s="248" t="s">
        <v>330</v>
      </c>
      <c r="G355" s="259">
        <v>2882035</v>
      </c>
      <c r="H355" s="15" t="s">
        <v>4019</v>
      </c>
      <c r="I355" s="236"/>
      <c r="J355" s="251"/>
      <c r="K355" s="236"/>
      <c r="L355" s="236"/>
      <c r="M355" s="236"/>
      <c r="N355" s="236"/>
      <c r="O355" s="236"/>
      <c r="P355" s="236"/>
      <c r="Q355" s="236"/>
      <c r="R355" s="236"/>
      <c r="S355" s="236"/>
      <c r="T355" s="236"/>
      <c r="U355" s="236"/>
      <c r="V355" s="236"/>
      <c r="W355" s="236"/>
      <c r="X355" s="236"/>
      <c r="Y355" s="236"/>
      <c r="Z355" s="236"/>
    </row>
    <row r="356" spans="1:26" ht="15" customHeight="1">
      <c r="A356" s="257">
        <f t="shared" si="8"/>
        <v>351</v>
      </c>
      <c r="B356" s="258">
        <v>6451</v>
      </c>
      <c r="C356" s="248" t="s">
        <v>4020</v>
      </c>
      <c r="D356" s="248" t="str">
        <f t="shared" si="9"/>
        <v>CENTAR ZA SOCIJALNU SKRB KOPRIVNICA (6451)</v>
      </c>
      <c r="E356" s="248" t="s">
        <v>4021</v>
      </c>
      <c r="F356" s="248" t="s">
        <v>114</v>
      </c>
      <c r="G356" s="259">
        <v>2873290</v>
      </c>
      <c r="H356" s="15" t="s">
        <v>4022</v>
      </c>
      <c r="I356" s="236"/>
      <c r="J356" s="251"/>
      <c r="K356" s="236"/>
      <c r="L356" s="236"/>
      <c r="M356" s="236"/>
      <c r="N356" s="236"/>
      <c r="O356" s="236"/>
      <c r="P356" s="236"/>
      <c r="Q356" s="236"/>
      <c r="R356" s="236"/>
      <c r="S356" s="236"/>
      <c r="T356" s="236"/>
      <c r="U356" s="236"/>
      <c r="V356" s="236"/>
      <c r="W356" s="236"/>
      <c r="X356" s="236"/>
      <c r="Y356" s="236"/>
      <c r="Z356" s="236"/>
    </row>
    <row r="357" spans="1:26" ht="15" customHeight="1">
      <c r="A357" s="257">
        <f t="shared" si="8"/>
        <v>352</v>
      </c>
      <c r="B357" s="258">
        <v>6460</v>
      </c>
      <c r="C357" s="248" t="s">
        <v>4023</v>
      </c>
      <c r="D357" s="248" t="str">
        <f t="shared" si="9"/>
        <v>CENTAR ZA SOCIJALNU SKRB KORČULA (6460)</v>
      </c>
      <c r="E357" s="248" t="s">
        <v>4024</v>
      </c>
      <c r="F357" s="248" t="s">
        <v>4025</v>
      </c>
      <c r="G357" s="259">
        <v>2882329</v>
      </c>
      <c r="H357" s="15" t="s">
        <v>4026</v>
      </c>
      <c r="I357" s="236"/>
      <c r="J357" s="251"/>
      <c r="K357" s="236"/>
      <c r="L357" s="236"/>
      <c r="M357" s="236"/>
      <c r="N357" s="236"/>
      <c r="O357" s="236"/>
      <c r="P357" s="236"/>
      <c r="Q357" s="236"/>
      <c r="R357" s="236"/>
      <c r="S357" s="236"/>
      <c r="T357" s="236"/>
      <c r="U357" s="236"/>
      <c r="V357" s="236"/>
      <c r="W357" s="236"/>
      <c r="X357" s="236"/>
      <c r="Y357" s="236"/>
      <c r="Z357" s="236"/>
    </row>
    <row r="358" spans="1:26" ht="15" customHeight="1">
      <c r="A358" s="257">
        <f t="shared" si="8"/>
        <v>353</v>
      </c>
      <c r="B358" s="258">
        <v>6478</v>
      </c>
      <c r="C358" s="248" t="s">
        <v>4027</v>
      </c>
      <c r="D358" s="248" t="str">
        <f t="shared" si="9"/>
        <v>CENTAR ZA SOCIJALNU SKRB KRAPINA (6478)</v>
      </c>
      <c r="E358" s="248" t="s">
        <v>4028</v>
      </c>
      <c r="F358" s="248" t="s">
        <v>322</v>
      </c>
      <c r="G358" s="259">
        <v>2877465</v>
      </c>
      <c r="H358" s="15" t="s">
        <v>4029</v>
      </c>
      <c r="I358" s="236"/>
      <c r="J358" s="251"/>
      <c r="K358" s="236"/>
      <c r="L358" s="236"/>
      <c r="M358" s="236"/>
      <c r="N358" s="236"/>
      <c r="O358" s="236"/>
      <c r="P358" s="236"/>
      <c r="Q358" s="236"/>
      <c r="R358" s="236"/>
      <c r="S358" s="236"/>
      <c r="T358" s="236"/>
      <c r="U358" s="236"/>
      <c r="V358" s="236"/>
      <c r="W358" s="236"/>
      <c r="X358" s="236"/>
      <c r="Y358" s="236"/>
      <c r="Z358" s="236"/>
    </row>
    <row r="359" spans="1:26" ht="15" customHeight="1">
      <c r="A359" s="257">
        <f t="shared" si="8"/>
        <v>354</v>
      </c>
      <c r="B359" s="258">
        <v>6486</v>
      </c>
      <c r="C359" s="248" t="s">
        <v>4030</v>
      </c>
      <c r="D359" s="248" t="str">
        <f t="shared" si="9"/>
        <v>CENTAR ZA SOCIJALNU SKRB KRIŽEVCI (6486)</v>
      </c>
      <c r="E359" s="248" t="s">
        <v>4031</v>
      </c>
      <c r="F359" s="248" t="s">
        <v>353</v>
      </c>
      <c r="G359" s="259">
        <v>2873281</v>
      </c>
      <c r="H359" s="15" t="s">
        <v>4032</v>
      </c>
      <c r="I359" s="236"/>
      <c r="J359" s="251"/>
      <c r="K359" s="236"/>
      <c r="L359" s="236"/>
      <c r="M359" s="236"/>
      <c r="N359" s="236"/>
      <c r="O359" s="236"/>
      <c r="P359" s="236"/>
      <c r="Q359" s="236"/>
      <c r="R359" s="236"/>
      <c r="S359" s="236"/>
      <c r="T359" s="236"/>
      <c r="U359" s="236"/>
      <c r="V359" s="236"/>
      <c r="W359" s="236"/>
      <c r="X359" s="236"/>
      <c r="Y359" s="236"/>
      <c r="Z359" s="236"/>
    </row>
    <row r="360" spans="1:26" ht="15" customHeight="1">
      <c r="A360" s="257">
        <f t="shared" si="8"/>
        <v>355</v>
      </c>
      <c r="B360" s="258">
        <v>6494</v>
      </c>
      <c r="C360" s="248" t="s">
        <v>4033</v>
      </c>
      <c r="D360" s="248" t="str">
        <f t="shared" si="9"/>
        <v>CENTAR ZA SOCIJALNU SKRB KRK (6494)</v>
      </c>
      <c r="E360" s="248" t="s">
        <v>4034</v>
      </c>
      <c r="F360" s="248" t="s">
        <v>4035</v>
      </c>
      <c r="G360" s="259">
        <v>2883724</v>
      </c>
      <c r="H360" s="15" t="s">
        <v>4036</v>
      </c>
      <c r="I360" s="236"/>
      <c r="J360" s="251"/>
      <c r="K360" s="236"/>
      <c r="L360" s="236"/>
      <c r="M360" s="236"/>
      <c r="N360" s="236"/>
      <c r="O360" s="236"/>
      <c r="P360" s="236"/>
      <c r="Q360" s="236"/>
      <c r="R360" s="236"/>
      <c r="S360" s="236"/>
      <c r="T360" s="236"/>
      <c r="U360" s="236"/>
      <c r="V360" s="236"/>
      <c r="W360" s="236"/>
      <c r="X360" s="236"/>
      <c r="Y360" s="236"/>
      <c r="Z360" s="236"/>
    </row>
    <row r="361" spans="1:26" ht="15" customHeight="1">
      <c r="A361" s="257">
        <f t="shared" si="8"/>
        <v>356</v>
      </c>
      <c r="B361" s="258">
        <v>6509</v>
      </c>
      <c r="C361" s="248" t="s">
        <v>4037</v>
      </c>
      <c r="D361" s="248" t="str">
        <f t="shared" si="9"/>
        <v>CENTAR ZA SOCIJALNU SKRB KUTINA (6509)</v>
      </c>
      <c r="E361" s="248" t="s">
        <v>4038</v>
      </c>
      <c r="F361" s="248" t="s">
        <v>4039</v>
      </c>
      <c r="G361" s="259">
        <v>2883252</v>
      </c>
      <c r="H361" s="15" t="s">
        <v>4040</v>
      </c>
      <c r="I361" s="236"/>
      <c r="J361" s="251"/>
      <c r="K361" s="236"/>
      <c r="L361" s="236"/>
      <c r="M361" s="236"/>
      <c r="N361" s="236"/>
      <c r="O361" s="236"/>
      <c r="P361" s="236"/>
      <c r="Q361" s="236"/>
      <c r="R361" s="236"/>
      <c r="S361" s="236"/>
      <c r="T361" s="236"/>
      <c r="U361" s="236"/>
      <c r="V361" s="236"/>
      <c r="W361" s="236"/>
      <c r="X361" s="236"/>
      <c r="Y361" s="236"/>
      <c r="Z361" s="236"/>
    </row>
    <row r="362" spans="1:26" ht="15" customHeight="1">
      <c r="A362" s="257">
        <f t="shared" si="8"/>
        <v>357</v>
      </c>
      <c r="B362" s="258">
        <v>6517</v>
      </c>
      <c r="C362" s="248" t="s">
        <v>4041</v>
      </c>
      <c r="D362" s="248" t="str">
        <f t="shared" si="9"/>
        <v>CENTAR ZA SOCIJALNU SKRB LABIN (6517)</v>
      </c>
      <c r="E362" s="248" t="s">
        <v>4042</v>
      </c>
      <c r="F362" s="248" t="s">
        <v>4043</v>
      </c>
      <c r="G362" s="259">
        <v>2883368</v>
      </c>
      <c r="H362" s="15" t="s">
        <v>4044</v>
      </c>
      <c r="I362" s="236"/>
      <c r="J362" s="251"/>
      <c r="K362" s="236"/>
      <c r="L362" s="236"/>
      <c r="M362" s="236"/>
      <c r="N362" s="236"/>
      <c r="O362" s="236"/>
      <c r="P362" s="236"/>
      <c r="Q362" s="236"/>
      <c r="R362" s="236"/>
      <c r="S362" s="236"/>
      <c r="T362" s="236"/>
      <c r="U362" s="236"/>
      <c r="V362" s="236"/>
      <c r="W362" s="236"/>
      <c r="X362" s="236"/>
      <c r="Y362" s="236"/>
      <c r="Z362" s="236"/>
    </row>
    <row r="363" spans="1:26" ht="15" customHeight="1">
      <c r="A363" s="257">
        <f t="shared" ref="A363:A426" si="10">+A362+1</f>
        <v>358</v>
      </c>
      <c r="B363" s="258">
        <v>6525</v>
      </c>
      <c r="C363" s="248" t="s">
        <v>4045</v>
      </c>
      <c r="D363" s="248" t="str">
        <f t="shared" si="9"/>
        <v>CENTAR ZA SOCIJALNU SKRB LUDBREG (6525)</v>
      </c>
      <c r="E363" s="248" t="s">
        <v>4046</v>
      </c>
      <c r="F363" s="248" t="s">
        <v>4047</v>
      </c>
      <c r="G363" s="259">
        <v>2872633</v>
      </c>
      <c r="H363" s="15" t="s">
        <v>4048</v>
      </c>
      <c r="I363" s="236"/>
      <c r="J363" s="251"/>
      <c r="K363" s="236"/>
      <c r="L363" s="236"/>
      <c r="M363" s="236"/>
      <c r="N363" s="236"/>
      <c r="O363" s="236"/>
      <c r="P363" s="236"/>
      <c r="Q363" s="236"/>
      <c r="R363" s="236"/>
      <c r="S363" s="236"/>
      <c r="T363" s="236"/>
      <c r="U363" s="236"/>
      <c r="V363" s="236"/>
      <c r="W363" s="236"/>
      <c r="X363" s="236"/>
      <c r="Y363" s="236"/>
      <c r="Z363" s="236"/>
    </row>
    <row r="364" spans="1:26" ht="15" customHeight="1">
      <c r="A364" s="257">
        <f t="shared" si="10"/>
        <v>359</v>
      </c>
      <c r="B364" s="258">
        <v>6533</v>
      </c>
      <c r="C364" s="248" t="s">
        <v>4049</v>
      </c>
      <c r="D364" s="248" t="str">
        <f t="shared" si="9"/>
        <v>CENTAR ZA SOCIJALNU SKRB MAKARSKA (6533)</v>
      </c>
      <c r="E364" s="248" t="s">
        <v>4050</v>
      </c>
      <c r="F364" s="248" t="s">
        <v>3694</v>
      </c>
      <c r="G364" s="259">
        <v>2882744</v>
      </c>
      <c r="H364" s="15" t="s">
        <v>4051</v>
      </c>
      <c r="I364" s="236"/>
      <c r="J364" s="251"/>
      <c r="K364" s="236"/>
      <c r="L364" s="236"/>
      <c r="M364" s="236"/>
      <c r="N364" s="236"/>
      <c r="O364" s="236"/>
      <c r="P364" s="236"/>
      <c r="Q364" s="236"/>
      <c r="R364" s="236"/>
      <c r="S364" s="236"/>
      <c r="T364" s="236"/>
      <c r="U364" s="236"/>
      <c r="V364" s="236"/>
      <c r="W364" s="236"/>
      <c r="X364" s="236"/>
      <c r="Y364" s="236"/>
      <c r="Z364" s="236"/>
    </row>
    <row r="365" spans="1:26" ht="15" customHeight="1">
      <c r="A365" s="257">
        <f t="shared" si="10"/>
        <v>360</v>
      </c>
      <c r="B365" s="258">
        <v>6550</v>
      </c>
      <c r="C365" s="248" t="s">
        <v>4052</v>
      </c>
      <c r="D365" s="248" t="str">
        <f t="shared" si="9"/>
        <v>CENTAR ZA SOCIJALNU SKRB METKOVIĆ  (6550)</v>
      </c>
      <c r="E365" s="248" t="s">
        <v>4053</v>
      </c>
      <c r="F365" s="248" t="s">
        <v>4054</v>
      </c>
      <c r="G365" s="259">
        <v>2882337</v>
      </c>
      <c r="H365" s="15" t="s">
        <v>4055</v>
      </c>
      <c r="I365" s="236"/>
      <c r="J365" s="251"/>
      <c r="K365" s="236"/>
      <c r="L365" s="236"/>
      <c r="M365" s="236"/>
      <c r="N365" s="236"/>
      <c r="O365" s="236"/>
      <c r="P365" s="236"/>
      <c r="Q365" s="236"/>
      <c r="R365" s="236"/>
      <c r="S365" s="236"/>
      <c r="T365" s="236"/>
      <c r="U365" s="236"/>
      <c r="V365" s="236"/>
      <c r="W365" s="236"/>
      <c r="X365" s="236"/>
      <c r="Y365" s="236"/>
      <c r="Z365" s="236"/>
    </row>
    <row r="366" spans="1:26" ht="15" customHeight="1">
      <c r="A366" s="257">
        <f t="shared" si="10"/>
        <v>361</v>
      </c>
      <c r="B366" s="258">
        <v>6568</v>
      </c>
      <c r="C366" s="248" t="s">
        <v>4056</v>
      </c>
      <c r="D366" s="248" t="str">
        <f t="shared" si="9"/>
        <v>CENTAR ZA SOCIJALNU SKRB NAŠICE (6568)</v>
      </c>
      <c r="E366" s="248" t="s">
        <v>3777</v>
      </c>
      <c r="F366" s="248" t="s">
        <v>4057</v>
      </c>
      <c r="G366" s="259">
        <v>2872684</v>
      </c>
      <c r="H366" s="15" t="s">
        <v>4058</v>
      </c>
      <c r="I366" s="236"/>
      <c r="J366" s="251"/>
      <c r="K366" s="236"/>
      <c r="L366" s="236"/>
      <c r="M366" s="236"/>
      <c r="N366" s="236"/>
      <c r="O366" s="236"/>
      <c r="P366" s="236"/>
      <c r="Q366" s="236"/>
      <c r="R366" s="236"/>
      <c r="S366" s="236"/>
      <c r="T366" s="236"/>
      <c r="U366" s="236"/>
      <c r="V366" s="236"/>
      <c r="W366" s="236"/>
      <c r="X366" s="236"/>
      <c r="Y366" s="236"/>
      <c r="Z366" s="236"/>
    </row>
    <row r="367" spans="1:26" ht="15" customHeight="1">
      <c r="A367" s="257">
        <f t="shared" si="10"/>
        <v>362</v>
      </c>
      <c r="B367" s="258">
        <v>6576</v>
      </c>
      <c r="C367" s="248" t="s">
        <v>4059</v>
      </c>
      <c r="D367" s="248" t="str">
        <f t="shared" si="9"/>
        <v>CENTAR ZA SOCIJALNU SKRB NOVA GRADIŠKA (6576)</v>
      </c>
      <c r="E367" s="248" t="s">
        <v>4060</v>
      </c>
      <c r="F367" s="248" t="s">
        <v>4061</v>
      </c>
      <c r="G367" s="259">
        <v>2872439</v>
      </c>
      <c r="H367" s="15" t="s">
        <v>4062</v>
      </c>
      <c r="I367" s="236"/>
      <c r="J367" s="251"/>
      <c r="K367" s="236"/>
      <c r="L367" s="236"/>
      <c r="M367" s="236"/>
      <c r="N367" s="236"/>
      <c r="O367" s="236"/>
      <c r="P367" s="236"/>
      <c r="Q367" s="236"/>
      <c r="R367" s="236"/>
      <c r="S367" s="236"/>
      <c r="T367" s="236"/>
      <c r="U367" s="236"/>
      <c r="V367" s="236"/>
      <c r="W367" s="236"/>
      <c r="X367" s="236"/>
      <c r="Y367" s="236"/>
      <c r="Z367" s="236"/>
    </row>
    <row r="368" spans="1:26" ht="15" customHeight="1">
      <c r="A368" s="257">
        <f t="shared" si="10"/>
        <v>363</v>
      </c>
      <c r="B368" s="258">
        <v>6584</v>
      </c>
      <c r="C368" s="248" t="s">
        <v>4063</v>
      </c>
      <c r="D368" s="248" t="str">
        <f t="shared" si="9"/>
        <v>CENTAR ZA SOCIJALNU SKRB NOVI MAROF (6584)</v>
      </c>
      <c r="E368" s="248" t="s">
        <v>4064</v>
      </c>
      <c r="F368" s="248" t="s">
        <v>4065</v>
      </c>
      <c r="G368" s="259">
        <v>2872625</v>
      </c>
      <c r="H368" s="15" t="s">
        <v>4066</v>
      </c>
      <c r="I368" s="236"/>
      <c r="J368" s="251"/>
      <c r="K368" s="236"/>
      <c r="L368" s="236"/>
      <c r="M368" s="236"/>
      <c r="N368" s="236"/>
      <c r="O368" s="236"/>
      <c r="P368" s="236"/>
      <c r="Q368" s="236"/>
      <c r="R368" s="236"/>
      <c r="S368" s="236"/>
      <c r="T368" s="236"/>
      <c r="U368" s="236"/>
      <c r="V368" s="236"/>
      <c r="W368" s="236"/>
      <c r="X368" s="236"/>
      <c r="Y368" s="236"/>
      <c r="Z368" s="236"/>
    </row>
    <row r="369" spans="1:26" ht="15" customHeight="1">
      <c r="A369" s="257">
        <f t="shared" si="10"/>
        <v>364</v>
      </c>
      <c r="B369" s="258">
        <v>6592</v>
      </c>
      <c r="C369" s="248" t="s">
        <v>4067</v>
      </c>
      <c r="D369" s="248" t="str">
        <f t="shared" si="9"/>
        <v>CENTAR ZA SOCIJALNU SKRB NOVSKA (6592)</v>
      </c>
      <c r="E369" s="248" t="s">
        <v>4068</v>
      </c>
      <c r="F369" s="248" t="s">
        <v>4069</v>
      </c>
      <c r="G369" s="259">
        <v>2883279</v>
      </c>
      <c r="H369" s="15" t="s">
        <v>4070</v>
      </c>
      <c r="I369" s="236"/>
      <c r="J369" s="251"/>
      <c r="K369" s="236"/>
      <c r="L369" s="236"/>
      <c r="M369" s="236"/>
      <c r="N369" s="236"/>
      <c r="O369" s="236"/>
      <c r="P369" s="236"/>
      <c r="Q369" s="236"/>
      <c r="R369" s="236"/>
      <c r="S369" s="236"/>
      <c r="T369" s="236"/>
      <c r="U369" s="236"/>
      <c r="V369" s="236"/>
      <c r="W369" s="236"/>
      <c r="X369" s="236"/>
      <c r="Y369" s="236"/>
      <c r="Z369" s="236"/>
    </row>
    <row r="370" spans="1:26" ht="15" customHeight="1">
      <c r="A370" s="257">
        <f t="shared" si="10"/>
        <v>365</v>
      </c>
      <c r="B370" s="258">
        <v>22890</v>
      </c>
      <c r="C370" s="248" t="s">
        <v>4071</v>
      </c>
      <c r="D370" s="248" t="str">
        <f t="shared" si="9"/>
        <v>CENTAR ZA SOCIJALNU SKRB OGULIN (22890)</v>
      </c>
      <c r="E370" s="248" t="s">
        <v>4072</v>
      </c>
      <c r="F370" s="248" t="s">
        <v>4073</v>
      </c>
      <c r="G370" s="259">
        <v>2883007</v>
      </c>
      <c r="H370" s="15" t="s">
        <v>4074</v>
      </c>
      <c r="I370" s="236"/>
      <c r="J370" s="251"/>
      <c r="K370" s="236"/>
      <c r="L370" s="236"/>
      <c r="M370" s="236"/>
      <c r="N370" s="236"/>
      <c r="O370" s="236"/>
      <c r="P370" s="236"/>
      <c r="Q370" s="236"/>
      <c r="R370" s="236"/>
      <c r="S370" s="236"/>
      <c r="T370" s="236"/>
      <c r="U370" s="236"/>
      <c r="V370" s="236"/>
      <c r="W370" s="236"/>
      <c r="X370" s="236"/>
      <c r="Y370" s="236"/>
      <c r="Z370" s="236"/>
    </row>
    <row r="371" spans="1:26" ht="15" customHeight="1">
      <c r="A371" s="257">
        <f t="shared" si="10"/>
        <v>366</v>
      </c>
      <c r="B371" s="258">
        <v>6613</v>
      </c>
      <c r="C371" s="248" t="s">
        <v>4075</v>
      </c>
      <c r="D371" s="248" t="str">
        <f t="shared" si="9"/>
        <v>CENTAR ZA SOCIJALNU SKRB OMIŠ (6613)</v>
      </c>
      <c r="E371" s="248" t="s">
        <v>4076</v>
      </c>
      <c r="F371" s="248" t="s">
        <v>4077</v>
      </c>
      <c r="G371" s="259">
        <v>2882728</v>
      </c>
      <c r="H371" s="15" t="s">
        <v>4078</v>
      </c>
      <c r="I371" s="236"/>
      <c r="J371" s="251"/>
      <c r="K371" s="236"/>
      <c r="L371" s="236"/>
      <c r="M371" s="236"/>
      <c r="N371" s="236"/>
      <c r="O371" s="236"/>
      <c r="P371" s="236"/>
      <c r="Q371" s="236"/>
      <c r="R371" s="236"/>
      <c r="S371" s="236"/>
      <c r="T371" s="236"/>
      <c r="U371" s="236"/>
      <c r="V371" s="236"/>
      <c r="W371" s="236"/>
      <c r="X371" s="236"/>
      <c r="Y371" s="236"/>
      <c r="Z371" s="236"/>
    </row>
    <row r="372" spans="1:26" ht="15" customHeight="1">
      <c r="A372" s="257">
        <f t="shared" si="10"/>
        <v>367</v>
      </c>
      <c r="B372" s="258">
        <v>6621</v>
      </c>
      <c r="C372" s="248" t="s">
        <v>4079</v>
      </c>
      <c r="D372" s="248" t="str">
        <f t="shared" si="9"/>
        <v>CENTAR ZA SOCIJALNU SKRB OPATIJA (6621)</v>
      </c>
      <c r="E372" s="248" t="s">
        <v>4080</v>
      </c>
      <c r="F372" s="248" t="s">
        <v>138</v>
      </c>
      <c r="G372" s="259">
        <v>2883716</v>
      </c>
      <c r="H372" s="15" t="s">
        <v>4081</v>
      </c>
      <c r="I372" s="236"/>
      <c r="J372" s="251"/>
      <c r="K372" s="236"/>
      <c r="L372" s="236"/>
      <c r="M372" s="236"/>
      <c r="N372" s="236"/>
      <c r="O372" s="236"/>
      <c r="P372" s="236"/>
      <c r="Q372" s="236"/>
      <c r="R372" s="236"/>
      <c r="S372" s="236"/>
      <c r="T372" s="236"/>
      <c r="U372" s="236"/>
      <c r="V372" s="236"/>
      <c r="W372" s="236"/>
      <c r="X372" s="236"/>
      <c r="Y372" s="236"/>
      <c r="Z372" s="236"/>
    </row>
    <row r="373" spans="1:26" ht="15" customHeight="1">
      <c r="A373" s="257">
        <f t="shared" si="10"/>
        <v>368</v>
      </c>
      <c r="B373" s="258">
        <v>6630</v>
      </c>
      <c r="C373" s="248" t="s">
        <v>4082</v>
      </c>
      <c r="D373" s="248" t="str">
        <f t="shared" si="9"/>
        <v>CENTAR ZA SOCIJALNU SKRB OSIJEK (6630)</v>
      </c>
      <c r="E373" s="248" t="s">
        <v>4083</v>
      </c>
      <c r="F373" s="248" t="s">
        <v>40</v>
      </c>
      <c r="G373" s="259">
        <v>2872676</v>
      </c>
      <c r="H373" s="15" t="s">
        <v>4084</v>
      </c>
      <c r="I373" s="236"/>
      <c r="J373" s="251"/>
      <c r="K373" s="236"/>
      <c r="L373" s="236"/>
      <c r="M373" s="236"/>
      <c r="N373" s="236"/>
      <c r="O373" s="236"/>
      <c r="P373" s="236"/>
      <c r="Q373" s="236"/>
      <c r="R373" s="236"/>
      <c r="S373" s="236"/>
      <c r="T373" s="236"/>
      <c r="U373" s="236"/>
      <c r="V373" s="236"/>
      <c r="W373" s="236"/>
      <c r="X373" s="236"/>
      <c r="Y373" s="236"/>
      <c r="Z373" s="236"/>
    </row>
    <row r="374" spans="1:26" ht="15" customHeight="1">
      <c r="A374" s="257">
        <f t="shared" si="10"/>
        <v>369</v>
      </c>
      <c r="B374" s="258">
        <v>6656</v>
      </c>
      <c r="C374" s="248" t="s">
        <v>4085</v>
      </c>
      <c r="D374" s="248" t="str">
        <f t="shared" si="9"/>
        <v>CENTAR ZA SOCIJALNU SKRB PAKRAC (6656)</v>
      </c>
      <c r="E374" s="248" t="s">
        <v>4086</v>
      </c>
      <c r="F374" s="248" t="s">
        <v>4087</v>
      </c>
      <c r="G374" s="259">
        <v>2873265</v>
      </c>
      <c r="H374" s="15" t="s">
        <v>4088</v>
      </c>
      <c r="I374" s="236"/>
      <c r="J374" s="251"/>
      <c r="K374" s="236"/>
      <c r="L374" s="236"/>
      <c r="M374" s="236"/>
      <c r="N374" s="236"/>
      <c r="O374" s="236"/>
      <c r="P374" s="236"/>
      <c r="Q374" s="236"/>
      <c r="R374" s="236"/>
      <c r="S374" s="236"/>
      <c r="T374" s="236"/>
      <c r="U374" s="236"/>
      <c r="V374" s="236"/>
      <c r="W374" s="236"/>
      <c r="X374" s="236"/>
      <c r="Y374" s="236"/>
      <c r="Z374" s="236"/>
    </row>
    <row r="375" spans="1:26" ht="15" customHeight="1">
      <c r="A375" s="257">
        <f t="shared" si="10"/>
        <v>370</v>
      </c>
      <c r="B375" s="258">
        <v>22111</v>
      </c>
      <c r="C375" s="248" t="s">
        <v>4089</v>
      </c>
      <c r="D375" s="248" t="str">
        <f t="shared" si="9"/>
        <v>CENTAR ZA SOCIJALNU SKRB PAZIN (22111)</v>
      </c>
      <c r="E375" s="248" t="s">
        <v>4090</v>
      </c>
      <c r="F375" s="248" t="s">
        <v>3427</v>
      </c>
      <c r="G375" s="259">
        <v>2883333</v>
      </c>
      <c r="H375" s="15" t="s">
        <v>4091</v>
      </c>
      <c r="I375" s="236"/>
      <c r="J375" s="251"/>
      <c r="K375" s="236"/>
      <c r="L375" s="236"/>
      <c r="M375" s="236"/>
      <c r="N375" s="236"/>
      <c r="O375" s="236"/>
      <c r="P375" s="236"/>
      <c r="Q375" s="236"/>
      <c r="R375" s="236"/>
      <c r="S375" s="236"/>
      <c r="T375" s="236"/>
      <c r="U375" s="236"/>
      <c r="V375" s="236"/>
      <c r="W375" s="236"/>
      <c r="X375" s="236"/>
      <c r="Y375" s="236"/>
      <c r="Z375" s="236"/>
    </row>
    <row r="376" spans="1:26" ht="15" customHeight="1">
      <c r="A376" s="257">
        <f t="shared" si="10"/>
        <v>371</v>
      </c>
      <c r="B376" s="258">
        <v>6672</v>
      </c>
      <c r="C376" s="248" t="s">
        <v>4092</v>
      </c>
      <c r="D376" s="248" t="str">
        <f t="shared" si="9"/>
        <v>CENTAR ZA SOCIJALNU SKRB PETRINJA (6672)</v>
      </c>
      <c r="E376" s="248" t="s">
        <v>4093</v>
      </c>
      <c r="F376" s="248" t="s">
        <v>4094</v>
      </c>
      <c r="G376" s="259">
        <v>2883244</v>
      </c>
      <c r="H376" s="15" t="s">
        <v>4095</v>
      </c>
      <c r="I376" s="236"/>
      <c r="J376" s="251"/>
      <c r="K376" s="236"/>
      <c r="L376" s="236"/>
      <c r="M376" s="236"/>
      <c r="N376" s="236"/>
      <c r="O376" s="236"/>
      <c r="P376" s="236"/>
      <c r="Q376" s="236"/>
      <c r="R376" s="236"/>
      <c r="S376" s="236"/>
      <c r="T376" s="236"/>
      <c r="U376" s="236"/>
      <c r="V376" s="236"/>
      <c r="W376" s="236"/>
      <c r="X376" s="236"/>
      <c r="Y376" s="236"/>
      <c r="Z376" s="236"/>
    </row>
    <row r="377" spans="1:26" ht="15" customHeight="1">
      <c r="A377" s="257">
        <f t="shared" si="10"/>
        <v>372</v>
      </c>
      <c r="B377" s="258">
        <v>6961</v>
      </c>
      <c r="C377" s="248" t="s">
        <v>4096</v>
      </c>
      <c r="D377" s="248" t="str">
        <f t="shared" si="9"/>
        <v>CENTAR ZA SOCIJALNU SKRB PLOČE (6961)</v>
      </c>
      <c r="E377" s="248" t="s">
        <v>4097</v>
      </c>
      <c r="F377" s="248" t="s">
        <v>3623</v>
      </c>
      <c r="G377" s="259">
        <v>2882345</v>
      </c>
      <c r="H377" s="15" t="s">
        <v>4098</v>
      </c>
      <c r="I377" s="236"/>
      <c r="J377" s="251"/>
      <c r="K377" s="236"/>
      <c r="L377" s="236"/>
      <c r="M377" s="236"/>
      <c r="N377" s="236"/>
      <c r="O377" s="236"/>
      <c r="P377" s="236"/>
      <c r="Q377" s="236"/>
      <c r="R377" s="236"/>
      <c r="S377" s="236"/>
      <c r="T377" s="236"/>
      <c r="U377" s="236"/>
      <c r="V377" s="236"/>
      <c r="W377" s="236"/>
      <c r="X377" s="236"/>
      <c r="Y377" s="236"/>
      <c r="Z377" s="236"/>
    </row>
    <row r="378" spans="1:26" ht="15" customHeight="1">
      <c r="A378" s="257">
        <f t="shared" si="10"/>
        <v>373</v>
      </c>
      <c r="B378" s="258">
        <v>6697</v>
      </c>
      <c r="C378" s="248" t="s">
        <v>4099</v>
      </c>
      <c r="D378" s="248" t="str">
        <f t="shared" si="9"/>
        <v>CENTAR ZA SOCIJALNU SKRB POREČ (6697)</v>
      </c>
      <c r="E378" s="248" t="s">
        <v>4100</v>
      </c>
      <c r="F378" s="248" t="s">
        <v>418</v>
      </c>
      <c r="G378" s="259">
        <v>2883350</v>
      </c>
      <c r="H378" s="15" t="s">
        <v>4101</v>
      </c>
      <c r="I378" s="236"/>
      <c r="J378" s="251"/>
      <c r="K378" s="236"/>
      <c r="L378" s="236"/>
      <c r="M378" s="236"/>
      <c r="N378" s="236"/>
      <c r="O378" s="236"/>
      <c r="P378" s="236"/>
      <c r="Q378" s="236"/>
      <c r="R378" s="236"/>
      <c r="S378" s="236"/>
      <c r="T378" s="236"/>
      <c r="U378" s="236"/>
      <c r="V378" s="236"/>
      <c r="W378" s="236"/>
      <c r="X378" s="236"/>
      <c r="Y378" s="236"/>
      <c r="Z378" s="236"/>
    </row>
    <row r="379" spans="1:26" ht="15" customHeight="1">
      <c r="A379" s="257">
        <f t="shared" si="10"/>
        <v>374</v>
      </c>
      <c r="B379" s="258">
        <v>6777</v>
      </c>
      <c r="C379" s="248" t="s">
        <v>4102</v>
      </c>
      <c r="D379" s="248" t="str">
        <f t="shared" si="9"/>
        <v>CENTAR ZA SOCIJALNU SKRB POŽEGA (6777)</v>
      </c>
      <c r="E379" s="248" t="s">
        <v>4103</v>
      </c>
      <c r="F379" s="248" t="s">
        <v>3763</v>
      </c>
      <c r="G379" s="259">
        <v>2873257</v>
      </c>
      <c r="H379" s="15" t="s">
        <v>4104</v>
      </c>
      <c r="I379" s="236"/>
      <c r="J379" s="251"/>
      <c r="K379" s="236"/>
      <c r="L379" s="236"/>
      <c r="M379" s="236"/>
      <c r="N379" s="236"/>
      <c r="O379" s="236"/>
      <c r="P379" s="236"/>
      <c r="Q379" s="236"/>
      <c r="R379" s="236"/>
      <c r="S379" s="236"/>
      <c r="T379" s="236"/>
      <c r="U379" s="236"/>
      <c r="V379" s="236"/>
      <c r="W379" s="236"/>
      <c r="X379" s="236"/>
      <c r="Y379" s="236"/>
      <c r="Z379" s="236"/>
    </row>
    <row r="380" spans="1:26" ht="15" customHeight="1">
      <c r="A380" s="257">
        <f t="shared" si="10"/>
        <v>375</v>
      </c>
      <c r="B380" s="258">
        <v>51749</v>
      </c>
      <c r="C380" s="248" t="s">
        <v>4105</v>
      </c>
      <c r="D380" s="248" t="str">
        <f t="shared" si="9"/>
        <v>CENTAR ZA SOCIJALNU SKRB PRELOG (51749)</v>
      </c>
      <c r="E380" s="248" t="s">
        <v>4106</v>
      </c>
      <c r="F380" s="248" t="s">
        <v>4107</v>
      </c>
      <c r="G380" s="259">
        <v>5344301</v>
      </c>
      <c r="H380" s="15" t="s">
        <v>4108</v>
      </c>
      <c r="I380" s="236"/>
      <c r="J380" s="251"/>
      <c r="K380" s="236"/>
      <c r="L380" s="236"/>
      <c r="M380" s="236"/>
      <c r="N380" s="236"/>
      <c r="O380" s="236"/>
      <c r="P380" s="236"/>
      <c r="Q380" s="236"/>
      <c r="R380" s="236"/>
      <c r="S380" s="236"/>
      <c r="T380" s="236"/>
      <c r="U380" s="236"/>
      <c r="V380" s="236"/>
      <c r="W380" s="236"/>
      <c r="X380" s="236"/>
      <c r="Y380" s="236"/>
      <c r="Z380" s="236"/>
    </row>
    <row r="381" spans="1:26" ht="15" customHeight="1">
      <c r="A381" s="257">
        <f t="shared" si="10"/>
        <v>376</v>
      </c>
      <c r="B381" s="258">
        <v>6701</v>
      </c>
      <c r="C381" s="248" t="s">
        <v>4109</v>
      </c>
      <c r="D381" s="248" t="str">
        <f t="shared" si="9"/>
        <v>CENTAR ZA SOCIJALNU SKRB PULA-POLA (6701)</v>
      </c>
      <c r="E381" s="248" t="s">
        <v>4110</v>
      </c>
      <c r="F381" s="248" t="s">
        <v>109</v>
      </c>
      <c r="G381" s="259">
        <v>2883384</v>
      </c>
      <c r="H381" s="15" t="s">
        <v>4111</v>
      </c>
      <c r="I381" s="236"/>
      <c r="J381" s="251"/>
      <c r="K381" s="236"/>
      <c r="L381" s="236"/>
      <c r="M381" s="236"/>
      <c r="N381" s="236"/>
      <c r="O381" s="236"/>
      <c r="P381" s="236"/>
      <c r="Q381" s="236"/>
      <c r="R381" s="236"/>
      <c r="S381" s="236"/>
      <c r="T381" s="236"/>
      <c r="U381" s="236"/>
      <c r="V381" s="236"/>
      <c r="W381" s="236"/>
      <c r="X381" s="236"/>
      <c r="Y381" s="236"/>
      <c r="Z381" s="236"/>
    </row>
    <row r="382" spans="1:26" ht="15" customHeight="1">
      <c r="A382" s="257">
        <f t="shared" si="10"/>
        <v>377</v>
      </c>
      <c r="B382" s="258">
        <v>6710</v>
      </c>
      <c r="C382" s="248" t="s">
        <v>4112</v>
      </c>
      <c r="D382" s="248" t="str">
        <f t="shared" si="9"/>
        <v>CENTAR ZA SOCIJALNU SKRB RIJEKA (6710)</v>
      </c>
      <c r="E382" s="248" t="s">
        <v>4113</v>
      </c>
      <c r="F382" s="248" t="s">
        <v>125</v>
      </c>
      <c r="G382" s="259">
        <v>2883686</v>
      </c>
      <c r="H382" s="15" t="s">
        <v>4114</v>
      </c>
      <c r="I382" s="236"/>
      <c r="J382" s="251"/>
      <c r="K382" s="236"/>
      <c r="L382" s="236"/>
      <c r="M382" s="236"/>
      <c r="N382" s="236"/>
      <c r="O382" s="236"/>
      <c r="P382" s="236"/>
      <c r="Q382" s="236"/>
      <c r="R382" s="236"/>
      <c r="S382" s="236"/>
      <c r="T382" s="236"/>
      <c r="U382" s="236"/>
      <c r="V382" s="236"/>
      <c r="W382" s="236"/>
      <c r="X382" s="236"/>
      <c r="Y382" s="236"/>
      <c r="Z382" s="236"/>
    </row>
    <row r="383" spans="1:26" ht="15" customHeight="1">
      <c r="A383" s="257">
        <f t="shared" si="10"/>
        <v>378</v>
      </c>
      <c r="B383" s="258">
        <v>6728</v>
      </c>
      <c r="C383" s="248" t="s">
        <v>4115</v>
      </c>
      <c r="D383" s="248" t="str">
        <f t="shared" si="9"/>
        <v>CENTAR ZA SOCIJALNU SKRB ROVINJ (6728)</v>
      </c>
      <c r="E383" s="248" t="s">
        <v>4116</v>
      </c>
      <c r="F383" s="248" t="s">
        <v>4117</v>
      </c>
      <c r="G383" s="259">
        <v>2883376</v>
      </c>
      <c r="H383" s="15" t="s">
        <v>4118</v>
      </c>
      <c r="I383" s="236"/>
      <c r="J383" s="251"/>
      <c r="K383" s="236"/>
      <c r="L383" s="236"/>
      <c r="M383" s="236"/>
      <c r="N383" s="236"/>
      <c r="O383" s="236"/>
      <c r="P383" s="236"/>
      <c r="Q383" s="236"/>
      <c r="R383" s="236"/>
      <c r="S383" s="236"/>
      <c r="T383" s="236"/>
      <c r="U383" s="236"/>
      <c r="V383" s="236"/>
      <c r="W383" s="236"/>
      <c r="X383" s="236"/>
      <c r="Y383" s="236"/>
      <c r="Z383" s="236"/>
    </row>
    <row r="384" spans="1:26" ht="15" customHeight="1">
      <c r="A384" s="257">
        <f t="shared" si="10"/>
        <v>379</v>
      </c>
      <c r="B384" s="258">
        <v>6736</v>
      </c>
      <c r="C384" s="248" t="s">
        <v>4119</v>
      </c>
      <c r="D384" s="248" t="str">
        <f t="shared" si="9"/>
        <v>CENTAR ZA SOCIJALNU SKRB SAMOBOR (6736)</v>
      </c>
      <c r="E384" s="248" t="s">
        <v>4120</v>
      </c>
      <c r="F384" s="248" t="s">
        <v>4121</v>
      </c>
      <c r="G384" s="259">
        <v>2873109</v>
      </c>
      <c r="H384" s="15" t="s">
        <v>4122</v>
      </c>
      <c r="I384" s="236"/>
      <c r="J384" s="251"/>
      <c r="K384" s="236"/>
      <c r="L384" s="236"/>
      <c r="M384" s="236"/>
      <c r="N384" s="236"/>
      <c r="O384" s="236"/>
      <c r="P384" s="236"/>
      <c r="Q384" s="236"/>
      <c r="R384" s="236"/>
      <c r="S384" s="236"/>
      <c r="T384" s="236"/>
      <c r="U384" s="236"/>
      <c r="V384" s="236"/>
      <c r="W384" s="236"/>
      <c r="X384" s="236"/>
      <c r="Y384" s="236"/>
      <c r="Z384" s="236"/>
    </row>
    <row r="385" spans="1:26" ht="15" customHeight="1">
      <c r="A385" s="257">
        <f t="shared" si="10"/>
        <v>380</v>
      </c>
      <c r="B385" s="258">
        <v>6744</v>
      </c>
      <c r="C385" s="248" t="s">
        <v>4123</v>
      </c>
      <c r="D385" s="248" t="str">
        <f t="shared" si="9"/>
        <v>CENTAR ZA SOCIJALNU SKRB SENJ (6744)</v>
      </c>
      <c r="E385" s="248" t="s">
        <v>4124</v>
      </c>
      <c r="F385" s="248" t="s">
        <v>4125</v>
      </c>
      <c r="G385" s="259">
        <v>2883651</v>
      </c>
      <c r="H385" s="15" t="s">
        <v>4126</v>
      </c>
      <c r="I385" s="236"/>
      <c r="J385" s="251"/>
      <c r="K385" s="236"/>
      <c r="L385" s="236"/>
      <c r="M385" s="236"/>
      <c r="N385" s="236"/>
      <c r="O385" s="236"/>
      <c r="P385" s="236"/>
      <c r="Q385" s="236"/>
      <c r="R385" s="236"/>
      <c r="S385" s="236"/>
      <c r="T385" s="236"/>
      <c r="U385" s="236"/>
      <c r="V385" s="236"/>
      <c r="W385" s="236"/>
      <c r="X385" s="236"/>
      <c r="Y385" s="236"/>
      <c r="Z385" s="236"/>
    </row>
    <row r="386" spans="1:26" ht="15" customHeight="1">
      <c r="A386" s="257">
        <f t="shared" si="10"/>
        <v>381</v>
      </c>
      <c r="B386" s="258">
        <v>6752</v>
      </c>
      <c r="C386" s="248" t="s">
        <v>4127</v>
      </c>
      <c r="D386" s="248" t="str">
        <f t="shared" si="9"/>
        <v>CENTAR ZA SOCIJALNU SKRB SINJ (6752)</v>
      </c>
      <c r="E386" s="248" t="s">
        <v>4128</v>
      </c>
      <c r="F386" s="248" t="s">
        <v>4129</v>
      </c>
      <c r="G386" s="259">
        <v>2882710</v>
      </c>
      <c r="H386" s="15" t="s">
        <v>4130</v>
      </c>
      <c r="I386" s="236"/>
      <c r="J386" s="251"/>
      <c r="K386" s="236"/>
      <c r="L386" s="236"/>
      <c r="M386" s="236"/>
      <c r="N386" s="236"/>
      <c r="O386" s="236"/>
      <c r="P386" s="236"/>
      <c r="Q386" s="236"/>
      <c r="R386" s="236"/>
      <c r="S386" s="236"/>
      <c r="T386" s="236"/>
      <c r="U386" s="236"/>
      <c r="V386" s="236"/>
      <c r="W386" s="236"/>
      <c r="X386" s="236"/>
      <c r="Y386" s="236"/>
      <c r="Z386" s="236"/>
    </row>
    <row r="387" spans="1:26" ht="15" customHeight="1">
      <c r="A387" s="257">
        <f t="shared" si="10"/>
        <v>382</v>
      </c>
      <c r="B387" s="258">
        <v>6769</v>
      </c>
      <c r="C387" s="248" t="s">
        <v>4131</v>
      </c>
      <c r="D387" s="248" t="str">
        <f t="shared" si="9"/>
        <v>CENTAR ZA SOCIJALNU SKRB SISAK (6769)</v>
      </c>
      <c r="E387" s="248" t="s">
        <v>4132</v>
      </c>
      <c r="F387" s="248" t="s">
        <v>288</v>
      </c>
      <c r="G387" s="259">
        <v>2883236</v>
      </c>
      <c r="H387" s="15" t="s">
        <v>4133</v>
      </c>
      <c r="I387" s="236"/>
      <c r="J387" s="251"/>
      <c r="K387" s="236"/>
      <c r="L387" s="236"/>
      <c r="M387" s="236"/>
      <c r="N387" s="236"/>
      <c r="O387" s="236"/>
      <c r="P387" s="236"/>
      <c r="Q387" s="236"/>
      <c r="R387" s="236"/>
      <c r="S387" s="236"/>
      <c r="T387" s="236"/>
      <c r="U387" s="236"/>
      <c r="V387" s="236"/>
      <c r="W387" s="236"/>
      <c r="X387" s="236"/>
      <c r="Y387" s="236"/>
      <c r="Z387" s="236"/>
    </row>
    <row r="388" spans="1:26" ht="15" customHeight="1">
      <c r="A388" s="257">
        <f t="shared" si="10"/>
        <v>383</v>
      </c>
      <c r="B388" s="258">
        <v>6689</v>
      </c>
      <c r="C388" s="248" t="s">
        <v>4134</v>
      </c>
      <c r="D388" s="248" t="str">
        <f t="shared" ref="D388:D451" si="11">C388&amp;" ("&amp;B388&amp;")"</f>
        <v>CENTAR ZA SOCIJALNU SKRB SLATINA (6689)</v>
      </c>
      <c r="E388" s="248" t="s">
        <v>4135</v>
      </c>
      <c r="F388" s="248" t="s">
        <v>4136</v>
      </c>
      <c r="G388" s="259">
        <v>2873028</v>
      </c>
      <c r="H388" s="15" t="s">
        <v>4137</v>
      </c>
      <c r="I388" s="236"/>
      <c r="J388" s="251"/>
      <c r="K388" s="236"/>
      <c r="L388" s="236"/>
      <c r="M388" s="236"/>
      <c r="N388" s="236"/>
      <c r="O388" s="236"/>
      <c r="P388" s="236"/>
      <c r="Q388" s="236"/>
      <c r="R388" s="236"/>
      <c r="S388" s="236"/>
      <c r="T388" s="236"/>
      <c r="U388" s="236"/>
      <c r="V388" s="236"/>
      <c r="W388" s="236"/>
      <c r="X388" s="236"/>
      <c r="Y388" s="236"/>
      <c r="Z388" s="236"/>
    </row>
    <row r="389" spans="1:26" ht="15" customHeight="1">
      <c r="A389" s="257">
        <f t="shared" si="10"/>
        <v>384</v>
      </c>
      <c r="B389" s="258">
        <v>6785</v>
      </c>
      <c r="C389" s="248" t="s">
        <v>4138</v>
      </c>
      <c r="D389" s="248" t="str">
        <f t="shared" si="11"/>
        <v>CENTAR ZA SOCIJALNU SKRB SLAVONSKI BROD (6785)</v>
      </c>
      <c r="E389" s="248" t="s">
        <v>4139</v>
      </c>
      <c r="F389" s="248" t="s">
        <v>172</v>
      </c>
      <c r="G389" s="259">
        <v>2872412</v>
      </c>
      <c r="H389" s="15" t="s">
        <v>4140</v>
      </c>
      <c r="I389" s="236"/>
      <c r="J389" s="251"/>
      <c r="K389" s="236"/>
      <c r="L389" s="236"/>
      <c r="M389" s="236"/>
      <c r="N389" s="236"/>
      <c r="O389" s="236"/>
      <c r="P389" s="236"/>
      <c r="Q389" s="236"/>
      <c r="R389" s="236"/>
      <c r="S389" s="236"/>
      <c r="T389" s="236"/>
      <c r="U389" s="236"/>
      <c r="V389" s="236"/>
      <c r="W389" s="236"/>
      <c r="X389" s="236"/>
      <c r="Y389" s="236"/>
      <c r="Z389" s="236"/>
    </row>
    <row r="390" spans="1:26" ht="15" customHeight="1">
      <c r="A390" s="257">
        <f t="shared" si="10"/>
        <v>385</v>
      </c>
      <c r="B390" s="258">
        <v>19931</v>
      </c>
      <c r="C390" s="248" t="s">
        <v>4141</v>
      </c>
      <c r="D390" s="248" t="str">
        <f t="shared" si="11"/>
        <v>CENTAR ZA SOCIJALNU SKRB SLUNJ (19931)</v>
      </c>
      <c r="E390" s="248" t="s">
        <v>4142</v>
      </c>
      <c r="F390" s="248" t="s">
        <v>4143</v>
      </c>
      <c r="G390" s="259">
        <v>2882990</v>
      </c>
      <c r="H390" s="15" t="s">
        <v>4144</v>
      </c>
      <c r="I390" s="236"/>
      <c r="J390" s="251"/>
      <c r="K390" s="236"/>
      <c r="L390" s="236"/>
      <c r="M390" s="236"/>
      <c r="N390" s="236"/>
      <c r="O390" s="236"/>
      <c r="P390" s="236"/>
      <c r="Q390" s="236"/>
      <c r="R390" s="236"/>
      <c r="S390" s="236"/>
      <c r="T390" s="236"/>
      <c r="U390" s="236"/>
      <c r="V390" s="236"/>
      <c r="W390" s="236"/>
      <c r="X390" s="236"/>
      <c r="Y390" s="236"/>
      <c r="Z390" s="236"/>
    </row>
    <row r="391" spans="1:26" ht="15" customHeight="1">
      <c r="A391" s="257">
        <f t="shared" si="10"/>
        <v>386</v>
      </c>
      <c r="B391" s="258">
        <v>6890</v>
      </c>
      <c r="C391" s="248" t="s">
        <v>4145</v>
      </c>
      <c r="D391" s="248" t="str">
        <f t="shared" si="11"/>
        <v>CENTAR ZA SOCIJALNU SKRB SPLIT (6890)</v>
      </c>
      <c r="E391" s="248" t="s">
        <v>4146</v>
      </c>
      <c r="F391" s="248" t="s">
        <v>176</v>
      </c>
      <c r="G391" s="259">
        <v>2882752</v>
      </c>
      <c r="H391" s="15" t="s">
        <v>4147</v>
      </c>
      <c r="I391" s="236"/>
      <c r="J391" s="251"/>
      <c r="K391" s="236"/>
      <c r="L391" s="236"/>
      <c r="M391" s="236"/>
      <c r="N391" s="236"/>
      <c r="O391" s="236"/>
      <c r="P391" s="236"/>
      <c r="Q391" s="236"/>
      <c r="R391" s="236"/>
      <c r="S391" s="236"/>
      <c r="T391" s="236"/>
      <c r="U391" s="236"/>
      <c r="V391" s="236"/>
      <c r="W391" s="236"/>
      <c r="X391" s="236"/>
      <c r="Y391" s="236"/>
      <c r="Z391" s="236"/>
    </row>
    <row r="392" spans="1:26" ht="15" customHeight="1">
      <c r="A392" s="257">
        <f t="shared" si="10"/>
        <v>387</v>
      </c>
      <c r="B392" s="258">
        <v>6937</v>
      </c>
      <c r="C392" s="248" t="s">
        <v>4148</v>
      </c>
      <c r="D392" s="248" t="str">
        <f t="shared" si="11"/>
        <v>CENTAR ZA SOCIJALNU SKRB SVETI IVAN ZELINA  (6937)</v>
      </c>
      <c r="E392" s="248" t="s">
        <v>4149</v>
      </c>
      <c r="F392" s="248" t="s">
        <v>4150</v>
      </c>
      <c r="G392" s="259">
        <v>2873052</v>
      </c>
      <c r="H392" s="15" t="s">
        <v>4151</v>
      </c>
      <c r="I392" s="236"/>
      <c r="J392" s="251"/>
      <c r="K392" s="236"/>
      <c r="L392" s="236"/>
      <c r="M392" s="236"/>
      <c r="N392" s="236"/>
      <c r="O392" s="236"/>
      <c r="P392" s="236"/>
      <c r="Q392" s="236"/>
      <c r="R392" s="236"/>
      <c r="S392" s="236"/>
      <c r="T392" s="236"/>
      <c r="U392" s="236"/>
      <c r="V392" s="236"/>
      <c r="W392" s="236"/>
      <c r="X392" s="236"/>
      <c r="Y392" s="236"/>
      <c r="Z392" s="236"/>
    </row>
    <row r="393" spans="1:26" ht="15" customHeight="1">
      <c r="A393" s="257">
        <f t="shared" si="10"/>
        <v>388</v>
      </c>
      <c r="B393" s="258">
        <v>6793</v>
      </c>
      <c r="C393" s="248" t="s">
        <v>4152</v>
      </c>
      <c r="D393" s="248" t="str">
        <f t="shared" si="11"/>
        <v>CENTAR ZA SOCIJALNU SKRB ŠIBENIK (6793)</v>
      </c>
      <c r="E393" s="248" t="s">
        <v>4153</v>
      </c>
      <c r="F393" s="248" t="s">
        <v>345</v>
      </c>
      <c r="G393" s="259">
        <v>2882019</v>
      </c>
      <c r="H393" s="15" t="s">
        <v>4154</v>
      </c>
      <c r="I393" s="236"/>
      <c r="J393" s="251"/>
      <c r="K393" s="236"/>
      <c r="L393" s="236"/>
      <c r="M393" s="236"/>
      <c r="N393" s="236"/>
      <c r="O393" s="236"/>
      <c r="P393" s="236"/>
      <c r="Q393" s="236"/>
      <c r="R393" s="236"/>
      <c r="S393" s="236"/>
      <c r="T393" s="236"/>
      <c r="U393" s="236"/>
      <c r="V393" s="236"/>
      <c r="W393" s="236"/>
      <c r="X393" s="236"/>
      <c r="Y393" s="236"/>
      <c r="Z393" s="236"/>
    </row>
    <row r="394" spans="1:26" ht="15" customHeight="1">
      <c r="A394" s="257">
        <f t="shared" si="10"/>
        <v>389</v>
      </c>
      <c r="B394" s="258">
        <v>6808</v>
      </c>
      <c r="C394" s="248" t="s">
        <v>4155</v>
      </c>
      <c r="D394" s="248" t="str">
        <f t="shared" si="11"/>
        <v>CENTAR ZA SOCIJALNU SKRB TROGIR (6808)</v>
      </c>
      <c r="E394" s="248" t="s">
        <v>4156</v>
      </c>
      <c r="F394" s="248" t="s">
        <v>4157</v>
      </c>
      <c r="G394" s="259">
        <v>2882701</v>
      </c>
      <c r="H394" s="15" t="s">
        <v>4158</v>
      </c>
      <c r="I394" s="236"/>
      <c r="J394" s="251"/>
      <c r="K394" s="236"/>
      <c r="L394" s="236"/>
      <c r="M394" s="236"/>
      <c r="N394" s="236"/>
      <c r="O394" s="236"/>
      <c r="P394" s="236"/>
      <c r="Q394" s="236"/>
      <c r="R394" s="236"/>
      <c r="S394" s="236"/>
      <c r="T394" s="236"/>
      <c r="U394" s="236"/>
      <c r="V394" s="236"/>
      <c r="W394" s="236"/>
      <c r="X394" s="236"/>
      <c r="Y394" s="236"/>
      <c r="Z394" s="236"/>
    </row>
    <row r="395" spans="1:26" ht="15" customHeight="1">
      <c r="A395" s="257">
        <f t="shared" si="10"/>
        <v>390</v>
      </c>
      <c r="B395" s="258">
        <v>6816</v>
      </c>
      <c r="C395" s="248" t="s">
        <v>4159</v>
      </c>
      <c r="D395" s="248" t="str">
        <f t="shared" si="11"/>
        <v>CENTAR ZA SOCIJALNU SKRB VALPOVO (6816)</v>
      </c>
      <c r="E395" s="248" t="s">
        <v>4160</v>
      </c>
      <c r="F395" s="248" t="s">
        <v>4161</v>
      </c>
      <c r="G395" s="259">
        <v>2872714</v>
      </c>
      <c r="H395" s="15" t="s">
        <v>4162</v>
      </c>
      <c r="I395" s="236"/>
      <c r="J395" s="251"/>
      <c r="K395" s="236"/>
      <c r="L395" s="236"/>
      <c r="M395" s="236"/>
      <c r="N395" s="236"/>
      <c r="O395" s="236"/>
      <c r="P395" s="236"/>
      <c r="Q395" s="236"/>
      <c r="R395" s="236"/>
      <c r="S395" s="236"/>
      <c r="T395" s="236"/>
      <c r="U395" s="236"/>
      <c r="V395" s="236"/>
      <c r="W395" s="236"/>
      <c r="X395" s="236"/>
      <c r="Y395" s="236"/>
      <c r="Z395" s="236"/>
    </row>
    <row r="396" spans="1:26" ht="15" customHeight="1">
      <c r="A396" s="257">
        <f t="shared" si="10"/>
        <v>391</v>
      </c>
      <c r="B396" s="258">
        <v>21981</v>
      </c>
      <c r="C396" s="248" t="s">
        <v>4163</v>
      </c>
      <c r="D396" s="248" t="str">
        <f t="shared" si="11"/>
        <v>CENTAR ZA SOCIJALNU SKRB VARAŽDIN (21981)</v>
      </c>
      <c r="E396" s="248" t="s">
        <v>4164</v>
      </c>
      <c r="F396" s="248" t="s">
        <v>27</v>
      </c>
      <c r="G396" s="259">
        <v>2872617</v>
      </c>
      <c r="H396" s="15" t="s">
        <v>4165</v>
      </c>
      <c r="I396" s="236"/>
      <c r="J396" s="251"/>
      <c r="K396" s="236"/>
      <c r="L396" s="236"/>
      <c r="M396" s="236"/>
      <c r="N396" s="236"/>
      <c r="O396" s="236"/>
      <c r="P396" s="236"/>
      <c r="Q396" s="236"/>
      <c r="R396" s="236"/>
      <c r="S396" s="236"/>
      <c r="T396" s="236"/>
      <c r="U396" s="236"/>
      <c r="V396" s="236"/>
      <c r="W396" s="236"/>
      <c r="X396" s="236"/>
      <c r="Y396" s="236"/>
      <c r="Z396" s="236"/>
    </row>
    <row r="397" spans="1:26" ht="15" customHeight="1">
      <c r="A397" s="257">
        <f t="shared" si="10"/>
        <v>392</v>
      </c>
      <c r="B397" s="258">
        <v>6832</v>
      </c>
      <c r="C397" s="248" t="s">
        <v>4166</v>
      </c>
      <c r="D397" s="248" t="str">
        <f t="shared" si="11"/>
        <v>CENTAR ZA SOCIJALNU SKRB VELIKA GORICA  (6832)</v>
      </c>
      <c r="E397" s="248" t="s">
        <v>4167</v>
      </c>
      <c r="F397" s="248" t="s">
        <v>3341</v>
      </c>
      <c r="G397" s="259">
        <v>2873117</v>
      </c>
      <c r="H397" s="15" t="s">
        <v>4168</v>
      </c>
      <c r="I397" s="236"/>
      <c r="J397" s="251"/>
      <c r="K397" s="236"/>
      <c r="L397" s="236"/>
      <c r="M397" s="236"/>
      <c r="N397" s="236"/>
      <c r="O397" s="236"/>
      <c r="P397" s="236"/>
      <c r="Q397" s="236"/>
      <c r="R397" s="236"/>
      <c r="S397" s="236"/>
      <c r="T397" s="236"/>
      <c r="U397" s="236"/>
      <c r="V397" s="236"/>
      <c r="W397" s="236"/>
      <c r="X397" s="236"/>
      <c r="Y397" s="236"/>
      <c r="Z397" s="236"/>
    </row>
    <row r="398" spans="1:26" ht="15" customHeight="1">
      <c r="A398" s="257">
        <f t="shared" si="10"/>
        <v>393</v>
      </c>
      <c r="B398" s="258">
        <v>6849</v>
      </c>
      <c r="C398" s="248" t="s">
        <v>4169</v>
      </c>
      <c r="D398" s="248" t="str">
        <f t="shared" si="11"/>
        <v>CENTAR ZA SOCIJALNU SKRB VINKOVCI (6849)</v>
      </c>
      <c r="E398" s="248" t="s">
        <v>4170</v>
      </c>
      <c r="F398" s="248" t="s">
        <v>4171</v>
      </c>
      <c r="G398" s="259">
        <v>2872803</v>
      </c>
      <c r="H398" s="15" t="s">
        <v>4172</v>
      </c>
      <c r="I398" s="236"/>
      <c r="J398" s="251"/>
      <c r="K398" s="236"/>
      <c r="L398" s="236"/>
      <c r="M398" s="236"/>
      <c r="N398" s="236"/>
      <c r="O398" s="236"/>
      <c r="P398" s="236"/>
      <c r="Q398" s="236"/>
      <c r="R398" s="236"/>
      <c r="S398" s="236"/>
      <c r="T398" s="236"/>
      <c r="U398" s="236"/>
      <c r="V398" s="236"/>
      <c r="W398" s="236"/>
      <c r="X398" s="236"/>
      <c r="Y398" s="236"/>
      <c r="Z398" s="236"/>
    </row>
    <row r="399" spans="1:26" ht="15" customHeight="1">
      <c r="A399" s="257">
        <f t="shared" si="10"/>
        <v>394</v>
      </c>
      <c r="B399" s="258">
        <v>6857</v>
      </c>
      <c r="C399" s="248" t="s">
        <v>4173</v>
      </c>
      <c r="D399" s="248" t="str">
        <f t="shared" si="11"/>
        <v>CENTAR ZA SOCIJALNU SKRB VIROVITICA (6857)</v>
      </c>
      <c r="E399" s="248" t="s">
        <v>4174</v>
      </c>
      <c r="F399" s="248" t="s">
        <v>349</v>
      </c>
      <c r="G399" s="259">
        <v>2873010</v>
      </c>
      <c r="H399" s="15" t="s">
        <v>4175</v>
      </c>
      <c r="I399" s="236"/>
      <c r="J399" s="251"/>
      <c r="K399" s="236"/>
      <c r="L399" s="236"/>
      <c r="M399" s="236"/>
      <c r="N399" s="236"/>
      <c r="O399" s="236"/>
      <c r="P399" s="236"/>
      <c r="Q399" s="236"/>
      <c r="R399" s="236"/>
      <c r="S399" s="236"/>
      <c r="T399" s="236"/>
      <c r="U399" s="236"/>
      <c r="V399" s="236"/>
      <c r="W399" s="236"/>
      <c r="X399" s="236"/>
      <c r="Y399" s="236"/>
      <c r="Z399" s="236"/>
    </row>
    <row r="400" spans="1:26" ht="15" customHeight="1">
      <c r="A400" s="257">
        <f t="shared" si="10"/>
        <v>395</v>
      </c>
      <c r="B400" s="258">
        <v>6873</v>
      </c>
      <c r="C400" s="248" t="s">
        <v>4176</v>
      </c>
      <c r="D400" s="248" t="str">
        <f t="shared" si="11"/>
        <v>CENTAR ZA SOCIJALNU SKRB VRBOVEC (6873)</v>
      </c>
      <c r="E400" s="248" t="s">
        <v>4177</v>
      </c>
      <c r="F400" s="248" t="s">
        <v>4178</v>
      </c>
      <c r="G400" s="259">
        <v>2873044</v>
      </c>
      <c r="H400" s="15" t="s">
        <v>4179</v>
      </c>
      <c r="I400" s="236"/>
      <c r="J400" s="251"/>
      <c r="K400" s="236"/>
      <c r="L400" s="236"/>
      <c r="M400" s="236"/>
      <c r="N400" s="236"/>
      <c r="O400" s="236"/>
      <c r="P400" s="236"/>
      <c r="Q400" s="236"/>
      <c r="R400" s="236"/>
      <c r="S400" s="236"/>
      <c r="T400" s="236"/>
      <c r="U400" s="236"/>
      <c r="V400" s="236"/>
      <c r="W400" s="236"/>
      <c r="X400" s="236"/>
      <c r="Y400" s="236"/>
      <c r="Z400" s="236"/>
    </row>
    <row r="401" spans="1:26" ht="15" customHeight="1">
      <c r="A401" s="257">
        <f t="shared" si="10"/>
        <v>396</v>
      </c>
      <c r="B401" s="258">
        <v>22259</v>
      </c>
      <c r="C401" s="248" t="s">
        <v>4180</v>
      </c>
      <c r="D401" s="248" t="str">
        <f t="shared" si="11"/>
        <v>CENTAR ZA SOCIJALNU SKRB VUKOVAR (22259)</v>
      </c>
      <c r="E401" s="248" t="s">
        <v>4181</v>
      </c>
      <c r="F401" s="248" t="s">
        <v>326</v>
      </c>
      <c r="G401" s="259">
        <v>2872820</v>
      </c>
      <c r="H401" s="15" t="s">
        <v>4182</v>
      </c>
      <c r="I401" s="236"/>
      <c r="J401" s="251"/>
      <c r="K401" s="236"/>
      <c r="L401" s="236"/>
      <c r="M401" s="236"/>
      <c r="N401" s="236"/>
      <c r="O401" s="236"/>
      <c r="P401" s="236"/>
      <c r="Q401" s="236"/>
      <c r="R401" s="236"/>
      <c r="S401" s="236"/>
      <c r="T401" s="236"/>
      <c r="U401" s="236"/>
      <c r="V401" s="236"/>
      <c r="W401" s="236"/>
      <c r="X401" s="236"/>
      <c r="Y401" s="236"/>
      <c r="Z401" s="236"/>
    </row>
    <row r="402" spans="1:26" ht="15" customHeight="1">
      <c r="A402" s="257">
        <f t="shared" si="10"/>
        <v>397</v>
      </c>
      <c r="B402" s="258">
        <v>6881</v>
      </c>
      <c r="C402" s="248" t="s">
        <v>4183</v>
      </c>
      <c r="D402" s="248" t="str">
        <f t="shared" si="11"/>
        <v>CENTAR ZA SOCIJALNU SKRB ZABOK (6881)</v>
      </c>
      <c r="E402" s="248" t="s">
        <v>4184</v>
      </c>
      <c r="F402" s="248" t="s">
        <v>4185</v>
      </c>
      <c r="G402" s="259">
        <v>2877473</v>
      </c>
      <c r="H402" s="15" t="s">
        <v>4186</v>
      </c>
      <c r="I402" s="236"/>
      <c r="J402" s="251"/>
      <c r="K402" s="236"/>
      <c r="L402" s="236"/>
      <c r="M402" s="236"/>
      <c r="N402" s="236"/>
      <c r="O402" s="236"/>
      <c r="P402" s="236"/>
      <c r="Q402" s="236"/>
      <c r="R402" s="236"/>
      <c r="S402" s="236"/>
      <c r="T402" s="236"/>
      <c r="U402" s="236"/>
      <c r="V402" s="236"/>
      <c r="W402" s="236"/>
      <c r="X402" s="236"/>
      <c r="Y402" s="236"/>
      <c r="Z402" s="236"/>
    </row>
    <row r="403" spans="1:26" ht="15" customHeight="1">
      <c r="A403" s="257">
        <f t="shared" si="10"/>
        <v>398</v>
      </c>
      <c r="B403" s="258">
        <v>6912</v>
      </c>
      <c r="C403" s="248" t="s">
        <v>4187</v>
      </c>
      <c r="D403" s="248" t="str">
        <f t="shared" si="11"/>
        <v>CENTAR ZA SOCIJALNU SKRB ZADAR (6912)</v>
      </c>
      <c r="E403" s="248" t="s">
        <v>3513</v>
      </c>
      <c r="F403" s="248" t="s">
        <v>217</v>
      </c>
      <c r="G403" s="259">
        <v>2884313</v>
      </c>
      <c r="H403" s="15" t="s">
        <v>4188</v>
      </c>
      <c r="I403" s="236"/>
      <c r="J403" s="251"/>
      <c r="K403" s="236"/>
      <c r="L403" s="236"/>
      <c r="M403" s="236"/>
      <c r="N403" s="236"/>
      <c r="O403" s="236"/>
      <c r="P403" s="236"/>
      <c r="Q403" s="236"/>
      <c r="R403" s="236"/>
      <c r="S403" s="236"/>
      <c r="T403" s="236"/>
      <c r="U403" s="236"/>
      <c r="V403" s="236"/>
      <c r="W403" s="236"/>
      <c r="X403" s="236"/>
      <c r="Y403" s="236"/>
      <c r="Z403" s="236"/>
    </row>
    <row r="404" spans="1:26" ht="15" customHeight="1">
      <c r="A404" s="257">
        <f t="shared" si="10"/>
        <v>399</v>
      </c>
      <c r="B404" s="258">
        <v>22550</v>
      </c>
      <c r="C404" s="248" t="s">
        <v>4189</v>
      </c>
      <c r="D404" s="248" t="str">
        <f t="shared" si="11"/>
        <v>CENTAR ZA SOCIJALNU SKRB ZAGREB (22550)</v>
      </c>
      <c r="E404" s="248" t="s">
        <v>4190</v>
      </c>
      <c r="F404" s="248" t="s">
        <v>20</v>
      </c>
      <c r="G404" s="259">
        <v>2874440</v>
      </c>
      <c r="H404" s="15" t="s">
        <v>4191</v>
      </c>
      <c r="I404" s="236"/>
      <c r="J404" s="251"/>
      <c r="K404" s="236"/>
      <c r="L404" s="236"/>
      <c r="M404" s="236"/>
      <c r="N404" s="236"/>
      <c r="O404" s="236"/>
      <c r="P404" s="236"/>
      <c r="Q404" s="236"/>
      <c r="R404" s="236"/>
      <c r="S404" s="236"/>
      <c r="T404" s="236"/>
      <c r="U404" s="236"/>
      <c r="V404" s="236"/>
      <c r="W404" s="236"/>
      <c r="X404" s="236"/>
      <c r="Y404" s="236"/>
      <c r="Z404" s="236"/>
    </row>
    <row r="405" spans="1:26" ht="15" customHeight="1">
      <c r="A405" s="257">
        <f t="shared" si="10"/>
        <v>400</v>
      </c>
      <c r="B405" s="258">
        <v>6929</v>
      </c>
      <c r="C405" s="248" t="s">
        <v>4192</v>
      </c>
      <c r="D405" s="248" t="str">
        <f t="shared" si="11"/>
        <v>CENTAR ZA SOCIJALNU SKRB ZAPREŠIĆ (6929)</v>
      </c>
      <c r="E405" s="248" t="s">
        <v>4193</v>
      </c>
      <c r="F405" s="248" t="s">
        <v>4194</v>
      </c>
      <c r="G405" s="259">
        <v>2873095</v>
      </c>
      <c r="H405" s="15" t="s">
        <v>4195</v>
      </c>
      <c r="I405" s="236"/>
      <c r="J405" s="251"/>
      <c r="K405" s="236"/>
      <c r="L405" s="236"/>
      <c r="M405" s="236"/>
      <c r="N405" s="236"/>
      <c r="O405" s="236"/>
      <c r="P405" s="236"/>
      <c r="Q405" s="236"/>
      <c r="R405" s="236"/>
      <c r="S405" s="236"/>
      <c r="T405" s="236"/>
      <c r="U405" s="236"/>
      <c r="V405" s="236"/>
      <c r="W405" s="236"/>
      <c r="X405" s="236"/>
      <c r="Y405" s="236"/>
      <c r="Z405" s="236"/>
    </row>
    <row r="406" spans="1:26" ht="15" customHeight="1">
      <c r="A406" s="257">
        <f t="shared" si="10"/>
        <v>401</v>
      </c>
      <c r="B406" s="258">
        <v>6945</v>
      </c>
      <c r="C406" s="248" t="s">
        <v>4196</v>
      </c>
      <c r="D406" s="248" t="str">
        <f t="shared" si="11"/>
        <v>CENTAR ZA SOCIJALNU SKRB ZLATAR BISTRICA (6945)</v>
      </c>
      <c r="E406" s="248" t="s">
        <v>4197</v>
      </c>
      <c r="F406" s="248" t="s">
        <v>4198</v>
      </c>
      <c r="G406" s="259">
        <v>2877449</v>
      </c>
      <c r="H406" s="15" t="s">
        <v>4199</v>
      </c>
      <c r="I406" s="236"/>
      <c r="J406" s="251"/>
      <c r="K406" s="236"/>
      <c r="L406" s="236"/>
      <c r="M406" s="236"/>
      <c r="N406" s="236"/>
      <c r="O406" s="236"/>
      <c r="P406" s="236"/>
      <c r="Q406" s="236"/>
      <c r="R406" s="236"/>
      <c r="S406" s="236"/>
      <c r="T406" s="236"/>
      <c r="U406" s="236"/>
      <c r="V406" s="236"/>
      <c r="W406" s="236"/>
      <c r="X406" s="236"/>
      <c r="Y406" s="236"/>
      <c r="Z406" s="236"/>
    </row>
    <row r="407" spans="1:26" ht="15" customHeight="1">
      <c r="A407" s="257">
        <f t="shared" si="10"/>
        <v>402</v>
      </c>
      <c r="B407" s="258">
        <v>6953</v>
      </c>
      <c r="C407" s="248" t="s">
        <v>4200</v>
      </c>
      <c r="D407" s="248" t="str">
        <f t="shared" si="11"/>
        <v>CENTAR ZA SOCIJALNU SKRB ŽUPANJA (6953)</v>
      </c>
      <c r="E407" s="248" t="s">
        <v>4201</v>
      </c>
      <c r="F407" s="248" t="s">
        <v>4202</v>
      </c>
      <c r="G407" s="259">
        <v>2872811</v>
      </c>
      <c r="H407" s="15" t="s">
        <v>4203</v>
      </c>
      <c r="I407" s="236"/>
      <c r="J407" s="251"/>
      <c r="K407" s="236"/>
      <c r="L407" s="236"/>
      <c r="M407" s="236"/>
      <c r="N407" s="236"/>
      <c r="O407" s="236"/>
      <c r="P407" s="236"/>
      <c r="Q407" s="236"/>
      <c r="R407" s="236"/>
      <c r="S407" s="236"/>
      <c r="T407" s="236"/>
      <c r="U407" s="236"/>
      <c r="V407" s="236"/>
      <c r="W407" s="236"/>
      <c r="X407" s="236"/>
      <c r="Y407" s="236"/>
      <c r="Z407" s="236"/>
    </row>
    <row r="408" spans="1:26" ht="15" customHeight="1">
      <c r="A408" s="257">
        <f t="shared" si="10"/>
        <v>403</v>
      </c>
      <c r="B408" s="258">
        <v>7122</v>
      </c>
      <c r="C408" s="248" t="s">
        <v>4204</v>
      </c>
      <c r="D408" s="248" t="str">
        <f t="shared" si="11"/>
        <v>DJEČJI DOM "IVANA BRLIĆ MAŽURANIĆ" LOVRAN (7122)</v>
      </c>
      <c r="E408" s="248" t="s">
        <v>4205</v>
      </c>
      <c r="F408" s="248" t="s">
        <v>3721</v>
      </c>
      <c r="G408" s="259">
        <v>3090353</v>
      </c>
      <c r="H408" s="15" t="s">
        <v>4206</v>
      </c>
      <c r="I408" s="236"/>
      <c r="J408" s="251"/>
      <c r="K408" s="236"/>
      <c r="L408" s="236"/>
      <c r="M408" s="236"/>
      <c r="N408" s="236"/>
      <c r="O408" s="236"/>
      <c r="P408" s="236"/>
      <c r="Q408" s="236"/>
      <c r="R408" s="236"/>
      <c r="S408" s="236"/>
      <c r="T408" s="236"/>
      <c r="U408" s="236"/>
      <c r="V408" s="236"/>
      <c r="W408" s="236"/>
      <c r="X408" s="236"/>
      <c r="Y408" s="236"/>
      <c r="Z408" s="236"/>
    </row>
    <row r="409" spans="1:26" ht="15" customHeight="1">
      <c r="A409" s="257">
        <f t="shared" si="10"/>
        <v>404</v>
      </c>
      <c r="B409" s="258">
        <v>7202</v>
      </c>
      <c r="C409" s="248" t="s">
        <v>4207</v>
      </c>
      <c r="D409" s="248" t="str">
        <f t="shared" si="11"/>
        <v>DJEČJI DOM SV. ANA, VINKOVCI (7202)</v>
      </c>
      <c r="E409" s="248" t="s">
        <v>4208</v>
      </c>
      <c r="F409" s="248" t="s">
        <v>4209</v>
      </c>
      <c r="G409" s="259">
        <v>3367819</v>
      </c>
      <c r="H409" s="15" t="s">
        <v>4210</v>
      </c>
      <c r="I409" s="236"/>
      <c r="J409" s="251"/>
      <c r="K409" s="236"/>
      <c r="L409" s="236"/>
      <c r="M409" s="236"/>
      <c r="N409" s="236"/>
      <c r="O409" s="236"/>
      <c r="P409" s="236"/>
      <c r="Q409" s="236"/>
      <c r="R409" s="236"/>
      <c r="S409" s="236"/>
      <c r="T409" s="236"/>
      <c r="U409" s="236"/>
      <c r="V409" s="236"/>
      <c r="W409" s="236"/>
      <c r="X409" s="236"/>
      <c r="Y409" s="236"/>
      <c r="Z409" s="236"/>
    </row>
    <row r="410" spans="1:26" ht="15" customHeight="1">
      <c r="A410" s="257">
        <f t="shared" si="10"/>
        <v>405</v>
      </c>
      <c r="B410" s="258">
        <v>7171</v>
      </c>
      <c r="C410" s="248" t="s">
        <v>4211</v>
      </c>
      <c r="D410" s="248" t="str">
        <f t="shared" si="11"/>
        <v>DJEČJI DOM VRBINA SISAK (7171)</v>
      </c>
      <c r="E410" s="248" t="s">
        <v>4212</v>
      </c>
      <c r="F410" s="248" t="s">
        <v>288</v>
      </c>
      <c r="G410" s="259">
        <v>3313964</v>
      </c>
      <c r="H410" s="15" t="s">
        <v>4213</v>
      </c>
      <c r="I410" s="236"/>
      <c r="J410" s="251"/>
      <c r="K410" s="236"/>
      <c r="L410" s="236"/>
      <c r="M410" s="236"/>
      <c r="N410" s="236"/>
      <c r="O410" s="236"/>
      <c r="P410" s="236"/>
      <c r="Q410" s="236"/>
      <c r="R410" s="236"/>
      <c r="S410" s="236"/>
      <c r="T410" s="236"/>
      <c r="U410" s="236"/>
      <c r="V410" s="236"/>
      <c r="W410" s="236"/>
      <c r="X410" s="236"/>
      <c r="Y410" s="236"/>
      <c r="Z410" s="236"/>
    </row>
    <row r="411" spans="1:26" ht="15" customHeight="1">
      <c r="A411" s="257">
        <f t="shared" si="10"/>
        <v>406</v>
      </c>
      <c r="B411" s="258">
        <v>7376</v>
      </c>
      <c r="C411" s="248" t="s">
        <v>4214</v>
      </c>
      <c r="D411" s="248" t="str">
        <f t="shared" si="11"/>
        <v>DNEVNI CENTAR ZA REHABILITACIJU SLAVA RAŠKAJ (7376)</v>
      </c>
      <c r="E411" s="248" t="s">
        <v>4215</v>
      </c>
      <c r="F411" s="248" t="s">
        <v>125</v>
      </c>
      <c r="G411" s="259">
        <v>3321266</v>
      </c>
      <c r="H411" s="15" t="s">
        <v>4216</v>
      </c>
      <c r="I411" s="236"/>
      <c r="J411" s="251"/>
      <c r="K411" s="236"/>
      <c r="L411" s="236"/>
      <c r="M411" s="236"/>
      <c r="N411" s="236"/>
      <c r="O411" s="236"/>
      <c r="P411" s="236"/>
      <c r="Q411" s="236"/>
      <c r="R411" s="236"/>
      <c r="S411" s="236"/>
      <c r="T411" s="236"/>
      <c r="U411" s="236"/>
      <c r="V411" s="236"/>
      <c r="W411" s="236"/>
      <c r="X411" s="236"/>
      <c r="Y411" s="236"/>
      <c r="Z411" s="236"/>
    </row>
    <row r="412" spans="1:26" ht="15" customHeight="1">
      <c r="A412" s="257">
        <f t="shared" si="10"/>
        <v>407</v>
      </c>
      <c r="B412" s="258">
        <v>7665</v>
      </c>
      <c r="C412" s="248" t="s">
        <v>4217</v>
      </c>
      <c r="D412" s="248" t="str">
        <f t="shared" si="11"/>
        <v>DOM ZA ODRASLE OSOBE LOBOR-GRAD (7665)</v>
      </c>
      <c r="E412" s="248" t="s">
        <v>4218</v>
      </c>
      <c r="F412" s="248" t="s">
        <v>4219</v>
      </c>
      <c r="G412" s="259">
        <v>3126889</v>
      </c>
      <c r="H412" s="15" t="s">
        <v>4220</v>
      </c>
      <c r="I412" s="236"/>
      <c r="J412" s="251"/>
      <c r="K412" s="236"/>
      <c r="L412" s="236"/>
      <c r="M412" s="236"/>
      <c r="N412" s="236"/>
      <c r="O412" s="236"/>
      <c r="P412" s="236"/>
      <c r="Q412" s="236"/>
      <c r="R412" s="236"/>
      <c r="S412" s="236"/>
      <c r="T412" s="236"/>
      <c r="U412" s="236"/>
      <c r="V412" s="236"/>
      <c r="W412" s="236"/>
      <c r="X412" s="236"/>
      <c r="Y412" s="236"/>
      <c r="Z412" s="236"/>
    </row>
    <row r="413" spans="1:26" ht="15" customHeight="1">
      <c r="A413" s="257">
        <f t="shared" si="10"/>
        <v>408</v>
      </c>
      <c r="B413" s="258">
        <v>7083</v>
      </c>
      <c r="C413" s="248" t="s">
        <v>4221</v>
      </c>
      <c r="D413" s="248" t="str">
        <f t="shared" si="11"/>
        <v>DOM ZA DJECU I MLAĐE PUNOLJETNE OSOBE MASLINA, DUBROVNIK (7083)</v>
      </c>
      <c r="E413" s="248" t="s">
        <v>4222</v>
      </c>
      <c r="F413" s="248" t="s">
        <v>119</v>
      </c>
      <c r="G413" s="259">
        <v>3304167</v>
      </c>
      <c r="H413" s="15" t="s">
        <v>4223</v>
      </c>
      <c r="I413" s="236"/>
      <c r="J413" s="251"/>
      <c r="K413" s="236"/>
      <c r="L413" s="236"/>
      <c r="M413" s="236"/>
      <c r="N413" s="236"/>
      <c r="O413" s="236"/>
      <c r="P413" s="236"/>
      <c r="Q413" s="236"/>
      <c r="R413" s="236"/>
      <c r="S413" s="236"/>
      <c r="T413" s="236"/>
      <c r="U413" s="236"/>
      <c r="V413" s="236"/>
      <c r="W413" s="236"/>
      <c r="X413" s="236"/>
      <c r="Y413" s="236"/>
      <c r="Z413" s="236"/>
    </row>
    <row r="414" spans="1:26" ht="15" customHeight="1">
      <c r="A414" s="257">
        <f t="shared" si="10"/>
        <v>409</v>
      </c>
      <c r="B414" s="258">
        <v>7198</v>
      </c>
      <c r="C414" s="248" t="s">
        <v>4224</v>
      </c>
      <c r="D414" s="248" t="str">
        <f t="shared" si="11"/>
        <v>DOM ZA DJECU MAESTRAL SPLIT (7198)</v>
      </c>
      <c r="E414" s="248" t="s">
        <v>4225</v>
      </c>
      <c r="F414" s="248" t="s">
        <v>176</v>
      </c>
      <c r="G414" s="259">
        <v>3118606</v>
      </c>
      <c r="H414" s="15" t="s">
        <v>4226</v>
      </c>
      <c r="I414" s="236"/>
      <c r="J414" s="251"/>
      <c r="K414" s="236"/>
      <c r="L414" s="236"/>
      <c r="M414" s="236"/>
      <c r="N414" s="236"/>
      <c r="O414" s="236"/>
      <c r="P414" s="236"/>
      <c r="Q414" s="236"/>
      <c r="R414" s="236"/>
      <c r="S414" s="236"/>
      <c r="T414" s="236"/>
      <c r="U414" s="236"/>
      <c r="V414" s="236"/>
      <c r="W414" s="236"/>
      <c r="X414" s="236"/>
      <c r="Y414" s="236"/>
      <c r="Z414" s="236"/>
    </row>
    <row r="415" spans="1:26" ht="15" customHeight="1">
      <c r="A415" s="257">
        <f t="shared" si="10"/>
        <v>410</v>
      </c>
      <c r="B415" s="258">
        <v>7155</v>
      </c>
      <c r="C415" s="248" t="s">
        <v>4227</v>
      </c>
      <c r="D415" s="248" t="str">
        <f t="shared" si="11"/>
        <v>DOM ZA DJECU ZA MLAĐE I PUNOLJETNE OSOBE PULA (7155)</v>
      </c>
      <c r="E415" s="248" t="s">
        <v>4228</v>
      </c>
      <c r="F415" s="248" t="s">
        <v>109</v>
      </c>
      <c r="G415" s="259">
        <v>3203824</v>
      </c>
      <c r="H415" s="15" t="s">
        <v>4229</v>
      </c>
      <c r="I415" s="236"/>
      <c r="J415" s="251"/>
      <c r="K415" s="236"/>
      <c r="L415" s="236"/>
      <c r="M415" s="236"/>
      <c r="N415" s="236"/>
      <c r="O415" s="236"/>
      <c r="P415" s="236"/>
      <c r="Q415" s="236"/>
      <c r="R415" s="236"/>
      <c r="S415" s="236"/>
      <c r="T415" s="236"/>
      <c r="U415" s="236"/>
      <c r="V415" s="236"/>
      <c r="W415" s="236"/>
      <c r="X415" s="236"/>
      <c r="Y415" s="236"/>
      <c r="Z415" s="236"/>
    </row>
    <row r="416" spans="1:26" ht="15" customHeight="1">
      <c r="A416" s="257">
        <f t="shared" si="10"/>
        <v>411</v>
      </c>
      <c r="B416" s="258">
        <v>7219</v>
      </c>
      <c r="C416" s="248" t="s">
        <v>4230</v>
      </c>
      <c r="D416" s="248" t="str">
        <f t="shared" si="11"/>
        <v>DJEČJI DOM ZAGREB (7219)</v>
      </c>
      <c r="E416" s="248" t="s">
        <v>4231</v>
      </c>
      <c r="F416" s="248" t="s">
        <v>20</v>
      </c>
      <c r="G416" s="259">
        <v>3289745</v>
      </c>
      <c r="H416" s="15" t="s">
        <v>4232</v>
      </c>
      <c r="I416" s="236"/>
      <c r="J416" s="251"/>
      <c r="K416" s="236"/>
      <c r="L416" s="236"/>
      <c r="M416" s="236"/>
      <c r="N416" s="236"/>
      <c r="O416" s="236"/>
      <c r="P416" s="236"/>
      <c r="Q416" s="236"/>
      <c r="R416" s="236"/>
      <c r="S416" s="236"/>
      <c r="T416" s="236"/>
      <c r="U416" s="236"/>
      <c r="V416" s="236"/>
      <c r="W416" s="236"/>
      <c r="X416" s="236"/>
      <c r="Y416" s="236"/>
      <c r="Z416" s="236"/>
    </row>
    <row r="417" spans="1:26" ht="15" customHeight="1">
      <c r="A417" s="257">
        <f t="shared" si="10"/>
        <v>412</v>
      </c>
      <c r="B417" s="258">
        <v>7227</v>
      </c>
      <c r="C417" s="248" t="s">
        <v>4233</v>
      </c>
      <c r="D417" s="248" t="str">
        <f t="shared" si="11"/>
        <v>DOM ZA ODGOJ DJECE BEDEKOVČINA (7227)</v>
      </c>
      <c r="E417" s="248" t="s">
        <v>4234</v>
      </c>
      <c r="F417" s="248" t="s">
        <v>4235</v>
      </c>
      <c r="G417" s="259">
        <v>3016692</v>
      </c>
      <c r="H417" s="15" t="s">
        <v>4236</v>
      </c>
      <c r="I417" s="236"/>
      <c r="J417" s="251"/>
      <c r="K417" s="236"/>
      <c r="L417" s="236"/>
      <c r="M417" s="236"/>
      <c r="N417" s="236"/>
      <c r="O417" s="236"/>
      <c r="P417" s="236"/>
      <c r="Q417" s="236"/>
      <c r="R417" s="236"/>
      <c r="S417" s="236"/>
      <c r="T417" s="236"/>
      <c r="U417" s="236"/>
      <c r="V417" s="236"/>
      <c r="W417" s="236"/>
      <c r="X417" s="236"/>
      <c r="Y417" s="236"/>
      <c r="Z417" s="236"/>
    </row>
    <row r="418" spans="1:26" ht="15" customHeight="1">
      <c r="A418" s="257">
        <f t="shared" si="10"/>
        <v>413</v>
      </c>
      <c r="B418" s="258">
        <v>7251</v>
      </c>
      <c r="C418" s="248" t="s">
        <v>4237</v>
      </c>
      <c r="D418" s="248" t="str">
        <f t="shared" si="11"/>
        <v>DOM ZA ODGOJ DJECE I MLADEŽI KARLOVAC (7251)</v>
      </c>
      <c r="E418" s="248" t="s">
        <v>4238</v>
      </c>
      <c r="F418" s="248" t="s">
        <v>338</v>
      </c>
      <c r="G418" s="259">
        <v>3130576</v>
      </c>
      <c r="H418" s="15" t="s">
        <v>4239</v>
      </c>
      <c r="I418" s="236"/>
      <c r="J418" s="251"/>
      <c r="K418" s="236"/>
      <c r="L418" s="236"/>
      <c r="M418" s="236"/>
      <c r="N418" s="236"/>
      <c r="O418" s="236"/>
      <c r="P418" s="236"/>
      <c r="Q418" s="236"/>
      <c r="R418" s="236"/>
      <c r="S418" s="236"/>
      <c r="T418" s="236"/>
      <c r="U418" s="236"/>
      <c r="V418" s="236"/>
      <c r="W418" s="236"/>
      <c r="X418" s="236"/>
      <c r="Y418" s="236"/>
      <c r="Z418" s="236"/>
    </row>
    <row r="419" spans="1:26" ht="15" customHeight="1">
      <c r="A419" s="257">
        <f t="shared" si="10"/>
        <v>414</v>
      </c>
      <c r="B419" s="258">
        <v>7278</v>
      </c>
      <c r="C419" s="248" t="s">
        <v>4240</v>
      </c>
      <c r="D419" s="248" t="str">
        <f t="shared" si="11"/>
        <v>DOM ZA ODGOJ DJECE I MLADEŽI OSIJEK (7278)</v>
      </c>
      <c r="E419" s="248" t="s">
        <v>4241</v>
      </c>
      <c r="F419" s="248" t="s">
        <v>40</v>
      </c>
      <c r="G419" s="259">
        <v>3014428</v>
      </c>
      <c r="H419" s="15" t="s">
        <v>4242</v>
      </c>
      <c r="I419" s="236"/>
      <c r="J419" s="251"/>
      <c r="K419" s="236"/>
      <c r="L419" s="236"/>
      <c r="M419" s="236"/>
      <c r="N419" s="236"/>
      <c r="O419" s="236"/>
      <c r="P419" s="236"/>
      <c r="Q419" s="236"/>
      <c r="R419" s="236"/>
      <c r="S419" s="236"/>
      <c r="T419" s="236"/>
      <c r="U419" s="236"/>
      <c r="V419" s="236"/>
      <c r="W419" s="236"/>
      <c r="X419" s="236"/>
      <c r="Y419" s="236"/>
      <c r="Z419" s="236"/>
    </row>
    <row r="420" spans="1:26" ht="15" customHeight="1">
      <c r="A420" s="257">
        <f t="shared" si="10"/>
        <v>415</v>
      </c>
      <c r="B420" s="258">
        <v>7286</v>
      </c>
      <c r="C420" s="248" t="s">
        <v>4243</v>
      </c>
      <c r="D420" s="248" t="str">
        <f t="shared" si="11"/>
        <v>DOM ZA ODGOJ DJECE I MLADEŽI PULA (7286)</v>
      </c>
      <c r="E420" s="248" t="s">
        <v>4244</v>
      </c>
      <c r="F420" s="248" t="s">
        <v>109</v>
      </c>
      <c r="G420" s="259">
        <v>3203832</v>
      </c>
      <c r="H420" s="15" t="s">
        <v>4245</v>
      </c>
      <c r="I420" s="236"/>
      <c r="J420" s="251"/>
      <c r="K420" s="236"/>
      <c r="L420" s="236"/>
      <c r="M420" s="236"/>
      <c r="N420" s="236"/>
      <c r="O420" s="236"/>
      <c r="P420" s="236"/>
      <c r="Q420" s="236"/>
      <c r="R420" s="236"/>
      <c r="S420" s="236"/>
      <c r="T420" s="236"/>
      <c r="U420" s="236"/>
      <c r="V420" s="236"/>
      <c r="W420" s="236"/>
      <c r="X420" s="236"/>
      <c r="Y420" s="236"/>
      <c r="Z420" s="236"/>
    </row>
    <row r="421" spans="1:26" ht="15" customHeight="1">
      <c r="A421" s="257">
        <f t="shared" si="10"/>
        <v>416</v>
      </c>
      <c r="B421" s="258">
        <v>7294</v>
      </c>
      <c r="C421" s="248" t="s">
        <v>4246</v>
      </c>
      <c r="D421" s="248" t="str">
        <f t="shared" si="11"/>
        <v>DOM ZA ODGOJ DJECE I MLADEŽI RIJEKA (7294)</v>
      </c>
      <c r="E421" s="248" t="s">
        <v>4247</v>
      </c>
      <c r="F421" s="248" t="s">
        <v>125</v>
      </c>
      <c r="G421" s="259">
        <v>3321282</v>
      </c>
      <c r="H421" s="15" t="s">
        <v>4248</v>
      </c>
      <c r="I421" s="236"/>
      <c r="J421" s="251"/>
      <c r="K421" s="236"/>
      <c r="L421" s="236"/>
      <c r="M421" s="236"/>
      <c r="N421" s="236"/>
      <c r="O421" s="236"/>
      <c r="P421" s="236"/>
      <c r="Q421" s="236"/>
      <c r="R421" s="236"/>
      <c r="S421" s="236"/>
      <c r="T421" s="236"/>
      <c r="U421" s="236"/>
      <c r="V421" s="236"/>
      <c r="W421" s="236"/>
      <c r="X421" s="236"/>
      <c r="Y421" s="236"/>
      <c r="Z421" s="236"/>
    </row>
    <row r="422" spans="1:26" ht="15" customHeight="1">
      <c r="A422" s="257">
        <f t="shared" si="10"/>
        <v>417</v>
      </c>
      <c r="B422" s="258">
        <v>7317</v>
      </c>
      <c r="C422" s="248" t="s">
        <v>4249</v>
      </c>
      <c r="D422" s="248" t="str">
        <f t="shared" si="11"/>
        <v>DOM ZA ODGOJ DJECE I MLADEŽI ZADAR (7317)</v>
      </c>
      <c r="E422" s="248" t="s">
        <v>4250</v>
      </c>
      <c r="F422" s="248" t="s">
        <v>217</v>
      </c>
      <c r="G422" s="259">
        <v>3153037</v>
      </c>
      <c r="H422" s="15" t="s">
        <v>4251</v>
      </c>
      <c r="I422" s="236"/>
      <c r="J422" s="251"/>
      <c r="K422" s="236"/>
      <c r="L422" s="236"/>
      <c r="M422" s="236"/>
      <c r="N422" s="236"/>
      <c r="O422" s="236"/>
      <c r="P422" s="236"/>
      <c r="Q422" s="236"/>
      <c r="R422" s="236"/>
      <c r="S422" s="236"/>
      <c r="T422" s="236"/>
      <c r="U422" s="236"/>
      <c r="V422" s="236"/>
      <c r="W422" s="236"/>
      <c r="X422" s="236"/>
      <c r="Y422" s="236"/>
      <c r="Z422" s="236"/>
    </row>
    <row r="423" spans="1:26" ht="15" customHeight="1">
      <c r="A423" s="257">
        <f t="shared" si="10"/>
        <v>418</v>
      </c>
      <c r="B423" s="258">
        <v>7325</v>
      </c>
      <c r="C423" s="248" t="s">
        <v>4252</v>
      </c>
      <c r="D423" s="248" t="str">
        <f t="shared" si="11"/>
        <v>DOM ZA ODGOJ DJECE I MLADEŽI ZAGREB (7325)</v>
      </c>
      <c r="E423" s="248" t="s">
        <v>4253</v>
      </c>
      <c r="F423" s="248" t="s">
        <v>4254</v>
      </c>
      <c r="G423" s="259">
        <v>3207536</v>
      </c>
      <c r="H423" s="15" t="s">
        <v>4255</v>
      </c>
      <c r="I423" s="236"/>
      <c r="J423" s="251"/>
      <c r="K423" s="236"/>
      <c r="L423" s="236"/>
      <c r="M423" s="236"/>
      <c r="N423" s="236"/>
      <c r="O423" s="236"/>
      <c r="P423" s="236"/>
      <c r="Q423" s="236"/>
      <c r="R423" s="236"/>
      <c r="S423" s="236"/>
      <c r="T423" s="236"/>
      <c r="U423" s="236"/>
      <c r="V423" s="236"/>
      <c r="W423" s="236"/>
      <c r="X423" s="236"/>
      <c r="Y423" s="236"/>
      <c r="Z423" s="236"/>
    </row>
    <row r="424" spans="1:26" ht="15" customHeight="1">
      <c r="A424" s="257">
        <f t="shared" si="10"/>
        <v>419</v>
      </c>
      <c r="B424" s="258">
        <v>22283</v>
      </c>
      <c r="C424" s="248" t="s">
        <v>4256</v>
      </c>
      <c r="D424" s="248" t="str">
        <f t="shared" si="11"/>
        <v>DOM ZA ODRASLE OSOBE BIDRUŽICA (22283)</v>
      </c>
      <c r="E424" s="248" t="s">
        <v>4257</v>
      </c>
      <c r="F424" s="248" t="s">
        <v>4258</v>
      </c>
      <c r="G424" s="259">
        <v>1354248</v>
      </c>
      <c r="H424" s="15" t="s">
        <v>4259</v>
      </c>
      <c r="I424" s="236"/>
      <c r="J424" s="251"/>
      <c r="K424" s="236"/>
      <c r="L424" s="236"/>
      <c r="M424" s="236"/>
      <c r="N424" s="236"/>
      <c r="O424" s="236"/>
      <c r="P424" s="236"/>
      <c r="Q424" s="236"/>
      <c r="R424" s="236"/>
      <c r="S424" s="236"/>
      <c r="T424" s="236"/>
      <c r="U424" s="236"/>
      <c r="V424" s="236"/>
      <c r="W424" s="236"/>
      <c r="X424" s="236"/>
      <c r="Y424" s="236"/>
      <c r="Z424" s="236"/>
    </row>
    <row r="425" spans="1:26" ht="15" customHeight="1">
      <c r="A425" s="257">
        <f t="shared" si="10"/>
        <v>420</v>
      </c>
      <c r="B425" s="258">
        <v>7840</v>
      </c>
      <c r="C425" s="248" t="s">
        <v>4260</v>
      </c>
      <c r="D425" s="248" t="str">
        <f t="shared" si="11"/>
        <v>DOM ZA ODRASLE OSOBE BOROVA (7840)</v>
      </c>
      <c r="E425" s="248" t="s">
        <v>4261</v>
      </c>
      <c r="F425" s="248" t="s">
        <v>4262</v>
      </c>
      <c r="G425" s="259">
        <v>3105407</v>
      </c>
      <c r="H425" s="15" t="s">
        <v>4263</v>
      </c>
      <c r="I425" s="236"/>
      <c r="J425" s="251"/>
      <c r="K425" s="236"/>
      <c r="L425" s="236"/>
      <c r="M425" s="236"/>
      <c r="N425" s="236"/>
      <c r="O425" s="236"/>
      <c r="P425" s="236"/>
      <c r="Q425" s="236"/>
      <c r="R425" s="236"/>
      <c r="S425" s="236"/>
      <c r="T425" s="236"/>
      <c r="U425" s="236"/>
      <c r="V425" s="236"/>
      <c r="W425" s="236"/>
      <c r="X425" s="236"/>
      <c r="Y425" s="236"/>
      <c r="Z425" s="236"/>
    </row>
    <row r="426" spans="1:26" ht="15" customHeight="1">
      <c r="A426" s="257">
        <f t="shared" si="10"/>
        <v>421</v>
      </c>
      <c r="B426" s="258">
        <v>26547</v>
      </c>
      <c r="C426" s="248" t="s">
        <v>4264</v>
      </c>
      <c r="D426" s="248" t="str">
        <f t="shared" si="11"/>
        <v>DOM ZA ODRASLE OSOBE I REHABILITACIJU METKOVIĆ (26547)</v>
      </c>
      <c r="E426" s="248" t="s">
        <v>4053</v>
      </c>
      <c r="F426" s="248" t="s">
        <v>4054</v>
      </c>
      <c r="G426" s="259">
        <v>1831976</v>
      </c>
      <c r="H426" s="15" t="s">
        <v>4265</v>
      </c>
      <c r="I426" s="236"/>
      <c r="J426" s="251"/>
      <c r="K426" s="236"/>
      <c r="L426" s="236"/>
      <c r="M426" s="236"/>
      <c r="N426" s="236"/>
      <c r="O426" s="236"/>
      <c r="P426" s="236"/>
      <c r="Q426" s="236"/>
      <c r="R426" s="236"/>
      <c r="S426" s="236"/>
      <c r="T426" s="236"/>
      <c r="U426" s="236"/>
      <c r="V426" s="236"/>
      <c r="W426" s="236"/>
      <c r="X426" s="236"/>
      <c r="Y426" s="236"/>
      <c r="Z426" s="236"/>
    </row>
    <row r="427" spans="1:26" ht="15" customHeight="1">
      <c r="A427" s="257">
        <f t="shared" ref="A427:A490" si="12">+A426+1</f>
        <v>422</v>
      </c>
      <c r="B427" s="258">
        <v>7673</v>
      </c>
      <c r="C427" s="248" t="s">
        <v>4266</v>
      </c>
      <c r="D427" s="248" t="str">
        <f t="shared" si="11"/>
        <v>DOM ZA ODRASLE OSOBE LJESKOVICA (7673)</v>
      </c>
      <c r="E427" s="248" t="s">
        <v>4267</v>
      </c>
      <c r="F427" s="248" t="s">
        <v>4268</v>
      </c>
      <c r="G427" s="259">
        <v>3346366</v>
      </c>
      <c r="H427" s="15" t="s">
        <v>4269</v>
      </c>
      <c r="I427" s="236"/>
      <c r="J427" s="251"/>
      <c r="K427" s="236"/>
      <c r="L427" s="236"/>
      <c r="M427" s="236"/>
      <c r="N427" s="236"/>
      <c r="O427" s="236"/>
      <c r="P427" s="236"/>
      <c r="Q427" s="236"/>
      <c r="R427" s="236"/>
      <c r="S427" s="236"/>
      <c r="T427" s="236"/>
      <c r="U427" s="236"/>
      <c r="V427" s="236"/>
      <c r="W427" s="236"/>
      <c r="X427" s="236"/>
      <c r="Y427" s="236"/>
      <c r="Z427" s="236"/>
    </row>
    <row r="428" spans="1:26" ht="15" customHeight="1">
      <c r="A428" s="257">
        <f t="shared" si="12"/>
        <v>423</v>
      </c>
      <c r="B428" s="258">
        <v>7729</v>
      </c>
      <c r="C428" s="248" t="s">
        <v>4270</v>
      </c>
      <c r="D428" s="248" t="str">
        <f t="shared" si="11"/>
        <v>DOM ZA ODRASLE OSOBE NUŠTAR (7729)</v>
      </c>
      <c r="E428" s="248" t="s">
        <v>4271</v>
      </c>
      <c r="F428" s="248" t="s">
        <v>4272</v>
      </c>
      <c r="G428" s="259">
        <v>3301451</v>
      </c>
      <c r="H428" s="15" t="s">
        <v>4273</v>
      </c>
      <c r="I428" s="236"/>
      <c r="J428" s="251"/>
      <c r="K428" s="236"/>
      <c r="L428" s="236"/>
      <c r="M428" s="236"/>
      <c r="N428" s="236"/>
      <c r="O428" s="236"/>
      <c r="P428" s="236"/>
      <c r="Q428" s="236"/>
      <c r="R428" s="236"/>
      <c r="S428" s="236"/>
      <c r="T428" s="236"/>
      <c r="U428" s="236"/>
      <c r="V428" s="236"/>
      <c r="W428" s="236"/>
      <c r="X428" s="236"/>
      <c r="Y428" s="236"/>
      <c r="Z428" s="236"/>
    </row>
    <row r="429" spans="1:26" ht="15" customHeight="1">
      <c r="A429" s="257">
        <f t="shared" si="12"/>
        <v>424</v>
      </c>
      <c r="B429" s="258">
        <v>7745</v>
      </c>
      <c r="C429" s="248" t="s">
        <v>4274</v>
      </c>
      <c r="D429" s="248" t="str">
        <f t="shared" si="11"/>
        <v>DOM ZA ODRASLE OSOBE OREHOVICA (7745)</v>
      </c>
      <c r="E429" s="248" t="s">
        <v>4275</v>
      </c>
      <c r="F429" s="248" t="s">
        <v>4276</v>
      </c>
      <c r="G429" s="259">
        <v>3110150</v>
      </c>
      <c r="H429" s="15" t="s">
        <v>4277</v>
      </c>
      <c r="I429" s="236"/>
      <c r="J429" s="251"/>
      <c r="K429" s="236"/>
      <c r="L429" s="236"/>
      <c r="M429" s="236"/>
      <c r="N429" s="236"/>
      <c r="O429" s="236"/>
      <c r="P429" s="236"/>
      <c r="Q429" s="236"/>
      <c r="R429" s="236"/>
      <c r="S429" s="236"/>
      <c r="T429" s="236"/>
      <c r="U429" s="236"/>
      <c r="V429" s="236"/>
      <c r="W429" s="236"/>
      <c r="X429" s="236"/>
      <c r="Y429" s="236"/>
      <c r="Z429" s="236"/>
    </row>
    <row r="430" spans="1:26" ht="15" customHeight="1">
      <c r="A430" s="257">
        <f t="shared" si="12"/>
        <v>425</v>
      </c>
      <c r="B430" s="258">
        <v>23569</v>
      </c>
      <c r="C430" s="248" t="s">
        <v>4278</v>
      </c>
      <c r="D430" s="248" t="str">
        <f t="shared" si="11"/>
        <v>DOM ZA ODRASLE OSOBE TURNIĆ (23569)</v>
      </c>
      <c r="E430" s="248" t="s">
        <v>4279</v>
      </c>
      <c r="F430" s="248" t="s">
        <v>125</v>
      </c>
      <c r="G430" s="259">
        <v>2848317</v>
      </c>
      <c r="H430" s="15" t="s">
        <v>4280</v>
      </c>
      <c r="I430" s="236"/>
      <c r="J430" s="251"/>
      <c r="K430" s="236"/>
      <c r="L430" s="236"/>
      <c r="M430" s="236"/>
      <c r="N430" s="236"/>
      <c r="O430" s="236"/>
      <c r="P430" s="236"/>
      <c r="Q430" s="236"/>
      <c r="R430" s="236"/>
      <c r="S430" s="236"/>
      <c r="T430" s="236"/>
      <c r="U430" s="236"/>
      <c r="V430" s="236"/>
      <c r="W430" s="236"/>
      <c r="X430" s="236"/>
      <c r="Y430" s="236"/>
      <c r="Z430" s="236"/>
    </row>
    <row r="431" spans="1:26" ht="15" customHeight="1">
      <c r="A431" s="257">
        <f t="shared" si="12"/>
        <v>426</v>
      </c>
      <c r="B431" s="258">
        <v>7544</v>
      </c>
      <c r="C431" s="248" t="s">
        <v>4281</v>
      </c>
      <c r="D431" s="248" t="str">
        <f t="shared" si="11"/>
        <v>DOM ZA ODRASLE OSOBE BJELOVAR (7544)</v>
      </c>
      <c r="E431" s="248" t="s">
        <v>4282</v>
      </c>
      <c r="F431" s="248" t="s">
        <v>3411</v>
      </c>
      <c r="G431" s="259">
        <v>3316998</v>
      </c>
      <c r="H431" s="15" t="s">
        <v>4283</v>
      </c>
      <c r="I431" s="236"/>
      <c r="J431" s="251"/>
      <c r="K431" s="236"/>
      <c r="L431" s="236"/>
      <c r="M431" s="236"/>
      <c r="N431" s="236"/>
      <c r="O431" s="236"/>
      <c r="P431" s="236"/>
      <c r="Q431" s="236"/>
      <c r="R431" s="236"/>
      <c r="S431" s="236"/>
      <c r="T431" s="236"/>
      <c r="U431" s="236"/>
      <c r="V431" s="236"/>
      <c r="W431" s="236"/>
      <c r="X431" s="236"/>
      <c r="Y431" s="236"/>
      <c r="Z431" s="236"/>
    </row>
    <row r="432" spans="1:26" ht="15" customHeight="1">
      <c r="A432" s="257">
        <f t="shared" si="12"/>
        <v>427</v>
      </c>
      <c r="B432" s="258">
        <v>7569</v>
      </c>
      <c r="C432" s="248" t="s">
        <v>4284</v>
      </c>
      <c r="D432" s="248" t="str">
        <f t="shared" si="11"/>
        <v>DOM ZA PSIHIČKI BOLESNE ODRASLE OSOBE BLATO (7569)</v>
      </c>
      <c r="E432" s="248" t="s">
        <v>4285</v>
      </c>
      <c r="F432" s="248" t="s">
        <v>4286</v>
      </c>
      <c r="G432" s="259">
        <v>3081192</v>
      </c>
      <c r="H432" s="15" t="s">
        <v>4287</v>
      </c>
      <c r="I432" s="236"/>
      <c r="J432" s="251"/>
      <c r="K432" s="236"/>
      <c r="L432" s="236"/>
      <c r="M432" s="236"/>
      <c r="N432" s="236"/>
      <c r="O432" s="236"/>
      <c r="P432" s="236"/>
      <c r="Q432" s="236"/>
      <c r="R432" s="236"/>
      <c r="S432" s="236"/>
      <c r="T432" s="236"/>
      <c r="U432" s="236"/>
      <c r="V432" s="236"/>
      <c r="W432" s="236"/>
      <c r="X432" s="236"/>
      <c r="Y432" s="236"/>
      <c r="Z432" s="236"/>
    </row>
    <row r="433" spans="1:26" ht="15" customHeight="1">
      <c r="A433" s="257">
        <f t="shared" si="12"/>
        <v>428</v>
      </c>
      <c r="B433" s="258">
        <v>7624</v>
      </c>
      <c r="C433" s="248" t="s">
        <v>4288</v>
      </c>
      <c r="D433" s="248" t="str">
        <f t="shared" si="11"/>
        <v>DOM ZA ODRASLE OSOBE JALŽABET (7624)</v>
      </c>
      <c r="E433" s="248" t="s">
        <v>4289</v>
      </c>
      <c r="F433" s="248" t="s">
        <v>4290</v>
      </c>
      <c r="G433" s="259">
        <v>3006441</v>
      </c>
      <c r="H433" s="15" t="s">
        <v>4291</v>
      </c>
      <c r="I433" s="236"/>
      <c r="J433" s="251"/>
      <c r="K433" s="236"/>
      <c r="L433" s="236"/>
      <c r="M433" s="236"/>
      <c r="N433" s="236"/>
      <c r="O433" s="236"/>
      <c r="P433" s="236"/>
      <c r="Q433" s="236"/>
      <c r="R433" s="236"/>
      <c r="S433" s="236"/>
      <c r="T433" s="236"/>
      <c r="U433" s="236"/>
      <c r="V433" s="236"/>
      <c r="W433" s="236"/>
      <c r="X433" s="236"/>
      <c r="Y433" s="236"/>
      <c r="Z433" s="236"/>
    </row>
    <row r="434" spans="1:26" ht="15" customHeight="1">
      <c r="A434" s="257">
        <f t="shared" si="12"/>
        <v>429</v>
      </c>
      <c r="B434" s="258">
        <v>7690</v>
      </c>
      <c r="C434" s="248" t="s">
        <v>4292</v>
      </c>
      <c r="D434" s="248" t="str">
        <f t="shared" si="11"/>
        <v>DOM ZA PSIHIČKI BOLESNE ODRASLE OSOBE MOTOVUN (7690)</v>
      </c>
      <c r="E434" s="248" t="s">
        <v>4293</v>
      </c>
      <c r="F434" s="248" t="s">
        <v>4294</v>
      </c>
      <c r="G434" s="259">
        <v>3089304</v>
      </c>
      <c r="H434" s="15" t="s">
        <v>4295</v>
      </c>
      <c r="I434" s="236"/>
      <c r="J434" s="251"/>
      <c r="K434" s="236"/>
      <c r="L434" s="236"/>
      <c r="M434" s="236"/>
      <c r="N434" s="236"/>
      <c r="O434" s="236"/>
      <c r="P434" s="236"/>
      <c r="Q434" s="236"/>
      <c r="R434" s="236"/>
      <c r="S434" s="236"/>
      <c r="T434" s="236"/>
      <c r="U434" s="236"/>
      <c r="V434" s="236"/>
      <c r="W434" s="236"/>
      <c r="X434" s="236"/>
      <c r="Y434" s="236"/>
      <c r="Z434" s="236"/>
    </row>
    <row r="435" spans="1:26" ht="15" customHeight="1">
      <c r="A435" s="257">
        <f t="shared" si="12"/>
        <v>430</v>
      </c>
      <c r="B435" s="258">
        <v>7938</v>
      </c>
      <c r="C435" s="248" t="s">
        <v>4296</v>
      </c>
      <c r="D435" s="248" t="str">
        <f t="shared" si="11"/>
        <v>DOM ZA ODRASLE OSOBE SV. FRANE ZADAR (7938)</v>
      </c>
      <c r="E435" s="248" t="s">
        <v>4297</v>
      </c>
      <c r="F435" s="248" t="s">
        <v>217</v>
      </c>
      <c r="G435" s="259">
        <v>3132226</v>
      </c>
      <c r="H435" s="15" t="s">
        <v>4298</v>
      </c>
      <c r="I435" s="236"/>
      <c r="J435" s="251"/>
      <c r="K435" s="236"/>
      <c r="L435" s="236"/>
      <c r="M435" s="236"/>
      <c r="N435" s="236"/>
      <c r="O435" s="236"/>
      <c r="P435" s="236"/>
      <c r="Q435" s="236"/>
      <c r="R435" s="236"/>
      <c r="S435" s="236"/>
      <c r="T435" s="236"/>
      <c r="U435" s="236"/>
      <c r="V435" s="236"/>
      <c r="W435" s="236"/>
      <c r="X435" s="236"/>
      <c r="Y435" s="236"/>
      <c r="Z435" s="236"/>
    </row>
    <row r="436" spans="1:26" ht="15" customHeight="1">
      <c r="A436" s="257">
        <f t="shared" si="12"/>
        <v>431</v>
      </c>
      <c r="B436" s="258">
        <v>7704</v>
      </c>
      <c r="C436" s="248" t="s">
        <v>4299</v>
      </c>
      <c r="D436" s="248" t="str">
        <f t="shared" si="11"/>
        <v>DOM ZA ODRASLE OSOBE "SVETA NEDJELJA" NEDEŠĆINA (7704)</v>
      </c>
      <c r="E436" s="248" t="s">
        <v>4300</v>
      </c>
      <c r="F436" s="248" t="s">
        <v>4301</v>
      </c>
      <c r="G436" s="259">
        <v>3075184</v>
      </c>
      <c r="H436" s="15" t="s">
        <v>4302</v>
      </c>
      <c r="I436" s="236"/>
      <c r="J436" s="251"/>
      <c r="K436" s="236"/>
      <c r="L436" s="236"/>
      <c r="M436" s="236"/>
      <c r="N436" s="236"/>
      <c r="O436" s="236"/>
      <c r="P436" s="236"/>
      <c r="Q436" s="236"/>
      <c r="R436" s="236"/>
      <c r="S436" s="236"/>
      <c r="T436" s="236"/>
      <c r="U436" s="236"/>
      <c r="V436" s="236"/>
      <c r="W436" s="236"/>
      <c r="X436" s="236"/>
      <c r="Y436" s="236"/>
      <c r="Z436" s="236"/>
    </row>
    <row r="437" spans="1:26" ht="15" customHeight="1">
      <c r="A437" s="257">
        <f t="shared" si="12"/>
        <v>432</v>
      </c>
      <c r="B437" s="258">
        <v>7866</v>
      </c>
      <c r="C437" s="248" t="s">
        <v>4303</v>
      </c>
      <c r="D437" s="248" t="str">
        <f t="shared" si="11"/>
        <v>DOM ZA PSIHIČKI BOLESNE ODRASLE OSOBE TROGIR (7866)</v>
      </c>
      <c r="E437" s="248" t="s">
        <v>4304</v>
      </c>
      <c r="F437" s="248" t="s">
        <v>4305</v>
      </c>
      <c r="G437" s="259">
        <v>3039200</v>
      </c>
      <c r="H437" s="15" t="s">
        <v>4306</v>
      </c>
      <c r="I437" s="236"/>
      <c r="J437" s="251"/>
      <c r="K437" s="236"/>
      <c r="L437" s="236"/>
      <c r="M437" s="236"/>
      <c r="N437" s="236"/>
      <c r="O437" s="236"/>
      <c r="P437" s="236"/>
      <c r="Q437" s="236"/>
      <c r="R437" s="236"/>
      <c r="S437" s="236"/>
      <c r="T437" s="236"/>
      <c r="U437" s="236"/>
      <c r="V437" s="236"/>
      <c r="W437" s="236"/>
      <c r="X437" s="236"/>
      <c r="Y437" s="236"/>
      <c r="Z437" s="236"/>
    </row>
    <row r="438" spans="1:26" ht="15" customHeight="1">
      <c r="A438" s="257">
        <f t="shared" si="12"/>
        <v>433</v>
      </c>
      <c r="B438" s="258">
        <v>23657</v>
      </c>
      <c r="C438" s="248" t="s">
        <v>4307</v>
      </c>
      <c r="D438" s="248" t="str">
        <f t="shared" si="11"/>
        <v>DOM ZA ODRASLE OSOBE VILA MARIA (23657)</v>
      </c>
      <c r="E438" s="248" t="s">
        <v>4308</v>
      </c>
      <c r="F438" s="248" t="s">
        <v>109</v>
      </c>
      <c r="G438" s="259">
        <v>1599585</v>
      </c>
      <c r="H438" s="15" t="s">
        <v>4309</v>
      </c>
      <c r="I438" s="236"/>
      <c r="J438" s="251"/>
      <c r="K438" s="236"/>
      <c r="L438" s="236"/>
      <c r="M438" s="236"/>
      <c r="N438" s="236"/>
      <c r="O438" s="236"/>
      <c r="P438" s="236"/>
      <c r="Q438" s="236"/>
      <c r="R438" s="236"/>
      <c r="S438" s="236"/>
      <c r="T438" s="236"/>
      <c r="U438" s="236"/>
      <c r="V438" s="236"/>
      <c r="W438" s="236"/>
      <c r="X438" s="236"/>
      <c r="Y438" s="236"/>
      <c r="Z438" s="236"/>
    </row>
    <row r="439" spans="1:26" ht="15" customHeight="1">
      <c r="A439" s="257">
        <f t="shared" si="12"/>
        <v>434</v>
      </c>
      <c r="B439" s="258">
        <v>8051</v>
      </c>
      <c r="C439" s="248" t="s">
        <v>4310</v>
      </c>
      <c r="D439" s="248" t="str">
        <f t="shared" si="11"/>
        <v>DOM ZA PSIHIČKI BOLESNE ODRASLE OSOBE ZAGREB (8051)</v>
      </c>
      <c r="E439" s="248" t="s">
        <v>4311</v>
      </c>
      <c r="F439" s="248" t="s">
        <v>20</v>
      </c>
      <c r="G439" s="259">
        <v>1354256</v>
      </c>
      <c r="H439" s="15" t="s">
        <v>4312</v>
      </c>
      <c r="I439" s="236"/>
      <c r="J439" s="251"/>
      <c r="K439" s="236"/>
      <c r="L439" s="236"/>
      <c r="M439" s="236"/>
      <c r="N439" s="236"/>
      <c r="O439" s="236"/>
      <c r="P439" s="236"/>
      <c r="Q439" s="236"/>
      <c r="R439" s="236"/>
      <c r="S439" s="236"/>
      <c r="T439" s="236"/>
      <c r="U439" s="236"/>
      <c r="V439" s="236"/>
      <c r="W439" s="236"/>
      <c r="X439" s="236"/>
      <c r="Y439" s="236"/>
      <c r="Z439" s="236"/>
    </row>
    <row r="440" spans="1:26" ht="15" customHeight="1">
      <c r="A440" s="257">
        <f t="shared" si="12"/>
        <v>435</v>
      </c>
      <c r="B440" s="258">
        <v>22322</v>
      </c>
      <c r="C440" s="248" t="s">
        <v>4313</v>
      </c>
      <c r="D440" s="248" t="str">
        <f t="shared" si="11"/>
        <v>DOM ZA ODRASLE OSOBE ZEMUNIK (22322)</v>
      </c>
      <c r="E440" s="248" t="s">
        <v>4314</v>
      </c>
      <c r="F440" s="248" t="s">
        <v>4315</v>
      </c>
      <c r="G440" s="259">
        <v>1364464</v>
      </c>
      <c r="H440" s="15" t="s">
        <v>4316</v>
      </c>
      <c r="I440" s="236"/>
      <c r="J440" s="251"/>
      <c r="K440" s="236"/>
      <c r="L440" s="236"/>
      <c r="M440" s="236"/>
      <c r="N440" s="236"/>
      <c r="O440" s="236"/>
      <c r="P440" s="236"/>
      <c r="Q440" s="236"/>
      <c r="R440" s="236"/>
      <c r="S440" s="236"/>
      <c r="T440" s="236"/>
      <c r="U440" s="236"/>
      <c r="V440" s="236"/>
      <c r="W440" s="236"/>
      <c r="X440" s="236"/>
      <c r="Y440" s="236"/>
      <c r="Z440" s="236"/>
    </row>
    <row r="441" spans="1:26" ht="15" customHeight="1">
      <c r="A441" s="257">
        <f t="shared" si="12"/>
        <v>436</v>
      </c>
      <c r="B441" s="258">
        <v>43327</v>
      </c>
      <c r="C441" s="248" t="s">
        <v>4317</v>
      </c>
      <c r="D441" s="248" t="str">
        <f t="shared" si="11"/>
        <v>DOM ZA STARIJE I TEŠKO BOLESNE ODRASLE OSOBE "MAJKA MARIJA PETKOVIĆ" (43327)</v>
      </c>
      <c r="E441" s="248" t="s">
        <v>4318</v>
      </c>
      <c r="F441" s="248" t="s">
        <v>4286</v>
      </c>
      <c r="G441" s="266" t="s">
        <v>4319</v>
      </c>
      <c r="H441" s="271" t="s">
        <v>4320</v>
      </c>
      <c r="I441" s="236"/>
      <c r="J441" s="251"/>
      <c r="K441" s="236"/>
      <c r="L441" s="236"/>
      <c r="M441" s="236"/>
      <c r="N441" s="236"/>
      <c r="O441" s="236"/>
      <c r="P441" s="236"/>
      <c r="Q441" s="236"/>
      <c r="R441" s="236"/>
      <c r="S441" s="236"/>
      <c r="T441" s="236"/>
      <c r="U441" s="236"/>
      <c r="V441" s="236"/>
      <c r="W441" s="236"/>
      <c r="X441" s="236"/>
      <c r="Y441" s="236"/>
      <c r="Z441" s="236"/>
    </row>
    <row r="442" spans="1:26" ht="15" customHeight="1">
      <c r="A442" s="257">
        <f t="shared" si="12"/>
        <v>437</v>
      </c>
      <c r="B442" s="258">
        <v>46052</v>
      </c>
      <c r="C442" s="248" t="s">
        <v>4321</v>
      </c>
      <c r="D442" s="248" t="str">
        <f t="shared" si="11"/>
        <v>DOM ZA STARIJE OSOBE OKLAJ (46052)</v>
      </c>
      <c r="E442" s="248" t="s">
        <v>4322</v>
      </c>
      <c r="F442" s="248" t="s">
        <v>4323</v>
      </c>
      <c r="G442" s="259">
        <v>1917790</v>
      </c>
      <c r="H442" s="15" t="s">
        <v>4324</v>
      </c>
      <c r="I442" s="236"/>
      <c r="J442" s="251"/>
      <c r="K442" s="236"/>
      <c r="L442" s="236"/>
      <c r="M442" s="236"/>
      <c r="N442" s="236"/>
      <c r="O442" s="236"/>
      <c r="P442" s="236"/>
      <c r="Q442" s="236"/>
      <c r="R442" s="236"/>
      <c r="S442" s="236"/>
      <c r="T442" s="236"/>
      <c r="U442" s="236"/>
      <c r="V442" s="236"/>
      <c r="W442" s="236"/>
      <c r="X442" s="236"/>
      <c r="Y442" s="236"/>
      <c r="Z442" s="236"/>
    </row>
    <row r="443" spans="1:26" ht="15" customHeight="1">
      <c r="A443" s="257">
        <f t="shared" si="12"/>
        <v>438</v>
      </c>
      <c r="B443" s="258">
        <v>7243</v>
      </c>
      <c r="C443" s="248" t="s">
        <v>4325</v>
      </c>
      <c r="D443" s="248" t="str">
        <f t="shared" si="11"/>
        <v>ODGOJNI DOM IVANEC (7243)</v>
      </c>
      <c r="E443" s="248" t="s">
        <v>4326</v>
      </c>
      <c r="F443" s="248" t="s">
        <v>4005</v>
      </c>
      <c r="G443" s="259">
        <v>3126013</v>
      </c>
      <c r="H443" s="15" t="s">
        <v>4327</v>
      </c>
      <c r="I443" s="236"/>
      <c r="J443" s="251"/>
      <c r="K443" s="236"/>
      <c r="L443" s="236"/>
      <c r="M443" s="236"/>
      <c r="N443" s="236"/>
      <c r="O443" s="236"/>
      <c r="P443" s="236"/>
      <c r="Q443" s="236"/>
      <c r="R443" s="236"/>
      <c r="S443" s="236"/>
      <c r="T443" s="236"/>
      <c r="U443" s="236"/>
      <c r="V443" s="236"/>
      <c r="W443" s="236"/>
      <c r="X443" s="236"/>
      <c r="Y443" s="236"/>
      <c r="Z443" s="236"/>
    </row>
    <row r="444" spans="1:26" ht="15" customHeight="1">
      <c r="A444" s="257">
        <f t="shared" si="12"/>
        <v>439</v>
      </c>
      <c r="B444" s="258">
        <v>7260</v>
      </c>
      <c r="C444" s="248" t="s">
        <v>4328</v>
      </c>
      <c r="D444" s="248" t="str">
        <f t="shared" si="11"/>
        <v>ODGOJNI DOM MALI LOŠINJ (7260)</v>
      </c>
      <c r="E444" s="248" t="s">
        <v>4329</v>
      </c>
      <c r="F444" s="248" t="s">
        <v>3934</v>
      </c>
      <c r="G444" s="259">
        <v>3040216</v>
      </c>
      <c r="H444" s="15" t="s">
        <v>4330</v>
      </c>
      <c r="I444" s="236"/>
      <c r="J444" s="251"/>
      <c r="K444" s="236"/>
      <c r="L444" s="236"/>
      <c r="M444" s="236"/>
      <c r="N444" s="236"/>
      <c r="O444" s="236"/>
      <c r="P444" s="236"/>
      <c r="Q444" s="236"/>
      <c r="R444" s="236"/>
      <c r="S444" s="236"/>
      <c r="T444" s="236"/>
      <c r="U444" s="236"/>
      <c r="V444" s="236"/>
      <c r="W444" s="236"/>
      <c r="X444" s="236"/>
      <c r="Y444" s="236"/>
      <c r="Z444" s="236"/>
    </row>
    <row r="445" spans="1:26" ht="15" customHeight="1">
      <c r="A445" s="246">
        <f t="shared" si="12"/>
        <v>440</v>
      </c>
      <c r="B445" s="253">
        <v>43214</v>
      </c>
      <c r="C445" s="254" t="s">
        <v>4331</v>
      </c>
      <c r="D445" s="248" t="str">
        <f t="shared" si="11"/>
        <v>MINISTARSTVO TURIZMA I SPORTA (43214)</v>
      </c>
      <c r="E445" s="254" t="s">
        <v>3583</v>
      </c>
      <c r="F445" s="254" t="s">
        <v>20</v>
      </c>
      <c r="G445" s="255">
        <v>2323427</v>
      </c>
      <c r="H445" s="256" t="s">
        <v>4332</v>
      </c>
      <c r="I445" s="251"/>
      <c r="J445" s="251"/>
      <c r="K445" s="251"/>
      <c r="L445" s="251"/>
      <c r="M445" s="251"/>
      <c r="N445" s="251"/>
      <c r="O445" s="251"/>
      <c r="P445" s="251"/>
      <c r="Q445" s="251"/>
      <c r="R445" s="251"/>
      <c r="S445" s="251"/>
      <c r="T445" s="251"/>
      <c r="U445" s="251"/>
      <c r="V445" s="251"/>
      <c r="W445" s="251"/>
      <c r="X445" s="251"/>
      <c r="Y445" s="251"/>
      <c r="Z445" s="251"/>
    </row>
    <row r="446" spans="1:26" ht="15" customHeight="1">
      <c r="A446" s="246">
        <f t="shared" si="12"/>
        <v>441</v>
      </c>
      <c r="B446" s="253" t="s">
        <v>4333</v>
      </c>
      <c r="C446" s="254" t="s">
        <v>4334</v>
      </c>
      <c r="D446" s="248" t="str">
        <f t="shared" si="11"/>
        <v>MINISTARSTVO ZDRAVSTVA (47107)</v>
      </c>
      <c r="E446" s="254" t="s">
        <v>4335</v>
      </c>
      <c r="F446" s="254" t="s">
        <v>20</v>
      </c>
      <c r="G446" s="255">
        <v>2830396</v>
      </c>
      <c r="H446" s="256" t="s">
        <v>4336</v>
      </c>
      <c r="I446" s="236"/>
      <c r="J446" s="251"/>
      <c r="K446" s="236"/>
      <c r="L446" s="236"/>
      <c r="M446" s="236"/>
      <c r="N446" s="236"/>
      <c r="O446" s="236"/>
      <c r="P446" s="236"/>
      <c r="Q446" s="236"/>
      <c r="R446" s="236"/>
      <c r="S446" s="236"/>
      <c r="T446" s="236"/>
      <c r="U446" s="236"/>
      <c r="V446" s="236"/>
      <c r="W446" s="236"/>
      <c r="X446" s="236"/>
      <c r="Y446" s="236"/>
      <c r="Z446" s="236"/>
    </row>
    <row r="447" spans="1:26" ht="15" customHeight="1">
      <c r="A447" s="257">
        <f t="shared" si="12"/>
        <v>442</v>
      </c>
      <c r="B447" s="258">
        <v>26571</v>
      </c>
      <c r="C447" s="248" t="s">
        <v>4337</v>
      </c>
      <c r="D447" s="248" t="str">
        <f t="shared" si="11"/>
        <v>KLINIČKA BOLNICA DUBRAVA (26571)</v>
      </c>
      <c r="E447" s="248" t="s">
        <v>4338</v>
      </c>
      <c r="F447" s="248" t="s">
        <v>20</v>
      </c>
      <c r="G447" s="259">
        <v>3799913</v>
      </c>
      <c r="H447" s="15" t="s">
        <v>4339</v>
      </c>
      <c r="I447" s="236"/>
      <c r="J447" s="251"/>
      <c r="K447" s="236"/>
      <c r="L447" s="236"/>
      <c r="M447" s="236"/>
      <c r="N447" s="236"/>
      <c r="O447" s="236"/>
      <c r="P447" s="236"/>
      <c r="Q447" s="236"/>
      <c r="R447" s="236"/>
      <c r="S447" s="236"/>
      <c r="T447" s="236"/>
      <c r="U447" s="236"/>
      <c r="V447" s="236"/>
      <c r="W447" s="236"/>
      <c r="X447" s="236"/>
      <c r="Y447" s="236"/>
      <c r="Z447" s="236"/>
    </row>
    <row r="448" spans="1:26" ht="15" customHeight="1">
      <c r="A448" s="257">
        <f t="shared" si="12"/>
        <v>443</v>
      </c>
      <c r="B448" s="258">
        <v>26387</v>
      </c>
      <c r="C448" s="248" t="s">
        <v>4340</v>
      </c>
      <c r="D448" s="248" t="str">
        <f t="shared" si="11"/>
        <v>KLINIČKA BOLNICA MERKUR (26387)</v>
      </c>
      <c r="E448" s="248" t="s">
        <v>4341</v>
      </c>
      <c r="F448" s="248" t="s">
        <v>20</v>
      </c>
      <c r="G448" s="259">
        <v>3279057</v>
      </c>
      <c r="H448" s="15" t="s">
        <v>4342</v>
      </c>
      <c r="I448" s="236"/>
      <c r="J448" s="251"/>
      <c r="K448" s="236"/>
      <c r="L448" s="236"/>
      <c r="M448" s="236"/>
      <c r="N448" s="236"/>
      <c r="O448" s="236"/>
      <c r="P448" s="236"/>
      <c r="Q448" s="236"/>
      <c r="R448" s="236"/>
      <c r="S448" s="236"/>
      <c r="T448" s="236"/>
      <c r="U448" s="236"/>
      <c r="V448" s="236"/>
      <c r="W448" s="236"/>
      <c r="X448" s="236"/>
      <c r="Y448" s="236"/>
      <c r="Z448" s="236"/>
    </row>
    <row r="449" spans="1:26" ht="15" customHeight="1">
      <c r="A449" s="257">
        <f t="shared" si="12"/>
        <v>444</v>
      </c>
      <c r="B449" s="258">
        <v>26400</v>
      </c>
      <c r="C449" s="11" t="s">
        <v>4343</v>
      </c>
      <c r="D449" s="248" t="str">
        <f t="shared" si="11"/>
        <v>KLINIČKI BOLNIČKI CENTAR OSIJEK (26400)</v>
      </c>
      <c r="E449" s="248" t="s">
        <v>4344</v>
      </c>
      <c r="F449" s="248" t="s">
        <v>40</v>
      </c>
      <c r="G449" s="259">
        <v>3018822</v>
      </c>
      <c r="H449" s="15" t="s">
        <v>4345</v>
      </c>
      <c r="I449" s="236"/>
      <c r="J449" s="251"/>
      <c r="K449" s="236"/>
      <c r="L449" s="236"/>
      <c r="M449" s="236"/>
      <c r="N449" s="236"/>
      <c r="O449" s="236"/>
      <c r="P449" s="236"/>
      <c r="Q449" s="236"/>
      <c r="R449" s="236"/>
      <c r="S449" s="236"/>
      <c r="T449" s="236"/>
      <c r="U449" s="236"/>
      <c r="V449" s="236"/>
      <c r="W449" s="236"/>
      <c r="X449" s="236"/>
      <c r="Y449" s="236"/>
      <c r="Z449" s="236"/>
    </row>
    <row r="450" spans="1:26" ht="15" customHeight="1">
      <c r="A450" s="257">
        <f t="shared" si="12"/>
        <v>445</v>
      </c>
      <c r="B450" s="258">
        <v>26379</v>
      </c>
      <c r="C450" s="248" t="s">
        <v>4346</v>
      </c>
      <c r="D450" s="248" t="str">
        <f t="shared" si="11"/>
        <v>KLINIČKI BOLNIČKI CENTAR RIJEKA (26379)</v>
      </c>
      <c r="E450" s="248" t="s">
        <v>4347</v>
      </c>
      <c r="F450" s="248" t="s">
        <v>125</v>
      </c>
      <c r="G450" s="259">
        <v>3368041</v>
      </c>
      <c r="H450" s="15" t="s">
        <v>4348</v>
      </c>
      <c r="I450" s="236"/>
      <c r="J450" s="251"/>
      <c r="K450" s="236"/>
      <c r="L450" s="236"/>
      <c r="M450" s="236"/>
      <c r="N450" s="236"/>
      <c r="O450" s="236"/>
      <c r="P450" s="236"/>
      <c r="Q450" s="236"/>
      <c r="R450" s="236"/>
      <c r="S450" s="236"/>
      <c r="T450" s="236"/>
      <c r="U450" s="236"/>
      <c r="V450" s="236"/>
      <c r="W450" s="236"/>
      <c r="X450" s="236"/>
      <c r="Y450" s="236"/>
      <c r="Z450" s="236"/>
    </row>
    <row r="451" spans="1:26" ht="15" customHeight="1">
      <c r="A451" s="257">
        <f t="shared" si="12"/>
        <v>446</v>
      </c>
      <c r="B451" s="258">
        <v>26395</v>
      </c>
      <c r="C451" s="248" t="s">
        <v>4349</v>
      </c>
      <c r="D451" s="248" t="str">
        <f t="shared" si="11"/>
        <v>KLINIČKI BOLNIČKI CENTAR SESTRE MILOSRDNICE (26395)</v>
      </c>
      <c r="E451" s="248" t="s">
        <v>4350</v>
      </c>
      <c r="F451" s="248" t="s">
        <v>20</v>
      </c>
      <c r="G451" s="259">
        <v>3208036</v>
      </c>
      <c r="H451" s="15" t="s">
        <v>4351</v>
      </c>
      <c r="I451" s="236"/>
      <c r="J451" s="251"/>
      <c r="K451" s="236"/>
      <c r="L451" s="236"/>
      <c r="M451" s="236"/>
      <c r="N451" s="236"/>
      <c r="O451" s="236"/>
      <c r="P451" s="236"/>
      <c r="Q451" s="236"/>
      <c r="R451" s="236"/>
      <c r="S451" s="236"/>
      <c r="T451" s="236"/>
      <c r="U451" s="236"/>
      <c r="V451" s="236"/>
      <c r="W451" s="236"/>
      <c r="X451" s="236"/>
      <c r="Y451" s="236"/>
      <c r="Z451" s="236"/>
    </row>
    <row r="452" spans="1:26" ht="15" customHeight="1">
      <c r="A452" s="257">
        <f t="shared" si="12"/>
        <v>447</v>
      </c>
      <c r="B452" s="258">
        <v>26418</v>
      </c>
      <c r="C452" s="11" t="s">
        <v>4352</v>
      </c>
      <c r="D452" s="248" t="str">
        <f t="shared" ref="D452:D515" si="13">C452&amp;" ("&amp;B452&amp;")"</f>
        <v>KLINIČKI BOLNIČKI CENTAR SPLIT (26418)</v>
      </c>
      <c r="E452" s="248" t="s">
        <v>4353</v>
      </c>
      <c r="F452" s="248" t="s">
        <v>176</v>
      </c>
      <c r="G452" s="259">
        <v>242870</v>
      </c>
      <c r="H452" s="15" t="s">
        <v>4354</v>
      </c>
      <c r="I452" s="236"/>
      <c r="J452" s="251"/>
      <c r="K452" s="236"/>
      <c r="L452" s="236"/>
      <c r="M452" s="236"/>
      <c r="N452" s="236"/>
      <c r="O452" s="236"/>
      <c r="P452" s="236"/>
      <c r="Q452" s="236"/>
      <c r="R452" s="236"/>
      <c r="S452" s="236"/>
      <c r="T452" s="236"/>
      <c r="U452" s="236"/>
      <c r="V452" s="236"/>
      <c r="W452" s="236"/>
      <c r="X452" s="236"/>
      <c r="Y452" s="236"/>
      <c r="Z452" s="236"/>
    </row>
    <row r="453" spans="1:26" ht="15" customHeight="1">
      <c r="A453" s="257">
        <f t="shared" si="12"/>
        <v>448</v>
      </c>
      <c r="B453" s="258">
        <v>38069</v>
      </c>
      <c r="C453" s="248" t="s">
        <v>4355</v>
      </c>
      <c r="D453" s="248" t="str">
        <f t="shared" si="13"/>
        <v>KLINIČKI BOLNIČKI CENTAR ZAGREB (38069)</v>
      </c>
      <c r="E453" s="248" t="s">
        <v>4356</v>
      </c>
      <c r="F453" s="248" t="s">
        <v>20</v>
      </c>
      <c r="G453" s="259">
        <v>3270777</v>
      </c>
      <c r="H453" s="15" t="s">
        <v>4357</v>
      </c>
      <c r="I453" s="236"/>
      <c r="J453" s="251"/>
      <c r="K453" s="236"/>
      <c r="L453" s="236"/>
      <c r="M453" s="236"/>
      <c r="N453" s="236"/>
      <c r="O453" s="236"/>
      <c r="P453" s="236"/>
      <c r="Q453" s="236"/>
      <c r="R453" s="236"/>
      <c r="S453" s="236"/>
      <c r="T453" s="236"/>
      <c r="U453" s="236"/>
      <c r="V453" s="236"/>
      <c r="W453" s="236"/>
      <c r="X453" s="236"/>
      <c r="Y453" s="236"/>
      <c r="Z453" s="236"/>
    </row>
    <row r="454" spans="1:26" ht="15" customHeight="1">
      <c r="A454" s="257">
        <f t="shared" si="12"/>
        <v>449</v>
      </c>
      <c r="B454" s="258">
        <v>47893</v>
      </c>
      <c r="C454" s="248" t="s">
        <v>4358</v>
      </c>
      <c r="D454" s="248" t="str">
        <f t="shared" si="13"/>
        <v>KLINIKA ZA DJEČJE BOLESTI ZAGREB (47893)</v>
      </c>
      <c r="E454" s="248" t="s">
        <v>4359</v>
      </c>
      <c r="F454" s="248" t="s">
        <v>20</v>
      </c>
      <c r="G454" s="259">
        <v>2874989</v>
      </c>
      <c r="H454" s="15" t="s">
        <v>4360</v>
      </c>
      <c r="I454" s="236"/>
      <c r="J454" s="251"/>
      <c r="K454" s="236"/>
      <c r="L454" s="236"/>
      <c r="M454" s="236"/>
      <c r="N454" s="236"/>
      <c r="O454" s="236"/>
      <c r="P454" s="236"/>
      <c r="Q454" s="236"/>
      <c r="R454" s="236"/>
      <c r="S454" s="236"/>
      <c r="T454" s="236"/>
      <c r="U454" s="236"/>
      <c r="V454" s="236"/>
      <c r="W454" s="236"/>
      <c r="X454" s="236"/>
      <c r="Y454" s="236"/>
      <c r="Z454" s="236"/>
    </row>
    <row r="455" spans="1:26" ht="15" customHeight="1">
      <c r="A455" s="257">
        <f t="shared" si="12"/>
        <v>450</v>
      </c>
      <c r="B455" s="258">
        <v>26459</v>
      </c>
      <c r="C455" s="248" t="s">
        <v>4361</v>
      </c>
      <c r="D455" s="248" t="str">
        <f t="shared" si="13"/>
        <v>KLINIKA ZA INFEKTIVNE BOLESTI DR. FRAN MIHALJEVIĆ (26459)</v>
      </c>
      <c r="E455" s="248" t="s">
        <v>4362</v>
      </c>
      <c r="F455" s="248" t="s">
        <v>20</v>
      </c>
      <c r="G455" s="259">
        <v>3270793</v>
      </c>
      <c r="H455" s="15" t="s">
        <v>4363</v>
      </c>
      <c r="I455" s="236"/>
      <c r="J455" s="251"/>
      <c r="K455" s="236"/>
      <c r="L455" s="236"/>
      <c r="M455" s="236"/>
      <c r="N455" s="236"/>
      <c r="O455" s="236"/>
      <c r="P455" s="236"/>
      <c r="Q455" s="236"/>
      <c r="R455" s="236"/>
      <c r="S455" s="236"/>
      <c r="T455" s="236"/>
      <c r="U455" s="236"/>
      <c r="V455" s="236"/>
      <c r="W455" s="236"/>
      <c r="X455" s="236"/>
      <c r="Y455" s="236"/>
      <c r="Z455" s="236"/>
    </row>
    <row r="456" spans="1:26" ht="15" customHeight="1">
      <c r="A456" s="257">
        <f t="shared" si="12"/>
        <v>451</v>
      </c>
      <c r="B456" s="258">
        <v>26426</v>
      </c>
      <c r="C456" s="11" t="s">
        <v>4364</v>
      </c>
      <c r="D456" s="248" t="str">
        <f t="shared" si="13"/>
        <v>KLINIKA ZA ORTOPEDIJU LOVRAN (26426)</v>
      </c>
      <c r="E456" s="248" t="s">
        <v>4365</v>
      </c>
      <c r="F456" s="248" t="s">
        <v>3721</v>
      </c>
      <c r="G456" s="259">
        <v>3090302</v>
      </c>
      <c r="H456" s="15" t="s">
        <v>4366</v>
      </c>
      <c r="I456" s="236"/>
      <c r="J456" s="251"/>
      <c r="K456" s="236"/>
      <c r="L456" s="236"/>
      <c r="M456" s="236"/>
      <c r="N456" s="236"/>
      <c r="O456" s="236"/>
      <c r="P456" s="236"/>
      <c r="Q456" s="236"/>
      <c r="R456" s="236"/>
      <c r="S456" s="236"/>
      <c r="T456" s="236"/>
      <c r="U456" s="236"/>
      <c r="V456" s="236"/>
      <c r="W456" s="236"/>
      <c r="X456" s="236"/>
      <c r="Y456" s="236"/>
      <c r="Z456" s="236"/>
    </row>
    <row r="457" spans="1:26" ht="15" customHeight="1">
      <c r="A457" s="257">
        <f t="shared" si="12"/>
        <v>452</v>
      </c>
      <c r="B457" s="258">
        <v>38028</v>
      </c>
      <c r="C457" s="11" t="s">
        <v>4367</v>
      </c>
      <c r="D457" s="248" t="str">
        <f t="shared" si="13"/>
        <v>NACIONALNA MEMORIJALNA BOLNICA VUKOVAR (38028)</v>
      </c>
      <c r="E457" s="248" t="s">
        <v>4368</v>
      </c>
      <c r="F457" s="248" t="s">
        <v>326</v>
      </c>
      <c r="G457" s="266" t="s">
        <v>4369</v>
      </c>
      <c r="H457" s="269">
        <v>54896856295</v>
      </c>
      <c r="I457" s="236"/>
      <c r="J457" s="251"/>
      <c r="K457" s="236"/>
      <c r="L457" s="236"/>
      <c r="M457" s="236"/>
      <c r="N457" s="236"/>
      <c r="O457" s="236"/>
      <c r="P457" s="236"/>
      <c r="Q457" s="236"/>
      <c r="R457" s="236"/>
      <c r="S457" s="236"/>
      <c r="T457" s="236"/>
      <c r="U457" s="236"/>
      <c r="V457" s="236"/>
      <c r="W457" s="236"/>
      <c r="X457" s="236"/>
      <c r="Y457" s="236"/>
      <c r="Z457" s="236"/>
    </row>
    <row r="458" spans="1:26" ht="15" customHeight="1">
      <c r="A458" s="257">
        <f t="shared" si="12"/>
        <v>453</v>
      </c>
      <c r="B458" s="258">
        <v>38655</v>
      </c>
      <c r="C458" s="248" t="s">
        <v>4370</v>
      </c>
      <c r="D458" s="248" t="str">
        <f t="shared" si="13"/>
        <v>DOM ZDRAVLJA MINISTARSTVA UNUTARNJIH POSLOVA REPUBLIKE HRVATSKE (38655)</v>
      </c>
      <c r="E458" s="248" t="s">
        <v>4371</v>
      </c>
      <c r="F458" s="248" t="s">
        <v>20</v>
      </c>
      <c r="G458" s="259">
        <v>3274314</v>
      </c>
      <c r="H458" s="15" t="s">
        <v>4372</v>
      </c>
      <c r="I458" s="236"/>
      <c r="J458" s="251"/>
      <c r="K458" s="236"/>
      <c r="L458" s="236"/>
      <c r="M458" s="236"/>
      <c r="N458" s="236"/>
      <c r="O458" s="236"/>
      <c r="P458" s="236"/>
      <c r="Q458" s="236"/>
      <c r="R458" s="236"/>
      <c r="S458" s="236"/>
      <c r="T458" s="236"/>
      <c r="U458" s="236"/>
      <c r="V458" s="236"/>
      <c r="W458" s="236"/>
      <c r="X458" s="236"/>
      <c r="Y458" s="236"/>
      <c r="Z458" s="236"/>
    </row>
    <row r="459" spans="1:26" ht="15" customHeight="1">
      <c r="A459" s="257">
        <f t="shared" si="12"/>
        <v>454</v>
      </c>
      <c r="B459" s="258">
        <v>44573</v>
      </c>
      <c r="C459" s="248" t="s">
        <v>4373</v>
      </c>
      <c r="D459" s="248" t="str">
        <f t="shared" si="13"/>
        <v>HRVATSKI ZAVOD ZA HITNU MEDICINU (44573)</v>
      </c>
      <c r="E459" s="248" t="s">
        <v>4374</v>
      </c>
      <c r="F459" s="248" t="s">
        <v>20</v>
      </c>
      <c r="G459" s="259">
        <v>2536145</v>
      </c>
      <c r="H459" s="15" t="s">
        <v>4375</v>
      </c>
      <c r="I459" s="236"/>
      <c r="J459" s="251"/>
      <c r="K459" s="236"/>
      <c r="L459" s="236"/>
      <c r="M459" s="236"/>
      <c r="N459" s="236"/>
      <c r="O459" s="236"/>
      <c r="P459" s="236"/>
      <c r="Q459" s="236"/>
      <c r="R459" s="236"/>
      <c r="S459" s="236"/>
      <c r="T459" s="236"/>
      <c r="U459" s="236"/>
      <c r="V459" s="236"/>
      <c r="W459" s="236"/>
      <c r="X459" s="236"/>
      <c r="Y459" s="236"/>
      <c r="Z459" s="236"/>
    </row>
    <row r="460" spans="1:26" ht="15" customHeight="1">
      <c r="A460" s="257">
        <f t="shared" si="12"/>
        <v>455</v>
      </c>
      <c r="B460" s="258">
        <v>26346</v>
      </c>
      <c r="C460" s="248" t="s">
        <v>4376</v>
      </c>
      <c r="D460" s="248" t="str">
        <f t="shared" si="13"/>
        <v>HRVATSKI ZAVOD ZA JAVNO ZDRAVSTVO (26346)</v>
      </c>
      <c r="E460" s="248" t="s">
        <v>4377</v>
      </c>
      <c r="F460" s="248" t="s">
        <v>20</v>
      </c>
      <c r="G460" s="259">
        <v>3270963</v>
      </c>
      <c r="H460" s="15" t="s">
        <v>4378</v>
      </c>
      <c r="I460" s="236"/>
      <c r="J460" s="251"/>
      <c r="K460" s="236"/>
      <c r="L460" s="236"/>
      <c r="M460" s="236"/>
      <c r="N460" s="236"/>
      <c r="O460" s="236"/>
      <c r="P460" s="236"/>
      <c r="Q460" s="236"/>
      <c r="R460" s="236"/>
      <c r="S460" s="236"/>
      <c r="T460" s="236"/>
      <c r="U460" s="236"/>
      <c r="V460" s="236"/>
      <c r="W460" s="236"/>
      <c r="X460" s="236"/>
      <c r="Y460" s="236"/>
      <c r="Z460" s="236"/>
    </row>
    <row r="461" spans="1:26" ht="15" customHeight="1">
      <c r="A461" s="257">
        <f t="shared" si="12"/>
        <v>456</v>
      </c>
      <c r="B461" s="258">
        <v>26354</v>
      </c>
      <c r="C461" s="248" t="s">
        <v>4379</v>
      </c>
      <c r="D461" s="248" t="str">
        <f t="shared" si="13"/>
        <v>HRVATSKI ZAVOD ZA TRANSFUZIJSKU MEDICINU (26354)</v>
      </c>
      <c r="E461" s="248" t="s">
        <v>4380</v>
      </c>
      <c r="F461" s="248" t="s">
        <v>20</v>
      </c>
      <c r="G461" s="259">
        <v>3281973</v>
      </c>
      <c r="H461" s="15" t="s">
        <v>4381</v>
      </c>
      <c r="I461" s="236"/>
      <c r="J461" s="251"/>
      <c r="K461" s="236"/>
      <c r="L461" s="236"/>
      <c r="M461" s="236"/>
      <c r="N461" s="236"/>
      <c r="O461" s="236"/>
      <c r="P461" s="236"/>
      <c r="Q461" s="236"/>
      <c r="R461" s="236"/>
      <c r="S461" s="236"/>
      <c r="T461" s="236"/>
      <c r="U461" s="236"/>
      <c r="V461" s="236"/>
      <c r="W461" s="236"/>
      <c r="X461" s="236"/>
      <c r="Y461" s="236"/>
      <c r="Z461" s="236"/>
    </row>
    <row r="462" spans="1:26" ht="15" customHeight="1">
      <c r="A462" s="257">
        <f t="shared" si="12"/>
        <v>457</v>
      </c>
      <c r="B462" s="258">
        <v>23616</v>
      </c>
      <c r="C462" s="248" t="s">
        <v>4382</v>
      </c>
      <c r="D462" s="248" t="str">
        <f t="shared" si="13"/>
        <v>IMUNOLOŠKI ZAVOD (23616)</v>
      </c>
      <c r="E462" s="248" t="s">
        <v>4383</v>
      </c>
      <c r="F462" s="248" t="s">
        <v>20</v>
      </c>
      <c r="G462" s="260" t="s">
        <v>4384</v>
      </c>
      <c r="H462" s="272" t="s">
        <v>4385</v>
      </c>
      <c r="I462" s="236"/>
      <c r="J462" s="251"/>
      <c r="K462" s="236"/>
      <c r="L462" s="236"/>
      <c r="M462" s="236"/>
      <c r="N462" s="236"/>
      <c r="O462" s="236"/>
      <c r="P462" s="236"/>
      <c r="Q462" s="236"/>
      <c r="R462" s="236"/>
      <c r="S462" s="236"/>
      <c r="T462" s="236"/>
      <c r="U462" s="236"/>
      <c r="V462" s="236"/>
      <c r="W462" s="236"/>
      <c r="X462" s="236"/>
      <c r="Y462" s="236"/>
      <c r="Z462" s="236"/>
    </row>
    <row r="463" spans="1:26" ht="15" customHeight="1">
      <c r="A463" s="246">
        <f t="shared" si="12"/>
        <v>458</v>
      </c>
      <c r="B463" s="253">
        <v>21828</v>
      </c>
      <c r="C463" s="254" t="s">
        <v>4386</v>
      </c>
      <c r="D463" s="248" t="str">
        <f t="shared" si="13"/>
        <v>HRVATSKA AKADEMIJA ZNANOSTI I UMJETNOSTI (21828)</v>
      </c>
      <c r="E463" s="254" t="s">
        <v>4387</v>
      </c>
      <c r="F463" s="254" t="s">
        <v>20</v>
      </c>
      <c r="G463" s="255">
        <v>3205207</v>
      </c>
      <c r="H463" s="256" t="s">
        <v>4388</v>
      </c>
      <c r="I463" s="236"/>
      <c r="J463" s="251"/>
      <c r="K463" s="236"/>
      <c r="L463" s="236"/>
      <c r="M463" s="236"/>
      <c r="N463" s="236"/>
      <c r="O463" s="236"/>
      <c r="P463" s="236"/>
      <c r="Q463" s="236"/>
      <c r="R463" s="236"/>
      <c r="S463" s="236"/>
      <c r="T463" s="236"/>
      <c r="U463" s="236"/>
      <c r="V463" s="236"/>
      <c r="W463" s="236"/>
      <c r="X463" s="236"/>
      <c r="Y463" s="236"/>
      <c r="Z463" s="236"/>
    </row>
    <row r="464" spans="1:26" ht="15" customHeight="1">
      <c r="A464" s="246">
        <f t="shared" si="12"/>
        <v>459</v>
      </c>
      <c r="B464" s="253">
        <v>51441</v>
      </c>
      <c r="C464" s="254" t="s">
        <v>4389</v>
      </c>
      <c r="D464" s="248" t="str">
        <f t="shared" si="13"/>
        <v>MINISTARSTVO PRAVOSUĐA I UPRAVE (51441)</v>
      </c>
      <c r="E464" s="254" t="s">
        <v>4390</v>
      </c>
      <c r="F464" s="254" t="s">
        <v>20</v>
      </c>
      <c r="G464" s="255">
        <v>5287260</v>
      </c>
      <c r="H464" s="256" t="s">
        <v>4391</v>
      </c>
      <c r="I464" s="273"/>
      <c r="J464" s="251"/>
      <c r="K464" s="236"/>
      <c r="L464" s="236"/>
      <c r="M464" s="236"/>
      <c r="N464" s="236"/>
      <c r="O464" s="236"/>
      <c r="P464" s="236"/>
      <c r="Q464" s="236"/>
      <c r="R464" s="236"/>
      <c r="S464" s="236"/>
      <c r="T464" s="236"/>
      <c r="U464" s="236"/>
      <c r="V464" s="236"/>
      <c r="W464" s="236"/>
      <c r="X464" s="236"/>
      <c r="Y464" s="236"/>
      <c r="Z464" s="236"/>
    </row>
    <row r="465" spans="1:26" ht="15" customHeight="1">
      <c r="A465" s="257">
        <f t="shared" si="12"/>
        <v>460</v>
      </c>
      <c r="B465" s="258">
        <v>45978</v>
      </c>
      <c r="C465" s="248" t="s">
        <v>4392</v>
      </c>
      <c r="D465" s="248" t="str">
        <f t="shared" si="13"/>
        <v>PRAVOSUDNA AKADEMIJA (45978)</v>
      </c>
      <c r="E465" s="248" t="s">
        <v>4390</v>
      </c>
      <c r="F465" s="248" t="s">
        <v>20</v>
      </c>
      <c r="G465" s="259" t="s">
        <v>4393</v>
      </c>
      <c r="H465" s="274" t="s">
        <v>4394</v>
      </c>
      <c r="I465" s="236"/>
      <c r="J465" s="251"/>
      <c r="K465" s="236"/>
      <c r="L465" s="236"/>
      <c r="M465" s="236"/>
      <c r="N465" s="236"/>
      <c r="O465" s="236"/>
      <c r="P465" s="236"/>
      <c r="Q465" s="236"/>
      <c r="R465" s="236"/>
      <c r="S465" s="236"/>
      <c r="T465" s="236"/>
      <c r="U465" s="236"/>
      <c r="V465" s="236"/>
      <c r="W465" s="236"/>
      <c r="X465" s="236"/>
      <c r="Y465" s="236"/>
      <c r="Z465" s="236"/>
    </row>
    <row r="466" spans="1:26" ht="15" customHeight="1">
      <c r="A466" s="257">
        <f t="shared" si="12"/>
        <v>461</v>
      </c>
      <c r="B466" s="258">
        <v>47668</v>
      </c>
      <c r="C466" s="248" t="s">
        <v>4395</v>
      </c>
      <c r="D466" s="248" t="str">
        <f t="shared" si="13"/>
        <v>CENTAR ZA DIJAGNOSTIKU U ZAGREBU (47668)</v>
      </c>
      <c r="E466" s="248" t="s">
        <v>4396</v>
      </c>
      <c r="F466" s="248" t="s">
        <v>466</v>
      </c>
      <c r="G466" s="259" t="s">
        <v>4397</v>
      </c>
      <c r="H466" s="274">
        <v>95770301332</v>
      </c>
      <c r="I466" s="236"/>
      <c r="J466" s="251"/>
      <c r="K466" s="236"/>
      <c r="L466" s="236"/>
      <c r="M466" s="236"/>
      <c r="N466" s="236"/>
      <c r="O466" s="236"/>
      <c r="P466" s="236"/>
      <c r="Q466" s="236"/>
      <c r="R466" s="236"/>
      <c r="S466" s="236"/>
      <c r="T466" s="236"/>
      <c r="U466" s="236"/>
      <c r="V466" s="236"/>
      <c r="W466" s="236"/>
      <c r="X466" s="236"/>
      <c r="Y466" s="236"/>
      <c r="Z466" s="236"/>
    </row>
    <row r="467" spans="1:26" ht="15" customHeight="1">
      <c r="A467" s="257">
        <f t="shared" si="12"/>
        <v>462</v>
      </c>
      <c r="B467" s="258">
        <v>24086</v>
      </c>
      <c r="C467" s="248" t="s">
        <v>4398</v>
      </c>
      <c r="D467" s="248" t="str">
        <f t="shared" si="13"/>
        <v>CENTAR ZA IZOBRAZBU  (24086)</v>
      </c>
      <c r="E467" s="248" t="s">
        <v>4396</v>
      </c>
      <c r="F467" s="248" t="s">
        <v>20</v>
      </c>
      <c r="G467" s="259">
        <v>1740024</v>
      </c>
      <c r="H467" s="15" t="s">
        <v>4399</v>
      </c>
      <c r="I467" s="236"/>
      <c r="J467" s="251"/>
      <c r="K467" s="236"/>
      <c r="L467" s="236"/>
      <c r="M467" s="236"/>
      <c r="N467" s="236"/>
      <c r="O467" s="236"/>
      <c r="P467" s="236"/>
      <c r="Q467" s="236"/>
      <c r="R467" s="236"/>
      <c r="S467" s="236"/>
      <c r="T467" s="236"/>
      <c r="U467" s="236"/>
      <c r="V467" s="236"/>
      <c r="W467" s="236"/>
      <c r="X467" s="236"/>
      <c r="Y467" s="236"/>
      <c r="Z467" s="236"/>
    </row>
    <row r="468" spans="1:26" ht="15" customHeight="1">
      <c r="A468" s="257">
        <f t="shared" si="12"/>
        <v>463</v>
      </c>
      <c r="B468" s="258">
        <v>20727</v>
      </c>
      <c r="C468" s="248" t="s">
        <v>4400</v>
      </c>
      <c r="D468" s="248" t="str">
        <f t="shared" si="13"/>
        <v>KAZNIONICA U GLINI (20727)</v>
      </c>
      <c r="E468" s="248" t="s">
        <v>4401</v>
      </c>
      <c r="F468" s="248" t="s">
        <v>3986</v>
      </c>
      <c r="G468" s="259">
        <v>1149695</v>
      </c>
      <c r="H468" s="15" t="s">
        <v>4402</v>
      </c>
      <c r="I468" s="236"/>
      <c r="J468" s="251"/>
      <c r="K468" s="236"/>
      <c r="L468" s="236"/>
      <c r="M468" s="236"/>
      <c r="N468" s="236"/>
      <c r="O468" s="236"/>
      <c r="P468" s="236"/>
      <c r="Q468" s="236"/>
      <c r="R468" s="236"/>
      <c r="S468" s="236"/>
      <c r="T468" s="236"/>
      <c r="U468" s="236"/>
      <c r="V468" s="236"/>
      <c r="W468" s="236"/>
      <c r="X468" s="236"/>
      <c r="Y468" s="236"/>
      <c r="Z468" s="236"/>
    </row>
    <row r="469" spans="1:26" ht="15" customHeight="1">
      <c r="A469" s="257">
        <f t="shared" si="12"/>
        <v>464</v>
      </c>
      <c r="B469" s="258">
        <v>3164</v>
      </c>
      <c r="C469" s="248" t="s">
        <v>4403</v>
      </c>
      <c r="D469" s="248" t="str">
        <f t="shared" si="13"/>
        <v>KAZNIONICA U LEPOGLAVI (3164)</v>
      </c>
      <c r="E469" s="248" t="s">
        <v>4404</v>
      </c>
      <c r="F469" s="248" t="s">
        <v>4405</v>
      </c>
      <c r="G469" s="259">
        <v>3125971</v>
      </c>
      <c r="H469" s="15" t="s">
        <v>4406</v>
      </c>
      <c r="I469" s="236"/>
      <c r="J469" s="251"/>
      <c r="K469" s="236"/>
      <c r="L469" s="236"/>
      <c r="M469" s="236"/>
      <c r="N469" s="236"/>
      <c r="O469" s="236"/>
      <c r="P469" s="236"/>
      <c r="Q469" s="236"/>
      <c r="R469" s="236"/>
      <c r="S469" s="236"/>
      <c r="T469" s="236"/>
      <c r="U469" s="236"/>
      <c r="V469" s="236"/>
      <c r="W469" s="236"/>
      <c r="X469" s="236"/>
      <c r="Y469" s="236"/>
      <c r="Z469" s="236"/>
    </row>
    <row r="470" spans="1:26" ht="15" customHeight="1">
      <c r="A470" s="257">
        <f t="shared" si="12"/>
        <v>465</v>
      </c>
      <c r="B470" s="258">
        <v>3172</v>
      </c>
      <c r="C470" s="248" t="s">
        <v>4407</v>
      </c>
      <c r="D470" s="248" t="str">
        <f t="shared" si="13"/>
        <v>KAZNIONICA U LIPOVICI - POPOVAČA (3172)</v>
      </c>
      <c r="E470" s="248" t="s">
        <v>4408</v>
      </c>
      <c r="F470" s="248" t="s">
        <v>4409</v>
      </c>
      <c r="G470" s="259">
        <v>3331482</v>
      </c>
      <c r="H470" s="15" t="s">
        <v>4410</v>
      </c>
      <c r="I470" s="236"/>
      <c r="J470" s="251"/>
      <c r="K470" s="236"/>
      <c r="L470" s="236"/>
      <c r="M470" s="236"/>
      <c r="N470" s="236"/>
      <c r="O470" s="236"/>
      <c r="P470" s="236"/>
      <c r="Q470" s="236"/>
      <c r="R470" s="236"/>
      <c r="S470" s="236"/>
      <c r="T470" s="236"/>
      <c r="U470" s="236"/>
      <c r="V470" s="236"/>
      <c r="W470" s="236"/>
      <c r="X470" s="236"/>
      <c r="Y470" s="236"/>
      <c r="Z470" s="236"/>
    </row>
    <row r="471" spans="1:26" ht="15" customHeight="1">
      <c r="A471" s="257">
        <f t="shared" si="12"/>
        <v>466</v>
      </c>
      <c r="B471" s="258">
        <v>50395</v>
      </c>
      <c r="C471" s="248" t="s">
        <v>4411</v>
      </c>
      <c r="D471" s="248" t="str">
        <f t="shared" si="13"/>
        <v>KAZNIONICA U POŽEGI (50395)</v>
      </c>
      <c r="E471" s="248" t="s">
        <v>4412</v>
      </c>
      <c r="F471" s="248" t="s">
        <v>3763</v>
      </c>
      <c r="G471" s="259">
        <v>4982495</v>
      </c>
      <c r="H471" s="15" t="s">
        <v>4413</v>
      </c>
      <c r="I471" s="236"/>
      <c r="J471" s="251"/>
      <c r="K471" s="236"/>
      <c r="L471" s="236"/>
      <c r="M471" s="236"/>
      <c r="N471" s="236"/>
      <c r="O471" s="236"/>
      <c r="P471" s="236"/>
      <c r="Q471" s="236"/>
      <c r="R471" s="236"/>
      <c r="S471" s="236"/>
      <c r="T471" s="236"/>
      <c r="U471" s="236"/>
      <c r="V471" s="236"/>
      <c r="W471" s="236"/>
      <c r="X471" s="236"/>
      <c r="Y471" s="236"/>
      <c r="Z471" s="236"/>
    </row>
    <row r="472" spans="1:26" ht="15" customHeight="1">
      <c r="A472" s="257">
        <f t="shared" si="12"/>
        <v>467</v>
      </c>
      <c r="B472" s="258">
        <v>3197</v>
      </c>
      <c r="C472" s="248" t="s">
        <v>4414</v>
      </c>
      <c r="D472" s="248" t="str">
        <f t="shared" si="13"/>
        <v>KAZNIONICA U TUROPOLJU (3197)</v>
      </c>
      <c r="E472" s="248" t="s">
        <v>4415</v>
      </c>
      <c r="F472" s="248" t="s">
        <v>3341</v>
      </c>
      <c r="G472" s="259">
        <v>3230015</v>
      </c>
      <c r="H472" s="15" t="s">
        <v>4416</v>
      </c>
      <c r="I472" s="236"/>
      <c r="J472" s="251"/>
      <c r="K472" s="236"/>
      <c r="L472" s="236"/>
      <c r="M472" s="236"/>
      <c r="N472" s="236"/>
      <c r="O472" s="236"/>
      <c r="P472" s="236"/>
      <c r="Q472" s="236"/>
      <c r="R472" s="236"/>
      <c r="S472" s="236"/>
      <c r="T472" s="236"/>
      <c r="U472" s="236"/>
      <c r="V472" s="236"/>
      <c r="W472" s="236"/>
      <c r="X472" s="236"/>
      <c r="Y472" s="236"/>
      <c r="Z472" s="236"/>
    </row>
    <row r="473" spans="1:26" ht="15" customHeight="1">
      <c r="A473" s="257">
        <f t="shared" si="12"/>
        <v>468</v>
      </c>
      <c r="B473" s="258">
        <v>3201</v>
      </c>
      <c r="C473" s="248" t="s">
        <v>4417</v>
      </c>
      <c r="D473" s="248" t="str">
        <f t="shared" si="13"/>
        <v>KAZNIONICA U VALTURI (3201)</v>
      </c>
      <c r="E473" s="248" t="s">
        <v>4418</v>
      </c>
      <c r="F473" s="248" t="s">
        <v>109</v>
      </c>
      <c r="G473" s="259">
        <v>3221784</v>
      </c>
      <c r="H473" s="15" t="s">
        <v>4419</v>
      </c>
      <c r="I473" s="236"/>
      <c r="J473" s="251"/>
      <c r="K473" s="236"/>
      <c r="L473" s="236"/>
      <c r="M473" s="236"/>
      <c r="N473" s="236"/>
      <c r="O473" s="236"/>
      <c r="P473" s="236"/>
      <c r="Q473" s="236"/>
      <c r="R473" s="236"/>
      <c r="S473" s="236"/>
      <c r="T473" s="236"/>
      <c r="U473" s="236"/>
      <c r="V473" s="236"/>
      <c r="W473" s="236"/>
      <c r="X473" s="236"/>
      <c r="Y473" s="236"/>
      <c r="Z473" s="236"/>
    </row>
    <row r="474" spans="1:26" ht="15" customHeight="1">
      <c r="A474" s="257">
        <f t="shared" si="12"/>
        <v>469</v>
      </c>
      <c r="B474" s="258">
        <v>3156</v>
      </c>
      <c r="C474" s="248" t="s">
        <v>4420</v>
      </c>
      <c r="D474" s="248" t="str">
        <f t="shared" si="13"/>
        <v>ODGOJNI ZAVOD TUROPOLJE (3156)</v>
      </c>
      <c r="E474" s="248" t="s">
        <v>4421</v>
      </c>
      <c r="F474" s="248" t="s">
        <v>3341</v>
      </c>
      <c r="G474" s="259">
        <v>3126498</v>
      </c>
      <c r="H474" s="15" t="s">
        <v>4422</v>
      </c>
      <c r="I474" s="236"/>
      <c r="J474" s="251"/>
      <c r="K474" s="236"/>
      <c r="L474" s="236"/>
      <c r="M474" s="236"/>
      <c r="N474" s="236"/>
      <c r="O474" s="236"/>
      <c r="P474" s="236"/>
      <c r="Q474" s="236"/>
      <c r="R474" s="236"/>
      <c r="S474" s="236"/>
      <c r="T474" s="236"/>
      <c r="U474" s="236"/>
      <c r="V474" s="236"/>
      <c r="W474" s="236"/>
      <c r="X474" s="236"/>
      <c r="Y474" s="236"/>
      <c r="Z474" s="236"/>
    </row>
    <row r="475" spans="1:26" ht="15" customHeight="1">
      <c r="A475" s="257">
        <f t="shared" si="12"/>
        <v>470</v>
      </c>
      <c r="B475" s="258">
        <v>46614</v>
      </c>
      <c r="C475" s="248" t="s">
        <v>4423</v>
      </c>
      <c r="D475" s="248" t="str">
        <f t="shared" si="13"/>
        <v>ODGOJNI ZAVOD U POŽEGI (46614)</v>
      </c>
      <c r="E475" s="248" t="s">
        <v>4412</v>
      </c>
      <c r="F475" s="248" t="s">
        <v>3763</v>
      </c>
      <c r="G475" s="259">
        <v>3342719</v>
      </c>
      <c r="H475" s="15" t="s">
        <v>4424</v>
      </c>
      <c r="I475" s="236"/>
      <c r="J475" s="251"/>
      <c r="K475" s="236"/>
      <c r="L475" s="236"/>
      <c r="M475" s="236"/>
      <c r="N475" s="236"/>
      <c r="O475" s="236"/>
      <c r="P475" s="236"/>
      <c r="Q475" s="236"/>
      <c r="R475" s="236"/>
      <c r="S475" s="236"/>
      <c r="T475" s="236"/>
      <c r="U475" s="236"/>
      <c r="V475" s="236"/>
      <c r="W475" s="236"/>
      <c r="X475" s="236"/>
      <c r="Y475" s="236"/>
      <c r="Z475" s="236"/>
    </row>
    <row r="476" spans="1:26" ht="15" customHeight="1">
      <c r="A476" s="257">
        <f t="shared" si="12"/>
        <v>471</v>
      </c>
      <c r="B476" s="258">
        <v>3210</v>
      </c>
      <c r="C476" s="248" t="s">
        <v>4425</v>
      </c>
      <c r="D476" s="248" t="str">
        <f t="shared" si="13"/>
        <v>ZATVOR U BJELOVARU (3210)</v>
      </c>
      <c r="E476" s="248" t="s">
        <v>4426</v>
      </c>
      <c r="F476" s="248" t="s">
        <v>3411</v>
      </c>
      <c r="G476" s="259">
        <v>3331369</v>
      </c>
      <c r="H476" s="15" t="s">
        <v>4427</v>
      </c>
      <c r="I476" s="236"/>
      <c r="J476" s="251"/>
      <c r="K476" s="236"/>
      <c r="L476" s="236"/>
      <c r="M476" s="236"/>
      <c r="N476" s="236"/>
      <c r="O476" s="236"/>
      <c r="P476" s="236"/>
      <c r="Q476" s="236"/>
      <c r="R476" s="236"/>
      <c r="S476" s="236"/>
      <c r="T476" s="236"/>
      <c r="U476" s="236"/>
      <c r="V476" s="236"/>
      <c r="W476" s="236"/>
      <c r="X476" s="236"/>
      <c r="Y476" s="236"/>
      <c r="Z476" s="236"/>
    </row>
    <row r="477" spans="1:26" ht="15" customHeight="1">
      <c r="A477" s="257">
        <f t="shared" si="12"/>
        <v>472</v>
      </c>
      <c r="B477" s="258">
        <v>3228</v>
      </c>
      <c r="C477" s="248" t="s">
        <v>4428</v>
      </c>
      <c r="D477" s="248" t="str">
        <f t="shared" si="13"/>
        <v>ZATVOR U DUBROVNIKU  (3228)</v>
      </c>
      <c r="E477" s="248" t="s">
        <v>4429</v>
      </c>
      <c r="F477" s="248" t="s">
        <v>119</v>
      </c>
      <c r="G477" s="259">
        <v>3312062</v>
      </c>
      <c r="H477" s="15" t="s">
        <v>4430</v>
      </c>
      <c r="I477" s="236"/>
      <c r="J477" s="251"/>
      <c r="K477" s="236"/>
      <c r="L477" s="236"/>
      <c r="M477" s="236"/>
      <c r="N477" s="236"/>
      <c r="O477" s="236"/>
      <c r="P477" s="236"/>
      <c r="Q477" s="236"/>
      <c r="R477" s="236"/>
      <c r="S477" s="236"/>
      <c r="T477" s="236"/>
      <c r="U477" s="236"/>
      <c r="V477" s="236"/>
      <c r="W477" s="236"/>
      <c r="X477" s="236"/>
      <c r="Y477" s="236"/>
      <c r="Z477" s="236"/>
    </row>
    <row r="478" spans="1:26" ht="15" customHeight="1">
      <c r="A478" s="257">
        <f t="shared" si="12"/>
        <v>473</v>
      </c>
      <c r="B478" s="258">
        <v>3236</v>
      </c>
      <c r="C478" s="248" t="s">
        <v>4431</v>
      </c>
      <c r="D478" s="248" t="str">
        <f t="shared" si="13"/>
        <v>ZATVOR U GOSPIĆU (3236)</v>
      </c>
      <c r="E478" s="248" t="s">
        <v>4432</v>
      </c>
      <c r="F478" s="248" t="s">
        <v>334</v>
      </c>
      <c r="G478" s="259">
        <v>3345971</v>
      </c>
      <c r="H478" s="15" t="s">
        <v>4433</v>
      </c>
      <c r="I478" s="236"/>
      <c r="J478" s="251"/>
      <c r="K478" s="236"/>
      <c r="L478" s="236"/>
      <c r="M478" s="236"/>
      <c r="N478" s="236"/>
      <c r="O478" s="236"/>
      <c r="P478" s="236"/>
      <c r="Q478" s="236"/>
      <c r="R478" s="236"/>
      <c r="S478" s="236"/>
      <c r="T478" s="236"/>
      <c r="U478" s="236"/>
      <c r="V478" s="236"/>
      <c r="W478" s="236"/>
      <c r="X478" s="236"/>
      <c r="Y478" s="236"/>
      <c r="Z478" s="236"/>
    </row>
    <row r="479" spans="1:26" ht="15" customHeight="1">
      <c r="A479" s="257">
        <f t="shared" si="12"/>
        <v>474</v>
      </c>
      <c r="B479" s="258">
        <v>3244</v>
      </c>
      <c r="C479" s="248" t="s">
        <v>4434</v>
      </c>
      <c r="D479" s="248" t="str">
        <f t="shared" si="13"/>
        <v>ZATVOR U KARLOVCU (3244)</v>
      </c>
      <c r="E479" s="248" t="s">
        <v>4435</v>
      </c>
      <c r="F479" s="248" t="s">
        <v>338</v>
      </c>
      <c r="G479" s="259">
        <v>3141667</v>
      </c>
      <c r="H479" s="15" t="s">
        <v>4436</v>
      </c>
      <c r="I479" s="236"/>
      <c r="J479" s="251"/>
      <c r="K479" s="236"/>
      <c r="L479" s="236"/>
      <c r="M479" s="236"/>
      <c r="N479" s="236"/>
      <c r="O479" s="236"/>
      <c r="P479" s="236"/>
      <c r="Q479" s="236"/>
      <c r="R479" s="236"/>
      <c r="S479" s="236"/>
      <c r="T479" s="236"/>
      <c r="U479" s="236"/>
      <c r="V479" s="236"/>
      <c r="W479" s="236"/>
      <c r="X479" s="236"/>
      <c r="Y479" s="236"/>
      <c r="Z479" s="236"/>
    </row>
    <row r="480" spans="1:26" ht="15" customHeight="1">
      <c r="A480" s="257">
        <f t="shared" si="12"/>
        <v>475</v>
      </c>
      <c r="B480" s="258">
        <v>3252</v>
      </c>
      <c r="C480" s="248" t="s">
        <v>4437</v>
      </c>
      <c r="D480" s="248" t="str">
        <f t="shared" si="13"/>
        <v>ZATVOR U OSIJEKU (3252)</v>
      </c>
      <c r="E480" s="248" t="s">
        <v>4438</v>
      </c>
      <c r="F480" s="248" t="s">
        <v>40</v>
      </c>
      <c r="G480" s="259">
        <v>3055264</v>
      </c>
      <c r="H480" s="15" t="s">
        <v>4439</v>
      </c>
      <c r="I480" s="236"/>
      <c r="J480" s="251"/>
      <c r="K480" s="236"/>
      <c r="L480" s="236"/>
      <c r="M480" s="236"/>
      <c r="N480" s="236"/>
      <c r="O480" s="236"/>
      <c r="P480" s="236"/>
      <c r="Q480" s="236"/>
      <c r="R480" s="236"/>
      <c r="S480" s="236"/>
      <c r="T480" s="236"/>
      <c r="U480" s="236"/>
      <c r="V480" s="236"/>
      <c r="W480" s="236"/>
      <c r="X480" s="236"/>
      <c r="Y480" s="236"/>
      <c r="Z480" s="236"/>
    </row>
    <row r="481" spans="1:26" ht="15" customHeight="1">
      <c r="A481" s="257">
        <f t="shared" si="12"/>
        <v>476</v>
      </c>
      <c r="B481" s="258">
        <v>50400</v>
      </c>
      <c r="C481" s="248" t="s">
        <v>4440</v>
      </c>
      <c r="D481" s="248" t="str">
        <f t="shared" si="13"/>
        <v>ZATVOR U POŽEGI (50400)</v>
      </c>
      <c r="E481" s="248" t="s">
        <v>4441</v>
      </c>
      <c r="F481" s="248" t="s">
        <v>3763</v>
      </c>
      <c r="G481" s="259">
        <v>4982533</v>
      </c>
      <c r="H481" s="15" t="s">
        <v>4442</v>
      </c>
      <c r="I481" s="236"/>
      <c r="J481" s="251"/>
      <c r="K481" s="236"/>
      <c r="L481" s="236"/>
      <c r="M481" s="236"/>
      <c r="N481" s="236"/>
      <c r="O481" s="236"/>
      <c r="P481" s="236"/>
      <c r="Q481" s="236"/>
      <c r="R481" s="236"/>
      <c r="S481" s="236"/>
      <c r="T481" s="236"/>
      <c r="U481" s="236"/>
      <c r="V481" s="236"/>
      <c r="W481" s="236"/>
      <c r="X481" s="236"/>
      <c r="Y481" s="236"/>
      <c r="Z481" s="236"/>
    </row>
    <row r="482" spans="1:26" ht="15" customHeight="1">
      <c r="A482" s="257">
        <f t="shared" si="12"/>
        <v>477</v>
      </c>
      <c r="B482" s="258">
        <v>3277</v>
      </c>
      <c r="C482" s="248" t="s">
        <v>4443</v>
      </c>
      <c r="D482" s="248" t="str">
        <f t="shared" si="13"/>
        <v>ZATVOR U PULI (3277)</v>
      </c>
      <c r="E482" s="248" t="s">
        <v>4444</v>
      </c>
      <c r="F482" s="248" t="s">
        <v>109</v>
      </c>
      <c r="G482" s="259">
        <v>3227693</v>
      </c>
      <c r="H482" s="15" t="s">
        <v>4445</v>
      </c>
      <c r="I482" s="236"/>
      <c r="J482" s="251"/>
      <c r="K482" s="236"/>
      <c r="L482" s="236"/>
      <c r="M482" s="236"/>
      <c r="N482" s="236"/>
      <c r="O482" s="236"/>
      <c r="P482" s="236"/>
      <c r="Q482" s="236"/>
      <c r="R482" s="236"/>
      <c r="S482" s="236"/>
      <c r="T482" s="236"/>
      <c r="U482" s="236"/>
      <c r="V482" s="236"/>
      <c r="W482" s="236"/>
      <c r="X482" s="236"/>
      <c r="Y482" s="236"/>
      <c r="Z482" s="236"/>
    </row>
    <row r="483" spans="1:26" ht="15" customHeight="1">
      <c r="A483" s="257">
        <f t="shared" si="12"/>
        <v>478</v>
      </c>
      <c r="B483" s="258">
        <v>3285</v>
      </c>
      <c r="C483" s="248" t="s">
        <v>4446</v>
      </c>
      <c r="D483" s="248" t="str">
        <f t="shared" si="13"/>
        <v>ZATVOR U RIJECI (3285)</v>
      </c>
      <c r="E483" s="248" t="s">
        <v>4447</v>
      </c>
      <c r="F483" s="248" t="s">
        <v>125</v>
      </c>
      <c r="G483" s="259">
        <v>3341640</v>
      </c>
      <c r="H483" s="15" t="s">
        <v>4448</v>
      </c>
      <c r="I483" s="236"/>
      <c r="J483" s="251"/>
      <c r="K483" s="236"/>
      <c r="L483" s="236"/>
      <c r="M483" s="236"/>
      <c r="N483" s="236"/>
      <c r="O483" s="236"/>
      <c r="P483" s="236"/>
      <c r="Q483" s="236"/>
      <c r="R483" s="236"/>
      <c r="S483" s="236"/>
      <c r="T483" s="236"/>
      <c r="U483" s="236"/>
      <c r="V483" s="236"/>
      <c r="W483" s="236"/>
      <c r="X483" s="236"/>
      <c r="Y483" s="236"/>
      <c r="Z483" s="236"/>
    </row>
    <row r="484" spans="1:26" ht="15" customHeight="1">
      <c r="A484" s="257">
        <f t="shared" si="12"/>
        <v>479</v>
      </c>
      <c r="B484" s="258">
        <v>3293</v>
      </c>
      <c r="C484" s="248" t="s">
        <v>4449</v>
      </c>
      <c r="D484" s="248" t="str">
        <f t="shared" si="13"/>
        <v>ZATVOR U SISKU (3293)</v>
      </c>
      <c r="E484" s="248" t="s">
        <v>4450</v>
      </c>
      <c r="F484" s="248" t="s">
        <v>288</v>
      </c>
      <c r="G484" s="259">
        <v>3314707</v>
      </c>
      <c r="H484" s="15" t="s">
        <v>4451</v>
      </c>
      <c r="I484" s="236"/>
      <c r="J484" s="251"/>
      <c r="K484" s="236"/>
      <c r="L484" s="236"/>
      <c r="M484" s="236"/>
      <c r="N484" s="236"/>
      <c r="O484" s="236"/>
      <c r="P484" s="236"/>
      <c r="Q484" s="236"/>
      <c r="R484" s="236"/>
      <c r="S484" s="236"/>
      <c r="T484" s="236"/>
      <c r="U484" s="236"/>
      <c r="V484" s="236"/>
      <c r="W484" s="236"/>
      <c r="X484" s="236"/>
      <c r="Y484" s="236"/>
      <c r="Z484" s="236"/>
    </row>
    <row r="485" spans="1:26" ht="15" customHeight="1">
      <c r="A485" s="257">
        <f t="shared" si="12"/>
        <v>480</v>
      </c>
      <c r="B485" s="258">
        <v>3308</v>
      </c>
      <c r="C485" s="248" t="s">
        <v>4452</v>
      </c>
      <c r="D485" s="248" t="str">
        <f t="shared" si="13"/>
        <v>ZATVOR U SPLITU (3308)</v>
      </c>
      <c r="E485" s="248" t="s">
        <v>4453</v>
      </c>
      <c r="F485" s="248" t="s">
        <v>176</v>
      </c>
      <c r="G485" s="259">
        <v>3148262</v>
      </c>
      <c r="H485" s="15" t="s">
        <v>4454</v>
      </c>
      <c r="I485" s="236"/>
      <c r="J485" s="251"/>
      <c r="K485" s="236"/>
      <c r="L485" s="236"/>
      <c r="M485" s="236"/>
      <c r="N485" s="236"/>
      <c r="O485" s="236"/>
      <c r="P485" s="236"/>
      <c r="Q485" s="236"/>
      <c r="R485" s="236"/>
      <c r="S485" s="236"/>
      <c r="T485" s="236"/>
      <c r="U485" s="236"/>
      <c r="V485" s="236"/>
      <c r="W485" s="236"/>
      <c r="X485" s="236"/>
      <c r="Y485" s="236"/>
      <c r="Z485" s="236"/>
    </row>
    <row r="486" spans="1:26" ht="15" customHeight="1">
      <c r="A486" s="257">
        <f t="shared" si="12"/>
        <v>481</v>
      </c>
      <c r="B486" s="258">
        <v>3316</v>
      </c>
      <c r="C486" s="248" t="s">
        <v>4455</v>
      </c>
      <c r="D486" s="248" t="str">
        <f t="shared" si="13"/>
        <v>ZATVOR U ŠIBENIKU (3316)</v>
      </c>
      <c r="E486" s="248" t="s">
        <v>4456</v>
      </c>
      <c r="F486" s="248" t="s">
        <v>345</v>
      </c>
      <c r="G486" s="259">
        <v>3060870</v>
      </c>
      <c r="H486" s="15" t="s">
        <v>4457</v>
      </c>
      <c r="I486" s="236"/>
      <c r="J486" s="251"/>
      <c r="K486" s="236"/>
      <c r="L486" s="236"/>
      <c r="M486" s="236"/>
      <c r="N486" s="236"/>
      <c r="O486" s="236"/>
      <c r="P486" s="236"/>
      <c r="Q486" s="236"/>
      <c r="R486" s="236"/>
      <c r="S486" s="236"/>
      <c r="T486" s="236"/>
      <c r="U486" s="236"/>
      <c r="V486" s="236"/>
      <c r="W486" s="236"/>
      <c r="X486" s="236"/>
      <c r="Y486" s="236"/>
      <c r="Z486" s="236"/>
    </row>
    <row r="487" spans="1:26" ht="15" customHeight="1">
      <c r="A487" s="257">
        <f t="shared" si="12"/>
        <v>482</v>
      </c>
      <c r="B487" s="258">
        <v>3324</v>
      </c>
      <c r="C487" s="248" t="s">
        <v>4458</v>
      </c>
      <c r="D487" s="248" t="str">
        <f t="shared" si="13"/>
        <v>ZATVOR U VARAŽDINU (3324)</v>
      </c>
      <c r="E487" s="248" t="s">
        <v>4459</v>
      </c>
      <c r="F487" s="248" t="s">
        <v>27</v>
      </c>
      <c r="G487" s="259">
        <v>3048560</v>
      </c>
      <c r="H487" s="15" t="s">
        <v>4460</v>
      </c>
      <c r="I487" s="236"/>
      <c r="J487" s="251"/>
      <c r="K487" s="236"/>
      <c r="L487" s="236"/>
      <c r="M487" s="236"/>
      <c r="N487" s="236"/>
      <c r="O487" s="236"/>
      <c r="P487" s="236"/>
      <c r="Q487" s="236"/>
      <c r="R487" s="236"/>
      <c r="S487" s="236"/>
      <c r="T487" s="236"/>
      <c r="U487" s="236"/>
      <c r="V487" s="236"/>
      <c r="W487" s="236"/>
      <c r="X487" s="236"/>
      <c r="Y487" s="236"/>
      <c r="Z487" s="236"/>
    </row>
    <row r="488" spans="1:26" ht="15" customHeight="1">
      <c r="A488" s="257">
        <f t="shared" si="12"/>
        <v>483</v>
      </c>
      <c r="B488" s="258">
        <v>3332</v>
      </c>
      <c r="C488" s="248" t="s">
        <v>4461</v>
      </c>
      <c r="D488" s="248" t="str">
        <f t="shared" si="13"/>
        <v>ZATVOR U ZADRU (3332)</v>
      </c>
      <c r="E488" s="248" t="s">
        <v>4462</v>
      </c>
      <c r="F488" s="248" t="s">
        <v>217</v>
      </c>
      <c r="G488" s="259">
        <v>3159973</v>
      </c>
      <c r="H488" s="15" t="s">
        <v>4463</v>
      </c>
      <c r="I488" s="236"/>
      <c r="J488" s="251"/>
      <c r="K488" s="236"/>
      <c r="L488" s="236"/>
      <c r="M488" s="236"/>
      <c r="N488" s="236"/>
      <c r="O488" s="236"/>
      <c r="P488" s="236"/>
      <c r="Q488" s="236"/>
      <c r="R488" s="236"/>
      <c r="S488" s="236"/>
      <c r="T488" s="236"/>
      <c r="U488" s="236"/>
      <c r="V488" s="236"/>
      <c r="W488" s="236"/>
      <c r="X488" s="236"/>
      <c r="Y488" s="236"/>
      <c r="Z488" s="236"/>
    </row>
    <row r="489" spans="1:26" ht="15" customHeight="1">
      <c r="A489" s="257">
        <f t="shared" si="12"/>
        <v>484</v>
      </c>
      <c r="B489" s="258">
        <v>3349</v>
      </c>
      <c r="C489" s="248" t="s">
        <v>4464</v>
      </c>
      <c r="D489" s="248" t="str">
        <f t="shared" si="13"/>
        <v>ZATVOR U ZAGREBU (3349)</v>
      </c>
      <c r="E489" s="248" t="s">
        <v>4396</v>
      </c>
      <c r="F489" s="248" t="s">
        <v>20</v>
      </c>
      <c r="G489" s="259">
        <v>3226476</v>
      </c>
      <c r="H489" s="15" t="s">
        <v>4465</v>
      </c>
      <c r="I489" s="236"/>
      <c r="J489" s="251"/>
      <c r="K489" s="236"/>
      <c r="L489" s="236"/>
      <c r="M489" s="236"/>
      <c r="N489" s="236"/>
      <c r="O489" s="236"/>
      <c r="P489" s="236"/>
      <c r="Q489" s="236"/>
      <c r="R489" s="236"/>
      <c r="S489" s="236"/>
      <c r="T489" s="236"/>
      <c r="U489" s="236"/>
      <c r="V489" s="236"/>
      <c r="W489" s="236"/>
      <c r="X489" s="236"/>
      <c r="Y489" s="236"/>
      <c r="Z489" s="236"/>
    </row>
    <row r="490" spans="1:26" ht="15" customHeight="1">
      <c r="A490" s="257">
        <f t="shared" si="12"/>
        <v>485</v>
      </c>
      <c r="B490" s="258">
        <v>3148</v>
      </c>
      <c r="C490" s="248" t="s">
        <v>4466</v>
      </c>
      <c r="D490" s="248" t="str">
        <f t="shared" si="13"/>
        <v>ZATVORSKA BOLNICA U ZAGREBU (3148)</v>
      </c>
      <c r="E490" s="248" t="s">
        <v>4467</v>
      </c>
      <c r="F490" s="248" t="s">
        <v>20</v>
      </c>
      <c r="G490" s="259">
        <v>3283089</v>
      </c>
      <c r="H490" s="15" t="s">
        <v>4468</v>
      </c>
      <c r="I490" s="236"/>
      <c r="J490" s="251"/>
      <c r="K490" s="236"/>
      <c r="L490" s="236"/>
      <c r="M490" s="236"/>
      <c r="N490" s="236"/>
      <c r="O490" s="236"/>
      <c r="P490" s="236"/>
      <c r="Q490" s="236"/>
      <c r="R490" s="236"/>
      <c r="S490" s="236"/>
      <c r="T490" s="236"/>
      <c r="U490" s="236"/>
      <c r="V490" s="236"/>
      <c r="W490" s="236"/>
      <c r="X490" s="236"/>
      <c r="Y490" s="236"/>
      <c r="Z490" s="236"/>
    </row>
    <row r="491" spans="1:26" ht="15" customHeight="1">
      <c r="A491" s="257">
        <f t="shared" ref="A491:A554" si="14">+A490+1</f>
        <v>486</v>
      </c>
      <c r="B491" s="258">
        <v>3357</v>
      </c>
      <c r="C491" s="248" t="s">
        <v>4469</v>
      </c>
      <c r="D491" s="248" t="str">
        <f t="shared" si="13"/>
        <v>VRHOVNI SUD REPUBLIKE HRVATSKE (3357)</v>
      </c>
      <c r="E491" s="248" t="s">
        <v>4470</v>
      </c>
      <c r="F491" s="248" t="s">
        <v>20</v>
      </c>
      <c r="G491" s="259">
        <v>3206050</v>
      </c>
      <c r="H491" s="15" t="s">
        <v>4471</v>
      </c>
      <c r="I491" s="236"/>
      <c r="J491" s="251"/>
      <c r="K491" s="236"/>
      <c r="L491" s="236"/>
      <c r="M491" s="236"/>
      <c r="N491" s="236"/>
      <c r="O491" s="236"/>
      <c r="P491" s="236"/>
      <c r="Q491" s="236"/>
      <c r="R491" s="236"/>
      <c r="S491" s="236"/>
      <c r="T491" s="236"/>
      <c r="U491" s="236"/>
      <c r="V491" s="236"/>
      <c r="W491" s="236"/>
      <c r="X491" s="236"/>
      <c r="Y491" s="236"/>
      <c r="Z491" s="236"/>
    </row>
    <row r="492" spans="1:26" ht="15" customHeight="1">
      <c r="A492" s="257">
        <f t="shared" si="14"/>
        <v>487</v>
      </c>
      <c r="B492" s="258">
        <v>3582</v>
      </c>
      <c r="C492" s="248" t="s">
        <v>4472</v>
      </c>
      <c r="D492" s="248" t="str">
        <f t="shared" si="13"/>
        <v>VISOKI TRGOVAČKI SUD REPUBLIKE HRVATSKE (3582)</v>
      </c>
      <c r="E492" s="248" t="s">
        <v>4473</v>
      </c>
      <c r="F492" s="248" t="s">
        <v>20</v>
      </c>
      <c r="G492" s="259">
        <v>3271064</v>
      </c>
      <c r="H492" s="15" t="s">
        <v>4474</v>
      </c>
      <c r="I492" s="236"/>
      <c r="J492" s="251"/>
      <c r="K492" s="236"/>
      <c r="L492" s="236"/>
      <c r="M492" s="236"/>
      <c r="N492" s="236"/>
      <c r="O492" s="236"/>
      <c r="P492" s="236"/>
      <c r="Q492" s="236"/>
      <c r="R492" s="236"/>
      <c r="S492" s="236"/>
      <c r="T492" s="236"/>
      <c r="U492" s="236"/>
      <c r="V492" s="236"/>
      <c r="W492" s="236"/>
      <c r="X492" s="236"/>
      <c r="Y492" s="236"/>
      <c r="Z492" s="236"/>
    </row>
    <row r="493" spans="1:26" ht="15" customHeight="1">
      <c r="A493" s="257">
        <f t="shared" si="14"/>
        <v>488</v>
      </c>
      <c r="B493" s="258">
        <v>20639</v>
      </c>
      <c r="C493" s="248" t="s">
        <v>4475</v>
      </c>
      <c r="D493" s="248" t="str">
        <f t="shared" si="13"/>
        <v>VISOKI UPRAVNI SUD REPUBLIKE HRVATSKE (20639)</v>
      </c>
      <c r="E493" s="248" t="s">
        <v>4476</v>
      </c>
      <c r="F493" s="248" t="s">
        <v>20</v>
      </c>
      <c r="G493" s="259">
        <v>3232719</v>
      </c>
      <c r="H493" s="15" t="s">
        <v>4477</v>
      </c>
      <c r="I493" s="236"/>
      <c r="J493" s="251"/>
      <c r="K493" s="236"/>
      <c r="L493" s="236"/>
      <c r="M493" s="236"/>
      <c r="N493" s="236"/>
      <c r="O493" s="236"/>
      <c r="P493" s="236"/>
      <c r="Q493" s="236"/>
      <c r="R493" s="236"/>
      <c r="S493" s="236"/>
      <c r="T493" s="236"/>
      <c r="U493" s="236"/>
      <c r="V493" s="236"/>
      <c r="W493" s="236"/>
      <c r="X493" s="236"/>
      <c r="Y493" s="236"/>
      <c r="Z493" s="236"/>
    </row>
    <row r="494" spans="1:26" ht="15" customHeight="1">
      <c r="A494" s="257">
        <f t="shared" si="14"/>
        <v>489</v>
      </c>
      <c r="B494" s="258">
        <v>47140</v>
      </c>
      <c r="C494" s="248" t="s">
        <v>4478</v>
      </c>
      <c r="D494" s="248" t="str">
        <f t="shared" si="13"/>
        <v>UPRAVNI SUD U OSIJEKU (47140)</v>
      </c>
      <c r="E494" s="248" t="s">
        <v>4479</v>
      </c>
      <c r="F494" s="248" t="s">
        <v>40</v>
      </c>
      <c r="G494" s="259">
        <v>2790416</v>
      </c>
      <c r="H494" s="15" t="s">
        <v>4480</v>
      </c>
      <c r="I494" s="236"/>
      <c r="J494" s="251"/>
      <c r="K494" s="236"/>
      <c r="L494" s="236"/>
      <c r="M494" s="236"/>
      <c r="N494" s="236"/>
      <c r="O494" s="236"/>
      <c r="P494" s="236"/>
      <c r="Q494" s="236"/>
      <c r="R494" s="236"/>
      <c r="S494" s="236"/>
      <c r="T494" s="236"/>
      <c r="U494" s="236"/>
      <c r="V494" s="236"/>
      <c r="W494" s="236"/>
      <c r="X494" s="236"/>
      <c r="Y494" s="236"/>
      <c r="Z494" s="236"/>
    </row>
    <row r="495" spans="1:26" ht="15" customHeight="1">
      <c r="A495" s="257">
        <f t="shared" si="14"/>
        <v>490</v>
      </c>
      <c r="B495" s="258">
        <v>47158</v>
      </c>
      <c r="C495" s="248" t="s">
        <v>4481</v>
      </c>
      <c r="D495" s="248" t="str">
        <f t="shared" si="13"/>
        <v>UPRAVNI SUD U RIJECI (47158)</v>
      </c>
      <c r="E495" s="248" t="s">
        <v>4482</v>
      </c>
      <c r="F495" s="248" t="s">
        <v>125</v>
      </c>
      <c r="G495" s="259">
        <v>2790424</v>
      </c>
      <c r="H495" s="15" t="s">
        <v>4483</v>
      </c>
      <c r="I495" s="236"/>
      <c r="J495" s="251"/>
      <c r="K495" s="236"/>
      <c r="L495" s="236"/>
      <c r="M495" s="236"/>
      <c r="N495" s="236"/>
      <c r="O495" s="236"/>
      <c r="P495" s="236"/>
      <c r="Q495" s="236"/>
      <c r="R495" s="236"/>
      <c r="S495" s="236"/>
      <c r="T495" s="236"/>
      <c r="U495" s="236"/>
      <c r="V495" s="236"/>
      <c r="W495" s="236"/>
      <c r="X495" s="236"/>
      <c r="Y495" s="236"/>
      <c r="Z495" s="236"/>
    </row>
    <row r="496" spans="1:26" ht="15" customHeight="1">
      <c r="A496" s="257">
        <f t="shared" si="14"/>
        <v>491</v>
      </c>
      <c r="B496" s="258">
        <v>47203</v>
      </c>
      <c r="C496" s="248" t="s">
        <v>4484</v>
      </c>
      <c r="D496" s="248" t="str">
        <f t="shared" si="13"/>
        <v>UPRAVNI SUD U SPLITU (47203)</v>
      </c>
      <c r="E496" s="248" t="s">
        <v>4485</v>
      </c>
      <c r="F496" s="248" t="s">
        <v>176</v>
      </c>
      <c r="G496" s="259">
        <v>2790432</v>
      </c>
      <c r="H496" s="15" t="s">
        <v>4486</v>
      </c>
      <c r="I496" s="236"/>
      <c r="J496" s="251"/>
      <c r="K496" s="236"/>
      <c r="L496" s="236"/>
      <c r="M496" s="236"/>
      <c r="N496" s="236"/>
      <c r="O496" s="236"/>
      <c r="P496" s="236"/>
      <c r="Q496" s="236"/>
      <c r="R496" s="236"/>
      <c r="S496" s="236"/>
      <c r="T496" s="236"/>
      <c r="U496" s="236"/>
      <c r="V496" s="236"/>
      <c r="W496" s="236"/>
      <c r="X496" s="236"/>
      <c r="Y496" s="236"/>
      <c r="Z496" s="236"/>
    </row>
    <row r="497" spans="1:26" ht="15" customHeight="1">
      <c r="A497" s="257">
        <f t="shared" si="14"/>
        <v>492</v>
      </c>
      <c r="B497" s="258">
        <v>47199</v>
      </c>
      <c r="C497" s="248" t="s">
        <v>4487</v>
      </c>
      <c r="D497" s="248" t="str">
        <f t="shared" si="13"/>
        <v>UPRAVNI SUD U ZAGREBU (47199)</v>
      </c>
      <c r="E497" s="248" t="s">
        <v>4488</v>
      </c>
      <c r="F497" s="248" t="s">
        <v>20</v>
      </c>
      <c r="G497" s="259">
        <v>2790467</v>
      </c>
      <c r="H497" s="15" t="s">
        <v>4489</v>
      </c>
      <c r="I497" s="236"/>
      <c r="J497" s="251"/>
      <c r="K497" s="236"/>
      <c r="L497" s="236"/>
      <c r="M497" s="236"/>
      <c r="N497" s="236"/>
      <c r="O497" s="236"/>
      <c r="P497" s="236"/>
      <c r="Q497" s="236"/>
      <c r="R497" s="236"/>
      <c r="S497" s="236"/>
      <c r="T497" s="236"/>
      <c r="U497" s="236"/>
      <c r="V497" s="236"/>
      <c r="W497" s="236"/>
      <c r="X497" s="236"/>
      <c r="Y497" s="236"/>
      <c r="Z497" s="236"/>
    </row>
    <row r="498" spans="1:26" ht="15" customHeight="1">
      <c r="A498" s="257">
        <f t="shared" si="14"/>
        <v>493</v>
      </c>
      <c r="B498" s="258">
        <v>3365</v>
      </c>
      <c r="C498" s="248" t="s">
        <v>4490</v>
      </c>
      <c r="D498" s="248" t="str">
        <f t="shared" si="13"/>
        <v>DRŽAVNO ODVJETNIŠTVO REPUBLIKE HRVATSKE (3365)</v>
      </c>
      <c r="E498" s="248" t="s">
        <v>4491</v>
      </c>
      <c r="F498" s="248" t="s">
        <v>20</v>
      </c>
      <c r="G498" s="259">
        <v>3277151</v>
      </c>
      <c r="H498" s="15" t="s">
        <v>4492</v>
      </c>
      <c r="I498" s="236"/>
      <c r="J498" s="251"/>
      <c r="K498" s="236"/>
      <c r="L498" s="236"/>
      <c r="M498" s="236"/>
      <c r="N498" s="236"/>
      <c r="O498" s="236"/>
      <c r="P498" s="236"/>
      <c r="Q498" s="236"/>
      <c r="R498" s="236"/>
      <c r="S498" s="236"/>
      <c r="T498" s="236"/>
      <c r="U498" s="236"/>
      <c r="V498" s="236"/>
      <c r="W498" s="236"/>
      <c r="X498" s="236"/>
      <c r="Y498" s="236"/>
      <c r="Z498" s="236"/>
    </row>
    <row r="499" spans="1:26" ht="15" customHeight="1">
      <c r="A499" s="257">
        <f t="shared" si="14"/>
        <v>494</v>
      </c>
      <c r="B499" s="258">
        <v>47287</v>
      </c>
      <c r="C499" s="248" t="s">
        <v>4493</v>
      </c>
      <c r="D499" s="248" t="str">
        <f t="shared" si="13"/>
        <v>DRŽAVNO ODVJETNIČKO VIJEĆE (47287)</v>
      </c>
      <c r="E499" s="248" t="s">
        <v>4390</v>
      </c>
      <c r="F499" s="248" t="s">
        <v>20</v>
      </c>
      <c r="G499" s="259">
        <v>2797712</v>
      </c>
      <c r="H499" s="15" t="s">
        <v>4494</v>
      </c>
      <c r="I499" s="236"/>
      <c r="J499" s="251"/>
      <c r="K499" s="236"/>
      <c r="L499" s="236"/>
      <c r="M499" s="236"/>
      <c r="N499" s="236"/>
      <c r="O499" s="236"/>
      <c r="P499" s="236"/>
      <c r="Q499" s="236"/>
      <c r="R499" s="236"/>
      <c r="S499" s="236"/>
      <c r="T499" s="236"/>
      <c r="U499" s="236"/>
      <c r="V499" s="236"/>
      <c r="W499" s="236"/>
      <c r="X499" s="236"/>
      <c r="Y499" s="236"/>
      <c r="Z499" s="236"/>
    </row>
    <row r="500" spans="1:26" ht="15" customHeight="1">
      <c r="A500" s="257">
        <f t="shared" si="14"/>
        <v>495</v>
      </c>
      <c r="B500" s="258">
        <v>47295</v>
      </c>
      <c r="C500" s="248" t="s">
        <v>4495</v>
      </c>
      <c r="D500" s="248" t="str">
        <f t="shared" si="13"/>
        <v>DRŽAVNO SUDBENO VIJEĆE (47295)</v>
      </c>
      <c r="E500" s="248" t="s">
        <v>4496</v>
      </c>
      <c r="F500" s="248" t="s">
        <v>20</v>
      </c>
      <c r="G500" s="259">
        <v>2747987</v>
      </c>
      <c r="H500" s="15" t="s">
        <v>4497</v>
      </c>
      <c r="I500" s="236"/>
      <c r="J500" s="251"/>
      <c r="K500" s="236"/>
      <c r="L500" s="236"/>
      <c r="M500" s="236"/>
      <c r="N500" s="236"/>
      <c r="O500" s="236"/>
      <c r="P500" s="236"/>
      <c r="Q500" s="236"/>
      <c r="R500" s="236"/>
      <c r="S500" s="236"/>
      <c r="T500" s="236"/>
      <c r="U500" s="236"/>
      <c r="V500" s="236"/>
      <c r="W500" s="236"/>
      <c r="X500" s="236"/>
      <c r="Y500" s="236"/>
      <c r="Z500" s="236"/>
    </row>
    <row r="501" spans="1:26" ht="15" customHeight="1">
      <c r="A501" s="257">
        <f t="shared" si="14"/>
        <v>496</v>
      </c>
      <c r="B501" s="258">
        <v>3381</v>
      </c>
      <c r="C501" s="248" t="s">
        <v>4498</v>
      </c>
      <c r="D501" s="248" t="str">
        <f t="shared" si="13"/>
        <v>VISOKI PREKRŠAJNII SUD REPUBLIKE HRVATSKE (3381)</v>
      </c>
      <c r="E501" s="248" t="s">
        <v>4499</v>
      </c>
      <c r="F501" s="248" t="s">
        <v>20</v>
      </c>
      <c r="G501" s="259">
        <v>3206068</v>
      </c>
      <c r="H501" s="15" t="s">
        <v>4500</v>
      </c>
      <c r="I501" s="236"/>
      <c r="J501" s="251"/>
      <c r="K501" s="236"/>
      <c r="L501" s="236"/>
      <c r="M501" s="236"/>
      <c r="N501" s="236"/>
      <c r="O501" s="236"/>
      <c r="P501" s="236"/>
      <c r="Q501" s="236"/>
      <c r="R501" s="236"/>
      <c r="S501" s="236"/>
      <c r="T501" s="236"/>
      <c r="U501" s="236"/>
      <c r="V501" s="236"/>
      <c r="W501" s="236"/>
      <c r="X501" s="236"/>
      <c r="Y501" s="236"/>
      <c r="Z501" s="236"/>
    </row>
    <row r="502" spans="1:26" ht="15" customHeight="1">
      <c r="A502" s="257">
        <f t="shared" si="14"/>
        <v>497</v>
      </c>
      <c r="B502" s="258">
        <v>50928</v>
      </c>
      <c r="C502" s="248" t="s">
        <v>4501</v>
      </c>
      <c r="D502" s="248" t="str">
        <f t="shared" si="13"/>
        <v>VISOKI KAZNENI SUD REPUBLIKE HRVATSKE (50928)</v>
      </c>
      <c r="E502" s="248" t="s">
        <v>4502</v>
      </c>
      <c r="F502" s="248" t="s">
        <v>20</v>
      </c>
      <c r="G502" s="259">
        <v>5090890</v>
      </c>
      <c r="H502" s="15" t="s">
        <v>4503</v>
      </c>
      <c r="I502" s="236"/>
      <c r="J502" s="251"/>
      <c r="K502" s="236"/>
      <c r="L502" s="236"/>
      <c r="M502" s="236"/>
      <c r="N502" s="236"/>
      <c r="O502" s="236"/>
      <c r="P502" s="236"/>
      <c r="Q502" s="236"/>
      <c r="R502" s="236"/>
      <c r="S502" s="236"/>
      <c r="T502" s="236"/>
      <c r="U502" s="236"/>
      <c r="V502" s="236"/>
      <c r="W502" s="236"/>
      <c r="X502" s="236"/>
      <c r="Y502" s="236"/>
      <c r="Z502" s="236"/>
    </row>
    <row r="503" spans="1:26" ht="15" customHeight="1">
      <c r="A503" s="257">
        <f t="shared" si="14"/>
        <v>498</v>
      </c>
      <c r="B503" s="258">
        <v>20743</v>
      </c>
      <c r="C503" s="248" t="s">
        <v>4504</v>
      </c>
      <c r="D503" s="248" t="str">
        <f t="shared" si="13"/>
        <v>ŽUPANIJSKI SUD U BJELOVARU (20743)</v>
      </c>
      <c r="E503" s="248" t="s">
        <v>4505</v>
      </c>
      <c r="F503" s="248" t="s">
        <v>3411</v>
      </c>
      <c r="G503" s="259">
        <v>3308677</v>
      </c>
      <c r="H503" s="15" t="s">
        <v>4506</v>
      </c>
      <c r="I503" s="236"/>
      <c r="J503" s="251"/>
      <c r="K503" s="236"/>
      <c r="L503" s="236"/>
      <c r="M503" s="236"/>
      <c r="N503" s="236"/>
      <c r="O503" s="236"/>
      <c r="P503" s="236"/>
      <c r="Q503" s="236"/>
      <c r="R503" s="236"/>
      <c r="S503" s="236"/>
      <c r="T503" s="236"/>
      <c r="U503" s="236"/>
      <c r="V503" s="236"/>
      <c r="W503" s="236"/>
      <c r="X503" s="236"/>
      <c r="Y503" s="236"/>
      <c r="Z503" s="236"/>
    </row>
    <row r="504" spans="1:26" ht="15" customHeight="1">
      <c r="A504" s="257">
        <f t="shared" si="14"/>
        <v>499</v>
      </c>
      <c r="B504" s="258">
        <v>3390</v>
      </c>
      <c r="C504" s="248" t="s">
        <v>4507</v>
      </c>
      <c r="D504" s="248" t="str">
        <f t="shared" si="13"/>
        <v>ŽUPANIJSKI SUD U DUBROVNIKU (3390)</v>
      </c>
      <c r="E504" s="248" t="s">
        <v>4508</v>
      </c>
      <c r="F504" s="248" t="s">
        <v>119</v>
      </c>
      <c r="G504" s="259">
        <v>3304680</v>
      </c>
      <c r="H504" s="15" t="s">
        <v>4509</v>
      </c>
      <c r="I504" s="236"/>
      <c r="J504" s="251"/>
      <c r="K504" s="236"/>
      <c r="L504" s="236"/>
      <c r="M504" s="236"/>
      <c r="N504" s="236"/>
      <c r="O504" s="236"/>
      <c r="P504" s="236"/>
      <c r="Q504" s="236"/>
      <c r="R504" s="236"/>
      <c r="S504" s="236"/>
      <c r="T504" s="236"/>
      <c r="U504" s="236"/>
      <c r="V504" s="236"/>
      <c r="W504" s="236"/>
      <c r="X504" s="236"/>
      <c r="Y504" s="236"/>
      <c r="Z504" s="236"/>
    </row>
    <row r="505" spans="1:26" ht="15" customHeight="1">
      <c r="A505" s="257">
        <f t="shared" si="14"/>
        <v>500</v>
      </c>
      <c r="B505" s="258">
        <v>3412</v>
      </c>
      <c r="C505" s="248" t="s">
        <v>4510</v>
      </c>
      <c r="D505" s="248" t="str">
        <f t="shared" si="13"/>
        <v>ŽUPANIJSKI SUD U KARLOVCU (3412)</v>
      </c>
      <c r="E505" s="248" t="s">
        <v>4511</v>
      </c>
      <c r="F505" s="248" t="s">
        <v>338</v>
      </c>
      <c r="G505" s="259">
        <v>3123502</v>
      </c>
      <c r="H505" s="15" t="s">
        <v>4512</v>
      </c>
      <c r="I505" s="236"/>
      <c r="J505" s="251"/>
      <c r="K505" s="236"/>
      <c r="L505" s="236"/>
      <c r="M505" s="236"/>
      <c r="N505" s="236"/>
      <c r="O505" s="236"/>
      <c r="P505" s="236"/>
      <c r="Q505" s="236"/>
      <c r="R505" s="236"/>
      <c r="S505" s="236"/>
      <c r="T505" s="236"/>
      <c r="U505" s="236"/>
      <c r="V505" s="236"/>
      <c r="W505" s="236"/>
      <c r="X505" s="236"/>
      <c r="Y505" s="236"/>
      <c r="Z505" s="236"/>
    </row>
    <row r="506" spans="1:26" ht="15" customHeight="1">
      <c r="A506" s="257">
        <f t="shared" si="14"/>
        <v>501</v>
      </c>
      <c r="B506" s="258">
        <v>3429</v>
      </c>
      <c r="C506" s="248" t="s">
        <v>4513</v>
      </c>
      <c r="D506" s="248" t="str">
        <f t="shared" si="13"/>
        <v>ŽUPANIJSKI SUD U OSIJEKU (3429)</v>
      </c>
      <c r="E506" s="248" t="s">
        <v>4514</v>
      </c>
      <c r="F506" s="248" t="s">
        <v>40</v>
      </c>
      <c r="G506" s="259">
        <v>3014819</v>
      </c>
      <c r="H506" s="15" t="s">
        <v>4515</v>
      </c>
      <c r="I506" s="236"/>
      <c r="J506" s="251"/>
      <c r="K506" s="236"/>
      <c r="L506" s="236"/>
      <c r="M506" s="236"/>
      <c r="N506" s="236"/>
      <c r="O506" s="236"/>
      <c r="P506" s="236"/>
      <c r="Q506" s="236"/>
      <c r="R506" s="236"/>
      <c r="S506" s="236"/>
      <c r="T506" s="236"/>
      <c r="U506" s="236"/>
      <c r="V506" s="236"/>
      <c r="W506" s="236"/>
      <c r="X506" s="236"/>
      <c r="Y506" s="236"/>
      <c r="Z506" s="236"/>
    </row>
    <row r="507" spans="1:26" ht="15" customHeight="1">
      <c r="A507" s="257">
        <f t="shared" si="14"/>
        <v>502</v>
      </c>
      <c r="B507" s="258">
        <v>3445</v>
      </c>
      <c r="C507" s="248" t="s">
        <v>4516</v>
      </c>
      <c r="D507" s="248" t="str">
        <f t="shared" si="13"/>
        <v>ŽUPANIJSKI SUD U PULI - POLA (3445)</v>
      </c>
      <c r="E507" s="248" t="s">
        <v>4517</v>
      </c>
      <c r="F507" s="248" t="s">
        <v>4518</v>
      </c>
      <c r="G507" s="259">
        <v>3204138</v>
      </c>
      <c r="H507" s="15" t="s">
        <v>4519</v>
      </c>
      <c r="I507" s="236"/>
      <c r="J507" s="251"/>
      <c r="K507" s="236"/>
      <c r="L507" s="236"/>
      <c r="M507" s="236"/>
      <c r="N507" s="236"/>
      <c r="O507" s="236"/>
      <c r="P507" s="236"/>
      <c r="Q507" s="236"/>
      <c r="R507" s="236"/>
      <c r="S507" s="236"/>
      <c r="T507" s="236"/>
      <c r="U507" s="236"/>
      <c r="V507" s="236"/>
      <c r="W507" s="236"/>
      <c r="X507" s="236"/>
      <c r="Y507" s="236"/>
      <c r="Z507" s="236"/>
    </row>
    <row r="508" spans="1:26" ht="15" customHeight="1">
      <c r="A508" s="257">
        <f t="shared" si="14"/>
        <v>503</v>
      </c>
      <c r="B508" s="258">
        <v>3453</v>
      </c>
      <c r="C508" s="248" t="s">
        <v>4520</v>
      </c>
      <c r="D508" s="248" t="str">
        <f t="shared" si="13"/>
        <v>ŽUPANIJSKI SUD U RIJECI (3453)</v>
      </c>
      <c r="E508" s="248" t="s">
        <v>4521</v>
      </c>
      <c r="F508" s="248" t="s">
        <v>125</v>
      </c>
      <c r="G508" s="259">
        <v>3321401</v>
      </c>
      <c r="H508" s="15" t="s">
        <v>4522</v>
      </c>
      <c r="I508" s="236"/>
      <c r="J508" s="251"/>
      <c r="K508" s="236"/>
      <c r="L508" s="236"/>
      <c r="M508" s="236"/>
      <c r="N508" s="236"/>
      <c r="O508" s="236"/>
      <c r="P508" s="236"/>
      <c r="Q508" s="236"/>
      <c r="R508" s="236"/>
      <c r="S508" s="236"/>
      <c r="T508" s="236"/>
      <c r="U508" s="236"/>
      <c r="V508" s="236"/>
      <c r="W508" s="236"/>
      <c r="X508" s="236"/>
      <c r="Y508" s="236"/>
      <c r="Z508" s="236"/>
    </row>
    <row r="509" spans="1:26" ht="15" customHeight="1">
      <c r="A509" s="257">
        <f t="shared" si="14"/>
        <v>504</v>
      </c>
      <c r="B509" s="258">
        <v>3461</v>
      </c>
      <c r="C509" s="248" t="s">
        <v>4523</v>
      </c>
      <c r="D509" s="248" t="str">
        <f t="shared" si="13"/>
        <v>ŽUPANIJSKI SUD U SISKU (3461)</v>
      </c>
      <c r="E509" s="248" t="s">
        <v>4524</v>
      </c>
      <c r="F509" s="248" t="s">
        <v>288</v>
      </c>
      <c r="G509" s="259">
        <v>3314731</v>
      </c>
      <c r="H509" s="15" t="s">
        <v>4525</v>
      </c>
      <c r="I509" s="236"/>
      <c r="J509" s="251"/>
      <c r="K509" s="236"/>
      <c r="L509" s="236"/>
      <c r="M509" s="236"/>
      <c r="N509" s="236"/>
      <c r="O509" s="236"/>
      <c r="P509" s="236"/>
      <c r="Q509" s="236"/>
      <c r="R509" s="236"/>
      <c r="S509" s="236"/>
      <c r="T509" s="236"/>
      <c r="U509" s="236"/>
      <c r="V509" s="236"/>
      <c r="W509" s="236"/>
      <c r="X509" s="236"/>
      <c r="Y509" s="236"/>
      <c r="Z509" s="236"/>
    </row>
    <row r="510" spans="1:26" ht="15" customHeight="1">
      <c r="A510" s="257">
        <f t="shared" si="14"/>
        <v>505</v>
      </c>
      <c r="B510" s="258">
        <v>20778</v>
      </c>
      <c r="C510" s="248" t="s">
        <v>4526</v>
      </c>
      <c r="D510" s="248" t="str">
        <f t="shared" si="13"/>
        <v>ŽUPANIJSKI SUD U SLAVONSKOM BRODU (20778)</v>
      </c>
      <c r="E510" s="248" t="s">
        <v>4527</v>
      </c>
      <c r="F510" s="248" t="s">
        <v>172</v>
      </c>
      <c r="G510" s="259">
        <v>1228226</v>
      </c>
      <c r="H510" s="15" t="s">
        <v>4528</v>
      </c>
      <c r="I510" s="236"/>
      <c r="J510" s="251"/>
      <c r="K510" s="236"/>
      <c r="L510" s="236"/>
      <c r="M510" s="236"/>
      <c r="N510" s="236"/>
      <c r="O510" s="236"/>
      <c r="P510" s="236"/>
      <c r="Q510" s="236"/>
      <c r="R510" s="236"/>
      <c r="S510" s="236"/>
      <c r="T510" s="236"/>
      <c r="U510" s="236"/>
      <c r="V510" s="236"/>
      <c r="W510" s="236"/>
      <c r="X510" s="236"/>
      <c r="Y510" s="236"/>
      <c r="Z510" s="236"/>
    </row>
    <row r="511" spans="1:26" ht="15" customHeight="1">
      <c r="A511" s="257">
        <f t="shared" si="14"/>
        <v>506</v>
      </c>
      <c r="B511" s="258">
        <v>3470</v>
      </c>
      <c r="C511" s="248" t="s">
        <v>4529</v>
      </c>
      <c r="D511" s="248" t="str">
        <f t="shared" si="13"/>
        <v>ŽUPANIJSKI SUD U SPLITU (3470)</v>
      </c>
      <c r="E511" s="248" t="s">
        <v>4530</v>
      </c>
      <c r="F511" s="248" t="s">
        <v>176</v>
      </c>
      <c r="G511" s="259">
        <v>3118673</v>
      </c>
      <c r="H511" s="15" t="s">
        <v>4531</v>
      </c>
      <c r="I511" s="236"/>
      <c r="J511" s="251"/>
      <c r="K511" s="236"/>
      <c r="L511" s="236"/>
      <c r="M511" s="236"/>
      <c r="N511" s="236"/>
      <c r="O511" s="236"/>
      <c r="P511" s="236"/>
      <c r="Q511" s="236"/>
      <c r="R511" s="236"/>
      <c r="S511" s="236"/>
      <c r="T511" s="236"/>
      <c r="U511" s="236"/>
      <c r="V511" s="236"/>
      <c r="W511" s="236"/>
      <c r="X511" s="236"/>
      <c r="Y511" s="236"/>
      <c r="Z511" s="236"/>
    </row>
    <row r="512" spans="1:26" ht="15" customHeight="1">
      <c r="A512" s="257">
        <f t="shared" si="14"/>
        <v>507</v>
      </c>
      <c r="B512" s="258">
        <v>20786</v>
      </c>
      <c r="C512" s="248" t="s">
        <v>4532</v>
      </c>
      <c r="D512" s="248" t="str">
        <f t="shared" si="13"/>
        <v>ŽUPANIJSKI SUD U ŠIBENIKU (20786)</v>
      </c>
      <c r="E512" s="248" t="s">
        <v>4533</v>
      </c>
      <c r="F512" s="248" t="s">
        <v>345</v>
      </c>
      <c r="G512" s="259">
        <v>3019799</v>
      </c>
      <c r="H512" s="15" t="s">
        <v>4534</v>
      </c>
      <c r="I512" s="236"/>
      <c r="J512" s="251"/>
      <c r="K512" s="236"/>
      <c r="L512" s="236"/>
      <c r="M512" s="236"/>
      <c r="N512" s="236"/>
      <c r="O512" s="236"/>
      <c r="P512" s="236"/>
      <c r="Q512" s="236"/>
      <c r="R512" s="236"/>
      <c r="S512" s="236"/>
      <c r="T512" s="236"/>
      <c r="U512" s="236"/>
      <c r="V512" s="236"/>
      <c r="W512" s="236"/>
      <c r="X512" s="236"/>
      <c r="Y512" s="236"/>
      <c r="Z512" s="236"/>
    </row>
    <row r="513" spans="1:26" ht="15" customHeight="1">
      <c r="A513" s="257">
        <f t="shared" si="14"/>
        <v>508</v>
      </c>
      <c r="B513" s="258">
        <v>3488</v>
      </c>
      <c r="C513" s="248" t="s">
        <v>4535</v>
      </c>
      <c r="D513" s="248" t="str">
        <f t="shared" si="13"/>
        <v>ŽUPANIJSKI SUD U VARAŽDINU (3488)</v>
      </c>
      <c r="E513" s="248" t="s">
        <v>4149</v>
      </c>
      <c r="F513" s="248" t="s">
        <v>27</v>
      </c>
      <c r="G513" s="259">
        <v>3006719</v>
      </c>
      <c r="H513" s="15" t="s">
        <v>4536</v>
      </c>
      <c r="I513" s="236"/>
      <c r="J513" s="251"/>
      <c r="K513" s="236"/>
      <c r="L513" s="236"/>
      <c r="M513" s="236"/>
      <c r="N513" s="236"/>
      <c r="O513" s="236"/>
      <c r="P513" s="236"/>
      <c r="Q513" s="236"/>
      <c r="R513" s="236"/>
      <c r="S513" s="236"/>
      <c r="T513" s="236"/>
      <c r="U513" s="236"/>
      <c r="V513" s="236"/>
      <c r="W513" s="236"/>
      <c r="X513" s="236"/>
      <c r="Y513" s="236"/>
      <c r="Z513" s="236"/>
    </row>
    <row r="514" spans="1:26" ht="15" customHeight="1">
      <c r="A514" s="257">
        <f t="shared" si="14"/>
        <v>509</v>
      </c>
      <c r="B514" s="258">
        <v>23421</v>
      </c>
      <c r="C514" s="248" t="s">
        <v>4537</v>
      </c>
      <c r="D514" s="248" t="str">
        <f t="shared" si="13"/>
        <v>ŽUPANIJSKI SUD U VELIKOJ GORICI (23421)</v>
      </c>
      <c r="E514" s="248" t="s">
        <v>4538</v>
      </c>
      <c r="F514" s="248" t="s">
        <v>3341</v>
      </c>
      <c r="G514" s="259">
        <v>1476351</v>
      </c>
      <c r="H514" s="15" t="s">
        <v>4539</v>
      </c>
      <c r="I514" s="236"/>
      <c r="J514" s="251"/>
      <c r="K514" s="236"/>
      <c r="L514" s="236"/>
      <c r="M514" s="236"/>
      <c r="N514" s="236"/>
      <c r="O514" s="236"/>
      <c r="P514" s="236"/>
      <c r="Q514" s="236"/>
      <c r="R514" s="236"/>
      <c r="S514" s="236"/>
      <c r="T514" s="236"/>
      <c r="U514" s="236"/>
      <c r="V514" s="236"/>
      <c r="W514" s="236"/>
      <c r="X514" s="236"/>
      <c r="Y514" s="236"/>
      <c r="Z514" s="236"/>
    </row>
    <row r="515" spans="1:26" ht="15" customHeight="1">
      <c r="A515" s="257">
        <f t="shared" si="14"/>
        <v>510</v>
      </c>
      <c r="B515" s="258">
        <v>20809</v>
      </c>
      <c r="C515" s="248" t="s">
        <v>4540</v>
      </c>
      <c r="D515" s="248" t="str">
        <f t="shared" si="13"/>
        <v>ŽUPANIJSKI SUD U VUKOVARU (20809)</v>
      </c>
      <c r="E515" s="248" t="s">
        <v>4541</v>
      </c>
      <c r="F515" s="248" t="s">
        <v>326</v>
      </c>
      <c r="G515" s="259">
        <v>1210696</v>
      </c>
      <c r="H515" s="15" t="s">
        <v>4542</v>
      </c>
      <c r="I515" s="236"/>
      <c r="J515" s="251"/>
      <c r="K515" s="236"/>
      <c r="L515" s="236"/>
      <c r="M515" s="236"/>
      <c r="N515" s="236"/>
      <c r="O515" s="236"/>
      <c r="P515" s="236"/>
      <c r="Q515" s="236"/>
      <c r="R515" s="236"/>
      <c r="S515" s="236"/>
      <c r="T515" s="236"/>
      <c r="U515" s="236"/>
      <c r="V515" s="236"/>
      <c r="W515" s="236"/>
      <c r="X515" s="236"/>
      <c r="Y515" s="236"/>
      <c r="Z515" s="236"/>
    </row>
    <row r="516" spans="1:26" ht="15" customHeight="1">
      <c r="A516" s="257">
        <f t="shared" si="14"/>
        <v>511</v>
      </c>
      <c r="B516" s="258">
        <v>3496</v>
      </c>
      <c r="C516" s="248" t="s">
        <v>4543</v>
      </c>
      <c r="D516" s="248" t="str">
        <f t="shared" ref="D516:D579" si="15">C516&amp;" ("&amp;B516&amp;")"</f>
        <v>ŽUPANIJSKI SUD U ZADRU (3496)</v>
      </c>
      <c r="E516" s="248" t="s">
        <v>4544</v>
      </c>
      <c r="F516" s="248" t="s">
        <v>217</v>
      </c>
      <c r="G516" s="259">
        <v>3142434</v>
      </c>
      <c r="H516" s="15" t="s">
        <v>4545</v>
      </c>
      <c r="I516" s="236"/>
      <c r="J516" s="251"/>
      <c r="K516" s="236"/>
      <c r="L516" s="236"/>
      <c r="M516" s="236"/>
      <c r="N516" s="236"/>
      <c r="O516" s="236"/>
      <c r="P516" s="236"/>
      <c r="Q516" s="236"/>
      <c r="R516" s="236"/>
      <c r="S516" s="236"/>
      <c r="T516" s="236"/>
      <c r="U516" s="236"/>
      <c r="V516" s="236"/>
      <c r="W516" s="236"/>
      <c r="X516" s="236"/>
      <c r="Y516" s="236"/>
      <c r="Z516" s="236"/>
    </row>
    <row r="517" spans="1:26" ht="15" customHeight="1">
      <c r="A517" s="257">
        <f t="shared" si="14"/>
        <v>512</v>
      </c>
      <c r="B517" s="258">
        <v>3507</v>
      </c>
      <c r="C517" s="248" t="s">
        <v>4546</v>
      </c>
      <c r="D517" s="248" t="str">
        <f t="shared" si="15"/>
        <v>ŽUPANIJSKI SUD U ZAGREBU (3507)</v>
      </c>
      <c r="E517" s="248" t="s">
        <v>4502</v>
      </c>
      <c r="F517" s="248" t="s">
        <v>20</v>
      </c>
      <c r="G517" s="259">
        <v>3206076</v>
      </c>
      <c r="H517" s="15" t="s">
        <v>4547</v>
      </c>
      <c r="I517" s="236"/>
      <c r="J517" s="251"/>
      <c r="K517" s="236"/>
      <c r="L517" s="236"/>
      <c r="M517" s="236"/>
      <c r="N517" s="236"/>
      <c r="O517" s="236"/>
      <c r="P517" s="236"/>
      <c r="Q517" s="236"/>
      <c r="R517" s="236"/>
      <c r="S517" s="236"/>
      <c r="T517" s="236"/>
      <c r="U517" s="236"/>
      <c r="V517" s="236"/>
      <c r="W517" s="236"/>
      <c r="X517" s="236"/>
      <c r="Y517" s="236"/>
      <c r="Z517" s="236"/>
    </row>
    <row r="518" spans="1:26" ht="15" customHeight="1">
      <c r="A518" s="257">
        <f t="shared" si="14"/>
        <v>513</v>
      </c>
      <c r="B518" s="258">
        <v>3515</v>
      </c>
      <c r="C518" s="248" t="s">
        <v>4548</v>
      </c>
      <c r="D518" s="248" t="str">
        <f t="shared" si="15"/>
        <v>TRGOVAČKI SUD U BJELOVARU (3515)</v>
      </c>
      <c r="E518" s="248" t="s">
        <v>4549</v>
      </c>
      <c r="F518" s="248" t="s">
        <v>3411</v>
      </c>
      <c r="G518" s="259">
        <v>3333299</v>
      </c>
      <c r="H518" s="15" t="s">
        <v>4550</v>
      </c>
      <c r="I518" s="236"/>
      <c r="J518" s="251"/>
      <c r="K518" s="236"/>
      <c r="L518" s="236"/>
      <c r="M518" s="236"/>
      <c r="N518" s="236"/>
      <c r="O518" s="236"/>
      <c r="P518" s="236"/>
      <c r="Q518" s="236"/>
      <c r="R518" s="236"/>
      <c r="S518" s="236"/>
      <c r="T518" s="236"/>
      <c r="U518" s="236"/>
      <c r="V518" s="236"/>
      <c r="W518" s="236"/>
      <c r="X518" s="236"/>
      <c r="Y518" s="236"/>
      <c r="Z518" s="236"/>
    </row>
    <row r="519" spans="1:26" ht="15" customHeight="1">
      <c r="A519" s="257">
        <f t="shared" si="14"/>
        <v>514</v>
      </c>
      <c r="B519" s="258">
        <v>50598</v>
      </c>
      <c r="C519" s="248" t="s">
        <v>4551</v>
      </c>
      <c r="D519" s="248" t="str">
        <f t="shared" si="15"/>
        <v>TRGOVAČKI SUD U DUBROVNIKU (50598)</v>
      </c>
      <c r="E519" s="248" t="s">
        <v>4552</v>
      </c>
      <c r="F519" s="248" t="s">
        <v>119</v>
      </c>
      <c r="G519" s="260" t="s">
        <v>4553</v>
      </c>
      <c r="H519" s="15" t="s">
        <v>4554</v>
      </c>
      <c r="I519" s="236"/>
      <c r="J519" s="251"/>
      <c r="K519" s="236"/>
      <c r="L519" s="236"/>
      <c r="M519" s="236"/>
      <c r="N519" s="236"/>
      <c r="O519" s="236"/>
      <c r="P519" s="236"/>
      <c r="Q519" s="236"/>
      <c r="R519" s="236"/>
      <c r="S519" s="236"/>
      <c r="T519" s="236"/>
      <c r="U519" s="236"/>
      <c r="V519" s="236"/>
      <c r="W519" s="236"/>
      <c r="X519" s="236"/>
      <c r="Y519" s="236"/>
      <c r="Z519" s="236"/>
    </row>
    <row r="520" spans="1:26" ht="15" customHeight="1">
      <c r="A520" s="257">
        <f t="shared" si="14"/>
        <v>515</v>
      </c>
      <c r="B520" s="258">
        <v>3531</v>
      </c>
      <c r="C520" s="248" t="s">
        <v>4555</v>
      </c>
      <c r="D520" s="248" t="str">
        <f t="shared" si="15"/>
        <v>TRGOVAČKI SUD U OSIJEKU (3531)</v>
      </c>
      <c r="E520" s="248" t="s">
        <v>4556</v>
      </c>
      <c r="F520" s="248" t="s">
        <v>40</v>
      </c>
      <c r="G520" s="259">
        <v>3014797</v>
      </c>
      <c r="H520" s="15" t="s">
        <v>4557</v>
      </c>
      <c r="I520" s="236"/>
      <c r="J520" s="251"/>
      <c r="K520" s="236"/>
      <c r="L520" s="236"/>
      <c r="M520" s="236"/>
      <c r="N520" s="236"/>
      <c r="O520" s="236"/>
      <c r="P520" s="236"/>
      <c r="Q520" s="236"/>
      <c r="R520" s="236"/>
      <c r="S520" s="236"/>
      <c r="T520" s="236"/>
      <c r="U520" s="236"/>
      <c r="V520" s="236"/>
      <c r="W520" s="236"/>
      <c r="X520" s="236"/>
      <c r="Y520" s="236"/>
      <c r="Z520" s="236"/>
    </row>
    <row r="521" spans="1:26" ht="15" customHeight="1">
      <c r="A521" s="257">
        <f t="shared" si="14"/>
        <v>516</v>
      </c>
      <c r="B521" s="258">
        <v>48752</v>
      </c>
      <c r="C521" s="248" t="s">
        <v>4558</v>
      </c>
      <c r="D521" s="248" t="str">
        <f t="shared" si="15"/>
        <v>TRGOVAČKI SUD U PAZINU (48752)</v>
      </c>
      <c r="E521" s="248" t="s">
        <v>4559</v>
      </c>
      <c r="F521" s="248" t="s">
        <v>3427</v>
      </c>
      <c r="G521" s="259">
        <v>4344677</v>
      </c>
      <c r="H521" s="15" t="s">
        <v>4560</v>
      </c>
      <c r="I521" s="236"/>
      <c r="J521" s="251"/>
      <c r="K521" s="236"/>
      <c r="L521" s="236"/>
      <c r="M521" s="236"/>
      <c r="N521" s="236"/>
      <c r="O521" s="236"/>
      <c r="P521" s="236"/>
      <c r="Q521" s="236"/>
      <c r="R521" s="236"/>
      <c r="S521" s="236"/>
      <c r="T521" s="236"/>
      <c r="U521" s="236"/>
      <c r="V521" s="236"/>
      <c r="W521" s="236"/>
      <c r="X521" s="236"/>
      <c r="Y521" s="236"/>
      <c r="Z521" s="236"/>
    </row>
    <row r="522" spans="1:26" ht="15" customHeight="1">
      <c r="A522" s="257">
        <f t="shared" si="14"/>
        <v>517</v>
      </c>
      <c r="B522" s="258">
        <v>3540</v>
      </c>
      <c r="C522" s="248" t="s">
        <v>4561</v>
      </c>
      <c r="D522" s="248" t="str">
        <f t="shared" si="15"/>
        <v>TRGOVAČKI SUD U RIJECI (3540)</v>
      </c>
      <c r="E522" s="248" t="s">
        <v>4562</v>
      </c>
      <c r="F522" s="248" t="s">
        <v>125</v>
      </c>
      <c r="G522" s="259">
        <v>3321410</v>
      </c>
      <c r="H522" s="15" t="s">
        <v>4563</v>
      </c>
      <c r="I522" s="236"/>
      <c r="J522" s="251"/>
      <c r="K522" s="236"/>
      <c r="L522" s="236"/>
      <c r="M522" s="236"/>
      <c r="N522" s="236"/>
      <c r="O522" s="236"/>
      <c r="P522" s="236"/>
      <c r="Q522" s="236"/>
      <c r="R522" s="236"/>
      <c r="S522" s="236"/>
      <c r="T522" s="236"/>
      <c r="U522" s="236"/>
      <c r="V522" s="236"/>
      <c r="W522" s="236"/>
      <c r="X522" s="236"/>
      <c r="Y522" s="236"/>
      <c r="Z522" s="236"/>
    </row>
    <row r="523" spans="1:26" ht="15" customHeight="1">
      <c r="A523" s="257">
        <f t="shared" si="14"/>
        <v>518</v>
      </c>
      <c r="B523" s="258">
        <v>3566</v>
      </c>
      <c r="C523" s="248" t="s">
        <v>4564</v>
      </c>
      <c r="D523" s="248" t="str">
        <f t="shared" si="15"/>
        <v>TRGOVAČKI SUD U SPLITU (3566)</v>
      </c>
      <c r="E523" s="248" t="s">
        <v>4565</v>
      </c>
      <c r="F523" s="248" t="s">
        <v>176</v>
      </c>
      <c r="G523" s="259">
        <v>3119505</v>
      </c>
      <c r="H523" s="15" t="s">
        <v>4566</v>
      </c>
      <c r="I523" s="236"/>
      <c r="J523" s="251"/>
      <c r="K523" s="236"/>
      <c r="L523" s="236"/>
      <c r="M523" s="236"/>
      <c r="N523" s="236"/>
      <c r="O523" s="236"/>
      <c r="P523" s="236"/>
      <c r="Q523" s="236"/>
      <c r="R523" s="236"/>
      <c r="S523" s="236"/>
      <c r="T523" s="236"/>
      <c r="U523" s="236"/>
      <c r="V523" s="236"/>
      <c r="W523" s="236"/>
      <c r="X523" s="236"/>
      <c r="Y523" s="236"/>
      <c r="Z523" s="236"/>
    </row>
    <row r="524" spans="1:26" ht="15" customHeight="1">
      <c r="A524" s="257">
        <f t="shared" si="14"/>
        <v>519</v>
      </c>
      <c r="B524" s="258">
        <v>3574</v>
      </c>
      <c r="C524" s="248" t="s">
        <v>4567</v>
      </c>
      <c r="D524" s="248" t="str">
        <f t="shared" si="15"/>
        <v>TRGOVAČKI SUD U VARAŽDINU (3574)</v>
      </c>
      <c r="E524" s="248" t="s">
        <v>4149</v>
      </c>
      <c r="F524" s="248" t="s">
        <v>4568</v>
      </c>
      <c r="G524" s="259">
        <v>3365042</v>
      </c>
      <c r="H524" s="15" t="s">
        <v>4569</v>
      </c>
      <c r="I524" s="236"/>
      <c r="J524" s="251"/>
      <c r="K524" s="236"/>
      <c r="L524" s="236"/>
      <c r="M524" s="236"/>
      <c r="N524" s="236"/>
      <c r="O524" s="236"/>
      <c r="P524" s="236"/>
      <c r="Q524" s="236"/>
      <c r="R524" s="236"/>
      <c r="S524" s="236"/>
      <c r="T524" s="236"/>
      <c r="U524" s="236"/>
      <c r="V524" s="236"/>
      <c r="W524" s="236"/>
      <c r="X524" s="236"/>
      <c r="Y524" s="236"/>
      <c r="Z524" s="236"/>
    </row>
    <row r="525" spans="1:26" ht="15" customHeight="1">
      <c r="A525" s="257">
        <f t="shared" si="14"/>
        <v>520</v>
      </c>
      <c r="B525" s="258">
        <v>23405</v>
      </c>
      <c r="C525" s="248" t="s">
        <v>4570</v>
      </c>
      <c r="D525" s="248" t="str">
        <f t="shared" si="15"/>
        <v>TRGOVAČKI SUD U ZADRU (23405)</v>
      </c>
      <c r="E525" s="248" t="s">
        <v>4571</v>
      </c>
      <c r="F525" s="248" t="s">
        <v>217</v>
      </c>
      <c r="G525" s="259">
        <v>1476793</v>
      </c>
      <c r="H525" s="15" t="s">
        <v>4572</v>
      </c>
      <c r="I525" s="236"/>
      <c r="J525" s="251"/>
      <c r="K525" s="236"/>
      <c r="L525" s="236"/>
      <c r="M525" s="236"/>
      <c r="N525" s="236"/>
      <c r="O525" s="236"/>
      <c r="P525" s="236"/>
      <c r="Q525" s="236"/>
      <c r="R525" s="236"/>
      <c r="S525" s="236"/>
      <c r="T525" s="236"/>
      <c r="U525" s="236"/>
      <c r="V525" s="236"/>
      <c r="W525" s="236"/>
      <c r="X525" s="236"/>
      <c r="Y525" s="236"/>
      <c r="Z525" s="236"/>
    </row>
    <row r="526" spans="1:26" ht="15" customHeight="1">
      <c r="A526" s="257">
        <f t="shared" si="14"/>
        <v>521</v>
      </c>
      <c r="B526" s="258">
        <v>20735</v>
      </c>
      <c r="C526" s="248" t="s">
        <v>4573</v>
      </c>
      <c r="D526" s="248" t="str">
        <f t="shared" si="15"/>
        <v>TRGOVAČKI SUD U ZAGREBU (20735)</v>
      </c>
      <c r="E526" s="248" t="s">
        <v>4574</v>
      </c>
      <c r="F526" s="248" t="s">
        <v>20</v>
      </c>
      <c r="G526" s="259">
        <v>3206092</v>
      </c>
      <c r="H526" s="15" t="s">
        <v>4575</v>
      </c>
      <c r="I526" s="236"/>
      <c r="J526" s="251"/>
      <c r="K526" s="236"/>
      <c r="L526" s="236"/>
      <c r="M526" s="236"/>
      <c r="N526" s="236"/>
      <c r="O526" s="236"/>
      <c r="P526" s="236"/>
      <c r="Q526" s="236"/>
      <c r="R526" s="236"/>
      <c r="S526" s="236"/>
      <c r="T526" s="236"/>
      <c r="U526" s="236"/>
      <c r="V526" s="236"/>
      <c r="W526" s="236"/>
      <c r="X526" s="236"/>
      <c r="Y526" s="236"/>
      <c r="Z526" s="236"/>
    </row>
    <row r="527" spans="1:26" ht="15" customHeight="1">
      <c r="A527" s="257">
        <f t="shared" si="14"/>
        <v>522</v>
      </c>
      <c r="B527" s="258">
        <v>20647</v>
      </c>
      <c r="C527" s="248" t="s">
        <v>4576</v>
      </c>
      <c r="D527" s="248" t="str">
        <f t="shared" si="15"/>
        <v>ŽUPANIJSKO DRŽAVNO ODVJETNIŠTVO U BJELOVARU (20647)</v>
      </c>
      <c r="E527" s="248" t="s">
        <v>4577</v>
      </c>
      <c r="F527" s="248" t="s">
        <v>3411</v>
      </c>
      <c r="G527" s="259">
        <v>3308685</v>
      </c>
      <c r="H527" s="15" t="s">
        <v>4578</v>
      </c>
      <c r="I527" s="236"/>
      <c r="J527" s="251"/>
      <c r="K527" s="236"/>
      <c r="L527" s="236"/>
      <c r="M527" s="236"/>
      <c r="N527" s="236"/>
      <c r="O527" s="236"/>
      <c r="P527" s="236"/>
      <c r="Q527" s="236"/>
      <c r="R527" s="236"/>
      <c r="S527" s="236"/>
      <c r="T527" s="236"/>
      <c r="U527" s="236"/>
      <c r="V527" s="236"/>
      <c r="W527" s="236"/>
      <c r="X527" s="236"/>
      <c r="Y527" s="236"/>
      <c r="Z527" s="236"/>
    </row>
    <row r="528" spans="1:26" ht="15" customHeight="1">
      <c r="A528" s="257">
        <f t="shared" si="14"/>
        <v>523</v>
      </c>
      <c r="B528" s="258">
        <v>3599</v>
      </c>
      <c r="C528" s="248" t="s">
        <v>4579</v>
      </c>
      <c r="D528" s="248" t="str">
        <f t="shared" si="15"/>
        <v>ŽUPANIJSKO DRŽAVNO ODVJETNIŠTVO U DUBROVNIKU (3599)</v>
      </c>
      <c r="E528" s="248" t="s">
        <v>4552</v>
      </c>
      <c r="F528" s="248" t="s">
        <v>119</v>
      </c>
      <c r="G528" s="259">
        <v>3304698</v>
      </c>
      <c r="H528" s="15" t="s">
        <v>4580</v>
      </c>
      <c r="I528" s="236"/>
      <c r="J528" s="251"/>
      <c r="K528" s="236"/>
      <c r="L528" s="236"/>
      <c r="M528" s="236"/>
      <c r="N528" s="236"/>
      <c r="O528" s="236"/>
      <c r="P528" s="236"/>
      <c r="Q528" s="236"/>
      <c r="R528" s="236"/>
      <c r="S528" s="236"/>
      <c r="T528" s="236"/>
      <c r="U528" s="236"/>
      <c r="V528" s="236"/>
      <c r="W528" s="236"/>
      <c r="X528" s="236"/>
      <c r="Y528" s="236"/>
      <c r="Z528" s="236"/>
    </row>
    <row r="529" spans="1:26" ht="15" customHeight="1">
      <c r="A529" s="257">
        <f t="shared" si="14"/>
        <v>524</v>
      </c>
      <c r="B529" s="258">
        <v>3611</v>
      </c>
      <c r="C529" s="248" t="s">
        <v>4581</v>
      </c>
      <c r="D529" s="248" t="str">
        <f t="shared" si="15"/>
        <v>ŽUPANIJSKO DRŽAVNO ODVJETNIŠTVO U KARLOVCU (3611)</v>
      </c>
      <c r="E529" s="248" t="s">
        <v>4511</v>
      </c>
      <c r="F529" s="248" t="s">
        <v>338</v>
      </c>
      <c r="G529" s="259">
        <v>3123545</v>
      </c>
      <c r="H529" s="15" t="s">
        <v>4582</v>
      </c>
      <c r="I529" s="236"/>
      <c r="J529" s="251"/>
      <c r="K529" s="236"/>
      <c r="L529" s="236"/>
      <c r="M529" s="236"/>
      <c r="N529" s="236"/>
      <c r="O529" s="236"/>
      <c r="P529" s="236"/>
      <c r="Q529" s="236"/>
      <c r="R529" s="236"/>
      <c r="S529" s="236"/>
      <c r="T529" s="236"/>
      <c r="U529" s="236"/>
      <c r="V529" s="236"/>
      <c r="W529" s="236"/>
      <c r="X529" s="236"/>
      <c r="Y529" s="236"/>
      <c r="Z529" s="236"/>
    </row>
    <row r="530" spans="1:26" ht="15" customHeight="1">
      <c r="A530" s="257">
        <f t="shared" si="14"/>
        <v>525</v>
      </c>
      <c r="B530" s="258">
        <v>3620</v>
      </c>
      <c r="C530" s="248" t="s">
        <v>4583</v>
      </c>
      <c r="D530" s="248" t="str">
        <f t="shared" si="15"/>
        <v>ŽUPANIJSKO DRŽAVNO ODVJETNIŠTVO U OSIJEKU (3620)</v>
      </c>
      <c r="E530" s="248" t="s">
        <v>4584</v>
      </c>
      <c r="F530" s="248" t="s">
        <v>40</v>
      </c>
      <c r="G530" s="259">
        <v>3014835</v>
      </c>
      <c r="H530" s="15" t="s">
        <v>4585</v>
      </c>
      <c r="I530" s="236"/>
      <c r="J530" s="251"/>
      <c r="K530" s="236"/>
      <c r="L530" s="236"/>
      <c r="M530" s="236"/>
      <c r="N530" s="236"/>
      <c r="O530" s="236"/>
      <c r="P530" s="236"/>
      <c r="Q530" s="236"/>
      <c r="R530" s="236"/>
      <c r="S530" s="236"/>
      <c r="T530" s="236"/>
      <c r="U530" s="236"/>
      <c r="V530" s="236"/>
      <c r="W530" s="236"/>
      <c r="X530" s="236"/>
      <c r="Y530" s="236"/>
      <c r="Z530" s="236"/>
    </row>
    <row r="531" spans="1:26" ht="15" customHeight="1">
      <c r="A531" s="257">
        <f t="shared" si="14"/>
        <v>526</v>
      </c>
      <c r="B531" s="258">
        <v>3646</v>
      </c>
      <c r="C531" s="248" t="s">
        <v>4586</v>
      </c>
      <c r="D531" s="248" t="str">
        <f t="shared" si="15"/>
        <v>ŽUPANIJSKO DRŽAVNO ODVJETNIŠTVO U PULI - POLA (3646)</v>
      </c>
      <c r="E531" s="248" t="s">
        <v>4587</v>
      </c>
      <c r="F531" s="248" t="s">
        <v>109</v>
      </c>
      <c r="G531" s="259">
        <v>3204154</v>
      </c>
      <c r="H531" s="15" t="s">
        <v>4588</v>
      </c>
      <c r="I531" s="236"/>
      <c r="J531" s="251"/>
      <c r="K531" s="236"/>
      <c r="L531" s="236"/>
      <c r="M531" s="236"/>
      <c r="N531" s="236"/>
      <c r="O531" s="236"/>
      <c r="P531" s="236"/>
      <c r="Q531" s="236"/>
      <c r="R531" s="236"/>
      <c r="S531" s="236"/>
      <c r="T531" s="236"/>
      <c r="U531" s="236"/>
      <c r="V531" s="236"/>
      <c r="W531" s="236"/>
      <c r="X531" s="236"/>
      <c r="Y531" s="236"/>
      <c r="Z531" s="236"/>
    </row>
    <row r="532" spans="1:26" ht="15" customHeight="1">
      <c r="A532" s="257">
        <f t="shared" si="14"/>
        <v>527</v>
      </c>
      <c r="B532" s="258">
        <v>3654</v>
      </c>
      <c r="C532" s="248" t="s">
        <v>4589</v>
      </c>
      <c r="D532" s="248" t="str">
        <f t="shared" si="15"/>
        <v>ŽUPANIJSKO DRŽAVNO ODVJETNIŠTVO U RIJECI (3654)</v>
      </c>
      <c r="E532" s="248" t="s">
        <v>4590</v>
      </c>
      <c r="F532" s="248" t="s">
        <v>125</v>
      </c>
      <c r="G532" s="259">
        <v>3332101</v>
      </c>
      <c r="H532" s="15" t="s">
        <v>4591</v>
      </c>
      <c r="I532" s="236"/>
      <c r="J532" s="251"/>
      <c r="K532" s="236"/>
      <c r="L532" s="236"/>
      <c r="M532" s="236"/>
      <c r="N532" s="236"/>
      <c r="O532" s="236"/>
      <c r="P532" s="236"/>
      <c r="Q532" s="236"/>
      <c r="R532" s="236"/>
      <c r="S532" s="236"/>
      <c r="T532" s="236"/>
      <c r="U532" s="236"/>
      <c r="V532" s="236"/>
      <c r="W532" s="236"/>
      <c r="X532" s="236"/>
      <c r="Y532" s="236"/>
      <c r="Z532" s="236"/>
    </row>
    <row r="533" spans="1:26" ht="15" customHeight="1">
      <c r="A533" s="257">
        <f t="shared" si="14"/>
        <v>528</v>
      </c>
      <c r="B533" s="258">
        <v>3662</v>
      </c>
      <c r="C533" s="248" t="s">
        <v>4592</v>
      </c>
      <c r="D533" s="248" t="str">
        <f t="shared" si="15"/>
        <v>ŽUPANIJSKO DRŽAVNO ODVJETNIŠTVO U SISKU (3662)</v>
      </c>
      <c r="E533" s="248" t="s">
        <v>4593</v>
      </c>
      <c r="F533" s="248" t="s">
        <v>288</v>
      </c>
      <c r="G533" s="259">
        <v>3314758</v>
      </c>
      <c r="H533" s="15" t="s">
        <v>4594</v>
      </c>
      <c r="I533" s="236"/>
      <c r="J533" s="251"/>
      <c r="K533" s="236"/>
      <c r="L533" s="236"/>
      <c r="M533" s="236"/>
      <c r="N533" s="236"/>
      <c r="O533" s="236"/>
      <c r="P533" s="236"/>
      <c r="Q533" s="236"/>
      <c r="R533" s="236"/>
      <c r="S533" s="236"/>
      <c r="T533" s="236"/>
      <c r="U533" s="236"/>
      <c r="V533" s="236"/>
      <c r="W533" s="236"/>
      <c r="X533" s="236"/>
      <c r="Y533" s="236"/>
      <c r="Z533" s="236"/>
    </row>
    <row r="534" spans="1:26" ht="15" customHeight="1">
      <c r="A534" s="257">
        <f t="shared" si="14"/>
        <v>529</v>
      </c>
      <c r="B534" s="258">
        <v>23456</v>
      </c>
      <c r="C534" s="248" t="s">
        <v>4595</v>
      </c>
      <c r="D534" s="248" t="str">
        <f t="shared" si="15"/>
        <v>ŽUPANIJSKO DRŽAVNO ODVJETNIŠTVO U SLAVONSKOM BRODU (23456)</v>
      </c>
      <c r="E534" s="248" t="s">
        <v>4596</v>
      </c>
      <c r="F534" s="248" t="s">
        <v>172</v>
      </c>
      <c r="G534" s="259">
        <v>1490141</v>
      </c>
      <c r="H534" s="15" t="s">
        <v>4597</v>
      </c>
      <c r="I534" s="236"/>
      <c r="J534" s="251"/>
      <c r="K534" s="236"/>
      <c r="L534" s="236"/>
      <c r="M534" s="236"/>
      <c r="N534" s="236"/>
      <c r="O534" s="236"/>
      <c r="P534" s="236"/>
      <c r="Q534" s="236"/>
      <c r="R534" s="236"/>
      <c r="S534" s="236"/>
      <c r="T534" s="236"/>
      <c r="U534" s="236"/>
      <c r="V534" s="236"/>
      <c r="W534" s="236"/>
      <c r="X534" s="236"/>
      <c r="Y534" s="236"/>
      <c r="Z534" s="236"/>
    </row>
    <row r="535" spans="1:26" ht="15" customHeight="1">
      <c r="A535" s="257">
        <f t="shared" si="14"/>
        <v>530</v>
      </c>
      <c r="B535" s="258">
        <v>3679</v>
      </c>
      <c r="C535" s="248" t="s">
        <v>4598</v>
      </c>
      <c r="D535" s="248" t="str">
        <f t="shared" si="15"/>
        <v>ŽUPANIJSKO DRŽAVNO ODVJETNIŠTVO U SPLITU (3679)</v>
      </c>
      <c r="E535" s="248" t="s">
        <v>4599</v>
      </c>
      <c r="F535" s="248" t="s">
        <v>176</v>
      </c>
      <c r="G535" s="259">
        <v>3118681</v>
      </c>
      <c r="H535" s="15" t="s">
        <v>4600</v>
      </c>
      <c r="I535" s="236"/>
      <c r="J535" s="251"/>
      <c r="K535" s="236"/>
      <c r="L535" s="236"/>
      <c r="M535" s="236"/>
      <c r="N535" s="236"/>
      <c r="O535" s="236"/>
      <c r="P535" s="236"/>
      <c r="Q535" s="236"/>
      <c r="R535" s="236"/>
      <c r="S535" s="236"/>
      <c r="T535" s="236"/>
      <c r="U535" s="236"/>
      <c r="V535" s="236"/>
      <c r="W535" s="236"/>
      <c r="X535" s="236"/>
      <c r="Y535" s="236"/>
      <c r="Z535" s="236"/>
    </row>
    <row r="536" spans="1:26" ht="15" customHeight="1">
      <c r="A536" s="257">
        <f t="shared" si="14"/>
        <v>531</v>
      </c>
      <c r="B536" s="258">
        <v>3687</v>
      </c>
      <c r="C536" s="248" t="s">
        <v>4601</v>
      </c>
      <c r="D536" s="248" t="str">
        <f t="shared" si="15"/>
        <v>ŽUPANIJSKO DRŽAVNO ODVJETNIŠTVO U ŠIBENIKU (3687)</v>
      </c>
      <c r="E536" s="248" t="s">
        <v>4533</v>
      </c>
      <c r="F536" s="248" t="s">
        <v>345</v>
      </c>
      <c r="G536" s="259">
        <v>3023508</v>
      </c>
      <c r="H536" s="15" t="s">
        <v>4602</v>
      </c>
      <c r="I536" s="236"/>
      <c r="J536" s="251"/>
      <c r="K536" s="236"/>
      <c r="L536" s="236"/>
      <c r="M536" s="236"/>
      <c r="N536" s="236"/>
      <c r="O536" s="236"/>
      <c r="P536" s="236"/>
      <c r="Q536" s="236"/>
      <c r="R536" s="236"/>
      <c r="S536" s="236"/>
      <c r="T536" s="236"/>
      <c r="U536" s="236"/>
      <c r="V536" s="236"/>
      <c r="W536" s="236"/>
      <c r="X536" s="236"/>
      <c r="Y536" s="236"/>
      <c r="Z536" s="236"/>
    </row>
    <row r="537" spans="1:26" ht="15" customHeight="1">
      <c r="A537" s="257">
        <f t="shared" si="14"/>
        <v>532</v>
      </c>
      <c r="B537" s="258">
        <v>3695</v>
      </c>
      <c r="C537" s="248" t="s">
        <v>4603</v>
      </c>
      <c r="D537" s="248" t="str">
        <f t="shared" si="15"/>
        <v>ŽUPANIJSKO DRŽAVNO ODVJETNIŠTVO U VARAŽDINU (3695)</v>
      </c>
      <c r="E537" s="248" t="s">
        <v>4149</v>
      </c>
      <c r="F537" s="248" t="s">
        <v>27</v>
      </c>
      <c r="G537" s="259">
        <v>3006743</v>
      </c>
      <c r="H537" s="15" t="s">
        <v>4604</v>
      </c>
      <c r="I537" s="236"/>
      <c r="J537" s="251"/>
      <c r="K537" s="236"/>
      <c r="L537" s="236"/>
      <c r="M537" s="236"/>
      <c r="N537" s="236"/>
      <c r="O537" s="236"/>
      <c r="P537" s="236"/>
      <c r="Q537" s="236"/>
      <c r="R537" s="236"/>
      <c r="S537" s="236"/>
      <c r="T537" s="236"/>
      <c r="U537" s="236"/>
      <c r="V537" s="236"/>
      <c r="W537" s="236"/>
      <c r="X537" s="236"/>
      <c r="Y537" s="236"/>
      <c r="Z537" s="236"/>
    </row>
    <row r="538" spans="1:26" ht="15" customHeight="1">
      <c r="A538" s="257">
        <f t="shared" si="14"/>
        <v>533</v>
      </c>
      <c r="B538" s="258">
        <v>23807</v>
      </c>
      <c r="C538" s="248" t="s">
        <v>4605</v>
      </c>
      <c r="D538" s="248" t="str">
        <f t="shared" si="15"/>
        <v>ŽUPANIJSKO DRŽAVNO ODVJETNIŠTVO U VELIKOJ GORICI (23807)</v>
      </c>
      <c r="E538" s="248" t="s">
        <v>4606</v>
      </c>
      <c r="F538" s="248" t="s">
        <v>3341</v>
      </c>
      <c r="G538" s="259">
        <v>1693646</v>
      </c>
      <c r="H538" s="15" t="s">
        <v>4607</v>
      </c>
      <c r="I538" s="236"/>
      <c r="J538" s="251"/>
      <c r="K538" s="236"/>
      <c r="L538" s="236"/>
      <c r="M538" s="236"/>
      <c r="N538" s="236"/>
      <c r="O538" s="236"/>
      <c r="P538" s="236"/>
      <c r="Q538" s="236"/>
      <c r="R538" s="236"/>
      <c r="S538" s="236"/>
      <c r="T538" s="236"/>
      <c r="U538" s="236"/>
      <c r="V538" s="236"/>
      <c r="W538" s="236"/>
      <c r="X538" s="236"/>
      <c r="Y538" s="236"/>
      <c r="Z538" s="236"/>
    </row>
    <row r="539" spans="1:26" ht="15" customHeight="1">
      <c r="A539" s="257">
        <f t="shared" si="14"/>
        <v>534</v>
      </c>
      <c r="B539" s="258">
        <v>21949</v>
      </c>
      <c r="C539" s="248" t="s">
        <v>4608</v>
      </c>
      <c r="D539" s="248" t="str">
        <f t="shared" si="15"/>
        <v>ŽUPANIJSKO DRŽAVNO ODVJETNIŠTVO U VUKOVARU (21949)</v>
      </c>
      <c r="E539" s="248" t="s">
        <v>4609</v>
      </c>
      <c r="F539" s="248" t="s">
        <v>326</v>
      </c>
      <c r="G539" s="259">
        <v>1312278</v>
      </c>
      <c r="H539" s="15" t="s">
        <v>4610</v>
      </c>
      <c r="I539" s="236"/>
      <c r="J539" s="251"/>
      <c r="K539" s="236"/>
      <c r="L539" s="236"/>
      <c r="M539" s="236"/>
      <c r="N539" s="236"/>
      <c r="O539" s="236"/>
      <c r="P539" s="236"/>
      <c r="Q539" s="236"/>
      <c r="R539" s="236"/>
      <c r="S539" s="236"/>
      <c r="T539" s="236"/>
      <c r="U539" s="236"/>
      <c r="V539" s="236"/>
      <c r="W539" s="236"/>
      <c r="X539" s="236"/>
      <c r="Y539" s="236"/>
      <c r="Z539" s="236"/>
    </row>
    <row r="540" spans="1:26" ht="15" customHeight="1">
      <c r="A540" s="257">
        <f t="shared" si="14"/>
        <v>535</v>
      </c>
      <c r="B540" s="258">
        <v>3700</v>
      </c>
      <c r="C540" s="248" t="s">
        <v>4611</v>
      </c>
      <c r="D540" s="248" t="str">
        <f t="shared" si="15"/>
        <v>ŽUPANIJSKO DRŽAVNO ODVJETNIŠTVO U ZADRU (3700)</v>
      </c>
      <c r="E540" s="248" t="s">
        <v>4544</v>
      </c>
      <c r="F540" s="248" t="s">
        <v>217</v>
      </c>
      <c r="G540" s="259">
        <v>3142469</v>
      </c>
      <c r="H540" s="15" t="s">
        <v>4612</v>
      </c>
      <c r="I540" s="236"/>
      <c r="J540" s="251"/>
      <c r="K540" s="236"/>
      <c r="L540" s="236"/>
      <c r="M540" s="236"/>
      <c r="N540" s="236"/>
      <c r="O540" s="236"/>
      <c r="P540" s="236"/>
      <c r="Q540" s="236"/>
      <c r="R540" s="236"/>
      <c r="S540" s="236"/>
      <c r="T540" s="236"/>
      <c r="U540" s="236"/>
      <c r="V540" s="236"/>
      <c r="W540" s="236"/>
      <c r="X540" s="236"/>
      <c r="Y540" s="236"/>
      <c r="Z540" s="236"/>
    </row>
    <row r="541" spans="1:26" ht="15" customHeight="1">
      <c r="A541" s="257">
        <f t="shared" si="14"/>
        <v>536</v>
      </c>
      <c r="B541" s="258">
        <v>3718</v>
      </c>
      <c r="C541" s="248" t="s">
        <v>4613</v>
      </c>
      <c r="D541" s="248" t="str">
        <f t="shared" si="15"/>
        <v>ŽUPANIJSKO DRŽAVNO ODVJETNIŠTVO U ZAGREBU (3718)</v>
      </c>
      <c r="E541" s="248" t="s">
        <v>4614</v>
      </c>
      <c r="F541" s="248" t="s">
        <v>20</v>
      </c>
      <c r="G541" s="259">
        <v>3277143</v>
      </c>
      <c r="H541" s="15" t="s">
        <v>4615</v>
      </c>
      <c r="I541" s="236"/>
      <c r="J541" s="251"/>
      <c r="K541" s="236"/>
      <c r="L541" s="236"/>
      <c r="M541" s="236"/>
      <c r="N541" s="236"/>
      <c r="O541" s="236"/>
      <c r="P541" s="236"/>
      <c r="Q541" s="236"/>
      <c r="R541" s="236"/>
      <c r="S541" s="236"/>
      <c r="T541" s="236"/>
      <c r="U541" s="236"/>
      <c r="V541" s="236"/>
      <c r="W541" s="236"/>
      <c r="X541" s="236"/>
      <c r="Y541" s="236"/>
      <c r="Z541" s="236"/>
    </row>
    <row r="542" spans="1:26" ht="15" customHeight="1">
      <c r="A542" s="257">
        <f t="shared" si="14"/>
        <v>537</v>
      </c>
      <c r="B542" s="258">
        <v>42910</v>
      </c>
      <c r="C542" s="248" t="s">
        <v>4616</v>
      </c>
      <c r="D542" s="248" t="str">
        <f t="shared" si="15"/>
        <v>OPĆINSKI GRAĐANSKI SUD U ZAGREBU (42910)</v>
      </c>
      <c r="E542" s="248" t="s">
        <v>4617</v>
      </c>
      <c r="F542" s="248" t="s">
        <v>20</v>
      </c>
      <c r="G542" s="259">
        <v>2279215</v>
      </c>
      <c r="H542" s="15" t="s">
        <v>4618</v>
      </c>
      <c r="I542" s="236"/>
      <c r="J542" s="251"/>
      <c r="K542" s="236"/>
      <c r="L542" s="236"/>
      <c r="M542" s="236"/>
      <c r="N542" s="236"/>
      <c r="O542" s="236"/>
      <c r="P542" s="236"/>
      <c r="Q542" s="236"/>
      <c r="R542" s="236"/>
      <c r="S542" s="236"/>
      <c r="T542" s="236"/>
      <c r="U542" s="236"/>
      <c r="V542" s="236"/>
      <c r="W542" s="236"/>
      <c r="X542" s="236"/>
      <c r="Y542" s="236"/>
      <c r="Z542" s="236"/>
    </row>
    <row r="543" spans="1:26" ht="15" customHeight="1">
      <c r="A543" s="257">
        <f t="shared" si="14"/>
        <v>538</v>
      </c>
      <c r="B543" s="258">
        <v>42928</v>
      </c>
      <c r="C543" s="248" t="s">
        <v>4619</v>
      </c>
      <c r="D543" s="248" t="str">
        <f t="shared" si="15"/>
        <v>OPĆINSKI KAZNENI SUD U ZAGREBU (42928)</v>
      </c>
      <c r="E543" s="248" t="s">
        <v>4620</v>
      </c>
      <c r="F543" s="248" t="s">
        <v>20</v>
      </c>
      <c r="G543" s="259">
        <v>2279223</v>
      </c>
      <c r="H543" s="15" t="s">
        <v>4621</v>
      </c>
      <c r="I543" s="236"/>
      <c r="J543" s="251"/>
      <c r="K543" s="236"/>
      <c r="L543" s="236"/>
      <c r="M543" s="236"/>
      <c r="N543" s="236"/>
      <c r="O543" s="236"/>
      <c r="P543" s="236"/>
      <c r="Q543" s="236"/>
      <c r="R543" s="236"/>
      <c r="S543" s="236"/>
      <c r="T543" s="236"/>
      <c r="U543" s="236"/>
      <c r="V543" s="236"/>
      <c r="W543" s="236"/>
      <c r="X543" s="236"/>
      <c r="Y543" s="236"/>
      <c r="Z543" s="236"/>
    </row>
    <row r="544" spans="1:26" ht="15" customHeight="1">
      <c r="A544" s="257">
        <f t="shared" si="14"/>
        <v>539</v>
      </c>
      <c r="B544" s="258">
        <v>20622</v>
      </c>
      <c r="C544" s="248" t="s">
        <v>4622</v>
      </c>
      <c r="D544" s="248" t="str">
        <f t="shared" si="15"/>
        <v>OPĆINSKI PREKRŠAJNI SUD U SPLITU (20622)</v>
      </c>
      <c r="E544" s="248" t="s">
        <v>4623</v>
      </c>
      <c r="F544" s="248" t="s">
        <v>176</v>
      </c>
      <c r="G544" s="259">
        <v>3133800</v>
      </c>
      <c r="H544" s="15" t="s">
        <v>4624</v>
      </c>
      <c r="I544" s="236"/>
      <c r="J544" s="251"/>
      <c r="K544" s="236"/>
      <c r="L544" s="236"/>
      <c r="M544" s="236"/>
      <c r="N544" s="236"/>
      <c r="O544" s="236"/>
      <c r="P544" s="236"/>
      <c r="Q544" s="236"/>
      <c r="R544" s="236"/>
      <c r="S544" s="236"/>
      <c r="T544" s="236"/>
      <c r="U544" s="236"/>
      <c r="V544" s="236"/>
      <c r="W544" s="236"/>
      <c r="X544" s="236"/>
      <c r="Y544" s="236"/>
      <c r="Z544" s="236"/>
    </row>
    <row r="545" spans="1:26" ht="15" customHeight="1">
      <c r="A545" s="257">
        <f t="shared" si="14"/>
        <v>540</v>
      </c>
      <c r="B545" s="258">
        <v>20454</v>
      </c>
      <c r="C545" s="248" t="s">
        <v>4625</v>
      </c>
      <c r="D545" s="248" t="str">
        <f t="shared" si="15"/>
        <v>OPĆINSKI PREKRŠAJNI SUD U ZAGREBU (20454)</v>
      </c>
      <c r="E545" s="248" t="s">
        <v>4626</v>
      </c>
      <c r="F545" s="248" t="s">
        <v>20</v>
      </c>
      <c r="G545" s="259">
        <v>3206041</v>
      </c>
      <c r="H545" s="15" t="s">
        <v>4627</v>
      </c>
      <c r="I545" s="236"/>
      <c r="J545" s="251"/>
      <c r="K545" s="236"/>
      <c r="L545" s="236"/>
      <c r="M545" s="236"/>
      <c r="N545" s="236"/>
      <c r="O545" s="236"/>
      <c r="P545" s="236"/>
      <c r="Q545" s="236"/>
      <c r="R545" s="236"/>
      <c r="S545" s="236"/>
      <c r="T545" s="236"/>
      <c r="U545" s="236"/>
      <c r="V545" s="236"/>
      <c r="W545" s="236"/>
      <c r="X545" s="236"/>
      <c r="Y545" s="236"/>
      <c r="Z545" s="236"/>
    </row>
    <row r="546" spans="1:26" ht="15" customHeight="1">
      <c r="A546" s="257">
        <f t="shared" si="14"/>
        <v>541</v>
      </c>
      <c r="B546" s="258">
        <v>46841</v>
      </c>
      <c r="C546" s="248" t="s">
        <v>4628</v>
      </c>
      <c r="D546" s="248" t="str">
        <f t="shared" si="15"/>
        <v>OPĆINSKI RADNI SUD U ZAGREBU (46841)</v>
      </c>
      <c r="E546" s="248" t="s">
        <v>4617</v>
      </c>
      <c r="F546" s="248" t="s">
        <v>20</v>
      </c>
      <c r="G546" s="259">
        <v>2808285</v>
      </c>
      <c r="H546" s="15" t="s">
        <v>4629</v>
      </c>
      <c r="I546" s="251"/>
      <c r="J546" s="251"/>
      <c r="K546" s="251"/>
      <c r="L546" s="251"/>
      <c r="M546" s="251"/>
      <c r="N546" s="251"/>
      <c r="O546" s="251"/>
      <c r="P546" s="251"/>
      <c r="Q546" s="251"/>
      <c r="R546" s="251"/>
      <c r="S546" s="251"/>
      <c r="T546" s="251"/>
      <c r="U546" s="251"/>
      <c r="V546" s="251"/>
      <c r="W546" s="251"/>
      <c r="X546" s="251"/>
      <c r="Y546" s="251"/>
      <c r="Z546" s="251"/>
    </row>
    <row r="547" spans="1:26" ht="15" customHeight="1">
      <c r="A547" s="257">
        <f t="shared" si="14"/>
        <v>542</v>
      </c>
      <c r="B547" s="258">
        <v>3742</v>
      </c>
      <c r="C547" s="248" t="s">
        <v>4630</v>
      </c>
      <c r="D547" s="248" t="str">
        <f t="shared" si="15"/>
        <v>OPĆINSKI SUD U BJELOVARU (3742)</v>
      </c>
      <c r="E547" s="248" t="s">
        <v>4631</v>
      </c>
      <c r="F547" s="248" t="s">
        <v>3411</v>
      </c>
      <c r="G547" s="259">
        <v>3317072</v>
      </c>
      <c r="H547" s="15" t="s">
        <v>4632</v>
      </c>
      <c r="I547" s="236"/>
      <c r="J547" s="251"/>
      <c r="K547" s="236"/>
      <c r="L547" s="236"/>
      <c r="M547" s="236"/>
      <c r="N547" s="236"/>
      <c r="O547" s="236"/>
      <c r="P547" s="236"/>
      <c r="Q547" s="236"/>
      <c r="R547" s="236"/>
      <c r="S547" s="236"/>
      <c r="T547" s="236"/>
      <c r="U547" s="236"/>
      <c r="V547" s="236"/>
      <c r="W547" s="236"/>
      <c r="X547" s="236"/>
      <c r="Y547" s="236"/>
      <c r="Z547" s="236"/>
    </row>
    <row r="548" spans="1:26" ht="15" customHeight="1">
      <c r="A548" s="257">
        <f t="shared" si="14"/>
        <v>543</v>
      </c>
      <c r="B548" s="258">
        <v>50514</v>
      </c>
      <c r="C548" s="248" t="s">
        <v>4633</v>
      </c>
      <c r="D548" s="248" t="str">
        <f t="shared" si="15"/>
        <v>OPĆINSKI SUD U CRIKVENICI (50514)</v>
      </c>
      <c r="E548" s="248" t="s">
        <v>4634</v>
      </c>
      <c r="F548" s="248" t="s">
        <v>3838</v>
      </c>
      <c r="G548" s="260" t="s">
        <v>4635</v>
      </c>
      <c r="H548" s="15" t="s">
        <v>4636</v>
      </c>
      <c r="I548" s="236"/>
      <c r="J548" s="251"/>
      <c r="K548" s="236"/>
      <c r="L548" s="236"/>
      <c r="M548" s="236"/>
      <c r="N548" s="236"/>
      <c r="O548" s="236"/>
      <c r="P548" s="236"/>
      <c r="Q548" s="236"/>
      <c r="R548" s="236"/>
      <c r="S548" s="236"/>
      <c r="T548" s="236"/>
      <c r="U548" s="236"/>
      <c r="V548" s="236"/>
      <c r="W548" s="236"/>
      <c r="X548" s="236"/>
      <c r="Y548" s="236"/>
      <c r="Z548" s="236"/>
    </row>
    <row r="549" spans="1:26" ht="15" customHeight="1">
      <c r="A549" s="257">
        <f t="shared" si="14"/>
        <v>544</v>
      </c>
      <c r="B549" s="258">
        <v>3783</v>
      </c>
      <c r="C549" s="248" t="s">
        <v>4637</v>
      </c>
      <c r="D549" s="248" t="str">
        <f t="shared" si="15"/>
        <v>OPĆINSKI SUD U ČAKOVCU (3783)</v>
      </c>
      <c r="E549" s="248" t="s">
        <v>4638</v>
      </c>
      <c r="F549" s="248" t="s">
        <v>35</v>
      </c>
      <c r="G549" s="259">
        <v>3110761</v>
      </c>
      <c r="H549" s="15" t="s">
        <v>4639</v>
      </c>
      <c r="I549" s="236"/>
      <c r="J549" s="251"/>
      <c r="K549" s="236"/>
      <c r="L549" s="236"/>
      <c r="M549" s="236"/>
      <c r="N549" s="236"/>
      <c r="O549" s="236"/>
      <c r="P549" s="236"/>
      <c r="Q549" s="236"/>
      <c r="R549" s="236"/>
      <c r="S549" s="236"/>
      <c r="T549" s="236"/>
      <c r="U549" s="236"/>
      <c r="V549" s="236"/>
      <c r="W549" s="236"/>
      <c r="X549" s="236"/>
      <c r="Y549" s="236"/>
      <c r="Z549" s="236"/>
    </row>
    <row r="550" spans="1:26" ht="15" customHeight="1">
      <c r="A550" s="257">
        <f t="shared" si="14"/>
        <v>545</v>
      </c>
      <c r="B550" s="258">
        <v>3847</v>
      </c>
      <c r="C550" s="248" t="s">
        <v>4640</v>
      </c>
      <c r="D550" s="248" t="str">
        <f t="shared" si="15"/>
        <v>OPĆINSKI SUD U DUBROVNIKU (3847)</v>
      </c>
      <c r="E550" s="248" t="s">
        <v>4552</v>
      </c>
      <c r="F550" s="248" t="s">
        <v>119</v>
      </c>
      <c r="G550" s="259">
        <v>3304671</v>
      </c>
      <c r="H550" s="15" t="s">
        <v>4641</v>
      </c>
      <c r="I550" s="236"/>
      <c r="J550" s="251"/>
      <c r="K550" s="236"/>
      <c r="L550" s="236"/>
      <c r="M550" s="236"/>
      <c r="N550" s="236"/>
      <c r="O550" s="236"/>
      <c r="P550" s="236"/>
      <c r="Q550" s="236"/>
      <c r="R550" s="236"/>
      <c r="S550" s="236"/>
      <c r="T550" s="236"/>
      <c r="U550" s="236"/>
      <c r="V550" s="236"/>
      <c r="W550" s="236"/>
      <c r="X550" s="236"/>
      <c r="Y550" s="236"/>
      <c r="Z550" s="236"/>
    </row>
    <row r="551" spans="1:26" ht="15" customHeight="1">
      <c r="A551" s="257">
        <f t="shared" si="14"/>
        <v>546</v>
      </c>
      <c r="B551" s="258">
        <v>50522</v>
      </c>
      <c r="C551" s="248" t="s">
        <v>4642</v>
      </c>
      <c r="D551" s="248" t="str">
        <f t="shared" si="15"/>
        <v>OPĆINSKI SUD U ĐAKOVU (50522)</v>
      </c>
      <c r="E551" s="248" t="s">
        <v>4643</v>
      </c>
      <c r="F551" s="248" t="s">
        <v>84</v>
      </c>
      <c r="G551" s="260" t="s">
        <v>4644</v>
      </c>
      <c r="H551" s="15" t="s">
        <v>4645</v>
      </c>
      <c r="I551" s="236"/>
      <c r="J551" s="251"/>
      <c r="K551" s="236"/>
      <c r="L551" s="236"/>
      <c r="M551" s="236"/>
      <c r="N551" s="236"/>
      <c r="O551" s="236"/>
      <c r="P551" s="236"/>
      <c r="Q551" s="236"/>
      <c r="R551" s="236"/>
      <c r="S551" s="236"/>
      <c r="T551" s="236"/>
      <c r="U551" s="236"/>
      <c r="V551" s="236"/>
      <c r="W551" s="236"/>
      <c r="X551" s="236"/>
      <c r="Y551" s="236"/>
      <c r="Z551" s="236"/>
    </row>
    <row r="552" spans="1:26" ht="15" customHeight="1">
      <c r="A552" s="257">
        <f t="shared" si="14"/>
        <v>547</v>
      </c>
      <c r="B552" s="258">
        <v>3919</v>
      </c>
      <c r="C552" s="248" t="s">
        <v>4646</v>
      </c>
      <c r="D552" s="248" t="str">
        <f t="shared" si="15"/>
        <v>OPĆINSKI SUD U GOSPIĆU (3919)</v>
      </c>
      <c r="E552" s="248" t="s">
        <v>4647</v>
      </c>
      <c r="F552" s="248" t="s">
        <v>334</v>
      </c>
      <c r="G552" s="259">
        <v>3315886</v>
      </c>
      <c r="H552" s="15" t="s">
        <v>4648</v>
      </c>
      <c r="I552" s="236"/>
      <c r="J552" s="251"/>
      <c r="K552" s="236"/>
      <c r="L552" s="236"/>
      <c r="M552" s="236"/>
      <c r="N552" s="236"/>
      <c r="O552" s="236"/>
      <c r="P552" s="236"/>
      <c r="Q552" s="236"/>
      <c r="R552" s="236"/>
      <c r="S552" s="236"/>
      <c r="T552" s="236"/>
      <c r="U552" s="236"/>
      <c r="V552" s="236"/>
      <c r="W552" s="236"/>
      <c r="X552" s="236"/>
      <c r="Y552" s="236"/>
      <c r="Z552" s="236"/>
    </row>
    <row r="553" spans="1:26" ht="15" customHeight="1">
      <c r="A553" s="257">
        <f t="shared" si="14"/>
        <v>548</v>
      </c>
      <c r="B553" s="258">
        <v>20892</v>
      </c>
      <c r="C553" s="248" t="s">
        <v>4649</v>
      </c>
      <c r="D553" s="248" t="str">
        <f t="shared" si="15"/>
        <v>OPĆINSKI SUD U KARLOVCU (20892)</v>
      </c>
      <c r="E553" s="248" t="s">
        <v>4511</v>
      </c>
      <c r="F553" s="248" t="s">
        <v>338</v>
      </c>
      <c r="G553" s="259">
        <v>3123499</v>
      </c>
      <c r="H553" s="15" t="s">
        <v>4650</v>
      </c>
      <c r="I553" s="236"/>
      <c r="J553" s="251"/>
      <c r="K553" s="236"/>
      <c r="L553" s="236"/>
      <c r="M553" s="236"/>
      <c r="N553" s="236"/>
      <c r="O553" s="236"/>
      <c r="P553" s="236"/>
      <c r="Q553" s="236"/>
      <c r="R553" s="236"/>
      <c r="S553" s="236"/>
      <c r="T553" s="236"/>
      <c r="U553" s="236"/>
      <c r="V553" s="236"/>
      <c r="W553" s="236"/>
      <c r="X553" s="236"/>
      <c r="Y553" s="236"/>
      <c r="Z553" s="236"/>
    </row>
    <row r="554" spans="1:26" ht="15" customHeight="1">
      <c r="A554" s="257">
        <f t="shared" si="14"/>
        <v>549</v>
      </c>
      <c r="B554" s="258">
        <v>3994</v>
      </c>
      <c r="C554" s="248" t="s">
        <v>4651</v>
      </c>
      <c r="D554" s="248" t="str">
        <f t="shared" si="15"/>
        <v>OPĆINSKI SUD U KOPRIVNICI (3994)</v>
      </c>
      <c r="E554" s="248" t="s">
        <v>4652</v>
      </c>
      <c r="F554" s="248" t="s">
        <v>114</v>
      </c>
      <c r="G554" s="259">
        <v>3010805</v>
      </c>
      <c r="H554" s="15" t="s">
        <v>4653</v>
      </c>
      <c r="I554" s="236"/>
      <c r="J554" s="251"/>
      <c r="K554" s="236"/>
      <c r="L554" s="236"/>
      <c r="M554" s="236"/>
      <c r="N554" s="236"/>
      <c r="O554" s="236"/>
      <c r="P554" s="236"/>
      <c r="Q554" s="236"/>
      <c r="R554" s="236"/>
      <c r="S554" s="236"/>
      <c r="T554" s="236"/>
      <c r="U554" s="236"/>
      <c r="V554" s="236"/>
      <c r="W554" s="236"/>
      <c r="X554" s="236"/>
      <c r="Y554" s="236"/>
      <c r="Z554" s="236"/>
    </row>
    <row r="555" spans="1:26" ht="15" customHeight="1">
      <c r="A555" s="257">
        <f t="shared" ref="A555:A616" si="16">+A554+1</f>
        <v>550</v>
      </c>
      <c r="B555" s="258">
        <v>50539</v>
      </c>
      <c r="C555" s="248" t="s">
        <v>4654</v>
      </c>
      <c r="D555" s="248" t="str">
        <f t="shared" si="15"/>
        <v>OPĆINSKI SUD U KUTINI (50539)</v>
      </c>
      <c r="E555" s="248" t="s">
        <v>4655</v>
      </c>
      <c r="F555" s="248" t="s">
        <v>4039</v>
      </c>
      <c r="G555" s="260" t="s">
        <v>4656</v>
      </c>
      <c r="H555" s="15" t="s">
        <v>4657</v>
      </c>
      <c r="I555" s="236"/>
      <c r="J555" s="251"/>
      <c r="K555" s="236"/>
      <c r="L555" s="236"/>
      <c r="M555" s="236"/>
      <c r="N555" s="236"/>
      <c r="O555" s="236"/>
      <c r="P555" s="236"/>
      <c r="Q555" s="236"/>
      <c r="R555" s="236"/>
      <c r="S555" s="236"/>
      <c r="T555" s="236"/>
      <c r="U555" s="236"/>
      <c r="V555" s="236"/>
      <c r="W555" s="236"/>
      <c r="X555" s="236"/>
      <c r="Y555" s="236"/>
      <c r="Z555" s="236"/>
    </row>
    <row r="556" spans="1:26" ht="15" customHeight="1">
      <c r="A556" s="257">
        <f t="shared" si="16"/>
        <v>551</v>
      </c>
      <c r="B556" s="258">
        <v>50547</v>
      </c>
      <c r="C556" s="248" t="s">
        <v>4658</v>
      </c>
      <c r="D556" s="248" t="str">
        <f t="shared" si="15"/>
        <v>OPĆINSKI SUD U MAKARSKOJ (50547)</v>
      </c>
      <c r="E556" s="248" t="s">
        <v>4659</v>
      </c>
      <c r="F556" s="248" t="s">
        <v>3694</v>
      </c>
      <c r="G556" s="260" t="s">
        <v>4660</v>
      </c>
      <c r="H556" s="15" t="s">
        <v>4661</v>
      </c>
      <c r="I556" s="236"/>
      <c r="J556" s="251"/>
      <c r="K556" s="236"/>
      <c r="L556" s="236"/>
      <c r="M556" s="236"/>
      <c r="N556" s="236"/>
      <c r="O556" s="236"/>
      <c r="P556" s="236"/>
      <c r="Q556" s="236"/>
      <c r="R556" s="236"/>
      <c r="S556" s="236"/>
      <c r="T556" s="236"/>
      <c r="U556" s="236"/>
      <c r="V556" s="236"/>
      <c r="W556" s="236"/>
      <c r="X556" s="236"/>
      <c r="Y556" s="236"/>
      <c r="Z556" s="236"/>
    </row>
    <row r="557" spans="1:26" ht="15" customHeight="1">
      <c r="A557" s="257">
        <f t="shared" si="16"/>
        <v>552</v>
      </c>
      <c r="B557" s="258">
        <v>50555</v>
      </c>
      <c r="C557" s="248" t="s">
        <v>4662</v>
      </c>
      <c r="D557" s="248" t="str">
        <f t="shared" si="15"/>
        <v>OPĆINSKI SUD U METKOVIĆU (50555)</v>
      </c>
      <c r="E557" s="248" t="s">
        <v>4663</v>
      </c>
      <c r="F557" s="248" t="s">
        <v>4054</v>
      </c>
      <c r="G557" s="260" t="s">
        <v>4664</v>
      </c>
      <c r="H557" s="15" t="s">
        <v>4665</v>
      </c>
      <c r="I557" s="236"/>
      <c r="J557" s="251"/>
      <c r="K557" s="236"/>
      <c r="L557" s="236"/>
      <c r="M557" s="236"/>
      <c r="N557" s="236"/>
      <c r="O557" s="236"/>
      <c r="P557" s="236"/>
      <c r="Q557" s="236"/>
      <c r="R557" s="236"/>
      <c r="S557" s="236"/>
      <c r="T557" s="236"/>
      <c r="U557" s="236"/>
      <c r="V557" s="236"/>
      <c r="W557" s="236"/>
      <c r="X557" s="236"/>
      <c r="Y557" s="236"/>
      <c r="Z557" s="236"/>
    </row>
    <row r="558" spans="1:26" ht="15" customHeight="1">
      <c r="A558" s="257">
        <f t="shared" si="16"/>
        <v>553</v>
      </c>
      <c r="B558" s="258">
        <v>48769</v>
      </c>
      <c r="C558" s="248" t="s">
        <v>4666</v>
      </c>
      <c r="D558" s="248" t="str">
        <f t="shared" si="15"/>
        <v>OPĆINSKI SUD U NOVOM ZAGREBU (48769)</v>
      </c>
      <c r="E558" s="248" t="s">
        <v>4667</v>
      </c>
      <c r="F558" s="248" t="s">
        <v>20</v>
      </c>
      <c r="G558" s="259">
        <v>4341872</v>
      </c>
      <c r="H558" s="15" t="s">
        <v>4668</v>
      </c>
      <c r="I558" s="236"/>
      <c r="J558" s="251"/>
      <c r="K558" s="236"/>
      <c r="L558" s="236"/>
      <c r="M558" s="236"/>
      <c r="N558" s="236"/>
      <c r="O558" s="236"/>
      <c r="P558" s="236"/>
      <c r="Q558" s="236"/>
      <c r="R558" s="236"/>
      <c r="S558" s="236"/>
      <c r="T558" s="236"/>
      <c r="U558" s="236"/>
      <c r="V558" s="236"/>
      <c r="W558" s="236"/>
      <c r="X558" s="236"/>
      <c r="Y558" s="236"/>
      <c r="Z558" s="236"/>
    </row>
    <row r="559" spans="1:26" ht="15" customHeight="1">
      <c r="A559" s="257">
        <f t="shared" si="16"/>
        <v>554</v>
      </c>
      <c r="B559" s="258">
        <v>4132</v>
      </c>
      <c r="C559" s="248" t="s">
        <v>4669</v>
      </c>
      <c r="D559" s="248" t="str">
        <f t="shared" si="15"/>
        <v>OPĆINSKI SUD U OSIJEKU (4132)</v>
      </c>
      <c r="E559" s="248" t="s">
        <v>4670</v>
      </c>
      <c r="F559" s="248" t="s">
        <v>40</v>
      </c>
      <c r="G559" s="259">
        <v>3014789</v>
      </c>
      <c r="H559" s="15" t="s">
        <v>4671</v>
      </c>
      <c r="I559" s="236"/>
      <c r="J559" s="251"/>
      <c r="K559" s="236"/>
      <c r="L559" s="236"/>
      <c r="M559" s="236"/>
      <c r="N559" s="236"/>
      <c r="O559" s="236"/>
      <c r="P559" s="236"/>
      <c r="Q559" s="236"/>
      <c r="R559" s="236"/>
      <c r="S559" s="236"/>
      <c r="T559" s="236"/>
      <c r="U559" s="236"/>
      <c r="V559" s="236"/>
      <c r="W559" s="236"/>
      <c r="X559" s="236"/>
      <c r="Y559" s="236"/>
      <c r="Z559" s="236"/>
    </row>
    <row r="560" spans="1:26" ht="15" customHeight="1">
      <c r="A560" s="257">
        <f t="shared" si="16"/>
        <v>555</v>
      </c>
      <c r="B560" s="258">
        <v>50563</v>
      </c>
      <c r="C560" s="248" t="s">
        <v>4672</v>
      </c>
      <c r="D560" s="248" t="str">
        <f t="shared" si="15"/>
        <v>OPĆINSKI SUD U PAZINU (50563)</v>
      </c>
      <c r="E560" s="248" t="s">
        <v>4673</v>
      </c>
      <c r="F560" s="248" t="s">
        <v>3427</v>
      </c>
      <c r="G560" s="260" t="s">
        <v>4674</v>
      </c>
      <c r="H560" s="15" t="s">
        <v>4675</v>
      </c>
      <c r="I560" s="236"/>
      <c r="J560" s="251"/>
      <c r="K560" s="236"/>
      <c r="L560" s="236"/>
      <c r="M560" s="236"/>
      <c r="N560" s="236"/>
      <c r="O560" s="236"/>
      <c r="P560" s="236"/>
      <c r="Q560" s="236"/>
      <c r="R560" s="236"/>
      <c r="S560" s="236"/>
      <c r="T560" s="236"/>
      <c r="U560" s="236"/>
      <c r="V560" s="236"/>
      <c r="W560" s="236"/>
      <c r="X560" s="236"/>
      <c r="Y560" s="236"/>
      <c r="Z560" s="236"/>
    </row>
    <row r="561" spans="1:26" ht="15" customHeight="1">
      <c r="A561" s="257">
        <f t="shared" si="16"/>
        <v>556</v>
      </c>
      <c r="B561" s="258">
        <v>4212</v>
      </c>
      <c r="C561" s="248" t="s">
        <v>4676</v>
      </c>
      <c r="D561" s="248" t="str">
        <f t="shared" si="15"/>
        <v>OPĆINSKI SUD U POŽEGI (4212)</v>
      </c>
      <c r="E561" s="248" t="s">
        <v>4677</v>
      </c>
      <c r="F561" s="248" t="s">
        <v>3763</v>
      </c>
      <c r="G561" s="259">
        <v>3310302</v>
      </c>
      <c r="H561" s="15" t="s">
        <v>4678</v>
      </c>
      <c r="I561" s="236"/>
      <c r="J561" s="251"/>
      <c r="K561" s="236"/>
      <c r="L561" s="236"/>
      <c r="M561" s="236"/>
      <c r="N561" s="236"/>
      <c r="O561" s="236"/>
      <c r="P561" s="236"/>
      <c r="Q561" s="236"/>
      <c r="R561" s="236"/>
      <c r="S561" s="236"/>
      <c r="T561" s="236"/>
      <c r="U561" s="236"/>
      <c r="V561" s="236"/>
      <c r="W561" s="236"/>
      <c r="X561" s="236"/>
      <c r="Y561" s="236"/>
      <c r="Z561" s="236"/>
    </row>
    <row r="562" spans="1:26" ht="15" customHeight="1">
      <c r="A562" s="257">
        <f t="shared" si="16"/>
        <v>557</v>
      </c>
      <c r="B562" s="258">
        <v>4237</v>
      </c>
      <c r="C562" s="248" t="s">
        <v>4679</v>
      </c>
      <c r="D562" s="248" t="str">
        <f t="shared" si="15"/>
        <v>OPĆINSKI SUD U PULI - POLA (4237)</v>
      </c>
      <c r="E562" s="248" t="s">
        <v>4680</v>
      </c>
      <c r="F562" s="248" t="s">
        <v>109</v>
      </c>
      <c r="G562" s="259">
        <v>3204120</v>
      </c>
      <c r="H562" s="15" t="s">
        <v>4681</v>
      </c>
      <c r="I562" s="236"/>
      <c r="J562" s="251"/>
      <c r="K562" s="236"/>
      <c r="L562" s="236"/>
      <c r="M562" s="236"/>
      <c r="N562" s="236"/>
      <c r="O562" s="236"/>
      <c r="P562" s="236"/>
      <c r="Q562" s="236"/>
      <c r="R562" s="236"/>
      <c r="S562" s="236"/>
      <c r="T562" s="236"/>
      <c r="U562" s="236"/>
      <c r="V562" s="236"/>
      <c r="W562" s="236"/>
      <c r="X562" s="236"/>
      <c r="Y562" s="236"/>
      <c r="Z562" s="236"/>
    </row>
    <row r="563" spans="1:26" ht="15" customHeight="1">
      <c r="A563" s="257">
        <f t="shared" si="16"/>
        <v>558</v>
      </c>
      <c r="B563" s="258">
        <v>4253</v>
      </c>
      <c r="C563" s="248" t="s">
        <v>4682</v>
      </c>
      <c r="D563" s="248" t="str">
        <f t="shared" si="15"/>
        <v>OPĆINSKI SUD U RIJECI (4253)</v>
      </c>
      <c r="E563" s="248" t="s">
        <v>4521</v>
      </c>
      <c r="F563" s="248" t="s">
        <v>125</v>
      </c>
      <c r="G563" s="259">
        <v>3321428</v>
      </c>
      <c r="H563" s="15" t="s">
        <v>4683</v>
      </c>
      <c r="I563" s="236"/>
      <c r="J563" s="251"/>
      <c r="K563" s="236"/>
      <c r="L563" s="236"/>
      <c r="M563" s="236"/>
      <c r="N563" s="236"/>
      <c r="O563" s="236"/>
      <c r="P563" s="236"/>
      <c r="Q563" s="236"/>
      <c r="R563" s="236"/>
      <c r="S563" s="236"/>
      <c r="T563" s="236"/>
      <c r="U563" s="236"/>
      <c r="V563" s="236"/>
      <c r="W563" s="236"/>
      <c r="X563" s="236"/>
      <c r="Y563" s="236"/>
      <c r="Z563" s="236"/>
    </row>
    <row r="564" spans="1:26" ht="15" customHeight="1">
      <c r="A564" s="257">
        <f t="shared" si="16"/>
        <v>559</v>
      </c>
      <c r="B564" s="258">
        <v>50571</v>
      </c>
      <c r="C564" s="248" t="s">
        <v>4684</v>
      </c>
      <c r="D564" s="248" t="str">
        <f t="shared" si="15"/>
        <v>OPĆINSKI SUD U SESVETAMA (50571)</v>
      </c>
      <c r="E564" s="248" t="s">
        <v>4685</v>
      </c>
      <c r="F564" s="248" t="s">
        <v>4686</v>
      </c>
      <c r="G564" s="260" t="s">
        <v>4687</v>
      </c>
      <c r="H564" s="15" t="s">
        <v>4688</v>
      </c>
      <c r="I564" s="236"/>
      <c r="J564" s="251"/>
      <c r="K564" s="236"/>
      <c r="L564" s="236"/>
      <c r="M564" s="236"/>
      <c r="N564" s="236"/>
      <c r="O564" s="236"/>
      <c r="P564" s="236"/>
      <c r="Q564" s="236"/>
      <c r="R564" s="236"/>
      <c r="S564" s="236"/>
      <c r="T564" s="236"/>
      <c r="U564" s="236"/>
      <c r="V564" s="236"/>
      <c r="W564" s="236"/>
      <c r="X564" s="236"/>
      <c r="Y564" s="236"/>
      <c r="Z564" s="236"/>
    </row>
    <row r="565" spans="1:26" ht="15" customHeight="1">
      <c r="A565" s="257">
        <f t="shared" si="16"/>
        <v>560</v>
      </c>
      <c r="B565" s="258">
        <v>4307</v>
      </c>
      <c r="C565" s="248" t="s">
        <v>4689</v>
      </c>
      <c r="D565" s="248" t="str">
        <f t="shared" si="15"/>
        <v>OPĆINSKI SUD U SISKU (4307)</v>
      </c>
      <c r="E565" s="248" t="s">
        <v>4524</v>
      </c>
      <c r="F565" s="248" t="s">
        <v>288</v>
      </c>
      <c r="G565" s="259">
        <v>3314723</v>
      </c>
      <c r="H565" s="15" t="s">
        <v>4690</v>
      </c>
      <c r="I565" s="236"/>
      <c r="J565" s="251"/>
      <c r="K565" s="236"/>
      <c r="L565" s="236"/>
      <c r="M565" s="236"/>
      <c r="N565" s="236"/>
      <c r="O565" s="236"/>
      <c r="P565" s="236"/>
      <c r="Q565" s="236"/>
      <c r="R565" s="236"/>
      <c r="S565" s="236"/>
      <c r="T565" s="236"/>
      <c r="U565" s="236"/>
      <c r="V565" s="236"/>
      <c r="W565" s="236"/>
      <c r="X565" s="236"/>
      <c r="Y565" s="236"/>
      <c r="Z565" s="236"/>
    </row>
    <row r="566" spans="1:26" ht="15" customHeight="1">
      <c r="A566" s="257">
        <f t="shared" si="16"/>
        <v>561</v>
      </c>
      <c r="B566" s="258">
        <v>4323</v>
      </c>
      <c r="C566" s="248" t="s">
        <v>4691</v>
      </c>
      <c r="D566" s="248" t="str">
        <f t="shared" si="15"/>
        <v>OPĆINSKI SUD U SLAVONSKOM BRODU (4323)</v>
      </c>
      <c r="E566" s="248" t="s">
        <v>4692</v>
      </c>
      <c r="F566" s="248" t="s">
        <v>172</v>
      </c>
      <c r="G566" s="259">
        <v>3071456</v>
      </c>
      <c r="H566" s="15" t="s">
        <v>4693</v>
      </c>
      <c r="I566" s="236"/>
      <c r="J566" s="251"/>
      <c r="K566" s="236"/>
      <c r="L566" s="236"/>
      <c r="M566" s="236"/>
      <c r="N566" s="236"/>
      <c r="O566" s="236"/>
      <c r="P566" s="236"/>
      <c r="Q566" s="236"/>
      <c r="R566" s="236"/>
      <c r="S566" s="236"/>
      <c r="T566" s="236"/>
      <c r="U566" s="236"/>
      <c r="V566" s="236"/>
      <c r="W566" s="236"/>
      <c r="X566" s="236"/>
      <c r="Y566" s="236"/>
      <c r="Z566" s="236"/>
    </row>
    <row r="567" spans="1:26" ht="15" customHeight="1">
      <c r="A567" s="257">
        <f t="shared" si="16"/>
        <v>562</v>
      </c>
      <c r="B567" s="258">
        <v>21004</v>
      </c>
      <c r="C567" s="248" t="s">
        <v>4694</v>
      </c>
      <c r="D567" s="248" t="str">
        <f t="shared" si="15"/>
        <v>OPĆINSKI SUD U SPLITU (21004)</v>
      </c>
      <c r="E567" s="248" t="s">
        <v>4695</v>
      </c>
      <c r="F567" s="248" t="s">
        <v>176</v>
      </c>
      <c r="G567" s="259">
        <v>3118665</v>
      </c>
      <c r="H567" s="15" t="s">
        <v>4696</v>
      </c>
      <c r="I567" s="236"/>
      <c r="J567" s="251"/>
      <c r="K567" s="236"/>
      <c r="L567" s="236"/>
      <c r="M567" s="236"/>
      <c r="N567" s="236"/>
      <c r="O567" s="236"/>
      <c r="P567" s="236"/>
      <c r="Q567" s="236"/>
      <c r="R567" s="236"/>
      <c r="S567" s="236"/>
      <c r="T567" s="236"/>
      <c r="U567" s="236"/>
      <c r="V567" s="236"/>
      <c r="W567" s="236"/>
      <c r="X567" s="236"/>
      <c r="Y567" s="236"/>
      <c r="Z567" s="236"/>
    </row>
    <row r="568" spans="1:26" ht="15" customHeight="1">
      <c r="A568" s="257">
        <f t="shared" si="16"/>
        <v>563</v>
      </c>
      <c r="B568" s="258">
        <v>4340</v>
      </c>
      <c r="C568" s="248" t="s">
        <v>4697</v>
      </c>
      <c r="D568" s="248" t="str">
        <f t="shared" si="15"/>
        <v>OPĆINSKI SUD U ŠIBENIKU (4340)</v>
      </c>
      <c r="E568" s="248" t="s">
        <v>4533</v>
      </c>
      <c r="F568" s="248" t="s">
        <v>345</v>
      </c>
      <c r="G568" s="259">
        <v>3019772</v>
      </c>
      <c r="H568" s="15" t="s">
        <v>4698</v>
      </c>
      <c r="I568" s="236"/>
      <c r="J568" s="251"/>
      <c r="K568" s="236"/>
      <c r="L568" s="236"/>
      <c r="M568" s="236"/>
      <c r="N568" s="236"/>
      <c r="O568" s="236"/>
      <c r="P568" s="236"/>
      <c r="Q568" s="236"/>
      <c r="R568" s="236"/>
      <c r="S568" s="236"/>
      <c r="T568" s="236"/>
      <c r="U568" s="236"/>
      <c r="V568" s="236"/>
      <c r="W568" s="236"/>
      <c r="X568" s="236"/>
      <c r="Y568" s="236"/>
      <c r="Z568" s="236"/>
    </row>
    <row r="569" spans="1:26" ht="15" customHeight="1">
      <c r="A569" s="257">
        <f t="shared" si="16"/>
        <v>564</v>
      </c>
      <c r="B569" s="258">
        <v>4366</v>
      </c>
      <c r="C569" s="248" t="s">
        <v>4699</v>
      </c>
      <c r="D569" s="248" t="str">
        <f t="shared" si="15"/>
        <v>OPĆINSKI SUD U VARAŽDINU (4366)</v>
      </c>
      <c r="E569" s="248" t="s">
        <v>4149</v>
      </c>
      <c r="F569" s="248" t="s">
        <v>27</v>
      </c>
      <c r="G569" s="259">
        <v>3006697</v>
      </c>
      <c r="H569" s="15" t="s">
        <v>4700</v>
      </c>
      <c r="I569" s="236"/>
      <c r="J569" s="251"/>
      <c r="K569" s="236"/>
      <c r="L569" s="236"/>
      <c r="M569" s="236"/>
      <c r="N569" s="236"/>
      <c r="O569" s="236"/>
      <c r="P569" s="236"/>
      <c r="Q569" s="236"/>
      <c r="R569" s="236"/>
      <c r="S569" s="236"/>
      <c r="T569" s="236"/>
      <c r="U569" s="236"/>
      <c r="V569" s="236"/>
      <c r="W569" s="236"/>
      <c r="X569" s="236"/>
      <c r="Y569" s="236"/>
      <c r="Z569" s="236"/>
    </row>
    <row r="570" spans="1:26" ht="15" customHeight="1">
      <c r="A570" s="257">
        <f t="shared" si="16"/>
        <v>565</v>
      </c>
      <c r="B570" s="258">
        <v>4374</v>
      </c>
      <c r="C570" s="248" t="s">
        <v>4701</v>
      </c>
      <c r="D570" s="248" t="str">
        <f t="shared" si="15"/>
        <v>OPĆINSKI SUD U VELIKOJ GORICI (4374)</v>
      </c>
      <c r="E570" s="248" t="s">
        <v>4702</v>
      </c>
      <c r="F570" s="248" t="s">
        <v>3341</v>
      </c>
      <c r="G570" s="259">
        <v>3216365</v>
      </c>
      <c r="H570" s="15" t="s">
        <v>4703</v>
      </c>
      <c r="I570" s="236"/>
      <c r="J570" s="251"/>
      <c r="K570" s="236"/>
      <c r="L570" s="236"/>
      <c r="M570" s="236"/>
      <c r="N570" s="236"/>
      <c r="O570" s="236"/>
      <c r="P570" s="236"/>
      <c r="Q570" s="236"/>
      <c r="R570" s="236"/>
      <c r="S570" s="236"/>
      <c r="T570" s="236"/>
      <c r="U570" s="236"/>
      <c r="V570" s="236"/>
      <c r="W570" s="236"/>
      <c r="X570" s="236"/>
      <c r="Y570" s="236"/>
      <c r="Z570" s="236"/>
    </row>
    <row r="571" spans="1:26" ht="15" customHeight="1">
      <c r="A571" s="257">
        <f t="shared" si="16"/>
        <v>566</v>
      </c>
      <c r="B571" s="258">
        <v>50580</v>
      </c>
      <c r="C571" s="248" t="s">
        <v>4704</v>
      </c>
      <c r="D571" s="248" t="str">
        <f t="shared" si="15"/>
        <v>OPĆINSKI SUD U VINKOVCIMA (50580)</v>
      </c>
      <c r="E571" s="248" t="s">
        <v>4705</v>
      </c>
      <c r="F571" s="248" t="s">
        <v>4209</v>
      </c>
      <c r="G571" s="260" t="s">
        <v>4706</v>
      </c>
      <c r="H571" s="15" t="s">
        <v>4707</v>
      </c>
      <c r="I571" s="236"/>
      <c r="J571" s="251"/>
      <c r="K571" s="236"/>
      <c r="L571" s="236"/>
      <c r="M571" s="236"/>
      <c r="N571" s="236"/>
      <c r="O571" s="236"/>
      <c r="P571" s="236"/>
      <c r="Q571" s="236"/>
      <c r="R571" s="236"/>
      <c r="S571" s="236"/>
      <c r="T571" s="236"/>
      <c r="U571" s="236"/>
      <c r="V571" s="236"/>
      <c r="W571" s="236"/>
      <c r="X571" s="236"/>
      <c r="Y571" s="236"/>
      <c r="Z571" s="236"/>
    </row>
    <row r="572" spans="1:26" ht="15" customHeight="1">
      <c r="A572" s="257">
        <f t="shared" si="16"/>
        <v>567</v>
      </c>
      <c r="B572" s="258">
        <v>4399</v>
      </c>
      <c r="C572" s="248" t="s">
        <v>4708</v>
      </c>
      <c r="D572" s="248" t="str">
        <f t="shared" si="15"/>
        <v>OPĆINSKI SUD U VIROVITICI (4399)</v>
      </c>
      <c r="E572" s="248" t="s">
        <v>4709</v>
      </c>
      <c r="F572" s="248" t="s">
        <v>349</v>
      </c>
      <c r="G572" s="259">
        <v>3106071</v>
      </c>
      <c r="H572" s="15" t="s">
        <v>4710</v>
      </c>
      <c r="I572" s="236"/>
      <c r="J572" s="251"/>
      <c r="K572" s="236"/>
      <c r="L572" s="236"/>
      <c r="M572" s="236"/>
      <c r="N572" s="236"/>
      <c r="O572" s="236"/>
      <c r="P572" s="236"/>
      <c r="Q572" s="236"/>
      <c r="R572" s="236"/>
      <c r="S572" s="236"/>
      <c r="T572" s="236"/>
      <c r="U572" s="236"/>
      <c r="V572" s="236"/>
      <c r="W572" s="236"/>
      <c r="X572" s="236"/>
      <c r="Y572" s="236"/>
      <c r="Z572" s="236"/>
    </row>
    <row r="573" spans="1:26" ht="15" customHeight="1">
      <c r="A573" s="257">
        <f t="shared" si="16"/>
        <v>568</v>
      </c>
      <c r="B573" s="258">
        <v>4420</v>
      </c>
      <c r="C573" s="248" t="s">
        <v>4711</v>
      </c>
      <c r="D573" s="248" t="str">
        <f t="shared" si="15"/>
        <v>OPĆINSKI SUD U VUKOVARU (4420)</v>
      </c>
      <c r="E573" s="248" t="s">
        <v>4712</v>
      </c>
      <c r="F573" s="248" t="s">
        <v>326</v>
      </c>
      <c r="G573" s="259">
        <v>3008886</v>
      </c>
      <c r="H573" s="15" t="s">
        <v>4713</v>
      </c>
      <c r="I573" s="236"/>
      <c r="J573" s="251"/>
      <c r="K573" s="236"/>
      <c r="L573" s="236"/>
      <c r="M573" s="236"/>
      <c r="N573" s="236"/>
      <c r="O573" s="236"/>
      <c r="P573" s="236"/>
      <c r="Q573" s="236"/>
      <c r="R573" s="236"/>
      <c r="S573" s="236"/>
      <c r="T573" s="236"/>
      <c r="U573" s="236"/>
      <c r="V573" s="236"/>
      <c r="W573" s="236"/>
      <c r="X573" s="236"/>
      <c r="Y573" s="236"/>
      <c r="Z573" s="236"/>
    </row>
    <row r="574" spans="1:26" ht="15" customHeight="1">
      <c r="A574" s="257">
        <f t="shared" si="16"/>
        <v>569</v>
      </c>
      <c r="B574" s="258">
        <v>4446</v>
      </c>
      <c r="C574" s="248" t="s">
        <v>4714</v>
      </c>
      <c r="D574" s="248" t="str">
        <f t="shared" si="15"/>
        <v>OPĆINSKI SUD U ZADRU (4446)</v>
      </c>
      <c r="E574" s="248" t="s">
        <v>4544</v>
      </c>
      <c r="F574" s="248" t="s">
        <v>217</v>
      </c>
      <c r="G574" s="259">
        <v>3142442</v>
      </c>
      <c r="H574" s="15" t="s">
        <v>4715</v>
      </c>
      <c r="I574" s="236"/>
      <c r="J574" s="251"/>
      <c r="K574" s="236"/>
      <c r="L574" s="236"/>
      <c r="M574" s="236"/>
      <c r="N574" s="236"/>
      <c r="O574" s="236"/>
      <c r="P574" s="236"/>
      <c r="Q574" s="236"/>
      <c r="R574" s="236"/>
      <c r="S574" s="236"/>
      <c r="T574" s="236"/>
      <c r="U574" s="236"/>
      <c r="V574" s="236"/>
      <c r="W574" s="236"/>
      <c r="X574" s="236"/>
      <c r="Y574" s="236"/>
      <c r="Z574" s="236"/>
    </row>
    <row r="575" spans="1:26" ht="15" customHeight="1">
      <c r="A575" s="257">
        <f t="shared" si="16"/>
        <v>570</v>
      </c>
      <c r="B575" s="258">
        <v>4462</v>
      </c>
      <c r="C575" s="248" t="s">
        <v>4716</v>
      </c>
      <c r="D575" s="248" t="str">
        <f t="shared" si="15"/>
        <v>OPĆINSKI SUD U ZLATARU (4462)</v>
      </c>
      <c r="E575" s="248" t="s">
        <v>4717</v>
      </c>
      <c r="F575" s="248" t="s">
        <v>4718</v>
      </c>
      <c r="G575" s="259">
        <v>3100952</v>
      </c>
      <c r="H575" s="15" t="s">
        <v>4719</v>
      </c>
      <c r="I575" s="236"/>
      <c r="J575" s="251"/>
      <c r="K575" s="236"/>
      <c r="L575" s="236"/>
      <c r="M575" s="236"/>
      <c r="N575" s="236"/>
      <c r="O575" s="236"/>
      <c r="P575" s="236"/>
      <c r="Q575" s="236"/>
      <c r="R575" s="236"/>
      <c r="S575" s="236"/>
      <c r="T575" s="236"/>
      <c r="U575" s="236"/>
      <c r="V575" s="236"/>
      <c r="W575" s="236"/>
      <c r="X575" s="236"/>
      <c r="Y575" s="236"/>
      <c r="Z575" s="236"/>
    </row>
    <row r="576" spans="1:26" ht="15" customHeight="1">
      <c r="A576" s="257">
        <f t="shared" si="16"/>
        <v>571</v>
      </c>
      <c r="B576" s="258">
        <v>4500</v>
      </c>
      <c r="C576" s="248" t="s">
        <v>4720</v>
      </c>
      <c r="D576" s="248" t="str">
        <f t="shared" si="15"/>
        <v>OPĆINSKO DRŽAVNO ODVJETNIŠTVO U BJELOVARU (4500)</v>
      </c>
      <c r="E576" s="248" t="s">
        <v>4505</v>
      </c>
      <c r="F576" s="248" t="s">
        <v>3411</v>
      </c>
      <c r="G576" s="259">
        <v>3308693</v>
      </c>
      <c r="H576" s="15" t="s">
        <v>4721</v>
      </c>
      <c r="I576" s="236"/>
      <c r="J576" s="251"/>
      <c r="K576" s="236"/>
      <c r="L576" s="236"/>
      <c r="M576" s="236"/>
      <c r="N576" s="236"/>
      <c r="O576" s="236"/>
      <c r="P576" s="236"/>
      <c r="Q576" s="236"/>
      <c r="R576" s="236"/>
      <c r="S576" s="236"/>
      <c r="T576" s="236"/>
      <c r="U576" s="236"/>
      <c r="V576" s="236"/>
      <c r="W576" s="236"/>
      <c r="X576" s="236"/>
      <c r="Y576" s="236"/>
      <c r="Z576" s="236"/>
    </row>
    <row r="577" spans="1:26" ht="15" customHeight="1">
      <c r="A577" s="257">
        <f t="shared" si="16"/>
        <v>572</v>
      </c>
      <c r="B577" s="258">
        <v>4526</v>
      </c>
      <c r="C577" s="248" t="s">
        <v>4722</v>
      </c>
      <c r="D577" s="248" t="str">
        <f t="shared" si="15"/>
        <v>OPĆINSKO DRŽAVNO ODVJETNIŠTVO U ČAKOVCU (4526)</v>
      </c>
      <c r="E577" s="248" t="s">
        <v>4638</v>
      </c>
      <c r="F577" s="248" t="s">
        <v>35</v>
      </c>
      <c r="G577" s="259">
        <v>3110770</v>
      </c>
      <c r="H577" s="15" t="s">
        <v>4723</v>
      </c>
      <c r="I577" s="236"/>
      <c r="J577" s="251"/>
      <c r="K577" s="236"/>
      <c r="L577" s="236"/>
      <c r="M577" s="236"/>
      <c r="N577" s="236"/>
      <c r="O577" s="236"/>
      <c r="P577" s="236"/>
      <c r="Q577" s="236"/>
      <c r="R577" s="236"/>
      <c r="S577" s="236"/>
      <c r="T577" s="236"/>
      <c r="U577" s="236"/>
      <c r="V577" s="236"/>
      <c r="W577" s="236"/>
      <c r="X577" s="236"/>
      <c r="Y577" s="236"/>
      <c r="Z577" s="236"/>
    </row>
    <row r="578" spans="1:26" ht="15" customHeight="1">
      <c r="A578" s="257">
        <f t="shared" si="16"/>
        <v>573</v>
      </c>
      <c r="B578" s="258">
        <v>4567</v>
      </c>
      <c r="C578" s="248" t="s">
        <v>4724</v>
      </c>
      <c r="D578" s="248" t="str">
        <f t="shared" si="15"/>
        <v>OPĆINSKO DRŽAVNO ODVJETNIŠTVO U DUBROVNIKU (4567)</v>
      </c>
      <c r="E578" s="248" t="s">
        <v>4552</v>
      </c>
      <c r="F578" s="248" t="s">
        <v>119</v>
      </c>
      <c r="G578" s="259">
        <v>3364968</v>
      </c>
      <c r="H578" s="15" t="s">
        <v>4725</v>
      </c>
      <c r="I578" s="236"/>
      <c r="J578" s="251"/>
      <c r="K578" s="236"/>
      <c r="L578" s="236"/>
      <c r="M578" s="236"/>
      <c r="N578" s="236"/>
      <c r="O578" s="236"/>
      <c r="P578" s="236"/>
      <c r="Q578" s="236"/>
      <c r="R578" s="236"/>
      <c r="S578" s="236"/>
      <c r="T578" s="236"/>
      <c r="U578" s="236"/>
      <c r="V578" s="236"/>
      <c r="W578" s="236"/>
      <c r="X578" s="236"/>
      <c r="Y578" s="236"/>
      <c r="Z578" s="236"/>
    </row>
    <row r="579" spans="1:26" ht="15" customHeight="1">
      <c r="A579" s="257">
        <f t="shared" si="16"/>
        <v>574</v>
      </c>
      <c r="B579" s="258">
        <v>4606</v>
      </c>
      <c r="C579" s="248" t="s">
        <v>4726</v>
      </c>
      <c r="D579" s="248" t="str">
        <f t="shared" si="15"/>
        <v>OPĆINSKO DRŽAVNO ODVJETNIŠTVO U GOSPIĆU (4606)</v>
      </c>
      <c r="E579" s="248" t="s">
        <v>4647</v>
      </c>
      <c r="F579" s="248" t="s">
        <v>334</v>
      </c>
      <c r="G579" s="259">
        <v>3315908</v>
      </c>
      <c r="H579" s="15" t="s">
        <v>4727</v>
      </c>
      <c r="I579" s="236"/>
      <c r="J579" s="251"/>
      <c r="K579" s="236"/>
      <c r="L579" s="236"/>
      <c r="M579" s="236"/>
      <c r="N579" s="236"/>
      <c r="O579" s="236"/>
      <c r="P579" s="236"/>
      <c r="Q579" s="236"/>
      <c r="R579" s="236"/>
      <c r="S579" s="236"/>
      <c r="T579" s="236"/>
      <c r="U579" s="236"/>
      <c r="V579" s="236"/>
      <c r="W579" s="236"/>
      <c r="X579" s="236"/>
      <c r="Y579" s="236"/>
      <c r="Z579" s="236"/>
    </row>
    <row r="580" spans="1:26" ht="15" customHeight="1">
      <c r="A580" s="257">
        <f t="shared" si="16"/>
        <v>575</v>
      </c>
      <c r="B580" s="258">
        <v>20270</v>
      </c>
      <c r="C580" s="248" t="s">
        <v>4728</v>
      </c>
      <c r="D580" s="248" t="str">
        <f t="shared" ref="D580:D616" si="17">C580&amp;" ("&amp;B580&amp;")"</f>
        <v>OPĆINSKO DRŽAVNO ODVJETNIŠTVO U KARLOVCU (20270)</v>
      </c>
      <c r="E580" s="248" t="s">
        <v>4511</v>
      </c>
      <c r="F580" s="248" t="s">
        <v>338</v>
      </c>
      <c r="G580" s="259">
        <v>3123537</v>
      </c>
      <c r="H580" s="15" t="s">
        <v>4729</v>
      </c>
      <c r="I580" s="236"/>
      <c r="J580" s="251"/>
      <c r="K580" s="236"/>
      <c r="L580" s="236"/>
      <c r="M580" s="236"/>
      <c r="N580" s="236"/>
      <c r="O580" s="236"/>
      <c r="P580" s="236"/>
      <c r="Q580" s="236"/>
      <c r="R580" s="236"/>
      <c r="S580" s="236"/>
      <c r="T580" s="236"/>
      <c r="U580" s="236"/>
      <c r="V580" s="236"/>
      <c r="W580" s="236"/>
      <c r="X580" s="236"/>
      <c r="Y580" s="236"/>
      <c r="Z580" s="236"/>
    </row>
    <row r="581" spans="1:26" ht="15" customHeight="1">
      <c r="A581" s="257">
        <f t="shared" si="16"/>
        <v>576</v>
      </c>
      <c r="B581" s="258">
        <v>4655</v>
      </c>
      <c r="C581" s="248" t="s">
        <v>4730</v>
      </c>
      <c r="D581" s="248" t="str">
        <f t="shared" si="17"/>
        <v>OPĆINSKO DRŽAVNO ODVJETNIŠTVO U KOPRIVNICI (4655)</v>
      </c>
      <c r="E581" s="248" t="s">
        <v>4731</v>
      </c>
      <c r="F581" s="248" t="s">
        <v>114</v>
      </c>
      <c r="G581" s="259">
        <v>3010813</v>
      </c>
      <c r="H581" s="15" t="s">
        <v>4732</v>
      </c>
      <c r="I581" s="236"/>
      <c r="J581" s="251"/>
      <c r="K581" s="236"/>
      <c r="L581" s="236"/>
      <c r="M581" s="236"/>
      <c r="N581" s="236"/>
      <c r="O581" s="236"/>
      <c r="P581" s="236"/>
      <c r="Q581" s="236"/>
      <c r="R581" s="236"/>
      <c r="S581" s="236"/>
      <c r="T581" s="236"/>
      <c r="U581" s="236"/>
      <c r="V581" s="236"/>
      <c r="W581" s="236"/>
      <c r="X581" s="236"/>
      <c r="Y581" s="236"/>
      <c r="Z581" s="236"/>
    </row>
    <row r="582" spans="1:26" ht="15" customHeight="1">
      <c r="A582" s="257">
        <f t="shared" si="16"/>
        <v>577</v>
      </c>
      <c r="B582" s="258">
        <v>50483</v>
      </c>
      <c r="C582" s="248" t="s">
        <v>4733</v>
      </c>
      <c r="D582" s="248" t="str">
        <f t="shared" si="17"/>
        <v>OPĆINSKO DRŽAVNO ODVJETNIŠTVO U METKOVIĆU (50483)</v>
      </c>
      <c r="E582" s="248" t="s">
        <v>4663</v>
      </c>
      <c r="F582" s="248" t="s">
        <v>4054</v>
      </c>
      <c r="G582" s="260" t="s">
        <v>4734</v>
      </c>
      <c r="H582" s="15" t="s">
        <v>4735</v>
      </c>
      <c r="I582" s="236"/>
      <c r="J582" s="251"/>
      <c r="K582" s="236"/>
      <c r="L582" s="236"/>
      <c r="M582" s="236"/>
      <c r="N582" s="236"/>
      <c r="O582" s="236"/>
      <c r="P582" s="236"/>
      <c r="Q582" s="236"/>
      <c r="R582" s="236"/>
      <c r="S582" s="236"/>
      <c r="T582" s="236"/>
      <c r="U582" s="236"/>
      <c r="V582" s="236"/>
      <c r="W582" s="236"/>
      <c r="X582" s="236"/>
      <c r="Y582" s="236"/>
      <c r="Z582" s="236"/>
    </row>
    <row r="583" spans="1:26" ht="15" customHeight="1">
      <c r="A583" s="257">
        <f t="shared" si="16"/>
        <v>578</v>
      </c>
      <c r="B583" s="258">
        <v>48785</v>
      </c>
      <c r="C583" s="248" t="s">
        <v>4736</v>
      </c>
      <c r="D583" s="248" t="str">
        <f t="shared" si="17"/>
        <v>OPĆINSKO DRŽAVNO ODVJETNIŠTVO U NOVOM ZAGREBU (48785)</v>
      </c>
      <c r="E583" s="248" t="s">
        <v>4667</v>
      </c>
      <c r="F583" s="248" t="s">
        <v>20</v>
      </c>
      <c r="G583" s="259">
        <v>4355784</v>
      </c>
      <c r="H583" s="15" t="s">
        <v>4737</v>
      </c>
      <c r="I583" s="236"/>
      <c r="J583" s="251"/>
      <c r="K583" s="236"/>
      <c r="L583" s="236"/>
      <c r="M583" s="236"/>
      <c r="N583" s="236"/>
      <c r="O583" s="236"/>
      <c r="P583" s="236"/>
      <c r="Q583" s="236"/>
      <c r="R583" s="236"/>
      <c r="S583" s="236"/>
      <c r="T583" s="236"/>
      <c r="U583" s="236"/>
      <c r="V583" s="236"/>
      <c r="W583" s="236"/>
      <c r="X583" s="236"/>
      <c r="Y583" s="236"/>
      <c r="Z583" s="236"/>
    </row>
    <row r="584" spans="1:26" ht="15" customHeight="1">
      <c r="A584" s="257">
        <f t="shared" si="16"/>
        <v>579</v>
      </c>
      <c r="B584" s="258">
        <v>4760</v>
      </c>
      <c r="C584" s="248" t="s">
        <v>4738</v>
      </c>
      <c r="D584" s="248" t="str">
        <f t="shared" si="17"/>
        <v>OPĆINSKO DRŽAVNO ODVJETNIŠTVO U OSIJEKU (4760)</v>
      </c>
      <c r="E584" s="248" t="s">
        <v>4739</v>
      </c>
      <c r="F584" s="248" t="s">
        <v>40</v>
      </c>
      <c r="G584" s="259">
        <v>3014827</v>
      </c>
      <c r="H584" s="15" t="s">
        <v>4740</v>
      </c>
      <c r="I584" s="236"/>
      <c r="J584" s="251"/>
      <c r="K584" s="236"/>
      <c r="L584" s="236"/>
      <c r="M584" s="236"/>
      <c r="N584" s="236"/>
      <c r="O584" s="236"/>
      <c r="P584" s="236"/>
      <c r="Q584" s="236"/>
      <c r="R584" s="236"/>
      <c r="S584" s="236"/>
      <c r="T584" s="236"/>
      <c r="U584" s="236"/>
      <c r="V584" s="236"/>
      <c r="W584" s="236"/>
      <c r="X584" s="236"/>
      <c r="Y584" s="236"/>
      <c r="Z584" s="236"/>
    </row>
    <row r="585" spans="1:26" ht="15" customHeight="1">
      <c r="A585" s="257">
        <f t="shared" si="16"/>
        <v>580</v>
      </c>
      <c r="B585" s="258">
        <v>50491</v>
      </c>
      <c r="C585" s="248" t="s">
        <v>4741</v>
      </c>
      <c r="D585" s="248" t="str">
        <f t="shared" si="17"/>
        <v>OPĆINSKO DRŽAVNO ODVJETNIŠTVO U PAZINU (50491)</v>
      </c>
      <c r="E585" s="248" t="s">
        <v>4742</v>
      </c>
      <c r="F585" s="248" t="s">
        <v>3427</v>
      </c>
      <c r="G585" s="260" t="s">
        <v>4743</v>
      </c>
      <c r="H585" s="272" t="s">
        <v>4744</v>
      </c>
      <c r="I585" s="236"/>
      <c r="J585" s="251"/>
      <c r="K585" s="236"/>
      <c r="L585" s="236"/>
      <c r="M585" s="236"/>
      <c r="N585" s="236"/>
      <c r="O585" s="236"/>
      <c r="P585" s="236"/>
      <c r="Q585" s="236"/>
      <c r="R585" s="236"/>
      <c r="S585" s="236"/>
      <c r="T585" s="236"/>
      <c r="U585" s="236"/>
      <c r="V585" s="236"/>
      <c r="W585" s="236"/>
      <c r="X585" s="236"/>
      <c r="Y585" s="236"/>
      <c r="Z585" s="236"/>
    </row>
    <row r="586" spans="1:26" ht="15" customHeight="1">
      <c r="A586" s="257">
        <f t="shared" si="16"/>
        <v>581</v>
      </c>
      <c r="B586" s="258">
        <v>4809</v>
      </c>
      <c r="C586" s="248" t="s">
        <v>4745</v>
      </c>
      <c r="D586" s="248" t="str">
        <f t="shared" si="17"/>
        <v>OPĆINSKO DRŽAVNO ODVJETNIŠTVO U POŽEGI (4809)</v>
      </c>
      <c r="E586" s="248" t="s">
        <v>4677</v>
      </c>
      <c r="F586" s="248" t="s">
        <v>3763</v>
      </c>
      <c r="G586" s="259">
        <v>3310744</v>
      </c>
      <c r="H586" s="15" t="s">
        <v>4746</v>
      </c>
      <c r="I586" s="236"/>
      <c r="J586" s="251"/>
      <c r="K586" s="236"/>
      <c r="L586" s="236"/>
      <c r="M586" s="236"/>
      <c r="N586" s="236"/>
      <c r="O586" s="236"/>
      <c r="P586" s="236"/>
      <c r="Q586" s="236"/>
      <c r="R586" s="236"/>
      <c r="S586" s="236"/>
      <c r="T586" s="236"/>
      <c r="U586" s="236"/>
      <c r="V586" s="236"/>
      <c r="W586" s="236"/>
      <c r="X586" s="236"/>
      <c r="Y586" s="236"/>
      <c r="Z586" s="236"/>
    </row>
    <row r="587" spans="1:26" ht="15" customHeight="1">
      <c r="A587" s="257">
        <f t="shared" si="16"/>
        <v>582</v>
      </c>
      <c r="B587" s="258">
        <v>4817</v>
      </c>
      <c r="C587" s="248" t="s">
        <v>4747</v>
      </c>
      <c r="D587" s="248" t="str">
        <f t="shared" si="17"/>
        <v>OPĆINSKO DRŽAVNO ODVJETNIŠTVO U PULI - POLA (4817)</v>
      </c>
      <c r="E587" s="248" t="s">
        <v>4587</v>
      </c>
      <c r="F587" s="248" t="s">
        <v>109</v>
      </c>
      <c r="G587" s="259">
        <v>3204146</v>
      </c>
      <c r="H587" s="15" t="s">
        <v>4748</v>
      </c>
      <c r="I587" s="236"/>
      <c r="J587" s="251"/>
      <c r="K587" s="236"/>
      <c r="L587" s="236"/>
      <c r="M587" s="236"/>
      <c r="N587" s="236"/>
      <c r="O587" s="236"/>
      <c r="P587" s="236"/>
      <c r="Q587" s="236"/>
      <c r="R587" s="236"/>
      <c r="S587" s="236"/>
      <c r="T587" s="236"/>
      <c r="U587" s="236"/>
      <c r="V587" s="236"/>
      <c r="W587" s="236"/>
      <c r="X587" s="236"/>
      <c r="Y587" s="236"/>
      <c r="Z587" s="236"/>
    </row>
    <row r="588" spans="1:26" ht="15" customHeight="1">
      <c r="A588" s="257">
        <f t="shared" si="16"/>
        <v>583</v>
      </c>
      <c r="B588" s="258">
        <v>4825</v>
      </c>
      <c r="C588" s="248" t="s">
        <v>4749</v>
      </c>
      <c r="D588" s="248" t="str">
        <f t="shared" si="17"/>
        <v>OPĆINSKO DRŽAVNO ODVJETNIŠTVO U RIJECI (4825)</v>
      </c>
      <c r="E588" s="248" t="s">
        <v>4750</v>
      </c>
      <c r="F588" s="248" t="s">
        <v>125</v>
      </c>
      <c r="G588" s="259">
        <v>3321436</v>
      </c>
      <c r="H588" s="15" t="s">
        <v>4751</v>
      </c>
      <c r="I588" s="236"/>
      <c r="J588" s="251"/>
      <c r="K588" s="236"/>
      <c r="L588" s="236"/>
      <c r="M588" s="236"/>
      <c r="N588" s="236"/>
      <c r="O588" s="236"/>
      <c r="P588" s="236"/>
      <c r="Q588" s="236"/>
      <c r="R588" s="236"/>
      <c r="S588" s="236"/>
      <c r="T588" s="236"/>
      <c r="U588" s="236"/>
      <c r="V588" s="236"/>
      <c r="W588" s="236"/>
      <c r="X588" s="236"/>
      <c r="Y588" s="236"/>
      <c r="Z588" s="236"/>
    </row>
    <row r="589" spans="1:26" ht="15" customHeight="1">
      <c r="A589" s="257">
        <f t="shared" si="16"/>
        <v>584</v>
      </c>
      <c r="B589" s="258">
        <v>4868</v>
      </c>
      <c r="C589" s="248" t="s">
        <v>4752</v>
      </c>
      <c r="D589" s="248" t="str">
        <f t="shared" si="17"/>
        <v>OPĆINSKO DRŽAVNO ODVJETNIŠTVO U SISKU (4868)</v>
      </c>
      <c r="E589" s="248" t="s">
        <v>4593</v>
      </c>
      <c r="F589" s="248" t="s">
        <v>288</v>
      </c>
      <c r="G589" s="259">
        <v>3314740</v>
      </c>
      <c r="H589" s="15" t="s">
        <v>4753</v>
      </c>
      <c r="I589" s="236"/>
      <c r="J589" s="251"/>
      <c r="K589" s="236"/>
      <c r="L589" s="236"/>
      <c r="M589" s="236"/>
      <c r="N589" s="236"/>
      <c r="O589" s="236"/>
      <c r="P589" s="236"/>
      <c r="Q589" s="236"/>
      <c r="R589" s="236"/>
      <c r="S589" s="236"/>
      <c r="T589" s="236"/>
      <c r="U589" s="236"/>
      <c r="V589" s="236"/>
      <c r="W589" s="236"/>
      <c r="X589" s="236"/>
      <c r="Y589" s="236"/>
      <c r="Z589" s="236"/>
    </row>
    <row r="590" spans="1:26" ht="15" customHeight="1">
      <c r="A590" s="257">
        <f t="shared" si="16"/>
        <v>585</v>
      </c>
      <c r="B590" s="258">
        <v>4876</v>
      </c>
      <c r="C590" s="248" t="s">
        <v>4754</v>
      </c>
      <c r="D590" s="248" t="str">
        <f t="shared" si="17"/>
        <v>OPĆINSKO DRŽAVNO ODVJETNIŠTVO U SLAVONSKOM BRODU (4876)</v>
      </c>
      <c r="E590" s="248" t="s">
        <v>4755</v>
      </c>
      <c r="F590" s="248" t="s">
        <v>172</v>
      </c>
      <c r="G590" s="259">
        <v>3071472</v>
      </c>
      <c r="H590" s="15" t="s">
        <v>4756</v>
      </c>
      <c r="I590" s="236"/>
      <c r="J590" s="251"/>
      <c r="K590" s="236"/>
      <c r="L590" s="236"/>
      <c r="M590" s="236"/>
      <c r="N590" s="236"/>
      <c r="O590" s="236"/>
      <c r="P590" s="236"/>
      <c r="Q590" s="236"/>
      <c r="R590" s="236"/>
      <c r="S590" s="236"/>
      <c r="T590" s="236"/>
      <c r="U590" s="236"/>
      <c r="V590" s="236"/>
      <c r="W590" s="236"/>
      <c r="X590" s="236"/>
      <c r="Y590" s="236"/>
      <c r="Z590" s="236"/>
    </row>
    <row r="591" spans="1:26" ht="15" customHeight="1">
      <c r="A591" s="257">
        <f t="shared" si="16"/>
        <v>586</v>
      </c>
      <c r="B591" s="258">
        <v>4884</v>
      </c>
      <c r="C591" s="248" t="s">
        <v>4757</v>
      </c>
      <c r="D591" s="248" t="str">
        <f t="shared" si="17"/>
        <v>OPĆINSKO DRŽAVNO ODVJETNIŠTVO U SPLITU (4884)</v>
      </c>
      <c r="E591" s="248" t="s">
        <v>4758</v>
      </c>
      <c r="F591" s="248" t="s">
        <v>176</v>
      </c>
      <c r="G591" s="259">
        <v>3161242</v>
      </c>
      <c r="H591" s="15" t="s">
        <v>4759</v>
      </c>
      <c r="I591" s="236"/>
      <c r="J591" s="251"/>
      <c r="K591" s="236"/>
      <c r="L591" s="236"/>
      <c r="M591" s="236"/>
      <c r="N591" s="236"/>
      <c r="O591" s="236"/>
      <c r="P591" s="236"/>
      <c r="Q591" s="236"/>
      <c r="R591" s="236"/>
      <c r="S591" s="236"/>
      <c r="T591" s="236"/>
      <c r="U591" s="236"/>
      <c r="V591" s="236"/>
      <c r="W591" s="236"/>
      <c r="X591" s="236"/>
      <c r="Y591" s="236"/>
      <c r="Z591" s="236"/>
    </row>
    <row r="592" spans="1:26" ht="15" customHeight="1">
      <c r="A592" s="257">
        <f t="shared" si="16"/>
        <v>587</v>
      </c>
      <c r="B592" s="258">
        <v>4892</v>
      </c>
      <c r="C592" s="248" t="s">
        <v>4760</v>
      </c>
      <c r="D592" s="248" t="str">
        <f t="shared" si="17"/>
        <v>OPĆINSKO DRŽAVNO ODVJETNIŠTVO U ŠIBENIKU (4892)</v>
      </c>
      <c r="E592" s="248" t="s">
        <v>4761</v>
      </c>
      <c r="F592" s="248" t="s">
        <v>345</v>
      </c>
      <c r="G592" s="259">
        <v>3019829</v>
      </c>
      <c r="H592" s="15" t="s">
        <v>4762</v>
      </c>
      <c r="I592" s="236"/>
      <c r="J592" s="251"/>
      <c r="K592" s="236"/>
      <c r="L592" s="236"/>
      <c r="M592" s="236"/>
      <c r="N592" s="236"/>
      <c r="O592" s="236"/>
      <c r="P592" s="236"/>
      <c r="Q592" s="236"/>
      <c r="R592" s="236"/>
      <c r="S592" s="236"/>
      <c r="T592" s="236"/>
      <c r="U592" s="236"/>
      <c r="V592" s="236"/>
      <c r="W592" s="236"/>
      <c r="X592" s="236"/>
      <c r="Y592" s="236"/>
      <c r="Z592" s="236"/>
    </row>
    <row r="593" spans="1:26" ht="15" customHeight="1">
      <c r="A593" s="257">
        <f t="shared" si="16"/>
        <v>588</v>
      </c>
      <c r="B593" s="258">
        <v>4913</v>
      </c>
      <c r="C593" s="248" t="s">
        <v>4763</v>
      </c>
      <c r="D593" s="248" t="str">
        <f t="shared" si="17"/>
        <v>OPĆINSKO DRŽAVNO ODVJETNIŠTVO U VARAŽDINU (4913)</v>
      </c>
      <c r="E593" s="248" t="s">
        <v>4764</v>
      </c>
      <c r="F593" s="248" t="s">
        <v>4568</v>
      </c>
      <c r="G593" s="259">
        <v>3006735</v>
      </c>
      <c r="H593" s="15" t="s">
        <v>4765</v>
      </c>
      <c r="I593" s="236"/>
      <c r="J593" s="251"/>
      <c r="K593" s="236"/>
      <c r="L593" s="236"/>
      <c r="M593" s="236"/>
      <c r="N593" s="236"/>
      <c r="O593" s="236"/>
      <c r="P593" s="236"/>
      <c r="Q593" s="236"/>
      <c r="R593" s="236"/>
      <c r="S593" s="236"/>
      <c r="T593" s="236"/>
      <c r="U593" s="236"/>
      <c r="V593" s="236"/>
      <c r="W593" s="236"/>
      <c r="X593" s="236"/>
      <c r="Y593" s="236"/>
      <c r="Z593" s="236"/>
    </row>
    <row r="594" spans="1:26" ht="15" customHeight="1">
      <c r="A594" s="257">
        <f t="shared" si="16"/>
        <v>589</v>
      </c>
      <c r="B594" s="258">
        <v>4921</v>
      </c>
      <c r="C594" s="248" t="s">
        <v>4766</v>
      </c>
      <c r="D594" s="248" t="str">
        <f t="shared" si="17"/>
        <v>OPĆINSKO DRŽAVNO ODVJETNIŠTVO U VELIKOJ GORICI (4921)</v>
      </c>
      <c r="E594" s="248" t="s">
        <v>4702</v>
      </c>
      <c r="F594" s="248" t="s">
        <v>3341</v>
      </c>
      <c r="G594" s="259">
        <v>3216373</v>
      </c>
      <c r="H594" s="15" t="s">
        <v>4767</v>
      </c>
      <c r="I594" s="236"/>
      <c r="J594" s="251"/>
      <c r="K594" s="236"/>
      <c r="L594" s="236"/>
      <c r="M594" s="236"/>
      <c r="N594" s="236"/>
      <c r="O594" s="236"/>
      <c r="P594" s="236"/>
      <c r="Q594" s="236"/>
      <c r="R594" s="236"/>
      <c r="S594" s="236"/>
      <c r="T594" s="236"/>
      <c r="U594" s="236"/>
      <c r="V594" s="236"/>
      <c r="W594" s="236"/>
      <c r="X594" s="236"/>
      <c r="Y594" s="236"/>
      <c r="Z594" s="236"/>
    </row>
    <row r="595" spans="1:26" ht="15" customHeight="1">
      <c r="A595" s="257">
        <f t="shared" si="16"/>
        <v>590</v>
      </c>
      <c r="B595" s="258">
        <v>50506</v>
      </c>
      <c r="C595" s="248" t="s">
        <v>4768</v>
      </c>
      <c r="D595" s="248" t="str">
        <f t="shared" si="17"/>
        <v>OPĆINSKO DRŽAVNO ODVJETNIŠTVO U VINKOVCIMA (50506)</v>
      </c>
      <c r="E595" s="248" t="s">
        <v>4643</v>
      </c>
      <c r="F595" s="248" t="s">
        <v>4209</v>
      </c>
      <c r="G595" s="260" t="s">
        <v>4769</v>
      </c>
      <c r="H595" s="15" t="s">
        <v>4770</v>
      </c>
      <c r="I595" s="236"/>
      <c r="J595" s="251"/>
      <c r="K595" s="236"/>
      <c r="L595" s="236"/>
      <c r="M595" s="236"/>
      <c r="N595" s="236"/>
      <c r="O595" s="236"/>
      <c r="P595" s="236"/>
      <c r="Q595" s="236"/>
      <c r="R595" s="236"/>
      <c r="S595" s="236"/>
      <c r="T595" s="236"/>
      <c r="U595" s="236"/>
      <c r="V595" s="236"/>
      <c r="W595" s="236"/>
      <c r="X595" s="236"/>
      <c r="Y595" s="236"/>
      <c r="Z595" s="236"/>
    </row>
    <row r="596" spans="1:26" ht="15" customHeight="1">
      <c r="A596" s="257">
        <f t="shared" si="16"/>
        <v>591</v>
      </c>
      <c r="B596" s="258">
        <v>4948</v>
      </c>
      <c r="C596" s="248" t="s">
        <v>4771</v>
      </c>
      <c r="D596" s="248" t="str">
        <f t="shared" si="17"/>
        <v>OPĆINSKO DRŽAVNO ODVJETNIŠTVO U VIROVITICI (4948)</v>
      </c>
      <c r="E596" s="248" t="s">
        <v>4772</v>
      </c>
      <c r="F596" s="248" t="s">
        <v>349</v>
      </c>
      <c r="G596" s="259">
        <v>3149625</v>
      </c>
      <c r="H596" s="15" t="s">
        <v>4773</v>
      </c>
      <c r="I596" s="236"/>
      <c r="J596" s="251"/>
      <c r="K596" s="236"/>
      <c r="L596" s="236"/>
      <c r="M596" s="236"/>
      <c r="N596" s="236"/>
      <c r="O596" s="236"/>
      <c r="P596" s="236"/>
      <c r="Q596" s="236"/>
      <c r="R596" s="236"/>
      <c r="S596" s="236"/>
      <c r="T596" s="236"/>
      <c r="U596" s="236"/>
      <c r="V596" s="236"/>
      <c r="W596" s="236"/>
      <c r="X596" s="236"/>
      <c r="Y596" s="236"/>
      <c r="Z596" s="236"/>
    </row>
    <row r="597" spans="1:26" ht="15" customHeight="1">
      <c r="A597" s="257">
        <f t="shared" si="16"/>
        <v>592</v>
      </c>
      <c r="B597" s="258">
        <v>4956</v>
      </c>
      <c r="C597" s="248" t="s">
        <v>4774</v>
      </c>
      <c r="D597" s="248" t="str">
        <f t="shared" si="17"/>
        <v>OPĆINSKO DRŽAVNO ODVJETNIŠTVO U VUKOVARU (4956)</v>
      </c>
      <c r="E597" s="248" t="s">
        <v>4609</v>
      </c>
      <c r="F597" s="248" t="s">
        <v>326</v>
      </c>
      <c r="G597" s="259">
        <v>3008894</v>
      </c>
      <c r="H597" s="15" t="s">
        <v>4775</v>
      </c>
      <c r="I597" s="236"/>
      <c r="J597" s="251"/>
      <c r="K597" s="236"/>
      <c r="L597" s="236"/>
      <c r="M597" s="236"/>
      <c r="N597" s="236"/>
      <c r="O597" s="236"/>
      <c r="P597" s="236"/>
      <c r="Q597" s="236"/>
      <c r="R597" s="236"/>
      <c r="S597" s="236"/>
      <c r="T597" s="236"/>
      <c r="U597" s="236"/>
      <c r="V597" s="236"/>
      <c r="W597" s="236"/>
      <c r="X597" s="236"/>
      <c r="Y597" s="236"/>
      <c r="Z597" s="236"/>
    </row>
    <row r="598" spans="1:26" ht="15" customHeight="1">
      <c r="A598" s="257">
        <f t="shared" si="16"/>
        <v>593</v>
      </c>
      <c r="B598" s="258">
        <v>4972</v>
      </c>
      <c r="C598" s="248" t="s">
        <v>4776</v>
      </c>
      <c r="D598" s="248" t="str">
        <f t="shared" si="17"/>
        <v>OPĆINSKO DRŽAVNO ODVJETNIŠTVO U ZADRU (4972)</v>
      </c>
      <c r="E598" s="248" t="s">
        <v>4777</v>
      </c>
      <c r="F598" s="248" t="s">
        <v>217</v>
      </c>
      <c r="G598" s="259">
        <v>3174786</v>
      </c>
      <c r="H598" s="15" t="s">
        <v>4778</v>
      </c>
      <c r="I598" s="236"/>
      <c r="J598" s="251"/>
      <c r="K598" s="236"/>
      <c r="L598" s="236"/>
      <c r="M598" s="236"/>
      <c r="N598" s="236"/>
      <c r="O598" s="236"/>
      <c r="P598" s="236"/>
      <c r="Q598" s="236"/>
      <c r="R598" s="236"/>
      <c r="S598" s="236"/>
      <c r="T598" s="236"/>
      <c r="U598" s="236"/>
      <c r="V598" s="236"/>
      <c r="W598" s="236"/>
      <c r="X598" s="236"/>
      <c r="Y598" s="236"/>
      <c r="Z598" s="236"/>
    </row>
    <row r="599" spans="1:26" ht="15" customHeight="1">
      <c r="A599" s="257">
        <f t="shared" si="16"/>
        <v>594</v>
      </c>
      <c r="B599" s="258">
        <v>4989</v>
      </c>
      <c r="C599" s="248" t="s">
        <v>4779</v>
      </c>
      <c r="D599" s="248" t="str">
        <f t="shared" si="17"/>
        <v>OPĆINSKO KAZNENO DRŽAVNO ODVJETNIŠTVO U ZAGREBU (4989)</v>
      </c>
      <c r="E599" s="248" t="s">
        <v>4780</v>
      </c>
      <c r="F599" s="248" t="s">
        <v>20</v>
      </c>
      <c r="G599" s="259">
        <v>3277135</v>
      </c>
      <c r="H599" s="15" t="s">
        <v>4781</v>
      </c>
      <c r="I599" s="236"/>
      <c r="J599" s="251"/>
      <c r="K599" s="236"/>
      <c r="L599" s="236"/>
      <c r="M599" s="236"/>
      <c r="N599" s="236"/>
      <c r="O599" s="236"/>
      <c r="P599" s="236"/>
      <c r="Q599" s="236"/>
      <c r="R599" s="236"/>
      <c r="S599" s="236"/>
      <c r="T599" s="236"/>
      <c r="U599" s="236"/>
      <c r="V599" s="236"/>
      <c r="W599" s="236"/>
      <c r="X599" s="236"/>
      <c r="Y599" s="236"/>
      <c r="Z599" s="236"/>
    </row>
    <row r="600" spans="1:26" ht="15" customHeight="1">
      <c r="A600" s="257">
        <f t="shared" si="16"/>
        <v>595</v>
      </c>
      <c r="B600" s="258">
        <v>4997</v>
      </c>
      <c r="C600" s="248" t="s">
        <v>4782</v>
      </c>
      <c r="D600" s="248" t="str">
        <f t="shared" si="17"/>
        <v>OPĆINSKO DRŽAVNO ODVJETNIŠTVO U ZLATARU (4997)</v>
      </c>
      <c r="E600" s="248" t="s">
        <v>4717</v>
      </c>
      <c r="F600" s="248" t="s">
        <v>4718</v>
      </c>
      <c r="G600" s="259">
        <v>3433811</v>
      </c>
      <c r="H600" s="15" t="s">
        <v>4783</v>
      </c>
      <c r="I600" s="236"/>
      <c r="J600" s="251"/>
      <c r="K600" s="236"/>
      <c r="L600" s="236"/>
      <c r="M600" s="236"/>
      <c r="N600" s="236"/>
      <c r="O600" s="236"/>
      <c r="P600" s="236"/>
      <c r="Q600" s="236"/>
      <c r="R600" s="236"/>
      <c r="S600" s="236"/>
      <c r="T600" s="236"/>
      <c r="U600" s="236"/>
      <c r="V600" s="236"/>
      <c r="W600" s="236"/>
      <c r="X600" s="236"/>
      <c r="Y600" s="236"/>
      <c r="Z600" s="236"/>
    </row>
    <row r="601" spans="1:26" ht="15" customHeight="1">
      <c r="A601" s="257">
        <f t="shared" si="16"/>
        <v>596</v>
      </c>
      <c r="B601" s="258">
        <v>52356</v>
      </c>
      <c r="C601" s="248" t="s">
        <v>4784</v>
      </c>
      <c r="D601" s="248" t="str">
        <f t="shared" si="17"/>
        <v>OPĆINSKO GRAĐANSKO DRŽAVNO ODVJETNIŠTVO U ZAGREBU (52356)</v>
      </c>
      <c r="E601" s="248" t="s">
        <v>4785</v>
      </c>
      <c r="F601" s="248" t="s">
        <v>20</v>
      </c>
      <c r="G601" s="259">
        <v>5545471</v>
      </c>
      <c r="H601" s="15" t="s">
        <v>4786</v>
      </c>
      <c r="I601" s="236"/>
      <c r="J601" s="251"/>
      <c r="K601" s="236"/>
      <c r="L601" s="236"/>
      <c r="M601" s="236"/>
      <c r="N601" s="236"/>
      <c r="O601" s="236"/>
      <c r="P601" s="236"/>
      <c r="Q601" s="236"/>
      <c r="R601" s="236"/>
      <c r="S601" s="236"/>
      <c r="T601" s="236"/>
      <c r="U601" s="236"/>
      <c r="V601" s="236"/>
      <c r="W601" s="236"/>
      <c r="X601" s="236"/>
      <c r="Y601" s="236"/>
      <c r="Z601" s="236"/>
    </row>
    <row r="602" spans="1:26" ht="15" customHeight="1">
      <c r="A602" s="257">
        <f t="shared" si="16"/>
        <v>597</v>
      </c>
      <c r="B602" s="258">
        <v>23649</v>
      </c>
      <c r="C602" s="248" t="s">
        <v>4787</v>
      </c>
      <c r="D602" s="248" t="str">
        <f t="shared" si="17"/>
        <v>DRŽAVNO ODVJETNIŠTVO URED ZA SUZBIJANJE KORUPCIJE I ORGANIZIRANOG KRIMINALITETA  (23649)</v>
      </c>
      <c r="E602" s="248" t="s">
        <v>4788</v>
      </c>
      <c r="F602" s="248" t="s">
        <v>20</v>
      </c>
      <c r="G602" s="259">
        <v>1597965</v>
      </c>
      <c r="H602" s="15" t="s">
        <v>4789</v>
      </c>
      <c r="I602" s="236"/>
      <c r="J602" s="251"/>
      <c r="K602" s="236"/>
      <c r="L602" s="236"/>
      <c r="M602" s="236"/>
      <c r="N602" s="236"/>
      <c r="O602" s="236"/>
      <c r="P602" s="236"/>
      <c r="Q602" s="236"/>
      <c r="R602" s="236"/>
      <c r="S602" s="236"/>
      <c r="T602" s="236"/>
      <c r="U602" s="236"/>
      <c r="V602" s="236"/>
      <c r="W602" s="236"/>
      <c r="X602" s="236"/>
      <c r="Y602" s="236"/>
      <c r="Z602" s="236"/>
    </row>
    <row r="603" spans="1:26" ht="15" customHeight="1">
      <c r="A603" s="257">
        <f t="shared" si="16"/>
        <v>598</v>
      </c>
      <c r="B603" s="258">
        <v>46420</v>
      </c>
      <c r="C603" s="275" t="s">
        <v>4790</v>
      </c>
      <c r="D603" s="248" t="str">
        <f t="shared" si="17"/>
        <v>DRŽAVNA ŠKOLA ZA JAVNU UPRAVU (46420)</v>
      </c>
      <c r="E603" s="248" t="s">
        <v>4791</v>
      </c>
      <c r="F603" s="248" t="s">
        <v>20</v>
      </c>
      <c r="G603" s="259">
        <v>2720736</v>
      </c>
      <c r="H603" s="15" t="s">
        <v>4792</v>
      </c>
      <c r="I603" s="236"/>
      <c r="J603" s="251"/>
      <c r="K603" s="236"/>
      <c r="L603" s="236"/>
      <c r="M603" s="236"/>
      <c r="N603" s="236"/>
      <c r="O603" s="236"/>
      <c r="P603" s="236"/>
      <c r="Q603" s="236"/>
      <c r="R603" s="236"/>
      <c r="S603" s="236"/>
      <c r="T603" s="236"/>
      <c r="U603" s="236"/>
      <c r="V603" s="236"/>
      <c r="W603" s="236"/>
      <c r="X603" s="236"/>
      <c r="Y603" s="236"/>
      <c r="Z603" s="236"/>
    </row>
    <row r="604" spans="1:26" ht="15" customHeight="1">
      <c r="A604" s="246">
        <f t="shared" si="16"/>
        <v>599</v>
      </c>
      <c r="B604" s="253">
        <v>6040</v>
      </c>
      <c r="C604" s="254" t="s">
        <v>4793</v>
      </c>
      <c r="D604" s="248" t="str">
        <f t="shared" si="17"/>
        <v>URED PUČKOG PRAVOBRANITELJA (6040)</v>
      </c>
      <c r="E604" s="254" t="s">
        <v>4794</v>
      </c>
      <c r="F604" s="254" t="s">
        <v>20</v>
      </c>
      <c r="G604" s="255">
        <v>515655</v>
      </c>
      <c r="H604" s="256" t="s">
        <v>4795</v>
      </c>
      <c r="I604" s="236"/>
      <c r="J604" s="251"/>
      <c r="K604" s="236"/>
      <c r="L604" s="236"/>
      <c r="M604" s="236"/>
      <c r="N604" s="236"/>
      <c r="O604" s="236"/>
      <c r="P604" s="236"/>
      <c r="Q604" s="236"/>
      <c r="R604" s="236"/>
      <c r="S604" s="236"/>
      <c r="T604" s="236"/>
      <c r="U604" s="236"/>
      <c r="V604" s="236"/>
      <c r="W604" s="236"/>
      <c r="X604" s="236"/>
      <c r="Y604" s="236"/>
      <c r="Z604" s="236"/>
    </row>
    <row r="605" spans="1:26" ht="15" customHeight="1">
      <c r="A605" s="246">
        <f t="shared" si="16"/>
        <v>600</v>
      </c>
      <c r="B605" s="253">
        <v>24027</v>
      </c>
      <c r="C605" s="254" t="s">
        <v>4796</v>
      </c>
      <c r="D605" s="248" t="str">
        <f t="shared" si="17"/>
        <v>PRAVOBRANITELJ ZA DJECU (24027)</v>
      </c>
      <c r="E605" s="254" t="s">
        <v>4797</v>
      </c>
      <c r="F605" s="254" t="s">
        <v>20</v>
      </c>
      <c r="G605" s="255">
        <v>1748068</v>
      </c>
      <c r="H605" s="256" t="s">
        <v>4798</v>
      </c>
      <c r="I605" s="236"/>
      <c r="J605" s="251"/>
      <c r="K605" s="236"/>
      <c r="L605" s="236"/>
      <c r="M605" s="236"/>
      <c r="N605" s="236"/>
      <c r="O605" s="236"/>
      <c r="P605" s="236"/>
      <c r="Q605" s="236"/>
      <c r="R605" s="236"/>
      <c r="S605" s="236"/>
      <c r="T605" s="236"/>
      <c r="U605" s="236"/>
      <c r="V605" s="236"/>
      <c r="W605" s="236"/>
      <c r="X605" s="236"/>
      <c r="Y605" s="236"/>
      <c r="Z605" s="236"/>
    </row>
    <row r="606" spans="1:26" ht="15" customHeight="1">
      <c r="A606" s="246">
        <f t="shared" si="16"/>
        <v>601</v>
      </c>
      <c r="B606" s="253">
        <v>24060</v>
      </c>
      <c r="C606" s="254" t="s">
        <v>4799</v>
      </c>
      <c r="D606" s="248" t="str">
        <f t="shared" si="17"/>
        <v>PRAVOBRANITELJ/ICA ZA RAVNOPRAVNOST SPOLOVA (24060)</v>
      </c>
      <c r="E606" s="254" t="s">
        <v>4800</v>
      </c>
      <c r="F606" s="254" t="s">
        <v>20</v>
      </c>
      <c r="G606" s="255">
        <v>1768832</v>
      </c>
      <c r="H606" s="256" t="s">
        <v>4801</v>
      </c>
      <c r="I606" s="236"/>
      <c r="J606" s="251"/>
      <c r="K606" s="236"/>
      <c r="L606" s="236"/>
      <c r="M606" s="236"/>
      <c r="N606" s="236"/>
      <c r="O606" s="236"/>
      <c r="P606" s="236"/>
      <c r="Q606" s="236"/>
      <c r="R606" s="236"/>
      <c r="S606" s="236"/>
      <c r="T606" s="236"/>
      <c r="U606" s="236"/>
      <c r="V606" s="236"/>
      <c r="W606" s="236"/>
      <c r="X606" s="236"/>
      <c r="Y606" s="236"/>
      <c r="Z606" s="236"/>
    </row>
    <row r="607" spans="1:26" ht="15" customHeight="1">
      <c r="A607" s="246">
        <f t="shared" si="16"/>
        <v>602</v>
      </c>
      <c r="B607" s="253">
        <v>43564</v>
      </c>
      <c r="C607" s="254" t="s">
        <v>4802</v>
      </c>
      <c r="D607" s="248" t="str">
        <f t="shared" si="17"/>
        <v>PRAVOBRANITELJICA ZA OSOBE S INVALIDITETOM (43564)</v>
      </c>
      <c r="E607" s="254" t="s">
        <v>4803</v>
      </c>
      <c r="F607" s="254" t="s">
        <v>20</v>
      </c>
      <c r="G607" s="255">
        <v>2397161</v>
      </c>
      <c r="H607" s="256" t="s">
        <v>4804</v>
      </c>
      <c r="I607" s="236"/>
      <c r="J607" s="251"/>
      <c r="K607" s="236"/>
      <c r="L607" s="236"/>
      <c r="M607" s="236"/>
      <c r="N607" s="236"/>
      <c r="O607" s="236"/>
      <c r="P607" s="236"/>
      <c r="Q607" s="236"/>
      <c r="R607" s="236"/>
      <c r="S607" s="236"/>
      <c r="T607" s="236"/>
      <c r="U607" s="236"/>
      <c r="V607" s="236"/>
      <c r="W607" s="236"/>
      <c r="X607" s="236"/>
      <c r="Y607" s="236"/>
      <c r="Z607" s="236"/>
    </row>
    <row r="608" spans="1:26" ht="15" customHeight="1">
      <c r="A608" s="246">
        <f t="shared" si="16"/>
        <v>603</v>
      </c>
      <c r="B608" s="253">
        <v>6099</v>
      </c>
      <c r="C608" s="254" t="s">
        <v>4805</v>
      </c>
      <c r="D608" s="248" t="str">
        <f t="shared" si="17"/>
        <v>DRŽAVNI ZAVOD ZA STATISTIKU (6099)</v>
      </c>
      <c r="E608" s="254" t="s">
        <v>4806</v>
      </c>
      <c r="F608" s="254" t="s">
        <v>20</v>
      </c>
      <c r="G608" s="255">
        <v>3220338</v>
      </c>
      <c r="H608" s="256" t="s">
        <v>4807</v>
      </c>
      <c r="I608" s="236"/>
      <c r="J608" s="251"/>
      <c r="K608" s="236"/>
      <c r="L608" s="236"/>
      <c r="M608" s="236"/>
      <c r="N608" s="236"/>
      <c r="O608" s="236"/>
      <c r="P608" s="236"/>
      <c r="Q608" s="236"/>
      <c r="R608" s="236"/>
      <c r="S608" s="236"/>
      <c r="T608" s="236"/>
      <c r="U608" s="236"/>
      <c r="V608" s="236"/>
      <c r="W608" s="236"/>
      <c r="X608" s="236"/>
      <c r="Y608" s="236"/>
      <c r="Z608" s="236"/>
    </row>
    <row r="609" spans="1:26" ht="15" customHeight="1">
      <c r="A609" s="246">
        <f t="shared" si="16"/>
        <v>604</v>
      </c>
      <c r="B609" s="253">
        <v>6138</v>
      </c>
      <c r="C609" s="254" t="s">
        <v>4808</v>
      </c>
      <c r="D609" s="248" t="str">
        <f t="shared" si="17"/>
        <v>DRŽAVNI URED ZA REVIZIJU (6138)</v>
      </c>
      <c r="E609" s="254" t="s">
        <v>4809</v>
      </c>
      <c r="F609" s="254" t="s">
        <v>20</v>
      </c>
      <c r="G609" s="255">
        <v>687979</v>
      </c>
      <c r="H609" s="256" t="s">
        <v>4810</v>
      </c>
      <c r="I609" s="236"/>
      <c r="J609" s="251"/>
      <c r="K609" s="236"/>
      <c r="L609" s="236"/>
      <c r="M609" s="236"/>
      <c r="N609" s="236"/>
      <c r="O609" s="236"/>
      <c r="P609" s="236"/>
      <c r="Q609" s="236"/>
      <c r="R609" s="236"/>
      <c r="S609" s="236"/>
      <c r="T609" s="236"/>
      <c r="U609" s="236"/>
      <c r="V609" s="236"/>
      <c r="W609" s="236"/>
      <c r="X609" s="236"/>
      <c r="Y609" s="236"/>
      <c r="Z609" s="236"/>
    </row>
    <row r="610" spans="1:26" ht="15" customHeight="1">
      <c r="A610" s="246">
        <f t="shared" si="16"/>
        <v>605</v>
      </c>
      <c r="B610" s="253">
        <v>24094</v>
      </c>
      <c r="C610" s="254" t="s">
        <v>4811</v>
      </c>
      <c r="D610" s="248" t="str">
        <f t="shared" si="17"/>
        <v>DRŽAVNA KOMISIJA ZA KONTROLU POSTUPAKA JAVNE NABAVE (24094)</v>
      </c>
      <c r="E610" s="254" t="s">
        <v>4812</v>
      </c>
      <c r="F610" s="254" t="s">
        <v>20</v>
      </c>
      <c r="G610" s="255">
        <v>1777831</v>
      </c>
      <c r="H610" s="256" t="s">
        <v>4813</v>
      </c>
      <c r="I610" s="236"/>
      <c r="J610" s="251"/>
      <c r="K610" s="236"/>
      <c r="L610" s="236"/>
      <c r="M610" s="236"/>
      <c r="N610" s="236"/>
      <c r="O610" s="236"/>
      <c r="P610" s="236"/>
      <c r="Q610" s="236"/>
      <c r="R610" s="236"/>
      <c r="S610" s="236"/>
      <c r="T610" s="236"/>
      <c r="U610" s="236"/>
      <c r="V610" s="236"/>
      <c r="W610" s="236"/>
      <c r="X610" s="236"/>
      <c r="Y610" s="236"/>
      <c r="Z610" s="236"/>
    </row>
    <row r="611" spans="1:26" ht="15" customHeight="1">
      <c r="A611" s="246">
        <f t="shared" si="16"/>
        <v>606</v>
      </c>
      <c r="B611" s="253">
        <v>50709</v>
      </c>
      <c r="C611" s="254" t="s">
        <v>4814</v>
      </c>
      <c r="D611" s="248" t="str">
        <f t="shared" si="17"/>
        <v>DRŽAVNI INSPEKTORAT (50709)</v>
      </c>
      <c r="E611" s="254" t="s">
        <v>4815</v>
      </c>
      <c r="F611" s="254" t="s">
        <v>20</v>
      </c>
      <c r="G611" s="255">
        <v>5068711</v>
      </c>
      <c r="H611" s="256" t="s">
        <v>4816</v>
      </c>
      <c r="I611" s="236"/>
      <c r="J611" s="251"/>
      <c r="K611" s="236"/>
      <c r="L611" s="236"/>
      <c r="M611" s="236"/>
      <c r="N611" s="236"/>
      <c r="O611" s="236"/>
      <c r="P611" s="236"/>
      <c r="Q611" s="236"/>
      <c r="R611" s="236"/>
      <c r="S611" s="236"/>
      <c r="T611" s="236"/>
      <c r="U611" s="236"/>
      <c r="V611" s="236"/>
      <c r="W611" s="236"/>
      <c r="X611" s="236"/>
      <c r="Y611" s="236"/>
      <c r="Z611" s="236"/>
    </row>
    <row r="612" spans="1:26" ht="15" customHeight="1">
      <c r="A612" s="246">
        <f t="shared" si="16"/>
        <v>607</v>
      </c>
      <c r="B612" s="253">
        <v>23987</v>
      </c>
      <c r="C612" s="254" t="s">
        <v>4817</v>
      </c>
      <c r="D612" s="248" t="str">
        <f t="shared" si="17"/>
        <v>URED VIJEĆA ZA NACIONALNU SIGURNOST (23987)</v>
      </c>
      <c r="E612" s="254" t="s">
        <v>4818</v>
      </c>
      <c r="F612" s="254" t="s">
        <v>20</v>
      </c>
      <c r="G612" s="255">
        <v>1730100</v>
      </c>
      <c r="H612" s="256" t="s">
        <v>4819</v>
      </c>
      <c r="I612" s="236"/>
      <c r="J612" s="251"/>
      <c r="K612" s="236"/>
      <c r="L612" s="236"/>
      <c r="M612" s="236"/>
      <c r="N612" s="236"/>
      <c r="O612" s="236"/>
      <c r="P612" s="236"/>
      <c r="Q612" s="236"/>
      <c r="R612" s="236"/>
      <c r="S612" s="236"/>
      <c r="T612" s="236"/>
      <c r="U612" s="236"/>
      <c r="V612" s="236"/>
      <c r="W612" s="236"/>
      <c r="X612" s="236"/>
      <c r="Y612" s="236"/>
      <c r="Z612" s="236"/>
    </row>
    <row r="613" spans="1:26" ht="15" customHeight="1">
      <c r="A613" s="246">
        <f t="shared" si="16"/>
        <v>608</v>
      </c>
      <c r="B613" s="253">
        <v>42750</v>
      </c>
      <c r="C613" s="254" t="s">
        <v>4820</v>
      </c>
      <c r="D613" s="248" t="str">
        <f t="shared" si="17"/>
        <v>OPERATIVNO-TEHNIČKI CENTAR ZA NADZOR TELEKOMUNIKACIJA (42750)</v>
      </c>
      <c r="E613" s="254" t="s">
        <v>4821</v>
      </c>
      <c r="F613" s="254" t="s">
        <v>20</v>
      </c>
      <c r="G613" s="255">
        <v>2255308</v>
      </c>
      <c r="H613" s="256" t="s">
        <v>4822</v>
      </c>
      <c r="I613" s="236"/>
      <c r="J613" s="251"/>
      <c r="K613" s="236"/>
      <c r="L613" s="236"/>
      <c r="M613" s="236"/>
      <c r="N613" s="236"/>
      <c r="O613" s="236"/>
      <c r="P613" s="236"/>
      <c r="Q613" s="236"/>
      <c r="R613" s="236"/>
      <c r="S613" s="236"/>
      <c r="T613" s="236"/>
      <c r="U613" s="236"/>
      <c r="V613" s="236"/>
      <c r="W613" s="236"/>
      <c r="X613" s="236"/>
      <c r="Y613" s="236"/>
      <c r="Z613" s="236"/>
    </row>
    <row r="614" spans="1:26" ht="15" customHeight="1">
      <c r="A614" s="246">
        <f t="shared" si="16"/>
        <v>609</v>
      </c>
      <c r="B614" s="253">
        <v>42768</v>
      </c>
      <c r="C614" s="254" t="s">
        <v>4823</v>
      </c>
      <c r="D614" s="248" t="str">
        <f t="shared" si="17"/>
        <v>ZAVOD ZA SIGURNOST INFORMACIJSKIH SUSTAVA (42768)</v>
      </c>
      <c r="E614" s="254" t="s">
        <v>4824</v>
      </c>
      <c r="F614" s="254" t="s">
        <v>20</v>
      </c>
      <c r="G614" s="255">
        <v>2255294</v>
      </c>
      <c r="H614" s="256" t="s">
        <v>4825</v>
      </c>
      <c r="I614" s="236"/>
      <c r="J614" s="251"/>
      <c r="K614" s="236"/>
      <c r="L614" s="236"/>
      <c r="M614" s="236"/>
      <c r="N614" s="236"/>
      <c r="O614" s="236"/>
      <c r="P614" s="236"/>
      <c r="Q614" s="236"/>
      <c r="R614" s="236"/>
      <c r="S614" s="236"/>
      <c r="T614" s="236"/>
      <c r="U614" s="236"/>
      <c r="V614" s="236"/>
      <c r="W614" s="236"/>
      <c r="X614" s="236"/>
      <c r="Y614" s="236"/>
      <c r="Z614" s="236"/>
    </row>
    <row r="615" spans="1:26" ht="15" customHeight="1">
      <c r="A615" s="246">
        <f t="shared" si="16"/>
        <v>610</v>
      </c>
      <c r="B615" s="253">
        <v>25860</v>
      </c>
      <c r="C615" s="254" t="s">
        <v>4826</v>
      </c>
      <c r="D615" s="248" t="str">
        <f t="shared" si="17"/>
        <v>AGENCIJA ZA ZAŠTITU OSOBNIH PODATAKA (25860)</v>
      </c>
      <c r="E615" s="254" t="s">
        <v>4827</v>
      </c>
      <c r="F615" s="254" t="s">
        <v>20</v>
      </c>
      <c r="G615" s="255">
        <v>1837907</v>
      </c>
      <c r="H615" s="256" t="s">
        <v>4828</v>
      </c>
      <c r="I615" s="236"/>
      <c r="J615" s="251"/>
      <c r="K615" s="236"/>
      <c r="L615" s="236"/>
      <c r="M615" s="236"/>
      <c r="N615" s="236"/>
      <c r="O615" s="236"/>
      <c r="P615" s="236"/>
      <c r="Q615" s="236"/>
      <c r="R615" s="236"/>
      <c r="S615" s="236"/>
      <c r="T615" s="236"/>
      <c r="U615" s="236"/>
      <c r="V615" s="236"/>
      <c r="W615" s="236"/>
      <c r="X615" s="236"/>
      <c r="Y615" s="236"/>
      <c r="Z615" s="236"/>
    </row>
    <row r="616" spans="1:26" ht="15" customHeight="1">
      <c r="A616" s="246">
        <f t="shared" si="16"/>
        <v>611</v>
      </c>
      <c r="B616" s="253">
        <v>48226</v>
      </c>
      <c r="C616" s="276" t="s">
        <v>4829</v>
      </c>
      <c r="D616" s="248" t="str">
        <f t="shared" si="17"/>
        <v>POVJERENIK ZA INFORMIRANJE (48226)</v>
      </c>
      <c r="E616" s="276" t="s">
        <v>4830</v>
      </c>
      <c r="F616" s="276" t="s">
        <v>20</v>
      </c>
      <c r="G616" s="277">
        <v>4126904</v>
      </c>
      <c r="H616" s="278">
        <v>68011638990</v>
      </c>
      <c r="I616" s="236"/>
      <c r="J616" s="251"/>
      <c r="K616" s="236"/>
      <c r="L616" s="236"/>
      <c r="M616" s="236"/>
      <c r="N616" s="236"/>
      <c r="O616" s="236"/>
      <c r="P616" s="236"/>
      <c r="Q616" s="236"/>
      <c r="R616" s="236"/>
      <c r="S616" s="236"/>
      <c r="T616" s="236"/>
      <c r="U616" s="236"/>
      <c r="V616" s="236"/>
      <c r="W616" s="236"/>
      <c r="X616" s="236"/>
      <c r="Y616" s="236"/>
      <c r="Z616" s="236"/>
    </row>
    <row r="617" spans="1:26" ht="29.25" customHeight="1">
      <c r="A617" s="332" t="s">
        <v>4831</v>
      </c>
      <c r="B617" s="333"/>
      <c r="C617" s="333"/>
      <c r="D617" s="333"/>
      <c r="E617" s="333"/>
      <c r="F617" s="333"/>
      <c r="G617" s="333"/>
      <c r="H617" s="333"/>
      <c r="I617" s="236"/>
      <c r="J617" s="236"/>
      <c r="K617" s="236"/>
      <c r="L617" s="236"/>
      <c r="M617" s="236"/>
      <c r="N617" s="236"/>
      <c r="O617" s="236"/>
      <c r="P617" s="236"/>
      <c r="Q617" s="236"/>
      <c r="R617" s="236"/>
      <c r="S617" s="236"/>
      <c r="T617" s="236"/>
      <c r="U617" s="236"/>
      <c r="V617" s="236"/>
      <c r="W617" s="236"/>
      <c r="X617" s="236"/>
      <c r="Y617" s="236"/>
      <c r="Z617" s="236"/>
    </row>
    <row r="618" spans="1:26" ht="15" customHeight="1">
      <c r="A618" s="279"/>
      <c r="B618" s="280"/>
      <c r="C618" s="280"/>
      <c r="D618" s="280"/>
      <c r="E618" s="280"/>
      <c r="F618" s="281"/>
      <c r="G618" s="280"/>
      <c r="H618" s="282"/>
      <c r="I618" s="236"/>
      <c r="J618" s="236"/>
      <c r="K618" s="236"/>
      <c r="L618" s="236"/>
      <c r="M618" s="236"/>
      <c r="N618" s="236"/>
      <c r="O618" s="236"/>
      <c r="P618" s="236"/>
      <c r="Q618" s="236"/>
      <c r="R618" s="236"/>
      <c r="S618" s="236"/>
      <c r="T618" s="236"/>
      <c r="U618" s="236"/>
      <c r="V618" s="236"/>
      <c r="W618" s="236"/>
      <c r="X618" s="236"/>
      <c r="Y618" s="236"/>
      <c r="Z618" s="236"/>
    </row>
    <row r="619" spans="1:26" ht="15" customHeight="1">
      <c r="A619" s="279"/>
      <c r="B619" s="280"/>
      <c r="C619" s="280"/>
      <c r="D619" s="280"/>
      <c r="E619" s="280"/>
      <c r="F619" s="281"/>
      <c r="G619" s="280"/>
      <c r="H619" s="282"/>
      <c r="I619" s="236"/>
      <c r="J619" s="236"/>
      <c r="K619" s="236"/>
      <c r="L619" s="236"/>
      <c r="M619" s="236"/>
      <c r="N619" s="236"/>
      <c r="O619" s="236"/>
      <c r="P619" s="236"/>
      <c r="Q619" s="236"/>
      <c r="R619" s="236"/>
      <c r="S619" s="236"/>
      <c r="T619" s="236"/>
      <c r="U619" s="236"/>
      <c r="V619" s="236"/>
      <c r="W619" s="236"/>
      <c r="X619" s="236"/>
      <c r="Y619" s="236"/>
      <c r="Z619" s="236"/>
    </row>
    <row r="620" spans="1:26" ht="15" customHeight="1">
      <c r="A620" s="279"/>
      <c r="B620" s="280"/>
      <c r="C620" s="280"/>
      <c r="D620" s="280"/>
      <c r="E620" s="280"/>
      <c r="F620" s="281"/>
      <c r="G620" s="280"/>
      <c r="H620" s="282"/>
      <c r="I620" s="236"/>
      <c r="J620" s="236"/>
      <c r="K620" s="236"/>
      <c r="L620" s="236"/>
      <c r="M620" s="236"/>
      <c r="N620" s="236"/>
      <c r="O620" s="236"/>
      <c r="P620" s="236"/>
      <c r="Q620" s="236"/>
      <c r="R620" s="236"/>
      <c r="S620" s="236"/>
      <c r="T620" s="236"/>
      <c r="U620" s="236"/>
      <c r="V620" s="236"/>
      <c r="W620" s="236"/>
      <c r="X620" s="236"/>
      <c r="Y620" s="236"/>
      <c r="Z620" s="236"/>
    </row>
    <row r="621" spans="1:26" ht="15" customHeight="1">
      <c r="A621" s="279"/>
      <c r="B621" s="280"/>
      <c r="C621" s="280"/>
      <c r="D621" s="280"/>
      <c r="E621" s="280"/>
      <c r="F621" s="281"/>
      <c r="G621" s="280"/>
      <c r="H621" s="282"/>
      <c r="I621" s="236"/>
      <c r="J621" s="236"/>
      <c r="K621" s="236"/>
      <c r="L621" s="236"/>
      <c r="M621" s="236"/>
      <c r="N621" s="236"/>
      <c r="O621" s="236"/>
      <c r="P621" s="236"/>
      <c r="Q621" s="236"/>
      <c r="R621" s="236"/>
      <c r="S621" s="236"/>
      <c r="T621" s="236"/>
      <c r="U621" s="236"/>
      <c r="V621" s="236"/>
      <c r="W621" s="236"/>
      <c r="X621" s="236"/>
      <c r="Y621" s="236"/>
      <c r="Z621" s="236"/>
    </row>
    <row r="622" spans="1:26" ht="15" customHeight="1">
      <c r="A622" s="279"/>
      <c r="B622" s="280"/>
      <c r="C622" s="280"/>
      <c r="D622" s="280"/>
      <c r="E622" s="280"/>
      <c r="F622" s="281"/>
      <c r="G622" s="280"/>
      <c r="H622" s="282"/>
      <c r="I622" s="236"/>
      <c r="J622" s="236"/>
      <c r="K622" s="236"/>
      <c r="L622" s="236"/>
      <c r="M622" s="236"/>
      <c r="N622" s="236"/>
      <c r="O622" s="236"/>
      <c r="P622" s="236"/>
      <c r="Q622" s="236"/>
      <c r="R622" s="236"/>
      <c r="S622" s="236"/>
      <c r="T622" s="236"/>
      <c r="U622" s="236"/>
      <c r="V622" s="236"/>
      <c r="W622" s="236"/>
      <c r="X622" s="236"/>
      <c r="Y622" s="236"/>
      <c r="Z622" s="236"/>
    </row>
    <row r="623" spans="1:26" ht="15" customHeight="1">
      <c r="A623" s="236"/>
      <c r="B623" s="280"/>
      <c r="C623" s="280"/>
      <c r="D623" s="280"/>
      <c r="E623" s="280"/>
      <c r="F623" s="281"/>
      <c r="G623" s="280"/>
      <c r="H623" s="282"/>
      <c r="I623" s="236"/>
      <c r="J623" s="236"/>
      <c r="K623" s="236"/>
      <c r="L623" s="236"/>
      <c r="M623" s="236"/>
      <c r="N623" s="236"/>
      <c r="O623" s="236"/>
      <c r="P623" s="236"/>
      <c r="Q623" s="236"/>
      <c r="R623" s="236"/>
      <c r="S623" s="236"/>
      <c r="T623" s="236"/>
      <c r="U623" s="236"/>
      <c r="V623" s="236"/>
      <c r="W623" s="236"/>
      <c r="X623" s="236"/>
      <c r="Y623" s="236"/>
      <c r="Z623" s="236"/>
    </row>
    <row r="624" spans="1:26" ht="15" customHeight="1">
      <c r="A624" s="236"/>
      <c r="B624" s="280"/>
      <c r="C624" s="280"/>
      <c r="D624" s="280"/>
      <c r="E624" s="280"/>
      <c r="F624" s="281"/>
      <c r="G624" s="280"/>
      <c r="H624" s="282"/>
      <c r="I624" s="236"/>
      <c r="J624" s="236"/>
      <c r="K624" s="236"/>
      <c r="L624" s="236"/>
      <c r="M624" s="236"/>
      <c r="N624" s="236"/>
      <c r="O624" s="236"/>
      <c r="P624" s="236"/>
      <c r="Q624" s="236"/>
      <c r="R624" s="236"/>
      <c r="S624" s="236"/>
      <c r="T624" s="236"/>
      <c r="U624" s="236"/>
      <c r="V624" s="236"/>
      <c r="W624" s="236"/>
      <c r="X624" s="236"/>
      <c r="Y624" s="236"/>
      <c r="Z624" s="236"/>
    </row>
    <row r="625" spans="1:26" ht="15" customHeight="1">
      <c r="A625" s="236"/>
      <c r="B625" s="280"/>
      <c r="C625" s="280"/>
      <c r="D625" s="280"/>
      <c r="E625" s="280"/>
      <c r="F625" s="281"/>
      <c r="G625" s="280"/>
      <c r="H625" s="282"/>
      <c r="I625" s="236"/>
      <c r="J625" s="236"/>
      <c r="K625" s="236"/>
      <c r="L625" s="236"/>
      <c r="M625" s="236"/>
      <c r="N625" s="236"/>
      <c r="O625" s="236"/>
      <c r="P625" s="236"/>
      <c r="Q625" s="236"/>
      <c r="R625" s="236"/>
      <c r="S625" s="236"/>
      <c r="T625" s="236"/>
      <c r="U625" s="236"/>
      <c r="V625" s="236"/>
      <c r="W625" s="236"/>
      <c r="X625" s="236"/>
      <c r="Y625" s="236"/>
      <c r="Z625" s="236"/>
    </row>
    <row r="626" spans="1:26" ht="15" customHeight="1">
      <c r="A626" s="236"/>
      <c r="B626" s="280"/>
      <c r="C626" s="280"/>
      <c r="D626" s="280"/>
      <c r="E626" s="280"/>
      <c r="F626" s="281"/>
      <c r="G626" s="280"/>
      <c r="H626" s="282"/>
      <c r="I626" s="236"/>
      <c r="J626" s="236"/>
      <c r="K626" s="236"/>
      <c r="L626" s="236"/>
      <c r="M626" s="236"/>
      <c r="N626" s="236"/>
      <c r="O626" s="236"/>
      <c r="P626" s="236"/>
      <c r="Q626" s="236"/>
      <c r="R626" s="236"/>
      <c r="S626" s="236"/>
      <c r="T626" s="236"/>
      <c r="U626" s="236"/>
      <c r="V626" s="236"/>
      <c r="W626" s="236"/>
      <c r="X626" s="236"/>
      <c r="Y626" s="236"/>
      <c r="Z626" s="236"/>
    </row>
    <row r="627" spans="1:26" ht="15" customHeight="1">
      <c r="A627" s="236"/>
      <c r="B627" s="280"/>
      <c r="C627" s="280"/>
      <c r="D627" s="280"/>
      <c r="E627" s="280"/>
      <c r="F627" s="281"/>
      <c r="G627" s="280"/>
      <c r="H627" s="282"/>
      <c r="I627" s="236"/>
      <c r="J627" s="236"/>
      <c r="K627" s="236"/>
      <c r="L627" s="236"/>
      <c r="M627" s="236"/>
      <c r="N627" s="236"/>
      <c r="O627" s="236"/>
      <c r="P627" s="236"/>
      <c r="Q627" s="236"/>
      <c r="R627" s="236"/>
      <c r="S627" s="236"/>
      <c r="T627" s="236"/>
      <c r="U627" s="236"/>
      <c r="V627" s="236"/>
      <c r="W627" s="236"/>
      <c r="X627" s="236"/>
      <c r="Y627" s="236"/>
      <c r="Z627" s="236"/>
    </row>
    <row r="628" spans="1:26" ht="15" customHeight="1">
      <c r="A628" s="236"/>
      <c r="B628" s="280"/>
      <c r="C628" s="280"/>
      <c r="D628" s="280"/>
      <c r="E628" s="280"/>
      <c r="F628" s="281"/>
      <c r="G628" s="280"/>
      <c r="H628" s="282"/>
      <c r="I628" s="236"/>
      <c r="J628" s="236"/>
      <c r="K628" s="236"/>
      <c r="L628" s="236"/>
      <c r="M628" s="236"/>
      <c r="N628" s="236"/>
      <c r="O628" s="236"/>
      <c r="P628" s="236"/>
      <c r="Q628" s="236"/>
      <c r="R628" s="236"/>
      <c r="S628" s="236"/>
      <c r="T628" s="236"/>
      <c r="U628" s="236"/>
      <c r="V628" s="236"/>
      <c r="W628" s="236"/>
      <c r="X628" s="236"/>
      <c r="Y628" s="236"/>
      <c r="Z628" s="236"/>
    </row>
    <row r="629" spans="1:26" ht="15" customHeight="1">
      <c r="A629" s="236"/>
      <c r="B629" s="280"/>
      <c r="C629" s="280"/>
      <c r="D629" s="280"/>
      <c r="E629" s="280"/>
      <c r="F629" s="281"/>
      <c r="G629" s="280"/>
      <c r="H629" s="282"/>
      <c r="I629" s="236"/>
      <c r="J629" s="236"/>
      <c r="K629" s="236"/>
      <c r="L629" s="236"/>
      <c r="M629" s="236"/>
      <c r="N629" s="236"/>
      <c r="O629" s="236"/>
      <c r="P629" s="236"/>
      <c r="Q629" s="236"/>
      <c r="R629" s="236"/>
      <c r="S629" s="236"/>
      <c r="T629" s="236"/>
      <c r="U629" s="236"/>
      <c r="V629" s="236"/>
      <c r="W629" s="236"/>
      <c r="X629" s="236"/>
      <c r="Y629" s="236"/>
      <c r="Z629" s="236"/>
    </row>
    <row r="630" spans="1:26" ht="15" customHeight="1">
      <c r="A630" s="236"/>
      <c r="B630" s="280"/>
      <c r="C630" s="280"/>
      <c r="D630" s="280"/>
      <c r="E630" s="280"/>
      <c r="F630" s="281"/>
      <c r="G630" s="280"/>
      <c r="H630" s="282"/>
      <c r="I630" s="236"/>
      <c r="J630" s="236"/>
      <c r="K630" s="236"/>
      <c r="L630" s="236"/>
      <c r="M630" s="236"/>
      <c r="N630" s="236"/>
      <c r="O630" s="236"/>
      <c r="P630" s="236"/>
      <c r="Q630" s="236"/>
      <c r="R630" s="236"/>
      <c r="S630" s="236"/>
      <c r="T630" s="236"/>
      <c r="U630" s="236"/>
      <c r="V630" s="236"/>
      <c r="W630" s="236"/>
      <c r="X630" s="236"/>
      <c r="Y630" s="236"/>
      <c r="Z630" s="236"/>
    </row>
    <row r="631" spans="1:26" ht="15" customHeight="1">
      <c r="A631" s="236"/>
      <c r="B631" s="280"/>
      <c r="C631" s="280"/>
      <c r="D631" s="280"/>
      <c r="E631" s="280"/>
      <c r="F631" s="281"/>
      <c r="G631" s="280"/>
      <c r="H631" s="282"/>
      <c r="I631" s="236"/>
      <c r="J631" s="236"/>
      <c r="K631" s="236"/>
      <c r="L631" s="236"/>
      <c r="M631" s="236"/>
      <c r="N631" s="236"/>
      <c r="O631" s="236"/>
      <c r="P631" s="236"/>
      <c r="Q631" s="236"/>
      <c r="R631" s="236"/>
      <c r="S631" s="236"/>
      <c r="T631" s="236"/>
      <c r="U631" s="236"/>
      <c r="V631" s="236"/>
      <c r="W631" s="236"/>
      <c r="X631" s="236"/>
      <c r="Y631" s="236"/>
      <c r="Z631" s="236"/>
    </row>
    <row r="632" spans="1:26" ht="15" customHeight="1">
      <c r="A632" s="236"/>
      <c r="B632" s="280"/>
      <c r="C632" s="280"/>
      <c r="D632" s="280"/>
      <c r="E632" s="280"/>
      <c r="F632" s="281"/>
      <c r="G632" s="280"/>
      <c r="H632" s="282"/>
      <c r="I632" s="236"/>
      <c r="J632" s="236"/>
      <c r="K632" s="236"/>
      <c r="L632" s="236"/>
      <c r="M632" s="236"/>
      <c r="N632" s="236"/>
      <c r="O632" s="236"/>
      <c r="P632" s="236"/>
      <c r="Q632" s="236"/>
      <c r="R632" s="236"/>
      <c r="S632" s="236"/>
      <c r="T632" s="236"/>
      <c r="U632" s="236"/>
      <c r="V632" s="236"/>
      <c r="W632" s="236"/>
      <c r="X632" s="236"/>
      <c r="Y632" s="236"/>
      <c r="Z632" s="236"/>
    </row>
    <row r="633" spans="1:26" ht="15" customHeight="1">
      <c r="A633" s="236"/>
      <c r="B633" s="280"/>
      <c r="C633" s="280"/>
      <c r="D633" s="280"/>
      <c r="E633" s="280"/>
      <c r="F633" s="281"/>
      <c r="G633" s="280"/>
      <c r="H633" s="282"/>
      <c r="I633" s="236"/>
      <c r="J633" s="236"/>
      <c r="K633" s="236"/>
      <c r="L633" s="236"/>
      <c r="M633" s="236"/>
      <c r="N633" s="236"/>
      <c r="O633" s="236"/>
      <c r="P633" s="236"/>
      <c r="Q633" s="236"/>
      <c r="R633" s="236"/>
      <c r="S633" s="236"/>
      <c r="T633" s="236"/>
      <c r="U633" s="236"/>
      <c r="V633" s="236"/>
      <c r="W633" s="236"/>
      <c r="X633" s="236"/>
      <c r="Y633" s="236"/>
      <c r="Z633" s="236"/>
    </row>
    <row r="634" spans="1:26" ht="15" customHeight="1">
      <c r="A634" s="236"/>
      <c r="B634" s="280"/>
      <c r="C634" s="280"/>
      <c r="D634" s="280"/>
      <c r="E634" s="280"/>
      <c r="F634" s="281"/>
      <c r="G634" s="280"/>
      <c r="H634" s="282"/>
      <c r="I634" s="236"/>
      <c r="J634" s="236"/>
      <c r="K634" s="236"/>
      <c r="L634" s="236"/>
      <c r="M634" s="236"/>
      <c r="N634" s="236"/>
      <c r="O634" s="236"/>
      <c r="P634" s="236"/>
      <c r="Q634" s="236"/>
      <c r="R634" s="236"/>
      <c r="S634" s="236"/>
      <c r="T634" s="236"/>
      <c r="U634" s="236"/>
      <c r="V634" s="236"/>
      <c r="W634" s="236"/>
      <c r="X634" s="236"/>
      <c r="Y634" s="236"/>
      <c r="Z634" s="236"/>
    </row>
    <row r="635" spans="1:26" ht="15" customHeight="1">
      <c r="A635" s="236"/>
      <c r="B635" s="280"/>
      <c r="C635" s="280"/>
      <c r="D635" s="280"/>
      <c r="E635" s="280"/>
      <c r="F635" s="281"/>
      <c r="G635" s="280"/>
      <c r="H635" s="282"/>
      <c r="I635" s="236"/>
      <c r="J635" s="236"/>
      <c r="K635" s="236"/>
      <c r="L635" s="236"/>
      <c r="M635" s="236"/>
      <c r="N635" s="236"/>
      <c r="O635" s="236"/>
      <c r="P635" s="236"/>
      <c r="Q635" s="236"/>
      <c r="R635" s="236"/>
      <c r="S635" s="236"/>
      <c r="T635" s="236"/>
      <c r="U635" s="236"/>
      <c r="V635" s="236"/>
      <c r="W635" s="236"/>
      <c r="X635" s="236"/>
      <c r="Y635" s="236"/>
      <c r="Z635" s="236"/>
    </row>
    <row r="636" spans="1:26" ht="15" customHeight="1">
      <c r="A636" s="236"/>
      <c r="B636" s="280"/>
      <c r="C636" s="280"/>
      <c r="D636" s="280"/>
      <c r="E636" s="280"/>
      <c r="F636" s="281"/>
      <c r="G636" s="280"/>
      <c r="H636" s="282"/>
      <c r="I636" s="236"/>
      <c r="J636" s="236"/>
      <c r="K636" s="236"/>
      <c r="L636" s="236"/>
      <c r="M636" s="236"/>
      <c r="N636" s="236"/>
      <c r="O636" s="236"/>
      <c r="P636" s="236"/>
      <c r="Q636" s="236"/>
      <c r="R636" s="236"/>
      <c r="S636" s="236"/>
      <c r="T636" s="236"/>
      <c r="U636" s="236"/>
      <c r="V636" s="236"/>
      <c r="W636" s="236"/>
      <c r="X636" s="236"/>
      <c r="Y636" s="236"/>
      <c r="Z636" s="236"/>
    </row>
    <row r="637" spans="1:26" ht="15" customHeight="1">
      <c r="A637" s="236"/>
      <c r="B637" s="280"/>
      <c r="C637" s="280"/>
      <c r="D637" s="280"/>
      <c r="E637" s="280"/>
      <c r="F637" s="281"/>
      <c r="G637" s="280"/>
      <c r="H637" s="282"/>
      <c r="I637" s="236"/>
      <c r="J637" s="236"/>
      <c r="K637" s="236"/>
      <c r="L637" s="236"/>
      <c r="M637" s="236"/>
      <c r="N637" s="236"/>
      <c r="O637" s="236"/>
      <c r="P637" s="236"/>
      <c r="Q637" s="236"/>
      <c r="R637" s="236"/>
      <c r="S637" s="236"/>
      <c r="T637" s="236"/>
      <c r="U637" s="236"/>
      <c r="V637" s="236"/>
      <c r="W637" s="236"/>
      <c r="X637" s="236"/>
      <c r="Y637" s="236"/>
      <c r="Z637" s="236"/>
    </row>
    <row r="638" spans="1:26" ht="15" customHeight="1">
      <c r="A638" s="236"/>
      <c r="B638" s="280"/>
      <c r="C638" s="280"/>
      <c r="D638" s="280"/>
      <c r="E638" s="280"/>
      <c r="F638" s="281"/>
      <c r="G638" s="280"/>
      <c r="H638" s="282"/>
      <c r="I638" s="236"/>
      <c r="J638" s="236"/>
      <c r="K638" s="236"/>
      <c r="L638" s="236"/>
      <c r="M638" s="236"/>
      <c r="N638" s="236"/>
      <c r="O638" s="236"/>
      <c r="P638" s="236"/>
      <c r="Q638" s="236"/>
      <c r="R638" s="236"/>
      <c r="S638" s="236"/>
      <c r="T638" s="236"/>
      <c r="U638" s="236"/>
      <c r="V638" s="236"/>
      <c r="W638" s="236"/>
      <c r="X638" s="236"/>
      <c r="Y638" s="236"/>
      <c r="Z638" s="236"/>
    </row>
    <row r="639" spans="1:26" ht="15" customHeight="1">
      <c r="A639" s="236"/>
      <c r="B639" s="280"/>
      <c r="C639" s="280"/>
      <c r="D639" s="280"/>
      <c r="E639" s="280"/>
      <c r="F639" s="281"/>
      <c r="G639" s="280"/>
      <c r="H639" s="282"/>
      <c r="I639" s="236"/>
      <c r="J639" s="236"/>
      <c r="K639" s="236"/>
      <c r="L639" s="236"/>
      <c r="M639" s="236"/>
      <c r="N639" s="236"/>
      <c r="O639" s="236"/>
      <c r="P639" s="236"/>
      <c r="Q639" s="236"/>
      <c r="R639" s="236"/>
      <c r="S639" s="236"/>
      <c r="T639" s="236"/>
      <c r="U639" s="236"/>
      <c r="V639" s="236"/>
      <c r="W639" s="236"/>
      <c r="X639" s="236"/>
      <c r="Y639" s="236"/>
      <c r="Z639" s="236"/>
    </row>
    <row r="640" spans="1:26" ht="15" customHeight="1">
      <c r="A640" s="236"/>
      <c r="B640" s="280"/>
      <c r="C640" s="280"/>
      <c r="D640" s="280"/>
      <c r="E640" s="280"/>
      <c r="F640" s="281"/>
      <c r="G640" s="280"/>
      <c r="H640" s="282"/>
      <c r="I640" s="236"/>
      <c r="J640" s="236"/>
      <c r="K640" s="236"/>
      <c r="L640" s="236"/>
      <c r="M640" s="236"/>
      <c r="N640" s="236"/>
      <c r="O640" s="236"/>
      <c r="P640" s="236"/>
      <c r="Q640" s="236"/>
      <c r="R640" s="236"/>
      <c r="S640" s="236"/>
      <c r="T640" s="236"/>
      <c r="U640" s="236"/>
      <c r="V640" s="236"/>
      <c r="W640" s="236"/>
      <c r="X640" s="236"/>
      <c r="Y640" s="236"/>
      <c r="Z640" s="236"/>
    </row>
    <row r="641" spans="1:26" ht="15" customHeight="1">
      <c r="A641" s="236"/>
      <c r="B641" s="280"/>
      <c r="C641" s="280"/>
      <c r="D641" s="280"/>
      <c r="E641" s="280"/>
      <c r="F641" s="281"/>
      <c r="G641" s="280"/>
      <c r="H641" s="282"/>
      <c r="I641" s="236"/>
      <c r="J641" s="236"/>
      <c r="K641" s="236"/>
      <c r="L641" s="236"/>
      <c r="M641" s="236"/>
      <c r="N641" s="236"/>
      <c r="O641" s="236"/>
      <c r="P641" s="236"/>
      <c r="Q641" s="236"/>
      <c r="R641" s="236"/>
      <c r="S641" s="236"/>
      <c r="T641" s="236"/>
      <c r="U641" s="236"/>
      <c r="V641" s="236"/>
      <c r="W641" s="236"/>
      <c r="X641" s="236"/>
      <c r="Y641" s="236"/>
      <c r="Z641" s="236"/>
    </row>
    <row r="642" spans="1:26" ht="15" customHeight="1">
      <c r="A642" s="236"/>
      <c r="B642" s="280"/>
      <c r="C642" s="280"/>
      <c r="D642" s="280"/>
      <c r="E642" s="280"/>
      <c r="F642" s="281"/>
      <c r="G642" s="280"/>
      <c r="H642" s="282"/>
      <c r="I642" s="236"/>
      <c r="J642" s="236"/>
      <c r="K642" s="236"/>
      <c r="L642" s="236"/>
      <c r="M642" s="236"/>
      <c r="N642" s="236"/>
      <c r="O642" s="236"/>
      <c r="P642" s="236"/>
      <c r="Q642" s="236"/>
      <c r="R642" s="236"/>
      <c r="S642" s="236"/>
      <c r="T642" s="236"/>
      <c r="U642" s="236"/>
      <c r="V642" s="236"/>
      <c r="W642" s="236"/>
      <c r="X642" s="236"/>
      <c r="Y642" s="236"/>
      <c r="Z642" s="236"/>
    </row>
    <row r="643" spans="1:26" ht="15" customHeight="1">
      <c r="A643" s="236"/>
      <c r="B643" s="280"/>
      <c r="C643" s="280"/>
      <c r="D643" s="280"/>
      <c r="E643" s="280"/>
      <c r="F643" s="281"/>
      <c r="G643" s="280"/>
      <c r="H643" s="282"/>
      <c r="I643" s="236"/>
      <c r="J643" s="236"/>
      <c r="K643" s="236"/>
      <c r="L643" s="236"/>
      <c r="M643" s="236"/>
      <c r="N643" s="236"/>
      <c r="O643" s="236"/>
      <c r="P643" s="236"/>
      <c r="Q643" s="236"/>
      <c r="R643" s="236"/>
      <c r="S643" s="236"/>
      <c r="T643" s="236"/>
      <c r="U643" s="236"/>
      <c r="V643" s="236"/>
      <c r="W643" s="236"/>
      <c r="X643" s="236"/>
      <c r="Y643" s="236"/>
      <c r="Z643" s="236"/>
    </row>
    <row r="644" spans="1:26" ht="15" customHeight="1">
      <c r="A644" s="236"/>
      <c r="B644" s="280"/>
      <c r="C644" s="280"/>
      <c r="D644" s="280"/>
      <c r="E644" s="280"/>
      <c r="F644" s="281"/>
      <c r="G644" s="280"/>
      <c r="H644" s="282"/>
      <c r="I644" s="236"/>
      <c r="J644" s="236"/>
      <c r="K644" s="236"/>
      <c r="L644" s="236"/>
      <c r="M644" s="236"/>
      <c r="N644" s="236"/>
      <c r="O644" s="236"/>
      <c r="P644" s="236"/>
      <c r="Q644" s="236"/>
      <c r="R644" s="236"/>
      <c r="S644" s="236"/>
      <c r="T644" s="236"/>
      <c r="U644" s="236"/>
      <c r="V644" s="236"/>
      <c r="W644" s="236"/>
      <c r="X644" s="236"/>
      <c r="Y644" s="236"/>
      <c r="Z644" s="236"/>
    </row>
    <row r="645" spans="1:26" ht="15" customHeight="1">
      <c r="A645" s="236"/>
      <c r="B645" s="280"/>
      <c r="C645" s="280"/>
      <c r="D645" s="280"/>
      <c r="E645" s="280"/>
      <c r="F645" s="281"/>
      <c r="G645" s="280"/>
      <c r="H645" s="282"/>
      <c r="I645" s="236"/>
      <c r="J645" s="236"/>
      <c r="K645" s="236"/>
      <c r="L645" s="236"/>
      <c r="M645" s="236"/>
      <c r="N645" s="236"/>
      <c r="O645" s="236"/>
      <c r="P645" s="236"/>
      <c r="Q645" s="236"/>
      <c r="R645" s="236"/>
      <c r="S645" s="236"/>
      <c r="T645" s="236"/>
      <c r="U645" s="236"/>
      <c r="V645" s="236"/>
      <c r="W645" s="236"/>
      <c r="X645" s="236"/>
      <c r="Y645" s="236"/>
      <c r="Z645" s="236"/>
    </row>
    <row r="646" spans="1:26" ht="15" customHeight="1">
      <c r="A646" s="236"/>
      <c r="B646" s="280"/>
      <c r="C646" s="280"/>
      <c r="D646" s="280"/>
      <c r="E646" s="280"/>
      <c r="F646" s="281"/>
      <c r="G646" s="280"/>
      <c r="H646" s="282"/>
      <c r="I646" s="236"/>
      <c r="J646" s="236"/>
      <c r="K646" s="236"/>
      <c r="L646" s="236"/>
      <c r="M646" s="236"/>
      <c r="N646" s="236"/>
      <c r="O646" s="236"/>
      <c r="P646" s="236"/>
      <c r="Q646" s="236"/>
      <c r="R646" s="236"/>
      <c r="S646" s="236"/>
      <c r="T646" s="236"/>
      <c r="U646" s="236"/>
      <c r="V646" s="236"/>
      <c r="W646" s="236"/>
      <c r="X646" s="236"/>
      <c r="Y646" s="236"/>
      <c r="Z646" s="236"/>
    </row>
    <row r="647" spans="1:26" ht="15" customHeight="1">
      <c r="A647" s="236"/>
      <c r="B647" s="280"/>
      <c r="C647" s="280"/>
      <c r="D647" s="280"/>
      <c r="E647" s="280"/>
      <c r="F647" s="281"/>
      <c r="G647" s="280"/>
      <c r="H647" s="282"/>
      <c r="I647" s="236"/>
      <c r="J647" s="236"/>
      <c r="K647" s="236"/>
      <c r="L647" s="236"/>
      <c r="M647" s="236"/>
      <c r="N647" s="236"/>
      <c r="O647" s="236"/>
      <c r="P647" s="236"/>
      <c r="Q647" s="236"/>
      <c r="R647" s="236"/>
      <c r="S647" s="236"/>
      <c r="T647" s="236"/>
      <c r="U647" s="236"/>
      <c r="V647" s="236"/>
      <c r="W647" s="236"/>
      <c r="X647" s="236"/>
      <c r="Y647" s="236"/>
      <c r="Z647" s="236"/>
    </row>
    <row r="648" spans="1:26" ht="15" customHeight="1">
      <c r="A648" s="236"/>
      <c r="B648" s="280"/>
      <c r="C648" s="280"/>
      <c r="D648" s="280"/>
      <c r="E648" s="280"/>
      <c r="F648" s="281"/>
      <c r="G648" s="280"/>
      <c r="H648" s="282"/>
      <c r="I648" s="236"/>
      <c r="J648" s="236"/>
      <c r="K648" s="236"/>
      <c r="L648" s="236"/>
      <c r="M648" s="236"/>
      <c r="N648" s="236"/>
      <c r="O648" s="236"/>
      <c r="P648" s="236"/>
      <c r="Q648" s="236"/>
      <c r="R648" s="236"/>
      <c r="S648" s="236"/>
      <c r="T648" s="236"/>
      <c r="U648" s="236"/>
      <c r="V648" s="236"/>
      <c r="W648" s="236"/>
      <c r="X648" s="236"/>
      <c r="Y648" s="236"/>
      <c r="Z648" s="236"/>
    </row>
    <row r="649" spans="1:26" ht="15" customHeight="1">
      <c r="A649" s="236"/>
      <c r="B649" s="280"/>
      <c r="C649" s="280"/>
      <c r="D649" s="280"/>
      <c r="E649" s="280"/>
      <c r="F649" s="281"/>
      <c r="G649" s="280"/>
      <c r="H649" s="282"/>
      <c r="I649" s="236"/>
      <c r="J649" s="236"/>
      <c r="K649" s="236"/>
      <c r="L649" s="236"/>
      <c r="M649" s="236"/>
      <c r="N649" s="236"/>
      <c r="O649" s="236"/>
      <c r="P649" s="236"/>
      <c r="Q649" s="236"/>
      <c r="R649" s="236"/>
      <c r="S649" s="236"/>
      <c r="T649" s="236"/>
      <c r="U649" s="236"/>
      <c r="V649" s="236"/>
      <c r="W649" s="236"/>
      <c r="X649" s="236"/>
      <c r="Y649" s="236"/>
      <c r="Z649" s="236"/>
    </row>
    <row r="650" spans="1:26" ht="15" customHeight="1">
      <c r="A650" s="236"/>
      <c r="B650" s="280"/>
      <c r="C650" s="280"/>
      <c r="D650" s="280"/>
      <c r="E650" s="280"/>
      <c r="F650" s="281"/>
      <c r="G650" s="280"/>
      <c r="H650" s="282"/>
      <c r="I650" s="236"/>
      <c r="J650" s="236"/>
      <c r="K650" s="236"/>
      <c r="L650" s="236"/>
      <c r="M650" s="236"/>
      <c r="N650" s="236"/>
      <c r="O650" s="236"/>
      <c r="P650" s="236"/>
      <c r="Q650" s="236"/>
      <c r="R650" s="236"/>
      <c r="S650" s="236"/>
      <c r="T650" s="236"/>
      <c r="U650" s="236"/>
      <c r="V650" s="236"/>
      <c r="W650" s="236"/>
      <c r="X650" s="236"/>
      <c r="Y650" s="236"/>
      <c r="Z650" s="236"/>
    </row>
    <row r="651" spans="1:26" ht="15" customHeight="1">
      <c r="A651" s="236"/>
      <c r="B651" s="280"/>
      <c r="C651" s="280"/>
      <c r="D651" s="280"/>
      <c r="E651" s="280"/>
      <c r="F651" s="281"/>
      <c r="G651" s="280"/>
      <c r="H651" s="282"/>
      <c r="I651" s="236"/>
      <c r="J651" s="236"/>
      <c r="K651" s="236"/>
      <c r="L651" s="236"/>
      <c r="M651" s="236"/>
      <c r="N651" s="236"/>
      <c r="O651" s="236"/>
      <c r="P651" s="236"/>
      <c r="Q651" s="236"/>
      <c r="R651" s="236"/>
      <c r="S651" s="236"/>
      <c r="T651" s="236"/>
      <c r="U651" s="236"/>
      <c r="V651" s="236"/>
      <c r="W651" s="236"/>
      <c r="X651" s="236"/>
      <c r="Y651" s="236"/>
      <c r="Z651" s="236"/>
    </row>
    <row r="652" spans="1:26" ht="15" customHeight="1">
      <c r="A652" s="236"/>
      <c r="B652" s="280"/>
      <c r="C652" s="280"/>
      <c r="D652" s="280"/>
      <c r="E652" s="280"/>
      <c r="F652" s="281"/>
      <c r="G652" s="280"/>
      <c r="H652" s="282"/>
      <c r="I652" s="236"/>
      <c r="J652" s="236"/>
      <c r="K652" s="236"/>
      <c r="L652" s="236"/>
      <c r="M652" s="236"/>
      <c r="N652" s="236"/>
      <c r="O652" s="236"/>
      <c r="P652" s="236"/>
      <c r="Q652" s="236"/>
      <c r="R652" s="236"/>
      <c r="S652" s="236"/>
      <c r="T652" s="236"/>
      <c r="U652" s="236"/>
      <c r="V652" s="236"/>
      <c r="W652" s="236"/>
      <c r="X652" s="236"/>
      <c r="Y652" s="236"/>
      <c r="Z652" s="236"/>
    </row>
    <row r="653" spans="1:26" ht="15" customHeight="1">
      <c r="A653" s="236"/>
      <c r="B653" s="280"/>
      <c r="C653" s="280"/>
      <c r="D653" s="280"/>
      <c r="E653" s="280"/>
      <c r="F653" s="281"/>
      <c r="G653" s="280"/>
      <c r="H653" s="282"/>
      <c r="I653" s="236"/>
      <c r="J653" s="236"/>
      <c r="K653" s="236"/>
      <c r="L653" s="236"/>
      <c r="M653" s="236"/>
      <c r="N653" s="236"/>
      <c r="O653" s="236"/>
      <c r="P653" s="236"/>
      <c r="Q653" s="236"/>
      <c r="R653" s="236"/>
      <c r="S653" s="236"/>
      <c r="T653" s="236"/>
      <c r="U653" s="236"/>
      <c r="V653" s="236"/>
      <c r="W653" s="236"/>
      <c r="X653" s="236"/>
      <c r="Y653" s="236"/>
      <c r="Z653" s="236"/>
    </row>
    <row r="654" spans="1:26" ht="15" customHeight="1">
      <c r="A654" s="236"/>
      <c r="B654" s="280"/>
      <c r="C654" s="280"/>
      <c r="D654" s="280"/>
      <c r="E654" s="280"/>
      <c r="F654" s="281"/>
      <c r="G654" s="280"/>
      <c r="H654" s="282"/>
      <c r="I654" s="236"/>
      <c r="J654" s="236"/>
      <c r="K654" s="236"/>
      <c r="L654" s="236"/>
      <c r="M654" s="236"/>
      <c r="N654" s="236"/>
      <c r="O654" s="236"/>
      <c r="P654" s="236"/>
      <c r="Q654" s="236"/>
      <c r="R654" s="236"/>
      <c r="S654" s="236"/>
      <c r="T654" s="236"/>
      <c r="U654" s="236"/>
      <c r="V654" s="236"/>
      <c r="W654" s="236"/>
      <c r="X654" s="236"/>
      <c r="Y654" s="236"/>
      <c r="Z654" s="236"/>
    </row>
    <row r="655" spans="1:26" ht="15" customHeight="1">
      <c r="A655" s="236"/>
      <c r="B655" s="280"/>
      <c r="C655" s="280"/>
      <c r="D655" s="280"/>
      <c r="E655" s="280"/>
      <c r="F655" s="281"/>
      <c r="G655" s="280"/>
      <c r="H655" s="282"/>
      <c r="I655" s="236"/>
      <c r="J655" s="236"/>
      <c r="K655" s="236"/>
      <c r="L655" s="236"/>
      <c r="M655" s="236"/>
      <c r="N655" s="236"/>
      <c r="O655" s="236"/>
      <c r="P655" s="236"/>
      <c r="Q655" s="236"/>
      <c r="R655" s="236"/>
      <c r="S655" s="236"/>
      <c r="T655" s="236"/>
      <c r="U655" s="236"/>
      <c r="V655" s="236"/>
      <c r="W655" s="236"/>
      <c r="X655" s="236"/>
      <c r="Y655" s="236"/>
      <c r="Z655" s="236"/>
    </row>
    <row r="656" spans="1:26" ht="15" customHeight="1">
      <c r="A656" s="236"/>
      <c r="B656" s="280"/>
      <c r="C656" s="280"/>
      <c r="D656" s="280"/>
      <c r="E656" s="280"/>
      <c r="F656" s="281"/>
      <c r="G656" s="280"/>
      <c r="H656" s="282"/>
      <c r="I656" s="236"/>
      <c r="J656" s="236"/>
      <c r="K656" s="236"/>
      <c r="L656" s="236"/>
      <c r="M656" s="236"/>
      <c r="N656" s="236"/>
      <c r="O656" s="236"/>
      <c r="P656" s="236"/>
      <c r="Q656" s="236"/>
      <c r="R656" s="236"/>
      <c r="S656" s="236"/>
      <c r="T656" s="236"/>
      <c r="U656" s="236"/>
      <c r="V656" s="236"/>
      <c r="W656" s="236"/>
      <c r="X656" s="236"/>
      <c r="Y656" s="236"/>
      <c r="Z656" s="236"/>
    </row>
    <row r="657" spans="1:26" ht="15" customHeight="1">
      <c r="A657" s="236"/>
      <c r="B657" s="280"/>
      <c r="C657" s="280"/>
      <c r="D657" s="280"/>
      <c r="E657" s="280"/>
      <c r="F657" s="281"/>
      <c r="G657" s="280"/>
      <c r="H657" s="282"/>
      <c r="I657" s="236"/>
      <c r="J657" s="236"/>
      <c r="K657" s="236"/>
      <c r="L657" s="236"/>
      <c r="M657" s="236"/>
      <c r="N657" s="236"/>
      <c r="O657" s="236"/>
      <c r="P657" s="236"/>
      <c r="Q657" s="236"/>
      <c r="R657" s="236"/>
      <c r="S657" s="236"/>
      <c r="T657" s="236"/>
      <c r="U657" s="236"/>
      <c r="V657" s="236"/>
      <c r="W657" s="236"/>
      <c r="X657" s="236"/>
      <c r="Y657" s="236"/>
      <c r="Z657" s="236"/>
    </row>
    <row r="658" spans="1:26" ht="15" customHeight="1">
      <c r="A658" s="236"/>
      <c r="B658" s="280"/>
      <c r="C658" s="280"/>
      <c r="D658" s="280"/>
      <c r="E658" s="280"/>
      <c r="F658" s="281"/>
      <c r="G658" s="280"/>
      <c r="H658" s="282"/>
      <c r="I658" s="236"/>
      <c r="J658" s="236"/>
      <c r="K658" s="236"/>
      <c r="L658" s="236"/>
      <c r="M658" s="236"/>
      <c r="N658" s="236"/>
      <c r="O658" s="236"/>
      <c r="P658" s="236"/>
      <c r="Q658" s="236"/>
      <c r="R658" s="236"/>
      <c r="S658" s="236"/>
      <c r="T658" s="236"/>
      <c r="U658" s="236"/>
      <c r="V658" s="236"/>
      <c r="W658" s="236"/>
      <c r="X658" s="236"/>
      <c r="Y658" s="236"/>
      <c r="Z658" s="236"/>
    </row>
    <row r="659" spans="1:26" ht="15" customHeight="1">
      <c r="A659" s="236"/>
      <c r="B659" s="280"/>
      <c r="C659" s="280"/>
      <c r="D659" s="280"/>
      <c r="E659" s="280"/>
      <c r="F659" s="281"/>
      <c r="G659" s="280"/>
      <c r="H659" s="282"/>
      <c r="I659" s="236"/>
      <c r="J659" s="236"/>
      <c r="K659" s="236"/>
      <c r="L659" s="236"/>
      <c r="M659" s="236"/>
      <c r="N659" s="236"/>
      <c r="O659" s="236"/>
      <c r="P659" s="236"/>
      <c r="Q659" s="236"/>
      <c r="R659" s="236"/>
      <c r="S659" s="236"/>
      <c r="T659" s="236"/>
      <c r="U659" s="236"/>
      <c r="V659" s="236"/>
      <c r="W659" s="236"/>
      <c r="X659" s="236"/>
      <c r="Y659" s="236"/>
      <c r="Z659" s="236"/>
    </row>
    <row r="660" spans="1:26" ht="15" customHeight="1">
      <c r="A660" s="236"/>
      <c r="B660" s="280"/>
      <c r="C660" s="280"/>
      <c r="D660" s="280"/>
      <c r="E660" s="280"/>
      <c r="F660" s="281"/>
      <c r="G660" s="280"/>
      <c r="H660" s="282"/>
      <c r="I660" s="236"/>
      <c r="J660" s="236"/>
      <c r="K660" s="236"/>
      <c r="L660" s="236"/>
      <c r="M660" s="236"/>
      <c r="N660" s="236"/>
      <c r="O660" s="236"/>
      <c r="P660" s="236"/>
      <c r="Q660" s="236"/>
      <c r="R660" s="236"/>
      <c r="S660" s="236"/>
      <c r="T660" s="236"/>
      <c r="U660" s="236"/>
      <c r="V660" s="236"/>
      <c r="W660" s="236"/>
      <c r="X660" s="236"/>
      <c r="Y660" s="236"/>
      <c r="Z660" s="236"/>
    </row>
    <row r="661" spans="1:26" ht="15" customHeight="1">
      <c r="A661" s="236"/>
      <c r="B661" s="280"/>
      <c r="C661" s="280"/>
      <c r="D661" s="280"/>
      <c r="E661" s="280"/>
      <c r="F661" s="281"/>
      <c r="G661" s="280"/>
      <c r="H661" s="282"/>
      <c r="I661" s="236"/>
      <c r="J661" s="236"/>
      <c r="K661" s="236"/>
      <c r="L661" s="236"/>
      <c r="M661" s="236"/>
      <c r="N661" s="236"/>
      <c r="O661" s="236"/>
      <c r="P661" s="236"/>
      <c r="Q661" s="236"/>
      <c r="R661" s="236"/>
      <c r="S661" s="236"/>
      <c r="T661" s="236"/>
      <c r="U661" s="236"/>
      <c r="V661" s="236"/>
      <c r="W661" s="236"/>
      <c r="X661" s="236"/>
      <c r="Y661" s="236"/>
      <c r="Z661" s="236"/>
    </row>
    <row r="662" spans="1:26" ht="15" customHeight="1">
      <c r="A662" s="236"/>
      <c r="B662" s="280"/>
      <c r="C662" s="280"/>
      <c r="D662" s="280"/>
      <c r="E662" s="280"/>
      <c r="F662" s="281"/>
      <c r="G662" s="280"/>
      <c r="H662" s="282"/>
      <c r="I662" s="236"/>
      <c r="J662" s="236"/>
      <c r="K662" s="236"/>
      <c r="L662" s="236"/>
      <c r="M662" s="236"/>
      <c r="N662" s="236"/>
      <c r="O662" s="236"/>
      <c r="P662" s="236"/>
      <c r="Q662" s="236"/>
      <c r="R662" s="236"/>
      <c r="S662" s="236"/>
      <c r="T662" s="236"/>
      <c r="U662" s="236"/>
      <c r="V662" s="236"/>
      <c r="W662" s="236"/>
      <c r="X662" s="236"/>
      <c r="Y662" s="236"/>
      <c r="Z662" s="236"/>
    </row>
    <row r="663" spans="1:26" ht="15" customHeight="1">
      <c r="A663" s="236"/>
      <c r="B663" s="280"/>
      <c r="C663" s="280"/>
      <c r="D663" s="280"/>
      <c r="E663" s="280"/>
      <c r="F663" s="281"/>
      <c r="G663" s="280"/>
      <c r="H663" s="282"/>
      <c r="I663" s="236"/>
      <c r="J663" s="236"/>
      <c r="K663" s="236"/>
      <c r="L663" s="236"/>
      <c r="M663" s="236"/>
      <c r="N663" s="236"/>
      <c r="O663" s="236"/>
      <c r="P663" s="236"/>
      <c r="Q663" s="236"/>
      <c r="R663" s="236"/>
      <c r="S663" s="236"/>
      <c r="T663" s="236"/>
      <c r="U663" s="236"/>
      <c r="V663" s="236"/>
      <c r="W663" s="236"/>
      <c r="X663" s="236"/>
      <c r="Y663" s="236"/>
      <c r="Z663" s="236"/>
    </row>
    <row r="664" spans="1:26" ht="15" customHeight="1">
      <c r="A664" s="236"/>
      <c r="B664" s="280"/>
      <c r="C664" s="280"/>
      <c r="D664" s="280"/>
      <c r="E664" s="280"/>
      <c r="F664" s="281"/>
      <c r="G664" s="280"/>
      <c r="H664" s="282"/>
      <c r="I664" s="236"/>
      <c r="J664" s="236"/>
      <c r="K664" s="236"/>
      <c r="L664" s="236"/>
      <c r="M664" s="236"/>
      <c r="N664" s="236"/>
      <c r="O664" s="236"/>
      <c r="P664" s="236"/>
      <c r="Q664" s="236"/>
      <c r="R664" s="236"/>
      <c r="S664" s="236"/>
      <c r="T664" s="236"/>
      <c r="U664" s="236"/>
      <c r="V664" s="236"/>
      <c r="W664" s="236"/>
      <c r="X664" s="236"/>
      <c r="Y664" s="236"/>
      <c r="Z664" s="236"/>
    </row>
    <row r="665" spans="1:26" ht="15" customHeight="1">
      <c r="A665" s="236"/>
      <c r="B665" s="280"/>
      <c r="C665" s="280"/>
      <c r="D665" s="280"/>
      <c r="E665" s="280"/>
      <c r="F665" s="281"/>
      <c r="G665" s="280"/>
      <c r="H665" s="282"/>
      <c r="I665" s="236"/>
      <c r="J665" s="236"/>
      <c r="K665" s="236"/>
      <c r="L665" s="236"/>
      <c r="M665" s="236"/>
      <c r="N665" s="236"/>
      <c r="O665" s="236"/>
      <c r="P665" s="236"/>
      <c r="Q665" s="236"/>
      <c r="R665" s="236"/>
      <c r="S665" s="236"/>
      <c r="T665" s="236"/>
      <c r="U665" s="236"/>
      <c r="V665" s="236"/>
      <c r="W665" s="236"/>
      <c r="X665" s="236"/>
      <c r="Y665" s="236"/>
      <c r="Z665" s="236"/>
    </row>
    <row r="666" spans="1:26" ht="15" customHeight="1">
      <c r="A666" s="236"/>
      <c r="B666" s="280"/>
      <c r="C666" s="280"/>
      <c r="D666" s="280"/>
      <c r="E666" s="280"/>
      <c r="F666" s="281"/>
      <c r="G666" s="280"/>
      <c r="H666" s="282"/>
      <c r="I666" s="236"/>
      <c r="J666" s="236"/>
      <c r="K666" s="236"/>
      <c r="L666" s="236"/>
      <c r="M666" s="236"/>
      <c r="N666" s="236"/>
      <c r="O666" s="236"/>
      <c r="P666" s="236"/>
      <c r="Q666" s="236"/>
      <c r="R666" s="236"/>
      <c r="S666" s="236"/>
      <c r="T666" s="236"/>
      <c r="U666" s="236"/>
      <c r="V666" s="236"/>
      <c r="W666" s="236"/>
      <c r="X666" s="236"/>
      <c r="Y666" s="236"/>
      <c r="Z666" s="236"/>
    </row>
    <row r="667" spans="1:26" ht="15" customHeight="1">
      <c r="A667" s="236"/>
      <c r="B667" s="280"/>
      <c r="C667" s="280"/>
      <c r="D667" s="280"/>
      <c r="E667" s="280"/>
      <c r="F667" s="281"/>
      <c r="G667" s="280"/>
      <c r="H667" s="282"/>
      <c r="I667" s="236"/>
      <c r="J667" s="236"/>
      <c r="K667" s="236"/>
      <c r="L667" s="236"/>
      <c r="M667" s="236"/>
      <c r="N667" s="236"/>
      <c r="O667" s="236"/>
      <c r="P667" s="236"/>
      <c r="Q667" s="236"/>
      <c r="R667" s="236"/>
      <c r="S667" s="236"/>
      <c r="T667" s="236"/>
      <c r="U667" s="236"/>
      <c r="V667" s="236"/>
      <c r="W667" s="236"/>
      <c r="X667" s="236"/>
      <c r="Y667" s="236"/>
      <c r="Z667" s="236"/>
    </row>
    <row r="668" spans="1:26" ht="15" customHeight="1">
      <c r="A668" s="236"/>
      <c r="B668" s="280"/>
      <c r="C668" s="280"/>
      <c r="D668" s="280"/>
      <c r="E668" s="280"/>
      <c r="F668" s="281"/>
      <c r="G668" s="280"/>
      <c r="H668" s="282"/>
      <c r="I668" s="236"/>
      <c r="J668" s="236"/>
      <c r="K668" s="236"/>
      <c r="L668" s="236"/>
      <c r="M668" s="236"/>
      <c r="N668" s="236"/>
      <c r="O668" s="236"/>
      <c r="P668" s="236"/>
      <c r="Q668" s="236"/>
      <c r="R668" s="236"/>
      <c r="S668" s="236"/>
      <c r="T668" s="236"/>
      <c r="U668" s="236"/>
      <c r="V668" s="236"/>
      <c r="W668" s="236"/>
      <c r="X668" s="236"/>
      <c r="Y668" s="236"/>
      <c r="Z668" s="236"/>
    </row>
    <row r="669" spans="1:26" ht="15" customHeight="1">
      <c r="A669" s="236"/>
      <c r="B669" s="280"/>
      <c r="C669" s="280"/>
      <c r="D669" s="280"/>
      <c r="E669" s="280"/>
      <c r="F669" s="281"/>
      <c r="G669" s="280"/>
      <c r="H669" s="282"/>
      <c r="I669" s="236"/>
      <c r="J669" s="236"/>
      <c r="K669" s="236"/>
      <c r="L669" s="236"/>
      <c r="M669" s="236"/>
      <c r="N669" s="236"/>
      <c r="O669" s="236"/>
      <c r="P669" s="236"/>
      <c r="Q669" s="236"/>
      <c r="R669" s="236"/>
      <c r="S669" s="236"/>
      <c r="T669" s="236"/>
      <c r="U669" s="236"/>
      <c r="V669" s="236"/>
      <c r="W669" s="236"/>
      <c r="X669" s="236"/>
      <c r="Y669" s="236"/>
      <c r="Z669" s="236"/>
    </row>
    <row r="670" spans="1:26" ht="15" customHeight="1">
      <c r="A670" s="236"/>
      <c r="B670" s="280"/>
      <c r="C670" s="280"/>
      <c r="D670" s="280"/>
      <c r="E670" s="280"/>
      <c r="F670" s="281"/>
      <c r="G670" s="280"/>
      <c r="H670" s="282"/>
      <c r="I670" s="236"/>
      <c r="J670" s="236"/>
      <c r="K670" s="236"/>
      <c r="L670" s="236"/>
      <c r="M670" s="236"/>
      <c r="N670" s="236"/>
      <c r="O670" s="236"/>
      <c r="P670" s="236"/>
      <c r="Q670" s="236"/>
      <c r="R670" s="236"/>
      <c r="S670" s="236"/>
      <c r="T670" s="236"/>
      <c r="U670" s="236"/>
      <c r="V670" s="236"/>
      <c r="W670" s="236"/>
      <c r="X670" s="236"/>
      <c r="Y670" s="236"/>
      <c r="Z670" s="236"/>
    </row>
    <row r="671" spans="1:26" ht="15" customHeight="1">
      <c r="A671" s="236"/>
      <c r="B671" s="280"/>
      <c r="C671" s="280"/>
      <c r="D671" s="280"/>
      <c r="E671" s="280"/>
      <c r="F671" s="281"/>
      <c r="G671" s="280"/>
      <c r="H671" s="282"/>
      <c r="I671" s="236"/>
      <c r="J671" s="236"/>
      <c r="K671" s="236"/>
      <c r="L671" s="236"/>
      <c r="M671" s="236"/>
      <c r="N671" s="236"/>
      <c r="O671" s="236"/>
      <c r="P671" s="236"/>
      <c r="Q671" s="236"/>
      <c r="R671" s="236"/>
      <c r="S671" s="236"/>
      <c r="T671" s="236"/>
      <c r="U671" s="236"/>
      <c r="V671" s="236"/>
      <c r="W671" s="236"/>
      <c r="X671" s="236"/>
      <c r="Y671" s="236"/>
      <c r="Z671" s="236"/>
    </row>
    <row r="672" spans="1:26" ht="15" customHeight="1">
      <c r="A672" s="236"/>
      <c r="B672" s="280"/>
      <c r="C672" s="280"/>
      <c r="D672" s="280"/>
      <c r="E672" s="280"/>
      <c r="F672" s="281"/>
      <c r="G672" s="280"/>
      <c r="H672" s="282"/>
      <c r="I672" s="236"/>
      <c r="J672" s="236"/>
      <c r="K672" s="236"/>
      <c r="L672" s="236"/>
      <c r="M672" s="236"/>
      <c r="N672" s="236"/>
      <c r="O672" s="236"/>
      <c r="P672" s="236"/>
      <c r="Q672" s="236"/>
      <c r="R672" s="236"/>
      <c r="S672" s="236"/>
      <c r="T672" s="236"/>
      <c r="U672" s="236"/>
      <c r="V672" s="236"/>
      <c r="W672" s="236"/>
      <c r="X672" s="236"/>
      <c r="Y672" s="236"/>
      <c r="Z672" s="236"/>
    </row>
    <row r="673" spans="1:26" ht="15" customHeight="1">
      <c r="A673" s="236"/>
      <c r="B673" s="280"/>
      <c r="C673" s="280"/>
      <c r="D673" s="280"/>
      <c r="E673" s="280"/>
      <c r="F673" s="281"/>
      <c r="G673" s="280"/>
      <c r="H673" s="282"/>
      <c r="I673" s="236"/>
      <c r="J673" s="236"/>
      <c r="K673" s="236"/>
      <c r="L673" s="236"/>
      <c r="M673" s="236"/>
      <c r="N673" s="236"/>
      <c r="O673" s="236"/>
      <c r="P673" s="236"/>
      <c r="Q673" s="236"/>
      <c r="R673" s="236"/>
      <c r="S673" s="236"/>
      <c r="T673" s="236"/>
      <c r="U673" s="236"/>
      <c r="V673" s="236"/>
      <c r="W673" s="236"/>
      <c r="X673" s="236"/>
      <c r="Y673" s="236"/>
      <c r="Z673" s="236"/>
    </row>
    <row r="674" spans="1:26" ht="15" customHeight="1">
      <c r="A674" s="236"/>
      <c r="B674" s="280"/>
      <c r="C674" s="280"/>
      <c r="D674" s="280"/>
      <c r="E674" s="280"/>
      <c r="F674" s="281"/>
      <c r="G674" s="280"/>
      <c r="H674" s="282"/>
      <c r="I674" s="236"/>
      <c r="J674" s="236"/>
      <c r="K674" s="236"/>
      <c r="L674" s="236"/>
      <c r="M674" s="236"/>
      <c r="N674" s="236"/>
      <c r="O674" s="236"/>
      <c r="P674" s="236"/>
      <c r="Q674" s="236"/>
      <c r="R674" s="236"/>
      <c r="S674" s="236"/>
      <c r="T674" s="236"/>
      <c r="U674" s="236"/>
      <c r="V674" s="236"/>
      <c r="W674" s="236"/>
      <c r="X674" s="236"/>
      <c r="Y674" s="236"/>
      <c r="Z674" s="236"/>
    </row>
    <row r="675" spans="1:26" ht="15" customHeight="1">
      <c r="A675" s="236"/>
      <c r="B675" s="280"/>
      <c r="C675" s="280"/>
      <c r="D675" s="280"/>
      <c r="E675" s="280"/>
      <c r="F675" s="281"/>
      <c r="G675" s="280"/>
      <c r="H675" s="282"/>
      <c r="I675" s="236"/>
      <c r="J675" s="236"/>
      <c r="K675" s="236"/>
      <c r="L675" s="236"/>
      <c r="M675" s="236"/>
      <c r="N675" s="236"/>
      <c r="O675" s="236"/>
      <c r="P675" s="236"/>
      <c r="Q675" s="236"/>
      <c r="R675" s="236"/>
      <c r="S675" s="236"/>
      <c r="T675" s="236"/>
      <c r="U675" s="236"/>
      <c r="V675" s="236"/>
      <c r="W675" s="236"/>
      <c r="X675" s="236"/>
      <c r="Y675" s="236"/>
      <c r="Z675" s="236"/>
    </row>
    <row r="676" spans="1:26" ht="15" customHeight="1">
      <c r="A676" s="236"/>
      <c r="B676" s="280"/>
      <c r="C676" s="280"/>
      <c r="D676" s="280"/>
      <c r="E676" s="280"/>
      <c r="F676" s="281"/>
      <c r="G676" s="280"/>
      <c r="H676" s="282"/>
      <c r="I676" s="236"/>
      <c r="J676" s="236"/>
      <c r="K676" s="236"/>
      <c r="L676" s="236"/>
      <c r="M676" s="236"/>
      <c r="N676" s="236"/>
      <c r="O676" s="236"/>
      <c r="P676" s="236"/>
      <c r="Q676" s="236"/>
      <c r="R676" s="236"/>
      <c r="S676" s="236"/>
      <c r="T676" s="236"/>
      <c r="U676" s="236"/>
      <c r="V676" s="236"/>
      <c r="W676" s="236"/>
      <c r="X676" s="236"/>
      <c r="Y676" s="236"/>
      <c r="Z676" s="236"/>
    </row>
    <row r="677" spans="1:26" ht="15" customHeight="1">
      <c r="A677" s="236"/>
      <c r="B677" s="280"/>
      <c r="C677" s="280"/>
      <c r="D677" s="280"/>
      <c r="E677" s="280"/>
      <c r="F677" s="281"/>
      <c r="G677" s="280"/>
      <c r="H677" s="282"/>
      <c r="I677" s="236"/>
      <c r="J677" s="236"/>
      <c r="K677" s="236"/>
      <c r="L677" s="236"/>
      <c r="M677" s="236"/>
      <c r="N677" s="236"/>
      <c r="O677" s="236"/>
      <c r="P677" s="236"/>
      <c r="Q677" s="236"/>
      <c r="R677" s="236"/>
      <c r="S677" s="236"/>
      <c r="T677" s="236"/>
      <c r="U677" s="236"/>
      <c r="V677" s="236"/>
      <c r="W677" s="236"/>
      <c r="X677" s="236"/>
      <c r="Y677" s="236"/>
      <c r="Z677" s="236"/>
    </row>
    <row r="678" spans="1:26" ht="15" customHeight="1">
      <c r="A678" s="236"/>
      <c r="B678" s="280"/>
      <c r="C678" s="280"/>
      <c r="D678" s="280"/>
      <c r="E678" s="280"/>
      <c r="F678" s="281"/>
      <c r="G678" s="280"/>
      <c r="H678" s="282"/>
      <c r="I678" s="236"/>
      <c r="J678" s="236"/>
      <c r="K678" s="236"/>
      <c r="L678" s="236"/>
      <c r="M678" s="236"/>
      <c r="N678" s="236"/>
      <c r="O678" s="236"/>
      <c r="P678" s="236"/>
      <c r="Q678" s="236"/>
      <c r="R678" s="236"/>
      <c r="S678" s="236"/>
      <c r="T678" s="236"/>
      <c r="U678" s="236"/>
      <c r="V678" s="236"/>
      <c r="W678" s="236"/>
      <c r="X678" s="236"/>
      <c r="Y678" s="236"/>
      <c r="Z678" s="236"/>
    </row>
    <row r="679" spans="1:26" ht="15" customHeight="1">
      <c r="A679" s="236"/>
      <c r="B679" s="280"/>
      <c r="C679" s="280"/>
      <c r="D679" s="280"/>
      <c r="E679" s="280"/>
      <c r="F679" s="281"/>
      <c r="G679" s="280"/>
      <c r="H679" s="282"/>
      <c r="I679" s="236"/>
      <c r="J679" s="236"/>
      <c r="K679" s="236"/>
      <c r="L679" s="236"/>
      <c r="M679" s="236"/>
      <c r="N679" s="236"/>
      <c r="O679" s="236"/>
      <c r="P679" s="236"/>
      <c r="Q679" s="236"/>
      <c r="R679" s="236"/>
      <c r="S679" s="236"/>
      <c r="T679" s="236"/>
      <c r="U679" s="236"/>
      <c r="V679" s="236"/>
      <c r="W679" s="236"/>
      <c r="X679" s="236"/>
      <c r="Y679" s="236"/>
      <c r="Z679" s="236"/>
    </row>
    <row r="680" spans="1:26" ht="15" customHeight="1">
      <c r="A680" s="236"/>
      <c r="B680" s="280"/>
      <c r="C680" s="280"/>
      <c r="D680" s="280"/>
      <c r="E680" s="280"/>
      <c r="F680" s="281"/>
      <c r="G680" s="280"/>
      <c r="H680" s="282"/>
      <c r="I680" s="236"/>
      <c r="J680" s="236"/>
      <c r="K680" s="236"/>
      <c r="L680" s="236"/>
      <c r="M680" s="236"/>
      <c r="N680" s="236"/>
      <c r="O680" s="236"/>
      <c r="P680" s="236"/>
      <c r="Q680" s="236"/>
      <c r="R680" s="236"/>
      <c r="S680" s="236"/>
      <c r="T680" s="236"/>
      <c r="U680" s="236"/>
      <c r="V680" s="236"/>
      <c r="W680" s="236"/>
      <c r="X680" s="236"/>
      <c r="Y680" s="236"/>
      <c r="Z680" s="236"/>
    </row>
    <row r="681" spans="1:26" ht="15" customHeight="1">
      <c r="A681" s="236"/>
      <c r="B681" s="280"/>
      <c r="C681" s="280"/>
      <c r="D681" s="280"/>
      <c r="E681" s="280"/>
      <c r="F681" s="281"/>
      <c r="G681" s="280"/>
      <c r="H681" s="282"/>
      <c r="I681" s="236"/>
      <c r="J681" s="236"/>
      <c r="K681" s="236"/>
      <c r="L681" s="236"/>
      <c r="M681" s="236"/>
      <c r="N681" s="236"/>
      <c r="O681" s="236"/>
      <c r="P681" s="236"/>
      <c r="Q681" s="236"/>
      <c r="R681" s="236"/>
      <c r="S681" s="236"/>
      <c r="T681" s="236"/>
      <c r="U681" s="236"/>
      <c r="V681" s="236"/>
      <c r="W681" s="236"/>
      <c r="X681" s="236"/>
      <c r="Y681" s="236"/>
      <c r="Z681" s="236"/>
    </row>
    <row r="682" spans="1:26" ht="15" customHeight="1">
      <c r="A682" s="236"/>
      <c r="B682" s="280"/>
      <c r="C682" s="280"/>
      <c r="D682" s="280"/>
      <c r="E682" s="280"/>
      <c r="F682" s="281"/>
      <c r="G682" s="280"/>
      <c r="H682" s="282"/>
      <c r="I682" s="236"/>
      <c r="J682" s="236"/>
      <c r="K682" s="236"/>
      <c r="L682" s="236"/>
      <c r="M682" s="236"/>
      <c r="N682" s="236"/>
      <c r="O682" s="236"/>
      <c r="P682" s="236"/>
      <c r="Q682" s="236"/>
      <c r="R682" s="236"/>
      <c r="S682" s="236"/>
      <c r="T682" s="236"/>
      <c r="U682" s="236"/>
      <c r="V682" s="236"/>
      <c r="W682" s="236"/>
      <c r="X682" s="236"/>
      <c r="Y682" s="236"/>
      <c r="Z682" s="236"/>
    </row>
    <row r="683" spans="1:26" ht="15" customHeight="1">
      <c r="A683" s="236"/>
      <c r="B683" s="280"/>
      <c r="C683" s="280"/>
      <c r="D683" s="280"/>
      <c r="E683" s="280"/>
      <c r="F683" s="281"/>
      <c r="G683" s="280"/>
      <c r="H683" s="282"/>
      <c r="I683" s="236"/>
      <c r="J683" s="236"/>
      <c r="K683" s="236"/>
      <c r="L683" s="236"/>
      <c r="M683" s="236"/>
      <c r="N683" s="236"/>
      <c r="O683" s="236"/>
      <c r="P683" s="236"/>
      <c r="Q683" s="236"/>
      <c r="R683" s="236"/>
      <c r="S683" s="236"/>
      <c r="T683" s="236"/>
      <c r="U683" s="236"/>
      <c r="V683" s="236"/>
      <c r="W683" s="236"/>
      <c r="X683" s="236"/>
      <c r="Y683" s="236"/>
      <c r="Z683" s="236"/>
    </row>
    <row r="684" spans="1:26" ht="15" customHeight="1">
      <c r="A684" s="236"/>
      <c r="B684" s="280"/>
      <c r="C684" s="280"/>
      <c r="D684" s="280"/>
      <c r="E684" s="280"/>
      <c r="F684" s="281"/>
      <c r="G684" s="280"/>
      <c r="H684" s="282"/>
      <c r="I684" s="236"/>
      <c r="J684" s="236"/>
      <c r="K684" s="236"/>
      <c r="L684" s="236"/>
      <c r="M684" s="236"/>
      <c r="N684" s="236"/>
      <c r="O684" s="236"/>
      <c r="P684" s="236"/>
      <c r="Q684" s="236"/>
      <c r="R684" s="236"/>
      <c r="S684" s="236"/>
      <c r="T684" s="236"/>
      <c r="U684" s="236"/>
      <c r="V684" s="236"/>
      <c r="W684" s="236"/>
      <c r="X684" s="236"/>
      <c r="Y684" s="236"/>
      <c r="Z684" s="236"/>
    </row>
    <row r="685" spans="1:26" ht="15" customHeight="1">
      <c r="A685" s="236"/>
      <c r="B685" s="280"/>
      <c r="C685" s="280"/>
      <c r="D685" s="280"/>
      <c r="E685" s="280"/>
      <c r="F685" s="281"/>
      <c r="G685" s="280"/>
      <c r="H685" s="282"/>
      <c r="I685" s="236"/>
      <c r="J685" s="236"/>
      <c r="K685" s="236"/>
      <c r="L685" s="236"/>
      <c r="M685" s="236"/>
      <c r="N685" s="236"/>
      <c r="O685" s="236"/>
      <c r="P685" s="236"/>
      <c r="Q685" s="236"/>
      <c r="R685" s="236"/>
      <c r="S685" s="236"/>
      <c r="T685" s="236"/>
      <c r="U685" s="236"/>
      <c r="V685" s="236"/>
      <c r="W685" s="236"/>
      <c r="X685" s="236"/>
      <c r="Y685" s="236"/>
      <c r="Z685" s="236"/>
    </row>
    <row r="686" spans="1:26" ht="15" customHeight="1">
      <c r="A686" s="236"/>
      <c r="B686" s="280"/>
      <c r="C686" s="280"/>
      <c r="D686" s="280"/>
      <c r="E686" s="280"/>
      <c r="F686" s="281"/>
      <c r="G686" s="280"/>
      <c r="H686" s="282"/>
      <c r="I686" s="236"/>
      <c r="J686" s="236"/>
      <c r="K686" s="236"/>
      <c r="L686" s="236"/>
      <c r="M686" s="236"/>
      <c r="N686" s="236"/>
      <c r="O686" s="236"/>
      <c r="P686" s="236"/>
      <c r="Q686" s="236"/>
      <c r="R686" s="236"/>
      <c r="S686" s="236"/>
      <c r="T686" s="236"/>
      <c r="U686" s="236"/>
      <c r="V686" s="236"/>
      <c r="W686" s="236"/>
      <c r="X686" s="236"/>
      <c r="Y686" s="236"/>
      <c r="Z686" s="236"/>
    </row>
    <row r="687" spans="1:26" ht="15" customHeight="1">
      <c r="A687" s="279"/>
      <c r="B687" s="280"/>
      <c r="C687" s="280"/>
      <c r="D687" s="280"/>
      <c r="E687" s="280"/>
      <c r="F687" s="281"/>
      <c r="G687" s="280"/>
      <c r="H687" s="282"/>
      <c r="I687" s="236"/>
      <c r="J687" s="236"/>
      <c r="K687" s="236"/>
      <c r="L687" s="236"/>
      <c r="M687" s="236"/>
      <c r="N687" s="236"/>
      <c r="O687" s="236"/>
      <c r="P687" s="236"/>
      <c r="Q687" s="236"/>
      <c r="R687" s="236"/>
      <c r="S687" s="236"/>
      <c r="T687" s="236"/>
      <c r="U687" s="236"/>
      <c r="V687" s="236"/>
      <c r="W687" s="236"/>
      <c r="X687" s="236"/>
      <c r="Y687" s="236"/>
      <c r="Z687" s="236"/>
    </row>
    <row r="688" spans="1:26" ht="15" customHeight="1">
      <c r="A688" s="279"/>
      <c r="B688" s="280"/>
      <c r="C688" s="280"/>
      <c r="D688" s="280"/>
      <c r="E688" s="280"/>
      <c r="F688" s="281"/>
      <c r="G688" s="280"/>
      <c r="H688" s="282"/>
      <c r="I688" s="251"/>
      <c r="J688" s="251"/>
      <c r="K688" s="251"/>
      <c r="L688" s="251"/>
      <c r="M688" s="251"/>
      <c r="N688" s="251"/>
      <c r="O688" s="251"/>
      <c r="P688" s="251"/>
      <c r="Q688" s="251"/>
      <c r="R688" s="251"/>
      <c r="S688" s="251"/>
      <c r="T688" s="251"/>
      <c r="U688" s="251"/>
      <c r="V688" s="251"/>
      <c r="W688" s="251"/>
      <c r="X688" s="251"/>
      <c r="Y688" s="251"/>
      <c r="Z688" s="251"/>
    </row>
    <row r="689" spans="1:26" ht="15" customHeight="1">
      <c r="A689" s="279"/>
      <c r="B689" s="280"/>
      <c r="C689" s="280"/>
      <c r="D689" s="280"/>
      <c r="E689" s="280"/>
      <c r="F689" s="281"/>
      <c r="G689" s="280"/>
      <c r="H689" s="283"/>
      <c r="I689" s="251"/>
      <c r="J689" s="251"/>
      <c r="K689" s="251"/>
      <c r="L689" s="251"/>
      <c r="M689" s="251"/>
      <c r="N689" s="251"/>
      <c r="O689" s="251"/>
      <c r="P689" s="251"/>
      <c r="Q689" s="251"/>
      <c r="R689" s="251"/>
      <c r="S689" s="251"/>
      <c r="T689" s="251"/>
      <c r="U689" s="251"/>
      <c r="V689" s="251"/>
      <c r="W689" s="251"/>
      <c r="X689" s="251"/>
      <c r="Y689" s="251"/>
      <c r="Z689" s="251"/>
    </row>
    <row r="690" spans="1:26" ht="15" customHeight="1">
      <c r="A690" s="279"/>
      <c r="B690" s="280"/>
      <c r="C690" s="280"/>
      <c r="D690" s="280"/>
      <c r="E690" s="280"/>
      <c r="F690" s="281"/>
      <c r="G690" s="280"/>
      <c r="H690" s="283"/>
      <c r="I690" s="251"/>
      <c r="J690" s="251"/>
      <c r="K690" s="251"/>
      <c r="L690" s="251"/>
      <c r="M690" s="251"/>
      <c r="N690" s="251"/>
      <c r="O690" s="251"/>
      <c r="P690" s="251"/>
      <c r="Q690" s="251"/>
      <c r="R690" s="251"/>
      <c r="S690" s="251"/>
      <c r="T690" s="251"/>
      <c r="U690" s="251"/>
      <c r="V690" s="251"/>
      <c r="W690" s="251"/>
      <c r="X690" s="251"/>
      <c r="Y690" s="251"/>
      <c r="Z690" s="251"/>
    </row>
    <row r="691" spans="1:26" ht="15" customHeight="1">
      <c r="A691" s="279"/>
      <c r="B691" s="280"/>
      <c r="C691" s="280"/>
      <c r="D691" s="280"/>
      <c r="E691" s="280"/>
      <c r="F691" s="281"/>
      <c r="G691" s="280"/>
      <c r="H691" s="283"/>
      <c r="I691" s="251"/>
      <c r="J691" s="251"/>
      <c r="K691" s="251"/>
      <c r="L691" s="251"/>
      <c r="M691" s="251"/>
      <c r="N691" s="251"/>
      <c r="O691" s="251"/>
      <c r="P691" s="251"/>
      <c r="Q691" s="251"/>
      <c r="R691" s="251"/>
      <c r="S691" s="251"/>
      <c r="T691" s="251"/>
      <c r="U691" s="251"/>
      <c r="V691" s="251"/>
      <c r="W691" s="251"/>
      <c r="X691" s="251"/>
      <c r="Y691" s="251"/>
      <c r="Z691" s="251"/>
    </row>
    <row r="692" spans="1:26" ht="15" customHeight="1">
      <c r="A692" s="279"/>
      <c r="B692" s="280"/>
      <c r="C692" s="280"/>
      <c r="D692" s="280"/>
      <c r="E692" s="280"/>
      <c r="F692" s="281"/>
      <c r="G692" s="280"/>
      <c r="H692" s="283"/>
      <c r="I692" s="251"/>
      <c r="J692" s="251"/>
      <c r="K692" s="251"/>
      <c r="L692" s="251"/>
      <c r="M692" s="251"/>
      <c r="N692" s="251"/>
      <c r="O692" s="251"/>
      <c r="P692" s="251"/>
      <c r="Q692" s="251"/>
      <c r="R692" s="251"/>
      <c r="S692" s="251"/>
      <c r="T692" s="251"/>
      <c r="U692" s="251"/>
      <c r="V692" s="251"/>
      <c r="W692" s="251"/>
      <c r="X692" s="251"/>
      <c r="Y692" s="251"/>
      <c r="Z692" s="251"/>
    </row>
    <row r="693" spans="1:26" ht="15" customHeight="1">
      <c r="A693" s="279"/>
      <c r="B693" s="280"/>
      <c r="C693" s="280"/>
      <c r="D693" s="280"/>
      <c r="E693" s="280"/>
      <c r="F693" s="281"/>
      <c r="G693" s="280"/>
      <c r="H693" s="283"/>
      <c r="I693" s="251"/>
      <c r="J693" s="251"/>
      <c r="K693" s="251"/>
      <c r="L693" s="251"/>
      <c r="M693" s="251"/>
      <c r="N693" s="251"/>
      <c r="O693" s="251"/>
      <c r="P693" s="251"/>
      <c r="Q693" s="251"/>
      <c r="R693" s="251"/>
      <c r="S693" s="251"/>
      <c r="T693" s="251"/>
      <c r="U693" s="251"/>
      <c r="V693" s="251"/>
      <c r="W693" s="251"/>
      <c r="X693" s="251"/>
      <c r="Y693" s="251"/>
      <c r="Z693" s="251"/>
    </row>
    <row r="694" spans="1:26" ht="15" customHeight="1">
      <c r="A694" s="279"/>
      <c r="B694" s="280"/>
      <c r="C694" s="280"/>
      <c r="D694" s="280"/>
      <c r="E694" s="280"/>
      <c r="F694" s="281"/>
      <c r="G694" s="280"/>
      <c r="H694" s="283"/>
      <c r="I694" s="251"/>
      <c r="J694" s="251"/>
      <c r="K694" s="251"/>
      <c r="L694" s="251"/>
      <c r="M694" s="251"/>
      <c r="N694" s="251"/>
      <c r="O694" s="251"/>
      <c r="P694" s="251"/>
      <c r="Q694" s="251"/>
      <c r="R694" s="251"/>
      <c r="S694" s="251"/>
      <c r="T694" s="251"/>
      <c r="U694" s="251"/>
      <c r="V694" s="251"/>
      <c r="W694" s="251"/>
      <c r="X694" s="251"/>
      <c r="Y694" s="251"/>
      <c r="Z694" s="251"/>
    </row>
    <row r="695" spans="1:26" ht="15" customHeight="1">
      <c r="A695" s="279"/>
      <c r="B695" s="280"/>
      <c r="C695" s="280"/>
      <c r="D695" s="280"/>
      <c r="E695" s="280"/>
      <c r="F695" s="281"/>
      <c r="G695" s="280"/>
      <c r="H695" s="283"/>
      <c r="I695" s="251"/>
      <c r="J695" s="251"/>
      <c r="K695" s="251"/>
      <c r="L695" s="251"/>
      <c r="M695" s="251"/>
      <c r="N695" s="251"/>
      <c r="O695" s="251"/>
      <c r="P695" s="251"/>
      <c r="Q695" s="251"/>
      <c r="R695" s="251"/>
      <c r="S695" s="251"/>
      <c r="T695" s="251"/>
      <c r="U695" s="251"/>
      <c r="V695" s="251"/>
      <c r="W695" s="251"/>
      <c r="X695" s="251"/>
      <c r="Y695" s="251"/>
      <c r="Z695" s="251"/>
    </row>
    <row r="696" spans="1:26" ht="15" customHeight="1">
      <c r="A696" s="279"/>
      <c r="B696" s="280"/>
      <c r="C696" s="280"/>
      <c r="D696" s="280"/>
      <c r="E696" s="280"/>
      <c r="F696" s="281"/>
      <c r="G696" s="280"/>
      <c r="H696" s="283"/>
      <c r="I696" s="251"/>
      <c r="J696" s="251"/>
      <c r="K696" s="251"/>
      <c r="L696" s="251"/>
      <c r="M696" s="251"/>
      <c r="N696" s="251"/>
      <c r="O696" s="251"/>
      <c r="P696" s="251"/>
      <c r="Q696" s="251"/>
      <c r="R696" s="251"/>
      <c r="S696" s="251"/>
      <c r="T696" s="251"/>
      <c r="U696" s="251"/>
      <c r="V696" s="251"/>
      <c r="W696" s="251"/>
      <c r="X696" s="251"/>
      <c r="Y696" s="251"/>
      <c r="Z696" s="251"/>
    </row>
    <row r="697" spans="1:26" ht="15" customHeight="1">
      <c r="A697" s="279"/>
      <c r="B697" s="280"/>
      <c r="C697" s="280"/>
      <c r="D697" s="280"/>
      <c r="E697" s="280"/>
      <c r="F697" s="281"/>
      <c r="G697" s="280"/>
      <c r="H697" s="283"/>
      <c r="I697" s="251"/>
      <c r="J697" s="251"/>
      <c r="K697" s="251"/>
      <c r="L697" s="251"/>
      <c r="M697" s="251"/>
      <c r="N697" s="251"/>
      <c r="O697" s="251"/>
      <c r="P697" s="251"/>
      <c r="Q697" s="251"/>
      <c r="R697" s="251"/>
      <c r="S697" s="251"/>
      <c r="T697" s="251"/>
      <c r="U697" s="251"/>
      <c r="V697" s="251"/>
      <c r="W697" s="251"/>
      <c r="X697" s="251"/>
      <c r="Y697" s="251"/>
      <c r="Z697" s="251"/>
    </row>
    <row r="698" spans="1:26" ht="15" customHeight="1">
      <c r="A698" s="279"/>
      <c r="B698" s="280"/>
      <c r="C698" s="280"/>
      <c r="D698" s="280"/>
      <c r="E698" s="280"/>
      <c r="F698" s="281"/>
      <c r="G698" s="280"/>
      <c r="H698" s="283"/>
      <c r="I698" s="251"/>
      <c r="J698" s="251"/>
      <c r="K698" s="251"/>
      <c r="L698" s="251"/>
      <c r="M698" s="251"/>
      <c r="N698" s="251"/>
      <c r="O698" s="251"/>
      <c r="P698" s="251"/>
      <c r="Q698" s="251"/>
      <c r="R698" s="251"/>
      <c r="S698" s="251"/>
      <c r="T698" s="251"/>
      <c r="U698" s="251"/>
      <c r="V698" s="251"/>
      <c r="W698" s="251"/>
      <c r="X698" s="251"/>
      <c r="Y698" s="251"/>
      <c r="Z698" s="251"/>
    </row>
    <row r="699" spans="1:26" ht="15" customHeight="1">
      <c r="A699" s="279"/>
      <c r="B699" s="280"/>
      <c r="C699" s="280"/>
      <c r="D699" s="280"/>
      <c r="E699" s="280"/>
      <c r="F699" s="281"/>
      <c r="G699" s="280"/>
      <c r="H699" s="283"/>
      <c r="I699" s="251"/>
      <c r="J699" s="251"/>
      <c r="K699" s="251"/>
      <c r="L699" s="251"/>
      <c r="M699" s="251"/>
      <c r="N699" s="251"/>
      <c r="O699" s="251"/>
      <c r="P699" s="251"/>
      <c r="Q699" s="251"/>
      <c r="R699" s="251"/>
      <c r="S699" s="251"/>
      <c r="T699" s="251"/>
      <c r="U699" s="251"/>
      <c r="V699" s="251"/>
      <c r="W699" s="251"/>
      <c r="X699" s="251"/>
      <c r="Y699" s="251"/>
      <c r="Z699" s="251"/>
    </row>
    <row r="700" spans="1:26" ht="15" customHeight="1">
      <c r="A700" s="279"/>
      <c r="B700" s="280"/>
      <c r="C700" s="280"/>
      <c r="D700" s="280"/>
      <c r="E700" s="280"/>
      <c r="F700" s="281"/>
      <c r="G700" s="280"/>
      <c r="H700" s="283"/>
      <c r="I700" s="251"/>
      <c r="J700" s="251"/>
      <c r="K700" s="251"/>
      <c r="L700" s="251"/>
      <c r="M700" s="251"/>
      <c r="N700" s="251"/>
      <c r="O700" s="251"/>
      <c r="P700" s="251"/>
      <c r="Q700" s="251"/>
      <c r="R700" s="251"/>
      <c r="S700" s="251"/>
      <c r="T700" s="251"/>
      <c r="U700" s="251"/>
      <c r="V700" s="251"/>
      <c r="W700" s="251"/>
      <c r="X700" s="251"/>
      <c r="Y700" s="251"/>
      <c r="Z700" s="251"/>
    </row>
    <row r="701" spans="1:26" ht="15" customHeight="1">
      <c r="A701" s="279"/>
      <c r="B701" s="280"/>
      <c r="C701" s="280"/>
      <c r="D701" s="280"/>
      <c r="E701" s="280"/>
      <c r="F701" s="281"/>
      <c r="G701" s="280"/>
      <c r="H701" s="283"/>
      <c r="I701" s="236"/>
      <c r="J701" s="236"/>
      <c r="K701" s="236"/>
      <c r="L701" s="236"/>
      <c r="M701" s="236"/>
      <c r="N701" s="236"/>
      <c r="O701" s="236"/>
      <c r="P701" s="236"/>
      <c r="Q701" s="236"/>
      <c r="R701" s="236"/>
      <c r="S701" s="236"/>
      <c r="T701" s="236"/>
      <c r="U701" s="236"/>
      <c r="V701" s="236"/>
      <c r="W701" s="236"/>
      <c r="X701" s="236"/>
      <c r="Y701" s="236"/>
      <c r="Z701" s="236"/>
    </row>
    <row r="702" spans="1:26" ht="15" customHeight="1">
      <c r="A702" s="279"/>
      <c r="B702" s="280"/>
      <c r="C702" s="280"/>
      <c r="D702" s="280"/>
      <c r="E702" s="280"/>
      <c r="F702" s="281"/>
      <c r="G702" s="280"/>
      <c r="H702" s="282"/>
      <c r="I702" s="251"/>
      <c r="J702" s="251"/>
      <c r="K702" s="251"/>
      <c r="L702" s="251"/>
      <c r="M702" s="251"/>
      <c r="N702" s="251"/>
      <c r="O702" s="251"/>
      <c r="P702" s="251"/>
      <c r="Q702" s="251"/>
      <c r="R702" s="251"/>
      <c r="S702" s="251"/>
      <c r="T702" s="251"/>
      <c r="U702" s="251"/>
      <c r="V702" s="251"/>
      <c r="W702" s="251"/>
      <c r="X702" s="251"/>
      <c r="Y702" s="251"/>
      <c r="Z702" s="251"/>
    </row>
    <row r="703" spans="1:26" ht="15" customHeight="1">
      <c r="A703" s="279"/>
      <c r="B703" s="280"/>
      <c r="C703" s="280"/>
      <c r="D703" s="280"/>
      <c r="E703" s="280"/>
      <c r="F703" s="281"/>
      <c r="G703" s="280"/>
      <c r="H703" s="283"/>
      <c r="I703" s="251"/>
      <c r="J703" s="251"/>
      <c r="K703" s="251"/>
      <c r="L703" s="251"/>
      <c r="M703" s="251"/>
      <c r="N703" s="251"/>
      <c r="O703" s="251"/>
      <c r="P703" s="251"/>
      <c r="Q703" s="251"/>
      <c r="R703" s="251"/>
      <c r="S703" s="251"/>
      <c r="T703" s="251"/>
      <c r="U703" s="251"/>
      <c r="V703" s="251"/>
      <c r="W703" s="251"/>
      <c r="X703" s="251"/>
      <c r="Y703" s="251"/>
      <c r="Z703" s="251"/>
    </row>
    <row r="704" spans="1:26" ht="15" customHeight="1">
      <c r="A704" s="279"/>
      <c r="B704" s="280"/>
      <c r="C704" s="280"/>
      <c r="D704" s="280"/>
      <c r="E704" s="280"/>
      <c r="F704" s="281"/>
      <c r="G704" s="280"/>
      <c r="H704" s="283"/>
      <c r="I704" s="251"/>
      <c r="J704" s="251"/>
      <c r="K704" s="251"/>
      <c r="L704" s="251"/>
      <c r="M704" s="251"/>
      <c r="N704" s="251"/>
      <c r="O704" s="251"/>
      <c r="P704" s="251"/>
      <c r="Q704" s="251"/>
      <c r="R704" s="251"/>
      <c r="S704" s="251"/>
      <c r="T704" s="251"/>
      <c r="U704" s="251"/>
      <c r="V704" s="251"/>
      <c r="W704" s="251"/>
      <c r="X704" s="251"/>
      <c r="Y704" s="251"/>
      <c r="Z704" s="251"/>
    </row>
    <row r="705" spans="1:26" ht="15" customHeight="1">
      <c r="A705" s="279"/>
      <c r="B705" s="280"/>
      <c r="C705" s="280"/>
      <c r="D705" s="280"/>
      <c r="E705" s="280"/>
      <c r="F705" s="281"/>
      <c r="G705" s="280"/>
      <c r="H705" s="283"/>
      <c r="I705" s="251"/>
      <c r="J705" s="251"/>
      <c r="K705" s="251"/>
      <c r="L705" s="251"/>
      <c r="M705" s="251"/>
      <c r="N705" s="251"/>
      <c r="O705" s="251"/>
      <c r="P705" s="251"/>
      <c r="Q705" s="251"/>
      <c r="R705" s="251"/>
      <c r="S705" s="251"/>
      <c r="T705" s="251"/>
      <c r="U705" s="251"/>
      <c r="V705" s="251"/>
      <c r="W705" s="251"/>
      <c r="X705" s="251"/>
      <c r="Y705" s="251"/>
      <c r="Z705" s="251"/>
    </row>
    <row r="706" spans="1:26" ht="15" customHeight="1">
      <c r="A706" s="279"/>
      <c r="B706" s="280"/>
      <c r="C706" s="280"/>
      <c r="D706" s="280"/>
      <c r="E706" s="280"/>
      <c r="F706" s="281"/>
      <c r="G706" s="280"/>
      <c r="H706" s="283"/>
      <c r="I706" s="251"/>
      <c r="J706" s="251"/>
      <c r="K706" s="251"/>
      <c r="L706" s="251"/>
      <c r="M706" s="251"/>
      <c r="N706" s="251"/>
      <c r="O706" s="251"/>
      <c r="P706" s="251"/>
      <c r="Q706" s="251"/>
      <c r="R706" s="251"/>
      <c r="S706" s="251"/>
      <c r="T706" s="251"/>
      <c r="U706" s="251"/>
      <c r="V706" s="251"/>
      <c r="W706" s="251"/>
      <c r="X706" s="251"/>
      <c r="Y706" s="251"/>
      <c r="Z706" s="251"/>
    </row>
    <row r="707" spans="1:26" ht="15" customHeight="1">
      <c r="A707" s="279"/>
      <c r="B707" s="280"/>
      <c r="C707" s="280"/>
      <c r="D707" s="280"/>
      <c r="E707" s="280"/>
      <c r="F707" s="281"/>
      <c r="G707" s="280"/>
      <c r="H707" s="283"/>
      <c r="I707" s="251"/>
      <c r="J707" s="251"/>
      <c r="K707" s="251"/>
      <c r="L707" s="251"/>
      <c r="M707" s="251"/>
      <c r="N707" s="251"/>
      <c r="O707" s="251"/>
      <c r="P707" s="251"/>
      <c r="Q707" s="251"/>
      <c r="R707" s="251"/>
      <c r="S707" s="251"/>
      <c r="T707" s="251"/>
      <c r="U707" s="251"/>
      <c r="V707" s="251"/>
      <c r="W707" s="251"/>
      <c r="X707" s="251"/>
      <c r="Y707" s="251"/>
      <c r="Z707" s="251"/>
    </row>
    <row r="708" spans="1:26" ht="15" customHeight="1">
      <c r="A708" s="279"/>
      <c r="B708" s="280"/>
      <c r="C708" s="280"/>
      <c r="D708" s="280"/>
      <c r="E708" s="280"/>
      <c r="F708" s="281"/>
      <c r="G708" s="280"/>
      <c r="H708" s="283"/>
      <c r="I708" s="251"/>
      <c r="J708" s="251"/>
      <c r="K708" s="251"/>
      <c r="L708" s="251"/>
      <c r="M708" s="251"/>
      <c r="N708" s="251"/>
      <c r="O708" s="251"/>
      <c r="P708" s="251"/>
      <c r="Q708" s="251"/>
      <c r="R708" s="251"/>
      <c r="S708" s="251"/>
      <c r="T708" s="251"/>
      <c r="U708" s="251"/>
      <c r="V708" s="251"/>
      <c r="W708" s="251"/>
      <c r="X708" s="251"/>
      <c r="Y708" s="251"/>
      <c r="Z708" s="251"/>
    </row>
    <row r="709" spans="1:26" ht="15" customHeight="1">
      <c r="A709" s="279"/>
      <c r="B709" s="279"/>
      <c r="C709" s="280"/>
      <c r="D709" s="280"/>
      <c r="E709" s="280"/>
      <c r="F709" s="281"/>
      <c r="G709" s="280"/>
      <c r="H709" s="283"/>
      <c r="I709" s="251"/>
      <c r="J709" s="251"/>
      <c r="K709" s="251"/>
      <c r="L709" s="251"/>
      <c r="M709" s="251"/>
      <c r="N709" s="251"/>
      <c r="O709" s="251"/>
      <c r="P709" s="251"/>
      <c r="Q709" s="251"/>
      <c r="R709" s="251"/>
      <c r="S709" s="251"/>
      <c r="T709" s="251"/>
      <c r="U709" s="251"/>
      <c r="V709" s="251"/>
      <c r="W709" s="251"/>
      <c r="X709" s="251"/>
      <c r="Y709" s="251"/>
      <c r="Z709" s="251"/>
    </row>
    <row r="710" spans="1:26" ht="15" customHeight="1">
      <c r="A710" s="279"/>
      <c r="B710" s="279"/>
      <c r="C710" s="280"/>
      <c r="D710" s="280"/>
      <c r="E710" s="280"/>
      <c r="F710" s="281"/>
      <c r="G710" s="280"/>
      <c r="H710" s="283"/>
      <c r="I710" s="251"/>
      <c r="J710" s="251"/>
      <c r="K710" s="251"/>
      <c r="L710" s="251"/>
      <c r="M710" s="251"/>
      <c r="N710" s="251"/>
      <c r="O710" s="251"/>
      <c r="P710" s="251"/>
      <c r="Q710" s="251"/>
      <c r="R710" s="251"/>
      <c r="S710" s="251"/>
      <c r="T710" s="251"/>
      <c r="U710" s="251"/>
      <c r="V710" s="251"/>
      <c r="W710" s="251"/>
      <c r="X710" s="251"/>
      <c r="Y710" s="251"/>
      <c r="Z710" s="251"/>
    </row>
    <row r="711" spans="1:26" ht="15" customHeight="1">
      <c r="A711" s="279"/>
      <c r="B711" s="279"/>
      <c r="C711" s="280"/>
      <c r="D711" s="280"/>
      <c r="E711" s="280"/>
      <c r="F711" s="281"/>
      <c r="G711" s="280"/>
      <c r="H711" s="283"/>
      <c r="I711" s="251"/>
      <c r="J711" s="251"/>
      <c r="K711" s="251"/>
      <c r="L711" s="251"/>
      <c r="M711" s="251"/>
      <c r="N711" s="251"/>
      <c r="O711" s="251"/>
      <c r="P711" s="251"/>
      <c r="Q711" s="251"/>
      <c r="R711" s="251"/>
      <c r="S711" s="251"/>
      <c r="T711" s="251"/>
      <c r="U711" s="251"/>
      <c r="V711" s="251"/>
      <c r="W711" s="251"/>
      <c r="X711" s="251"/>
      <c r="Y711" s="251"/>
      <c r="Z711" s="251"/>
    </row>
    <row r="712" spans="1:26" ht="15" customHeight="1">
      <c r="A712" s="279"/>
      <c r="B712" s="279"/>
      <c r="C712" s="280"/>
      <c r="D712" s="280"/>
      <c r="E712" s="280"/>
      <c r="F712" s="281"/>
      <c r="G712" s="280"/>
      <c r="H712" s="283"/>
      <c r="I712" s="251"/>
      <c r="J712" s="251"/>
      <c r="K712" s="251"/>
      <c r="L712" s="251"/>
      <c r="M712" s="251"/>
      <c r="N712" s="251"/>
      <c r="O712" s="251"/>
      <c r="P712" s="251"/>
      <c r="Q712" s="251"/>
      <c r="R712" s="251"/>
      <c r="S712" s="251"/>
      <c r="T712" s="251"/>
      <c r="U712" s="251"/>
      <c r="V712" s="251"/>
      <c r="W712" s="251"/>
      <c r="X712" s="251"/>
      <c r="Y712" s="251"/>
      <c r="Z712" s="251"/>
    </row>
    <row r="713" spans="1:26" ht="15" customHeight="1">
      <c r="A713" s="279"/>
      <c r="B713" s="279"/>
      <c r="C713" s="280"/>
      <c r="D713" s="280"/>
      <c r="E713" s="280"/>
      <c r="F713" s="281"/>
      <c r="G713" s="280"/>
      <c r="H713" s="283"/>
      <c r="I713" s="251"/>
      <c r="J713" s="251"/>
      <c r="K713" s="251"/>
      <c r="L713" s="251"/>
      <c r="M713" s="251"/>
      <c r="N713" s="251"/>
      <c r="O713" s="251"/>
      <c r="P713" s="251"/>
      <c r="Q713" s="251"/>
      <c r="R713" s="251"/>
      <c r="S713" s="251"/>
      <c r="T713" s="251"/>
      <c r="U713" s="251"/>
      <c r="V713" s="251"/>
      <c r="W713" s="251"/>
      <c r="X713" s="251"/>
      <c r="Y713" s="251"/>
      <c r="Z713" s="251"/>
    </row>
    <row r="714" spans="1:26" ht="15" customHeight="1">
      <c r="A714" s="279"/>
      <c r="B714" s="279"/>
      <c r="C714" s="280"/>
      <c r="D714" s="280"/>
      <c r="E714" s="280"/>
      <c r="F714" s="281"/>
      <c r="G714" s="280"/>
      <c r="H714" s="283"/>
      <c r="I714" s="236"/>
      <c r="J714" s="236"/>
      <c r="K714" s="236"/>
      <c r="L714" s="236"/>
      <c r="M714" s="236"/>
      <c r="N714" s="236"/>
      <c r="O714" s="236"/>
      <c r="P714" s="236"/>
      <c r="Q714" s="236"/>
      <c r="R714" s="236"/>
      <c r="S714" s="236"/>
      <c r="T714" s="236"/>
      <c r="U714" s="236"/>
      <c r="V714" s="236"/>
      <c r="W714" s="236"/>
      <c r="X714" s="236"/>
      <c r="Y714" s="236"/>
      <c r="Z714" s="236"/>
    </row>
    <row r="715" spans="1:26" ht="15" customHeight="1">
      <c r="A715" s="279"/>
      <c r="B715" s="279"/>
      <c r="C715" s="280"/>
      <c r="D715" s="280"/>
      <c r="E715" s="280"/>
      <c r="F715" s="281"/>
      <c r="G715" s="280"/>
      <c r="H715" s="282"/>
      <c r="I715" s="236"/>
      <c r="J715" s="236"/>
      <c r="K715" s="236"/>
      <c r="L715" s="236"/>
      <c r="M715" s="236"/>
      <c r="N715" s="236"/>
      <c r="O715" s="236"/>
      <c r="P715" s="236"/>
      <c r="Q715" s="236"/>
      <c r="R715" s="236"/>
      <c r="S715" s="236"/>
      <c r="T715" s="236"/>
      <c r="U715" s="236"/>
      <c r="V715" s="236"/>
      <c r="W715" s="236"/>
      <c r="X715" s="236"/>
      <c r="Y715" s="236"/>
      <c r="Z715" s="236"/>
    </row>
    <row r="716" spans="1:26" ht="15.75" customHeight="1">
      <c r="A716" s="279"/>
      <c r="B716" s="279"/>
      <c r="C716" s="280"/>
      <c r="D716" s="280"/>
      <c r="E716" s="280"/>
      <c r="F716" s="281"/>
      <c r="G716" s="280"/>
      <c r="H716" s="284"/>
      <c r="I716" s="236"/>
      <c r="J716" s="236"/>
      <c r="K716" s="236"/>
      <c r="L716" s="236"/>
      <c r="M716" s="236"/>
      <c r="N716" s="236"/>
      <c r="O716" s="236"/>
      <c r="P716" s="236"/>
      <c r="Q716" s="236"/>
      <c r="R716" s="236"/>
      <c r="S716" s="236"/>
      <c r="T716" s="236"/>
      <c r="U716" s="236"/>
      <c r="V716" s="236"/>
      <c r="W716" s="236"/>
      <c r="X716" s="236"/>
      <c r="Y716" s="236"/>
      <c r="Z716" s="236"/>
    </row>
    <row r="717" spans="1:26" ht="15.75" customHeight="1">
      <c r="A717" s="279"/>
      <c r="B717" s="279"/>
      <c r="C717" s="280"/>
      <c r="D717" s="280"/>
      <c r="E717" s="280"/>
      <c r="F717" s="281"/>
      <c r="G717" s="280"/>
      <c r="H717" s="284"/>
      <c r="I717" s="236"/>
      <c r="J717" s="236"/>
      <c r="K717" s="236"/>
      <c r="L717" s="236"/>
      <c r="M717" s="236"/>
      <c r="N717" s="236"/>
      <c r="O717" s="236"/>
      <c r="P717" s="236"/>
      <c r="Q717" s="236"/>
      <c r="R717" s="236"/>
      <c r="S717" s="236"/>
      <c r="T717" s="236"/>
      <c r="U717" s="236"/>
      <c r="V717" s="236"/>
      <c r="W717" s="236"/>
      <c r="X717" s="236"/>
      <c r="Y717" s="236"/>
      <c r="Z717" s="236"/>
    </row>
    <row r="718" spans="1:26" ht="15.75" customHeight="1">
      <c r="A718" s="279"/>
      <c r="B718" s="279"/>
      <c r="C718" s="280"/>
      <c r="D718" s="280"/>
      <c r="E718" s="280"/>
      <c r="F718" s="281"/>
      <c r="G718" s="280"/>
      <c r="H718" s="284"/>
      <c r="I718" s="236"/>
      <c r="J718" s="236"/>
      <c r="K718" s="236"/>
      <c r="L718" s="236"/>
      <c r="M718" s="236"/>
      <c r="N718" s="236"/>
      <c r="O718" s="236"/>
      <c r="P718" s="236"/>
      <c r="Q718" s="236"/>
      <c r="R718" s="236"/>
      <c r="S718" s="236"/>
      <c r="T718" s="236"/>
      <c r="U718" s="236"/>
      <c r="V718" s="236"/>
      <c r="W718" s="236"/>
      <c r="X718" s="236"/>
      <c r="Y718" s="236"/>
      <c r="Z718" s="236"/>
    </row>
    <row r="719" spans="1:26" ht="15.75" customHeight="1">
      <c r="A719" s="279"/>
      <c r="B719" s="279"/>
      <c r="C719" s="280"/>
      <c r="D719" s="280"/>
      <c r="E719" s="280"/>
      <c r="F719" s="281"/>
      <c r="G719" s="280"/>
      <c r="H719" s="284"/>
      <c r="I719" s="236"/>
      <c r="J719" s="236"/>
      <c r="K719" s="236"/>
      <c r="L719" s="236"/>
      <c r="M719" s="236"/>
      <c r="N719" s="236"/>
      <c r="O719" s="236"/>
      <c r="P719" s="236"/>
      <c r="Q719" s="236"/>
      <c r="R719" s="236"/>
      <c r="S719" s="236"/>
      <c r="T719" s="236"/>
      <c r="U719" s="236"/>
      <c r="V719" s="236"/>
      <c r="W719" s="236"/>
      <c r="X719" s="236"/>
      <c r="Y719" s="236"/>
      <c r="Z719" s="236"/>
    </row>
    <row r="720" spans="1:26" ht="15.75" customHeight="1">
      <c r="A720" s="279"/>
      <c r="B720" s="279"/>
      <c r="C720" s="280"/>
      <c r="D720" s="280"/>
      <c r="E720" s="280"/>
      <c r="F720" s="281"/>
      <c r="G720" s="280"/>
      <c r="H720" s="284"/>
      <c r="I720" s="236"/>
      <c r="J720" s="236"/>
      <c r="K720" s="236"/>
      <c r="L720" s="236"/>
      <c r="M720" s="236"/>
      <c r="N720" s="236"/>
      <c r="O720" s="236"/>
      <c r="P720" s="236"/>
      <c r="Q720" s="236"/>
      <c r="R720" s="236"/>
      <c r="S720" s="236"/>
      <c r="T720" s="236"/>
      <c r="U720" s="236"/>
      <c r="V720" s="236"/>
      <c r="W720" s="236"/>
      <c r="X720" s="236"/>
      <c r="Y720" s="236"/>
      <c r="Z720" s="236"/>
    </row>
    <row r="721" spans="1:26" ht="15.75" customHeight="1">
      <c r="A721" s="279"/>
      <c r="B721" s="279"/>
      <c r="C721" s="280"/>
      <c r="D721" s="280"/>
      <c r="E721" s="280"/>
      <c r="F721" s="281"/>
      <c r="G721" s="280"/>
      <c r="H721" s="284"/>
      <c r="I721" s="236"/>
      <c r="J721" s="236"/>
      <c r="K721" s="236"/>
      <c r="L721" s="236"/>
      <c r="M721" s="236"/>
      <c r="N721" s="236"/>
      <c r="O721" s="236"/>
      <c r="P721" s="236"/>
      <c r="Q721" s="236"/>
      <c r="R721" s="236"/>
      <c r="S721" s="236"/>
      <c r="T721" s="236"/>
      <c r="U721" s="236"/>
      <c r="V721" s="236"/>
      <c r="W721" s="236"/>
      <c r="X721" s="236"/>
      <c r="Y721" s="236"/>
      <c r="Z721" s="236"/>
    </row>
    <row r="722" spans="1:26" ht="15.75" customHeight="1">
      <c r="A722" s="279"/>
      <c r="B722" s="279"/>
      <c r="C722" s="280"/>
      <c r="D722" s="280"/>
      <c r="E722" s="280"/>
      <c r="F722" s="281"/>
      <c r="G722" s="280"/>
      <c r="H722" s="284"/>
      <c r="I722" s="236"/>
      <c r="J722" s="236"/>
      <c r="K722" s="236"/>
      <c r="L722" s="236"/>
      <c r="M722" s="236"/>
      <c r="N722" s="236"/>
      <c r="O722" s="236"/>
      <c r="P722" s="236"/>
      <c r="Q722" s="236"/>
      <c r="R722" s="236"/>
      <c r="S722" s="236"/>
      <c r="T722" s="236"/>
      <c r="U722" s="236"/>
      <c r="V722" s="236"/>
      <c r="W722" s="236"/>
      <c r="X722" s="236"/>
      <c r="Y722" s="236"/>
      <c r="Z722" s="236"/>
    </row>
    <row r="723" spans="1:26" ht="15.75" customHeight="1">
      <c r="A723" s="279"/>
      <c r="B723" s="279"/>
      <c r="C723" s="280"/>
      <c r="D723" s="280"/>
      <c r="E723" s="280"/>
      <c r="F723" s="281"/>
      <c r="G723" s="280"/>
      <c r="H723" s="284"/>
      <c r="I723" s="236"/>
      <c r="J723" s="236"/>
      <c r="K723" s="236"/>
      <c r="L723" s="236"/>
      <c r="M723" s="236"/>
      <c r="N723" s="236"/>
      <c r="O723" s="236"/>
      <c r="P723" s="236"/>
      <c r="Q723" s="236"/>
      <c r="R723" s="236"/>
      <c r="S723" s="236"/>
      <c r="T723" s="236"/>
      <c r="U723" s="236"/>
      <c r="V723" s="236"/>
      <c r="W723" s="236"/>
      <c r="X723" s="236"/>
      <c r="Y723" s="236"/>
      <c r="Z723" s="236"/>
    </row>
    <row r="724" spans="1:26" ht="15.75" customHeight="1">
      <c r="A724" s="279"/>
      <c r="B724" s="279"/>
      <c r="C724" s="280"/>
      <c r="D724" s="280"/>
      <c r="E724" s="280"/>
      <c r="F724" s="281"/>
      <c r="G724" s="280"/>
      <c r="H724" s="284"/>
      <c r="I724" s="236"/>
      <c r="J724" s="236"/>
      <c r="K724" s="236"/>
      <c r="L724" s="236"/>
      <c r="M724" s="236"/>
      <c r="N724" s="236"/>
      <c r="O724" s="236"/>
      <c r="P724" s="236"/>
      <c r="Q724" s="236"/>
      <c r="R724" s="236"/>
      <c r="S724" s="236"/>
      <c r="T724" s="236"/>
      <c r="U724" s="236"/>
      <c r="V724" s="236"/>
      <c r="W724" s="236"/>
      <c r="X724" s="236"/>
      <c r="Y724" s="236"/>
      <c r="Z724" s="236"/>
    </row>
    <row r="725" spans="1:26" ht="15.75" customHeight="1">
      <c r="A725" s="279"/>
      <c r="B725" s="279"/>
      <c r="C725" s="280"/>
      <c r="D725" s="280"/>
      <c r="E725" s="280"/>
      <c r="F725" s="281"/>
      <c r="G725" s="280"/>
      <c r="H725" s="284"/>
      <c r="I725" s="236"/>
      <c r="J725" s="236"/>
      <c r="K725" s="236"/>
      <c r="L725" s="236"/>
      <c r="M725" s="236"/>
      <c r="N725" s="236"/>
      <c r="O725" s="236"/>
      <c r="P725" s="236"/>
      <c r="Q725" s="236"/>
      <c r="R725" s="236"/>
      <c r="S725" s="236"/>
      <c r="T725" s="236"/>
      <c r="U725" s="236"/>
      <c r="V725" s="236"/>
      <c r="W725" s="236"/>
      <c r="X725" s="236"/>
      <c r="Y725" s="236"/>
      <c r="Z725" s="236"/>
    </row>
    <row r="726" spans="1:26" ht="15.75" customHeight="1">
      <c r="A726" s="279"/>
      <c r="B726" s="279"/>
      <c r="C726" s="280"/>
      <c r="D726" s="280"/>
      <c r="E726" s="280"/>
      <c r="F726" s="281"/>
      <c r="G726" s="280"/>
      <c r="H726" s="284"/>
      <c r="I726" s="236"/>
      <c r="J726" s="236"/>
      <c r="K726" s="236"/>
      <c r="L726" s="236"/>
      <c r="M726" s="236"/>
      <c r="N726" s="236"/>
      <c r="O726" s="236"/>
      <c r="P726" s="236"/>
      <c r="Q726" s="236"/>
      <c r="R726" s="236"/>
      <c r="S726" s="236"/>
      <c r="T726" s="236"/>
      <c r="U726" s="236"/>
      <c r="V726" s="236"/>
      <c r="W726" s="236"/>
      <c r="X726" s="236"/>
      <c r="Y726" s="236"/>
      <c r="Z726" s="236"/>
    </row>
    <row r="727" spans="1:26" ht="15.75" customHeight="1">
      <c r="A727" s="279"/>
      <c r="B727" s="279"/>
      <c r="C727" s="280"/>
      <c r="D727" s="280"/>
      <c r="E727" s="280"/>
      <c r="F727" s="281"/>
      <c r="G727" s="280"/>
      <c r="H727" s="284"/>
      <c r="I727" s="236"/>
      <c r="J727" s="236"/>
      <c r="K727" s="236"/>
      <c r="L727" s="236"/>
      <c r="M727" s="236"/>
      <c r="N727" s="236"/>
      <c r="O727" s="236"/>
      <c r="P727" s="236"/>
      <c r="Q727" s="236"/>
      <c r="R727" s="236"/>
      <c r="S727" s="236"/>
      <c r="T727" s="236"/>
      <c r="U727" s="236"/>
      <c r="V727" s="236"/>
      <c r="W727" s="236"/>
      <c r="X727" s="236"/>
      <c r="Y727" s="236"/>
      <c r="Z727" s="236"/>
    </row>
    <row r="728" spans="1:26" ht="15.75" customHeight="1">
      <c r="A728" s="279"/>
      <c r="B728" s="279"/>
      <c r="C728" s="280"/>
      <c r="D728" s="280"/>
      <c r="E728" s="280"/>
      <c r="F728" s="281"/>
      <c r="G728" s="280"/>
      <c r="H728" s="284"/>
      <c r="I728" s="236"/>
      <c r="J728" s="236"/>
      <c r="K728" s="236"/>
      <c r="L728" s="236"/>
      <c r="M728" s="236"/>
      <c r="N728" s="236"/>
      <c r="O728" s="236"/>
      <c r="P728" s="236"/>
      <c r="Q728" s="236"/>
      <c r="R728" s="236"/>
      <c r="S728" s="236"/>
      <c r="T728" s="236"/>
      <c r="U728" s="236"/>
      <c r="V728" s="236"/>
      <c r="W728" s="236"/>
      <c r="X728" s="236"/>
      <c r="Y728" s="236"/>
      <c r="Z728" s="236"/>
    </row>
    <row r="729" spans="1:26" ht="15.75" customHeight="1">
      <c r="A729" s="279"/>
      <c r="B729" s="279"/>
      <c r="C729" s="280"/>
      <c r="D729" s="280"/>
      <c r="E729" s="280"/>
      <c r="F729" s="281"/>
      <c r="G729" s="280"/>
      <c r="H729" s="284"/>
      <c r="I729" s="236"/>
      <c r="J729" s="236"/>
      <c r="K729" s="236"/>
      <c r="L729" s="236"/>
      <c r="M729" s="236"/>
      <c r="N729" s="236"/>
      <c r="O729" s="236"/>
      <c r="P729" s="236"/>
      <c r="Q729" s="236"/>
      <c r="R729" s="236"/>
      <c r="S729" s="236"/>
      <c r="T729" s="236"/>
      <c r="U729" s="236"/>
      <c r="V729" s="236"/>
      <c r="W729" s="236"/>
      <c r="X729" s="236"/>
      <c r="Y729" s="236"/>
      <c r="Z729" s="236"/>
    </row>
    <row r="730" spans="1:26" ht="15.75" customHeight="1">
      <c r="A730" s="279"/>
      <c r="B730" s="279"/>
      <c r="C730" s="280"/>
      <c r="D730" s="280"/>
      <c r="E730" s="280"/>
      <c r="F730" s="281"/>
      <c r="G730" s="280"/>
      <c r="H730" s="284"/>
      <c r="I730" s="236"/>
      <c r="J730" s="236"/>
      <c r="K730" s="236"/>
      <c r="L730" s="236"/>
      <c r="M730" s="236"/>
      <c r="N730" s="236"/>
      <c r="O730" s="236"/>
      <c r="P730" s="236"/>
      <c r="Q730" s="236"/>
      <c r="R730" s="236"/>
      <c r="S730" s="236"/>
      <c r="T730" s="236"/>
      <c r="U730" s="236"/>
      <c r="V730" s="236"/>
      <c r="W730" s="236"/>
      <c r="X730" s="236"/>
      <c r="Y730" s="236"/>
      <c r="Z730" s="236"/>
    </row>
    <row r="731" spans="1:26" ht="15.75" customHeight="1">
      <c r="A731" s="279"/>
      <c r="B731" s="279"/>
      <c r="C731" s="280"/>
      <c r="D731" s="280"/>
      <c r="E731" s="280"/>
      <c r="F731" s="281"/>
      <c r="G731" s="280"/>
      <c r="H731" s="284"/>
      <c r="I731" s="236"/>
      <c r="J731" s="236"/>
      <c r="K731" s="236"/>
      <c r="L731" s="236"/>
      <c r="M731" s="236"/>
      <c r="N731" s="236"/>
      <c r="O731" s="236"/>
      <c r="P731" s="236"/>
      <c r="Q731" s="236"/>
      <c r="R731" s="236"/>
      <c r="S731" s="236"/>
      <c r="T731" s="236"/>
      <c r="U731" s="236"/>
      <c r="V731" s="236"/>
      <c r="W731" s="236"/>
      <c r="X731" s="236"/>
      <c r="Y731" s="236"/>
      <c r="Z731" s="236"/>
    </row>
    <row r="732" spans="1:26" ht="15.75" customHeight="1">
      <c r="A732" s="279"/>
      <c r="B732" s="279"/>
      <c r="C732" s="280"/>
      <c r="D732" s="280"/>
      <c r="E732" s="280"/>
      <c r="F732" s="281"/>
      <c r="G732" s="280"/>
      <c r="H732" s="284"/>
      <c r="I732" s="236"/>
      <c r="J732" s="236"/>
      <c r="K732" s="236"/>
      <c r="L732" s="236"/>
      <c r="M732" s="236"/>
      <c r="N732" s="236"/>
      <c r="O732" s="236"/>
      <c r="P732" s="236"/>
      <c r="Q732" s="236"/>
      <c r="R732" s="236"/>
      <c r="S732" s="236"/>
      <c r="T732" s="236"/>
      <c r="U732" s="236"/>
      <c r="V732" s="236"/>
      <c r="W732" s="236"/>
      <c r="X732" s="236"/>
      <c r="Y732" s="236"/>
      <c r="Z732" s="236"/>
    </row>
    <row r="733" spans="1:26" ht="15.75" customHeight="1">
      <c r="A733" s="279"/>
      <c r="B733" s="279"/>
      <c r="C733" s="280"/>
      <c r="D733" s="280"/>
      <c r="E733" s="280"/>
      <c r="F733" s="281"/>
      <c r="G733" s="280"/>
      <c r="H733" s="284"/>
      <c r="I733" s="236"/>
      <c r="J733" s="236"/>
      <c r="K733" s="236"/>
      <c r="L733" s="236"/>
      <c r="M733" s="236"/>
      <c r="N733" s="236"/>
      <c r="O733" s="236"/>
      <c r="P733" s="236"/>
      <c r="Q733" s="236"/>
      <c r="R733" s="236"/>
      <c r="S733" s="236"/>
      <c r="T733" s="236"/>
      <c r="U733" s="236"/>
      <c r="V733" s="236"/>
      <c r="W733" s="236"/>
      <c r="X733" s="236"/>
      <c r="Y733" s="236"/>
      <c r="Z733" s="236"/>
    </row>
    <row r="734" spans="1:26" ht="15.75" customHeight="1">
      <c r="A734" s="279"/>
      <c r="B734" s="279"/>
      <c r="C734" s="280"/>
      <c r="D734" s="280"/>
      <c r="E734" s="280"/>
      <c r="F734" s="281"/>
      <c r="G734" s="280"/>
      <c r="H734" s="284"/>
      <c r="I734" s="236"/>
      <c r="J734" s="236"/>
      <c r="K734" s="236"/>
      <c r="L734" s="236"/>
      <c r="M734" s="236"/>
      <c r="N734" s="236"/>
      <c r="O734" s="236"/>
      <c r="P734" s="236"/>
      <c r="Q734" s="236"/>
      <c r="R734" s="236"/>
      <c r="S734" s="236"/>
      <c r="T734" s="236"/>
      <c r="U734" s="236"/>
      <c r="V734" s="236"/>
      <c r="W734" s="236"/>
      <c r="X734" s="236"/>
      <c r="Y734" s="236"/>
      <c r="Z734" s="236"/>
    </row>
    <row r="735" spans="1:26" ht="15.75" customHeight="1">
      <c r="A735" s="279"/>
      <c r="B735" s="279"/>
      <c r="C735" s="280"/>
      <c r="D735" s="280"/>
      <c r="E735" s="280"/>
      <c r="F735" s="281"/>
      <c r="G735" s="280"/>
      <c r="H735" s="284"/>
      <c r="I735" s="236"/>
      <c r="J735" s="236"/>
      <c r="K735" s="236"/>
      <c r="L735" s="236"/>
      <c r="M735" s="236"/>
      <c r="N735" s="236"/>
      <c r="O735" s="236"/>
      <c r="P735" s="236"/>
      <c r="Q735" s="236"/>
      <c r="R735" s="236"/>
      <c r="S735" s="236"/>
      <c r="T735" s="236"/>
      <c r="U735" s="236"/>
      <c r="V735" s="236"/>
      <c r="W735" s="236"/>
      <c r="X735" s="236"/>
      <c r="Y735" s="236"/>
      <c r="Z735" s="236"/>
    </row>
    <row r="736" spans="1:26" ht="15.75" customHeight="1">
      <c r="A736" s="279"/>
      <c r="B736" s="279"/>
      <c r="C736" s="280"/>
      <c r="D736" s="280"/>
      <c r="E736" s="280"/>
      <c r="F736" s="281"/>
      <c r="G736" s="280"/>
      <c r="H736" s="284"/>
      <c r="I736" s="236"/>
      <c r="J736" s="236"/>
      <c r="K736" s="236"/>
      <c r="L736" s="236"/>
      <c r="M736" s="236"/>
      <c r="N736" s="236"/>
      <c r="O736" s="236"/>
      <c r="P736" s="236"/>
      <c r="Q736" s="236"/>
      <c r="R736" s="236"/>
      <c r="S736" s="236"/>
      <c r="T736" s="236"/>
      <c r="U736" s="236"/>
      <c r="V736" s="236"/>
      <c r="W736" s="236"/>
      <c r="X736" s="236"/>
      <c r="Y736" s="236"/>
      <c r="Z736" s="236"/>
    </row>
    <row r="737" spans="1:26" ht="15.75" customHeight="1">
      <c r="A737" s="279"/>
      <c r="B737" s="279"/>
      <c r="C737" s="280"/>
      <c r="D737" s="280"/>
      <c r="E737" s="280"/>
      <c r="F737" s="281"/>
      <c r="G737" s="280"/>
      <c r="H737" s="284"/>
      <c r="I737" s="236"/>
      <c r="J737" s="236"/>
      <c r="K737" s="236"/>
      <c r="L737" s="236"/>
      <c r="M737" s="236"/>
      <c r="N737" s="236"/>
      <c r="O737" s="236"/>
      <c r="P737" s="236"/>
      <c r="Q737" s="236"/>
      <c r="R737" s="236"/>
      <c r="S737" s="236"/>
      <c r="T737" s="236"/>
      <c r="U737" s="236"/>
      <c r="V737" s="236"/>
      <c r="W737" s="236"/>
      <c r="X737" s="236"/>
      <c r="Y737" s="236"/>
      <c r="Z737" s="236"/>
    </row>
    <row r="738" spans="1:26" ht="15.75" customHeight="1">
      <c r="A738" s="279"/>
      <c r="B738" s="279"/>
      <c r="C738" s="280"/>
      <c r="D738" s="280"/>
      <c r="E738" s="280"/>
      <c r="F738" s="281"/>
      <c r="G738" s="280"/>
      <c r="H738" s="284"/>
      <c r="I738" s="236"/>
      <c r="J738" s="236"/>
      <c r="K738" s="236"/>
      <c r="L738" s="236"/>
      <c r="M738" s="236"/>
      <c r="N738" s="236"/>
      <c r="O738" s="236"/>
      <c r="P738" s="236"/>
      <c r="Q738" s="236"/>
      <c r="R738" s="236"/>
      <c r="S738" s="236"/>
      <c r="T738" s="236"/>
      <c r="U738" s="236"/>
      <c r="V738" s="236"/>
      <c r="W738" s="236"/>
      <c r="X738" s="236"/>
      <c r="Y738" s="236"/>
      <c r="Z738" s="236"/>
    </row>
    <row r="739" spans="1:26" ht="15.75" customHeight="1">
      <c r="A739" s="279"/>
      <c r="B739" s="279"/>
      <c r="C739" s="280"/>
      <c r="D739" s="280"/>
      <c r="E739" s="280"/>
      <c r="F739" s="281"/>
      <c r="G739" s="280"/>
      <c r="H739" s="284"/>
      <c r="I739" s="236"/>
      <c r="J739" s="236"/>
      <c r="K739" s="236"/>
      <c r="L739" s="236"/>
      <c r="M739" s="236"/>
      <c r="N739" s="236"/>
      <c r="O739" s="236"/>
      <c r="P739" s="236"/>
      <c r="Q739" s="236"/>
      <c r="R739" s="236"/>
      <c r="S739" s="236"/>
      <c r="T739" s="236"/>
      <c r="U739" s="236"/>
      <c r="V739" s="236"/>
      <c r="W739" s="236"/>
      <c r="X739" s="236"/>
      <c r="Y739" s="236"/>
      <c r="Z739" s="236"/>
    </row>
    <row r="740" spans="1:26" ht="15.75" customHeight="1">
      <c r="A740" s="279"/>
      <c r="B740" s="279"/>
      <c r="C740" s="280"/>
      <c r="D740" s="280"/>
      <c r="E740" s="280"/>
      <c r="F740" s="281"/>
      <c r="G740" s="280"/>
      <c r="H740" s="284"/>
      <c r="I740" s="236"/>
      <c r="J740" s="236"/>
      <c r="K740" s="236"/>
      <c r="L740" s="236"/>
      <c r="M740" s="236"/>
      <c r="N740" s="236"/>
      <c r="O740" s="236"/>
      <c r="P740" s="236"/>
      <c r="Q740" s="236"/>
      <c r="R740" s="236"/>
      <c r="S740" s="236"/>
      <c r="T740" s="236"/>
      <c r="U740" s="236"/>
      <c r="V740" s="236"/>
      <c r="W740" s="236"/>
      <c r="X740" s="236"/>
      <c r="Y740" s="236"/>
      <c r="Z740" s="236"/>
    </row>
    <row r="741" spans="1:26" ht="15.75" customHeight="1">
      <c r="A741" s="279"/>
      <c r="B741" s="279"/>
      <c r="C741" s="280"/>
      <c r="D741" s="280"/>
      <c r="E741" s="280"/>
      <c r="F741" s="281"/>
      <c r="G741" s="280"/>
      <c r="H741" s="284"/>
      <c r="I741" s="236"/>
      <c r="J741" s="236"/>
      <c r="K741" s="236"/>
      <c r="L741" s="236"/>
      <c r="M741" s="236"/>
      <c r="N741" s="236"/>
      <c r="O741" s="236"/>
      <c r="P741" s="236"/>
      <c r="Q741" s="236"/>
      <c r="R741" s="236"/>
      <c r="S741" s="236"/>
      <c r="T741" s="236"/>
      <c r="U741" s="236"/>
      <c r="V741" s="236"/>
      <c r="W741" s="236"/>
      <c r="X741" s="236"/>
      <c r="Y741" s="236"/>
      <c r="Z741" s="236"/>
    </row>
    <row r="742" spans="1:26" ht="15.75" customHeight="1">
      <c r="A742" s="279"/>
      <c r="B742" s="279"/>
      <c r="C742" s="280"/>
      <c r="D742" s="280"/>
      <c r="E742" s="280"/>
      <c r="F742" s="281"/>
      <c r="G742" s="280"/>
      <c r="H742" s="284"/>
      <c r="I742" s="236"/>
      <c r="J742" s="236"/>
      <c r="K742" s="236"/>
      <c r="L742" s="236"/>
      <c r="M742" s="236"/>
      <c r="N742" s="236"/>
      <c r="O742" s="236"/>
      <c r="P742" s="236"/>
      <c r="Q742" s="236"/>
      <c r="R742" s="236"/>
      <c r="S742" s="236"/>
      <c r="T742" s="236"/>
      <c r="U742" s="236"/>
      <c r="V742" s="236"/>
      <c r="W742" s="236"/>
      <c r="X742" s="236"/>
      <c r="Y742" s="236"/>
      <c r="Z742" s="236"/>
    </row>
    <row r="743" spans="1:26" ht="15.75" customHeight="1">
      <c r="A743" s="279"/>
      <c r="B743" s="279"/>
      <c r="C743" s="280"/>
      <c r="D743" s="280"/>
      <c r="E743" s="280"/>
      <c r="F743" s="281"/>
      <c r="G743" s="280"/>
      <c r="H743" s="284"/>
      <c r="I743" s="236"/>
      <c r="J743" s="236"/>
      <c r="K743" s="236"/>
      <c r="L743" s="236"/>
      <c r="M743" s="236"/>
      <c r="N743" s="236"/>
      <c r="O743" s="236"/>
      <c r="P743" s="236"/>
      <c r="Q743" s="236"/>
      <c r="R743" s="236"/>
      <c r="S743" s="236"/>
      <c r="T743" s="236"/>
      <c r="U743" s="236"/>
      <c r="V743" s="236"/>
      <c r="W743" s="236"/>
      <c r="X743" s="236"/>
      <c r="Y743" s="236"/>
      <c r="Z743" s="236"/>
    </row>
    <row r="744" spans="1:26" ht="15.75" customHeight="1">
      <c r="A744" s="279"/>
      <c r="B744" s="279"/>
      <c r="C744" s="280"/>
      <c r="D744" s="280"/>
      <c r="E744" s="280"/>
      <c r="F744" s="281"/>
      <c r="G744" s="280"/>
      <c r="H744" s="284"/>
      <c r="I744" s="236"/>
      <c r="J744" s="236"/>
      <c r="K744" s="236"/>
      <c r="L744" s="236"/>
      <c r="M744" s="236"/>
      <c r="N744" s="236"/>
      <c r="O744" s="236"/>
      <c r="P744" s="236"/>
      <c r="Q744" s="236"/>
      <c r="R744" s="236"/>
      <c r="S744" s="236"/>
      <c r="T744" s="236"/>
      <c r="U744" s="236"/>
      <c r="V744" s="236"/>
      <c r="W744" s="236"/>
      <c r="X744" s="236"/>
      <c r="Y744" s="236"/>
      <c r="Z744" s="236"/>
    </row>
    <row r="745" spans="1:26" ht="15.75" customHeight="1">
      <c r="A745" s="279"/>
      <c r="B745" s="279"/>
      <c r="C745" s="280"/>
      <c r="D745" s="280"/>
      <c r="E745" s="280"/>
      <c r="F745" s="281"/>
      <c r="G745" s="280"/>
      <c r="H745" s="284"/>
      <c r="I745" s="236"/>
      <c r="J745" s="236"/>
      <c r="K745" s="236"/>
      <c r="L745" s="236"/>
      <c r="M745" s="236"/>
      <c r="N745" s="236"/>
      <c r="O745" s="236"/>
      <c r="P745" s="236"/>
      <c r="Q745" s="236"/>
      <c r="R745" s="236"/>
      <c r="S745" s="236"/>
      <c r="T745" s="236"/>
      <c r="U745" s="236"/>
      <c r="V745" s="236"/>
      <c r="W745" s="236"/>
      <c r="X745" s="236"/>
      <c r="Y745" s="236"/>
      <c r="Z745" s="236"/>
    </row>
    <row r="746" spans="1:26" ht="15.75" customHeight="1">
      <c r="A746" s="279"/>
      <c r="B746" s="279"/>
      <c r="C746" s="280"/>
      <c r="D746" s="280"/>
      <c r="E746" s="280"/>
      <c r="F746" s="281"/>
      <c r="G746" s="280"/>
      <c r="H746" s="284"/>
      <c r="I746" s="236"/>
      <c r="J746" s="236"/>
      <c r="K746" s="236"/>
      <c r="L746" s="236"/>
      <c r="M746" s="236"/>
      <c r="N746" s="236"/>
      <c r="O746" s="236"/>
      <c r="P746" s="236"/>
      <c r="Q746" s="236"/>
      <c r="R746" s="236"/>
      <c r="S746" s="236"/>
      <c r="T746" s="236"/>
      <c r="U746" s="236"/>
      <c r="V746" s="236"/>
      <c r="W746" s="236"/>
      <c r="X746" s="236"/>
      <c r="Y746" s="236"/>
      <c r="Z746" s="236"/>
    </row>
    <row r="747" spans="1:26" ht="15.75" customHeight="1">
      <c r="A747" s="279"/>
      <c r="B747" s="279"/>
      <c r="C747" s="280"/>
      <c r="D747" s="280"/>
      <c r="E747" s="280"/>
      <c r="F747" s="281"/>
      <c r="G747" s="280"/>
      <c r="H747" s="284"/>
      <c r="I747" s="236"/>
      <c r="J747" s="236"/>
      <c r="K747" s="236"/>
      <c r="L747" s="236"/>
      <c r="M747" s="236"/>
      <c r="N747" s="236"/>
      <c r="O747" s="236"/>
      <c r="P747" s="236"/>
      <c r="Q747" s="236"/>
      <c r="R747" s="236"/>
      <c r="S747" s="236"/>
      <c r="T747" s="236"/>
      <c r="U747" s="236"/>
      <c r="V747" s="236"/>
      <c r="W747" s="236"/>
      <c r="X747" s="236"/>
      <c r="Y747" s="236"/>
      <c r="Z747" s="236"/>
    </row>
    <row r="748" spans="1:26" ht="15.75" customHeight="1">
      <c r="A748" s="279"/>
      <c r="B748" s="279"/>
      <c r="C748" s="280"/>
      <c r="D748" s="280"/>
      <c r="E748" s="280"/>
      <c r="F748" s="281"/>
      <c r="G748" s="280"/>
      <c r="H748" s="284"/>
      <c r="I748" s="236"/>
      <c r="J748" s="236"/>
      <c r="K748" s="236"/>
      <c r="L748" s="236"/>
      <c r="M748" s="236"/>
      <c r="N748" s="236"/>
      <c r="O748" s="236"/>
      <c r="P748" s="236"/>
      <c r="Q748" s="236"/>
      <c r="R748" s="236"/>
      <c r="S748" s="236"/>
      <c r="T748" s="236"/>
      <c r="U748" s="236"/>
      <c r="V748" s="236"/>
      <c r="W748" s="236"/>
      <c r="X748" s="236"/>
      <c r="Y748" s="236"/>
      <c r="Z748" s="236"/>
    </row>
    <row r="749" spans="1:26" ht="15.75" customHeight="1">
      <c r="A749" s="279"/>
      <c r="B749" s="279"/>
      <c r="C749" s="280"/>
      <c r="D749" s="280"/>
      <c r="E749" s="280"/>
      <c r="F749" s="281"/>
      <c r="G749" s="280"/>
      <c r="H749" s="284"/>
      <c r="I749" s="236"/>
      <c r="J749" s="236"/>
      <c r="K749" s="236"/>
      <c r="L749" s="236"/>
      <c r="M749" s="236"/>
      <c r="N749" s="236"/>
      <c r="O749" s="236"/>
      <c r="P749" s="236"/>
      <c r="Q749" s="236"/>
      <c r="R749" s="236"/>
      <c r="S749" s="236"/>
      <c r="T749" s="236"/>
      <c r="U749" s="236"/>
      <c r="V749" s="236"/>
      <c r="W749" s="236"/>
      <c r="X749" s="236"/>
      <c r="Y749" s="236"/>
      <c r="Z749" s="236"/>
    </row>
    <row r="750" spans="1:26" ht="15.75" customHeight="1">
      <c r="A750" s="279"/>
      <c r="B750" s="279"/>
      <c r="C750" s="280"/>
      <c r="D750" s="280"/>
      <c r="E750" s="280"/>
      <c r="F750" s="281"/>
      <c r="G750" s="280"/>
      <c r="H750" s="284"/>
      <c r="I750" s="236"/>
      <c r="J750" s="236"/>
      <c r="K750" s="236"/>
      <c r="L750" s="236"/>
      <c r="M750" s="236"/>
      <c r="N750" s="236"/>
      <c r="O750" s="236"/>
      <c r="P750" s="236"/>
      <c r="Q750" s="236"/>
      <c r="R750" s="236"/>
      <c r="S750" s="236"/>
      <c r="T750" s="236"/>
      <c r="U750" s="236"/>
      <c r="V750" s="236"/>
      <c r="W750" s="236"/>
      <c r="X750" s="236"/>
      <c r="Y750" s="236"/>
      <c r="Z750" s="236"/>
    </row>
    <row r="751" spans="1:26" ht="15.75" customHeight="1">
      <c r="A751" s="279"/>
      <c r="B751" s="279"/>
      <c r="C751" s="280"/>
      <c r="D751" s="280"/>
      <c r="E751" s="280"/>
      <c r="F751" s="281"/>
      <c r="G751" s="280"/>
      <c r="H751" s="284"/>
      <c r="I751" s="236"/>
      <c r="J751" s="236"/>
      <c r="K751" s="236"/>
      <c r="L751" s="236"/>
      <c r="M751" s="236"/>
      <c r="N751" s="236"/>
      <c r="O751" s="236"/>
      <c r="P751" s="236"/>
      <c r="Q751" s="236"/>
      <c r="R751" s="236"/>
      <c r="S751" s="236"/>
      <c r="T751" s="236"/>
      <c r="U751" s="236"/>
      <c r="V751" s="236"/>
      <c r="W751" s="236"/>
      <c r="X751" s="236"/>
      <c r="Y751" s="236"/>
      <c r="Z751" s="236"/>
    </row>
    <row r="752" spans="1:26" ht="15.75" customHeight="1">
      <c r="A752" s="279"/>
      <c r="B752" s="279"/>
      <c r="C752" s="280"/>
      <c r="D752" s="280"/>
      <c r="E752" s="280"/>
      <c r="F752" s="281"/>
      <c r="G752" s="280"/>
      <c r="H752" s="284"/>
      <c r="I752" s="236"/>
      <c r="J752" s="236"/>
      <c r="K752" s="236"/>
      <c r="L752" s="236"/>
      <c r="M752" s="236"/>
      <c r="N752" s="236"/>
      <c r="O752" s="236"/>
      <c r="P752" s="236"/>
      <c r="Q752" s="236"/>
      <c r="R752" s="236"/>
      <c r="S752" s="236"/>
      <c r="T752" s="236"/>
      <c r="U752" s="236"/>
      <c r="V752" s="236"/>
      <c r="W752" s="236"/>
      <c r="X752" s="236"/>
      <c r="Y752" s="236"/>
      <c r="Z752" s="236"/>
    </row>
    <row r="753" spans="1:26" ht="15.75" customHeight="1">
      <c r="A753" s="279"/>
      <c r="B753" s="279"/>
      <c r="C753" s="280"/>
      <c r="D753" s="280"/>
      <c r="E753" s="280"/>
      <c r="F753" s="281"/>
      <c r="G753" s="280"/>
      <c r="H753" s="284"/>
      <c r="I753" s="236"/>
      <c r="J753" s="236"/>
      <c r="K753" s="236"/>
      <c r="L753" s="236"/>
      <c r="M753" s="236"/>
      <c r="N753" s="236"/>
      <c r="O753" s="236"/>
      <c r="P753" s="236"/>
      <c r="Q753" s="236"/>
      <c r="R753" s="236"/>
      <c r="S753" s="236"/>
      <c r="T753" s="236"/>
      <c r="U753" s="236"/>
      <c r="V753" s="236"/>
      <c r="W753" s="236"/>
      <c r="X753" s="236"/>
      <c r="Y753" s="236"/>
      <c r="Z753" s="236"/>
    </row>
    <row r="754" spans="1:26" ht="15.75" customHeight="1">
      <c r="A754" s="279"/>
      <c r="B754" s="279"/>
      <c r="C754" s="280"/>
      <c r="D754" s="280"/>
      <c r="E754" s="280"/>
      <c r="F754" s="281"/>
      <c r="G754" s="280"/>
      <c r="H754" s="284"/>
      <c r="I754" s="236"/>
      <c r="J754" s="236"/>
      <c r="K754" s="236"/>
      <c r="L754" s="236"/>
      <c r="M754" s="236"/>
      <c r="N754" s="236"/>
      <c r="O754" s="236"/>
      <c r="P754" s="236"/>
      <c r="Q754" s="236"/>
      <c r="R754" s="236"/>
      <c r="S754" s="236"/>
      <c r="T754" s="236"/>
      <c r="U754" s="236"/>
      <c r="V754" s="236"/>
      <c r="W754" s="236"/>
      <c r="X754" s="236"/>
      <c r="Y754" s="236"/>
      <c r="Z754" s="236"/>
    </row>
    <row r="755" spans="1:26" ht="15.75" customHeight="1">
      <c r="A755" s="279"/>
      <c r="B755" s="279"/>
      <c r="C755" s="280"/>
      <c r="D755" s="280"/>
      <c r="E755" s="280"/>
      <c r="F755" s="281"/>
      <c r="G755" s="280"/>
      <c r="H755" s="284"/>
      <c r="I755" s="236"/>
      <c r="J755" s="236"/>
      <c r="K755" s="236"/>
      <c r="L755" s="236"/>
      <c r="M755" s="236"/>
      <c r="N755" s="236"/>
      <c r="O755" s="236"/>
      <c r="P755" s="236"/>
      <c r="Q755" s="236"/>
      <c r="R755" s="236"/>
      <c r="S755" s="236"/>
      <c r="T755" s="236"/>
      <c r="U755" s="236"/>
      <c r="V755" s="236"/>
      <c r="W755" s="236"/>
      <c r="X755" s="236"/>
      <c r="Y755" s="236"/>
      <c r="Z755" s="236"/>
    </row>
    <row r="756" spans="1:26" ht="15.75" customHeight="1">
      <c r="A756" s="279"/>
      <c r="B756" s="279"/>
      <c r="C756" s="280"/>
      <c r="D756" s="280"/>
      <c r="E756" s="280"/>
      <c r="F756" s="281"/>
      <c r="G756" s="280"/>
      <c r="H756" s="284"/>
      <c r="I756" s="236"/>
      <c r="J756" s="236"/>
      <c r="K756" s="236"/>
      <c r="L756" s="236"/>
      <c r="M756" s="236"/>
      <c r="N756" s="236"/>
      <c r="O756" s="236"/>
      <c r="P756" s="236"/>
      <c r="Q756" s="236"/>
      <c r="R756" s="236"/>
      <c r="S756" s="236"/>
      <c r="T756" s="236"/>
      <c r="U756" s="236"/>
      <c r="V756" s="236"/>
      <c r="W756" s="236"/>
      <c r="X756" s="236"/>
      <c r="Y756" s="236"/>
      <c r="Z756" s="236"/>
    </row>
    <row r="757" spans="1:26" ht="15.75" customHeight="1">
      <c r="A757" s="279"/>
      <c r="B757" s="279"/>
      <c r="C757" s="280"/>
      <c r="D757" s="280"/>
      <c r="E757" s="280"/>
      <c r="F757" s="281"/>
      <c r="G757" s="280"/>
      <c r="H757" s="284"/>
      <c r="I757" s="236"/>
      <c r="J757" s="236"/>
      <c r="K757" s="236"/>
      <c r="L757" s="236"/>
      <c r="M757" s="236"/>
      <c r="N757" s="236"/>
      <c r="O757" s="236"/>
      <c r="P757" s="236"/>
      <c r="Q757" s="236"/>
      <c r="R757" s="236"/>
      <c r="S757" s="236"/>
      <c r="T757" s="236"/>
      <c r="U757" s="236"/>
      <c r="V757" s="236"/>
      <c r="W757" s="236"/>
      <c r="X757" s="236"/>
      <c r="Y757" s="236"/>
      <c r="Z757" s="236"/>
    </row>
    <row r="758" spans="1:26" ht="15.75" customHeight="1">
      <c r="A758" s="279"/>
      <c r="B758" s="279"/>
      <c r="C758" s="280"/>
      <c r="D758" s="280"/>
      <c r="E758" s="280"/>
      <c r="F758" s="281"/>
      <c r="G758" s="280"/>
      <c r="H758" s="284"/>
      <c r="I758" s="236"/>
      <c r="J758" s="236"/>
      <c r="K758" s="236"/>
      <c r="L758" s="236"/>
      <c r="M758" s="236"/>
      <c r="N758" s="236"/>
      <c r="O758" s="236"/>
      <c r="P758" s="236"/>
      <c r="Q758" s="236"/>
      <c r="R758" s="236"/>
      <c r="S758" s="236"/>
      <c r="T758" s="236"/>
      <c r="U758" s="236"/>
      <c r="V758" s="236"/>
      <c r="W758" s="236"/>
      <c r="X758" s="236"/>
      <c r="Y758" s="236"/>
      <c r="Z758" s="236"/>
    </row>
    <row r="759" spans="1:26" ht="15.75" customHeight="1">
      <c r="A759" s="279"/>
      <c r="B759" s="279"/>
      <c r="C759" s="280"/>
      <c r="D759" s="280"/>
      <c r="E759" s="280"/>
      <c r="F759" s="281"/>
      <c r="G759" s="280"/>
      <c r="H759" s="284"/>
      <c r="I759" s="236"/>
      <c r="J759" s="236"/>
      <c r="K759" s="236"/>
      <c r="L759" s="236"/>
      <c r="M759" s="236"/>
      <c r="N759" s="236"/>
      <c r="O759" s="236"/>
      <c r="P759" s="236"/>
      <c r="Q759" s="236"/>
      <c r="R759" s="236"/>
      <c r="S759" s="236"/>
      <c r="T759" s="236"/>
      <c r="U759" s="236"/>
      <c r="V759" s="236"/>
      <c r="W759" s="236"/>
      <c r="X759" s="236"/>
      <c r="Y759" s="236"/>
      <c r="Z759" s="236"/>
    </row>
    <row r="760" spans="1:26" ht="15.75" customHeight="1">
      <c r="A760" s="279"/>
      <c r="B760" s="279"/>
      <c r="C760" s="280"/>
      <c r="D760" s="280"/>
      <c r="E760" s="280"/>
      <c r="F760" s="281"/>
      <c r="G760" s="280"/>
      <c r="H760" s="284"/>
      <c r="I760" s="236"/>
      <c r="J760" s="236"/>
      <c r="K760" s="236"/>
      <c r="L760" s="236"/>
      <c r="M760" s="236"/>
      <c r="N760" s="236"/>
      <c r="O760" s="236"/>
      <c r="P760" s="236"/>
      <c r="Q760" s="236"/>
      <c r="R760" s="236"/>
      <c r="S760" s="236"/>
      <c r="T760" s="236"/>
      <c r="U760" s="236"/>
      <c r="V760" s="236"/>
      <c r="W760" s="236"/>
      <c r="X760" s="236"/>
      <c r="Y760" s="236"/>
      <c r="Z760" s="236"/>
    </row>
    <row r="761" spans="1:26" ht="15.75" customHeight="1">
      <c r="A761" s="279"/>
      <c r="B761" s="279"/>
      <c r="C761" s="280"/>
      <c r="D761" s="280"/>
      <c r="E761" s="280"/>
      <c r="F761" s="281"/>
      <c r="G761" s="280"/>
      <c r="H761" s="284"/>
      <c r="I761" s="236"/>
      <c r="J761" s="236"/>
      <c r="K761" s="236"/>
      <c r="L761" s="236"/>
      <c r="M761" s="236"/>
      <c r="N761" s="236"/>
      <c r="O761" s="236"/>
      <c r="P761" s="236"/>
      <c r="Q761" s="236"/>
      <c r="R761" s="236"/>
      <c r="S761" s="236"/>
      <c r="T761" s="236"/>
      <c r="U761" s="236"/>
      <c r="V761" s="236"/>
      <c r="W761" s="236"/>
      <c r="X761" s="236"/>
      <c r="Y761" s="236"/>
      <c r="Z761" s="236"/>
    </row>
    <row r="762" spans="1:26" ht="15.75" customHeight="1">
      <c r="A762" s="279"/>
      <c r="B762" s="279"/>
      <c r="C762" s="280"/>
      <c r="D762" s="280"/>
      <c r="E762" s="280"/>
      <c r="F762" s="281"/>
      <c r="G762" s="280"/>
      <c r="H762" s="284"/>
      <c r="I762" s="236"/>
      <c r="J762" s="236"/>
      <c r="K762" s="236"/>
      <c r="L762" s="236"/>
      <c r="M762" s="236"/>
      <c r="N762" s="236"/>
      <c r="O762" s="236"/>
      <c r="P762" s="236"/>
      <c r="Q762" s="236"/>
      <c r="R762" s="236"/>
      <c r="S762" s="236"/>
      <c r="T762" s="236"/>
      <c r="U762" s="236"/>
      <c r="V762" s="236"/>
      <c r="W762" s="236"/>
      <c r="X762" s="236"/>
      <c r="Y762" s="236"/>
      <c r="Z762" s="236"/>
    </row>
    <row r="763" spans="1:26" ht="15.75" customHeight="1">
      <c r="A763" s="279"/>
      <c r="B763" s="279"/>
      <c r="C763" s="280"/>
      <c r="D763" s="280"/>
      <c r="E763" s="280"/>
      <c r="F763" s="281"/>
      <c r="G763" s="280"/>
      <c r="H763" s="284"/>
      <c r="I763" s="236"/>
      <c r="J763" s="236"/>
      <c r="K763" s="236"/>
      <c r="L763" s="236"/>
      <c r="M763" s="236"/>
      <c r="N763" s="236"/>
      <c r="O763" s="236"/>
      <c r="P763" s="236"/>
      <c r="Q763" s="236"/>
      <c r="R763" s="236"/>
      <c r="S763" s="236"/>
      <c r="T763" s="236"/>
      <c r="U763" s="236"/>
      <c r="V763" s="236"/>
      <c r="W763" s="236"/>
      <c r="X763" s="236"/>
      <c r="Y763" s="236"/>
      <c r="Z763" s="236"/>
    </row>
    <row r="764" spans="1:26" ht="15.75" customHeight="1">
      <c r="A764" s="279"/>
      <c r="B764" s="279"/>
      <c r="C764" s="280"/>
      <c r="D764" s="280"/>
      <c r="E764" s="280"/>
      <c r="F764" s="281"/>
      <c r="G764" s="280"/>
      <c r="H764" s="284"/>
      <c r="I764" s="236"/>
      <c r="J764" s="236"/>
      <c r="K764" s="236"/>
      <c r="L764" s="236"/>
      <c r="M764" s="236"/>
      <c r="N764" s="236"/>
      <c r="O764" s="236"/>
      <c r="P764" s="236"/>
      <c r="Q764" s="236"/>
      <c r="R764" s="236"/>
      <c r="S764" s="236"/>
      <c r="T764" s="236"/>
      <c r="U764" s="236"/>
      <c r="V764" s="236"/>
      <c r="W764" s="236"/>
      <c r="X764" s="236"/>
      <c r="Y764" s="236"/>
      <c r="Z764" s="236"/>
    </row>
    <row r="765" spans="1:26" ht="15.75" customHeight="1">
      <c r="A765" s="279"/>
      <c r="B765" s="279"/>
      <c r="C765" s="280"/>
      <c r="D765" s="280"/>
      <c r="E765" s="280"/>
      <c r="F765" s="281"/>
      <c r="G765" s="280"/>
      <c r="H765" s="284"/>
      <c r="I765" s="236"/>
      <c r="J765" s="236"/>
      <c r="K765" s="236"/>
      <c r="L765" s="236"/>
      <c r="M765" s="236"/>
      <c r="N765" s="236"/>
      <c r="O765" s="236"/>
      <c r="P765" s="236"/>
      <c r="Q765" s="236"/>
      <c r="R765" s="236"/>
      <c r="S765" s="236"/>
      <c r="T765" s="236"/>
      <c r="U765" s="236"/>
      <c r="V765" s="236"/>
      <c r="W765" s="236"/>
      <c r="X765" s="236"/>
      <c r="Y765" s="236"/>
      <c r="Z765" s="236"/>
    </row>
    <row r="766" spans="1:26" ht="15.75" customHeight="1">
      <c r="A766" s="279"/>
      <c r="B766" s="279"/>
      <c r="C766" s="280"/>
      <c r="D766" s="280"/>
      <c r="E766" s="280"/>
      <c r="F766" s="281"/>
      <c r="G766" s="280"/>
      <c r="H766" s="284"/>
      <c r="I766" s="236"/>
      <c r="J766" s="236"/>
      <c r="K766" s="236"/>
      <c r="L766" s="236"/>
      <c r="M766" s="236"/>
      <c r="N766" s="236"/>
      <c r="O766" s="236"/>
      <c r="P766" s="236"/>
      <c r="Q766" s="236"/>
      <c r="R766" s="236"/>
      <c r="S766" s="236"/>
      <c r="T766" s="236"/>
      <c r="U766" s="236"/>
      <c r="V766" s="236"/>
      <c r="W766" s="236"/>
      <c r="X766" s="236"/>
      <c r="Y766" s="236"/>
      <c r="Z766" s="236"/>
    </row>
    <row r="767" spans="1:26" ht="15.75" customHeight="1">
      <c r="A767" s="279"/>
      <c r="B767" s="279"/>
      <c r="C767" s="280"/>
      <c r="D767" s="280"/>
      <c r="E767" s="280"/>
      <c r="F767" s="281"/>
      <c r="G767" s="280"/>
      <c r="H767" s="284"/>
      <c r="I767" s="236"/>
      <c r="J767" s="236"/>
      <c r="K767" s="236"/>
      <c r="L767" s="236"/>
      <c r="M767" s="236"/>
      <c r="N767" s="236"/>
      <c r="O767" s="236"/>
      <c r="P767" s="236"/>
      <c r="Q767" s="236"/>
      <c r="R767" s="236"/>
      <c r="S767" s="236"/>
      <c r="T767" s="236"/>
      <c r="U767" s="236"/>
      <c r="V767" s="236"/>
      <c r="W767" s="236"/>
      <c r="X767" s="236"/>
      <c r="Y767" s="236"/>
      <c r="Z767" s="236"/>
    </row>
    <row r="768" spans="1:26" ht="15.75" customHeight="1">
      <c r="A768" s="279"/>
      <c r="B768" s="279"/>
      <c r="C768" s="280"/>
      <c r="D768" s="280"/>
      <c r="E768" s="280"/>
      <c r="F768" s="281"/>
      <c r="G768" s="280"/>
      <c r="H768" s="284"/>
      <c r="I768" s="236"/>
      <c r="J768" s="236"/>
      <c r="K768" s="236"/>
      <c r="L768" s="236"/>
      <c r="M768" s="236"/>
      <c r="N768" s="236"/>
      <c r="O768" s="236"/>
      <c r="P768" s="236"/>
      <c r="Q768" s="236"/>
      <c r="R768" s="236"/>
      <c r="S768" s="236"/>
      <c r="T768" s="236"/>
      <c r="U768" s="236"/>
      <c r="V768" s="236"/>
      <c r="W768" s="236"/>
      <c r="X768" s="236"/>
      <c r="Y768" s="236"/>
      <c r="Z768" s="236"/>
    </row>
    <row r="769" spans="1:26" ht="15.75" customHeight="1">
      <c r="A769" s="279"/>
      <c r="B769" s="279"/>
      <c r="C769" s="280"/>
      <c r="D769" s="280"/>
      <c r="E769" s="280"/>
      <c r="F769" s="281"/>
      <c r="G769" s="280"/>
      <c r="H769" s="284"/>
      <c r="I769" s="236"/>
      <c r="J769" s="236"/>
      <c r="K769" s="236"/>
      <c r="L769" s="236"/>
      <c r="M769" s="236"/>
      <c r="N769" s="236"/>
      <c r="O769" s="236"/>
      <c r="P769" s="236"/>
      <c r="Q769" s="236"/>
      <c r="R769" s="236"/>
      <c r="S769" s="236"/>
      <c r="T769" s="236"/>
      <c r="U769" s="236"/>
      <c r="V769" s="236"/>
      <c r="W769" s="236"/>
      <c r="X769" s="236"/>
      <c r="Y769" s="236"/>
      <c r="Z769" s="236"/>
    </row>
    <row r="770" spans="1:26" ht="15.75" customHeight="1">
      <c r="A770" s="279"/>
      <c r="B770" s="279"/>
      <c r="C770" s="280"/>
      <c r="D770" s="280"/>
      <c r="E770" s="280"/>
      <c r="F770" s="281"/>
      <c r="G770" s="280"/>
      <c r="H770" s="284"/>
      <c r="I770" s="236"/>
      <c r="J770" s="236"/>
      <c r="K770" s="236"/>
      <c r="L770" s="236"/>
      <c r="M770" s="236"/>
      <c r="N770" s="236"/>
      <c r="O770" s="236"/>
      <c r="P770" s="236"/>
      <c r="Q770" s="236"/>
      <c r="R770" s="236"/>
      <c r="S770" s="236"/>
      <c r="T770" s="236"/>
      <c r="U770" s="236"/>
      <c r="V770" s="236"/>
      <c r="W770" s="236"/>
      <c r="X770" s="236"/>
      <c r="Y770" s="236"/>
      <c r="Z770" s="236"/>
    </row>
    <row r="771" spans="1:26" ht="15.75" customHeight="1">
      <c r="A771" s="279"/>
      <c r="B771" s="279"/>
      <c r="C771" s="280"/>
      <c r="D771" s="280"/>
      <c r="E771" s="280"/>
      <c r="F771" s="281"/>
      <c r="G771" s="280"/>
      <c r="H771" s="284"/>
      <c r="I771" s="236"/>
      <c r="J771" s="236"/>
      <c r="K771" s="236"/>
      <c r="L771" s="236"/>
      <c r="M771" s="236"/>
      <c r="N771" s="236"/>
      <c r="O771" s="236"/>
      <c r="P771" s="236"/>
      <c r="Q771" s="236"/>
      <c r="R771" s="236"/>
      <c r="S771" s="236"/>
      <c r="T771" s="236"/>
      <c r="U771" s="236"/>
      <c r="V771" s="236"/>
      <c r="W771" s="236"/>
      <c r="X771" s="236"/>
      <c r="Y771" s="236"/>
      <c r="Z771" s="236"/>
    </row>
    <row r="772" spans="1:26" ht="15.75" customHeight="1">
      <c r="A772" s="279"/>
      <c r="B772" s="279"/>
      <c r="C772" s="280"/>
      <c r="D772" s="280"/>
      <c r="E772" s="280"/>
      <c r="F772" s="281"/>
      <c r="G772" s="280"/>
      <c r="H772" s="284"/>
      <c r="I772" s="236"/>
      <c r="J772" s="236"/>
      <c r="K772" s="236"/>
      <c r="L772" s="236"/>
      <c r="M772" s="236"/>
      <c r="N772" s="236"/>
      <c r="O772" s="236"/>
      <c r="P772" s="236"/>
      <c r="Q772" s="236"/>
      <c r="R772" s="236"/>
      <c r="S772" s="236"/>
      <c r="T772" s="236"/>
      <c r="U772" s="236"/>
      <c r="V772" s="236"/>
      <c r="W772" s="236"/>
      <c r="X772" s="236"/>
      <c r="Y772" s="236"/>
      <c r="Z772" s="236"/>
    </row>
    <row r="773" spans="1:26" ht="15.75" customHeight="1">
      <c r="A773" s="279"/>
      <c r="B773" s="279"/>
      <c r="C773" s="280"/>
      <c r="D773" s="280"/>
      <c r="E773" s="280"/>
      <c r="F773" s="281"/>
      <c r="G773" s="280"/>
      <c r="H773" s="284"/>
      <c r="I773" s="236"/>
      <c r="J773" s="236"/>
      <c r="K773" s="236"/>
      <c r="L773" s="236"/>
      <c r="M773" s="236"/>
      <c r="N773" s="236"/>
      <c r="O773" s="236"/>
      <c r="P773" s="236"/>
      <c r="Q773" s="236"/>
      <c r="R773" s="236"/>
      <c r="S773" s="236"/>
      <c r="T773" s="236"/>
      <c r="U773" s="236"/>
      <c r="V773" s="236"/>
      <c r="W773" s="236"/>
      <c r="X773" s="236"/>
      <c r="Y773" s="236"/>
      <c r="Z773" s="236"/>
    </row>
    <row r="774" spans="1:26" ht="15.75" customHeight="1">
      <c r="A774" s="279"/>
      <c r="B774" s="279"/>
      <c r="C774" s="280"/>
      <c r="D774" s="280"/>
      <c r="E774" s="280"/>
      <c r="F774" s="281"/>
      <c r="G774" s="280"/>
      <c r="H774" s="284"/>
      <c r="I774" s="236"/>
      <c r="J774" s="236"/>
      <c r="K774" s="236"/>
      <c r="L774" s="236"/>
      <c r="M774" s="236"/>
      <c r="N774" s="236"/>
      <c r="O774" s="236"/>
      <c r="P774" s="236"/>
      <c r="Q774" s="236"/>
      <c r="R774" s="236"/>
      <c r="S774" s="236"/>
      <c r="T774" s="236"/>
      <c r="U774" s="236"/>
      <c r="V774" s="236"/>
      <c r="W774" s="236"/>
      <c r="X774" s="236"/>
      <c r="Y774" s="236"/>
      <c r="Z774" s="236"/>
    </row>
    <row r="775" spans="1:26" ht="15.75" customHeight="1">
      <c r="A775" s="279"/>
      <c r="B775" s="279"/>
      <c r="C775" s="280"/>
      <c r="D775" s="280"/>
      <c r="E775" s="280"/>
      <c r="F775" s="281"/>
      <c r="G775" s="280"/>
      <c r="H775" s="284"/>
      <c r="I775" s="236"/>
      <c r="J775" s="236"/>
      <c r="K775" s="236"/>
      <c r="L775" s="236"/>
      <c r="M775" s="236"/>
      <c r="N775" s="236"/>
      <c r="O775" s="236"/>
      <c r="P775" s="236"/>
      <c r="Q775" s="236"/>
      <c r="R775" s="236"/>
      <c r="S775" s="236"/>
      <c r="T775" s="236"/>
      <c r="U775" s="236"/>
      <c r="V775" s="236"/>
      <c r="W775" s="236"/>
      <c r="X775" s="236"/>
      <c r="Y775" s="236"/>
      <c r="Z775" s="236"/>
    </row>
    <row r="776" spans="1:26" ht="15.75" customHeight="1">
      <c r="A776" s="279"/>
      <c r="B776" s="279"/>
      <c r="C776" s="280"/>
      <c r="D776" s="280"/>
      <c r="E776" s="280"/>
      <c r="F776" s="281"/>
      <c r="G776" s="280"/>
      <c r="H776" s="284"/>
      <c r="I776" s="236"/>
      <c r="J776" s="236"/>
      <c r="K776" s="236"/>
      <c r="L776" s="236"/>
      <c r="M776" s="236"/>
      <c r="N776" s="236"/>
      <c r="O776" s="236"/>
      <c r="P776" s="236"/>
      <c r="Q776" s="236"/>
      <c r="R776" s="236"/>
      <c r="S776" s="236"/>
      <c r="T776" s="236"/>
      <c r="U776" s="236"/>
      <c r="V776" s="236"/>
      <c r="W776" s="236"/>
      <c r="X776" s="236"/>
      <c r="Y776" s="236"/>
      <c r="Z776" s="236"/>
    </row>
    <row r="777" spans="1:26" ht="15.75" customHeight="1">
      <c r="A777" s="279"/>
      <c r="B777" s="279"/>
      <c r="C777" s="280"/>
      <c r="D777" s="280"/>
      <c r="E777" s="280"/>
      <c r="F777" s="281"/>
      <c r="G777" s="280"/>
      <c r="H777" s="284"/>
      <c r="I777" s="236"/>
      <c r="J777" s="236"/>
      <c r="K777" s="236"/>
      <c r="L777" s="236"/>
      <c r="M777" s="236"/>
      <c r="N777" s="236"/>
      <c r="O777" s="236"/>
      <c r="P777" s="236"/>
      <c r="Q777" s="236"/>
      <c r="R777" s="236"/>
      <c r="S777" s="236"/>
      <c r="T777" s="236"/>
      <c r="U777" s="236"/>
      <c r="V777" s="236"/>
      <c r="W777" s="236"/>
      <c r="X777" s="236"/>
      <c r="Y777" s="236"/>
      <c r="Z777" s="236"/>
    </row>
    <row r="778" spans="1:26" ht="15.75" customHeight="1">
      <c r="A778" s="279"/>
      <c r="B778" s="279"/>
      <c r="C778" s="280"/>
      <c r="D778" s="280"/>
      <c r="E778" s="280"/>
      <c r="F778" s="281"/>
      <c r="G778" s="280"/>
      <c r="H778" s="284"/>
      <c r="I778" s="236"/>
      <c r="J778" s="236"/>
      <c r="K778" s="236"/>
      <c r="L778" s="236"/>
      <c r="M778" s="236"/>
      <c r="N778" s="236"/>
      <c r="O778" s="236"/>
      <c r="P778" s="236"/>
      <c r="Q778" s="236"/>
      <c r="R778" s="236"/>
      <c r="S778" s="236"/>
      <c r="T778" s="236"/>
      <c r="U778" s="236"/>
      <c r="V778" s="236"/>
      <c r="W778" s="236"/>
      <c r="X778" s="236"/>
      <c r="Y778" s="236"/>
      <c r="Z778" s="236"/>
    </row>
    <row r="779" spans="1:26" ht="15.75" customHeight="1">
      <c r="A779" s="279"/>
      <c r="B779" s="279"/>
      <c r="C779" s="280"/>
      <c r="D779" s="280"/>
      <c r="E779" s="280"/>
      <c r="F779" s="281"/>
      <c r="G779" s="280"/>
      <c r="H779" s="284"/>
      <c r="I779" s="236"/>
      <c r="J779" s="236"/>
      <c r="K779" s="236"/>
      <c r="L779" s="236"/>
      <c r="M779" s="236"/>
      <c r="N779" s="236"/>
      <c r="O779" s="236"/>
      <c r="P779" s="236"/>
      <c r="Q779" s="236"/>
      <c r="R779" s="236"/>
      <c r="S779" s="236"/>
      <c r="T779" s="236"/>
      <c r="U779" s="236"/>
      <c r="V779" s="236"/>
      <c r="W779" s="236"/>
      <c r="X779" s="236"/>
      <c r="Y779" s="236"/>
      <c r="Z779" s="236"/>
    </row>
    <row r="780" spans="1:26" ht="15.75" customHeight="1">
      <c r="A780" s="279"/>
      <c r="B780" s="279"/>
      <c r="C780" s="280"/>
      <c r="D780" s="280"/>
      <c r="E780" s="280"/>
      <c r="F780" s="281"/>
      <c r="G780" s="280"/>
      <c r="H780" s="284"/>
      <c r="I780" s="236"/>
      <c r="J780" s="236"/>
      <c r="K780" s="236"/>
      <c r="L780" s="236"/>
      <c r="M780" s="236"/>
      <c r="N780" s="236"/>
      <c r="O780" s="236"/>
      <c r="P780" s="236"/>
      <c r="Q780" s="236"/>
      <c r="R780" s="236"/>
      <c r="S780" s="236"/>
      <c r="T780" s="236"/>
      <c r="U780" s="236"/>
      <c r="V780" s="236"/>
      <c r="W780" s="236"/>
      <c r="X780" s="236"/>
      <c r="Y780" s="236"/>
      <c r="Z780" s="236"/>
    </row>
    <row r="781" spans="1:26" ht="15.75" customHeight="1">
      <c r="A781" s="279"/>
      <c r="B781" s="279"/>
      <c r="C781" s="280"/>
      <c r="D781" s="280"/>
      <c r="E781" s="280"/>
      <c r="F781" s="281"/>
      <c r="G781" s="280"/>
      <c r="H781" s="284"/>
      <c r="I781" s="236"/>
      <c r="J781" s="236"/>
      <c r="K781" s="236"/>
      <c r="L781" s="236"/>
      <c r="M781" s="236"/>
      <c r="N781" s="236"/>
      <c r="O781" s="236"/>
      <c r="P781" s="236"/>
      <c r="Q781" s="236"/>
      <c r="R781" s="236"/>
      <c r="S781" s="236"/>
      <c r="T781" s="236"/>
      <c r="U781" s="236"/>
      <c r="V781" s="236"/>
      <c r="W781" s="236"/>
      <c r="X781" s="236"/>
      <c r="Y781" s="236"/>
      <c r="Z781" s="236"/>
    </row>
    <row r="782" spans="1:26" ht="15.75" customHeight="1">
      <c r="A782" s="279"/>
      <c r="B782" s="279"/>
      <c r="C782" s="280"/>
      <c r="D782" s="280"/>
      <c r="E782" s="280"/>
      <c r="F782" s="281"/>
      <c r="G782" s="280"/>
      <c r="H782" s="284"/>
      <c r="I782" s="236"/>
      <c r="J782" s="236"/>
      <c r="K782" s="236"/>
      <c r="L782" s="236"/>
      <c r="M782" s="236"/>
      <c r="N782" s="236"/>
      <c r="O782" s="236"/>
      <c r="P782" s="236"/>
      <c r="Q782" s="236"/>
      <c r="R782" s="236"/>
      <c r="S782" s="236"/>
      <c r="T782" s="236"/>
      <c r="U782" s="236"/>
      <c r="V782" s="236"/>
      <c r="W782" s="236"/>
      <c r="X782" s="236"/>
      <c r="Y782" s="236"/>
      <c r="Z782" s="236"/>
    </row>
    <row r="783" spans="1:26" ht="15.75" customHeight="1">
      <c r="A783" s="279"/>
      <c r="B783" s="279"/>
      <c r="C783" s="280"/>
      <c r="D783" s="280"/>
      <c r="E783" s="280"/>
      <c r="F783" s="281"/>
      <c r="G783" s="280"/>
      <c r="H783" s="284"/>
      <c r="I783" s="236"/>
      <c r="J783" s="236"/>
      <c r="K783" s="236"/>
      <c r="L783" s="236"/>
      <c r="M783" s="236"/>
      <c r="N783" s="236"/>
      <c r="O783" s="236"/>
      <c r="P783" s="236"/>
      <c r="Q783" s="236"/>
      <c r="R783" s="236"/>
      <c r="S783" s="236"/>
      <c r="T783" s="236"/>
      <c r="U783" s="236"/>
      <c r="V783" s="236"/>
      <c r="W783" s="236"/>
      <c r="X783" s="236"/>
      <c r="Y783" s="236"/>
      <c r="Z783" s="236"/>
    </row>
    <row r="784" spans="1:26" ht="15.75" customHeight="1">
      <c r="A784" s="279"/>
      <c r="B784" s="279"/>
      <c r="C784" s="280"/>
      <c r="D784" s="280"/>
      <c r="E784" s="280"/>
      <c r="F784" s="281"/>
      <c r="G784" s="280"/>
      <c r="H784" s="284"/>
      <c r="I784" s="236"/>
      <c r="J784" s="236"/>
      <c r="K784" s="236"/>
      <c r="L784" s="236"/>
      <c r="M784" s="236"/>
      <c r="N784" s="236"/>
      <c r="O784" s="236"/>
      <c r="P784" s="236"/>
      <c r="Q784" s="236"/>
      <c r="R784" s="236"/>
      <c r="S784" s="236"/>
      <c r="T784" s="236"/>
      <c r="U784" s="236"/>
      <c r="V784" s="236"/>
      <c r="W784" s="236"/>
      <c r="X784" s="236"/>
      <c r="Y784" s="236"/>
      <c r="Z784" s="236"/>
    </row>
    <row r="785" spans="1:26" ht="15.75" customHeight="1">
      <c r="A785" s="279"/>
      <c r="B785" s="279"/>
      <c r="C785" s="280"/>
      <c r="D785" s="280"/>
      <c r="E785" s="280"/>
      <c r="F785" s="281"/>
      <c r="G785" s="280"/>
      <c r="H785" s="284"/>
      <c r="I785" s="236"/>
      <c r="J785" s="236"/>
      <c r="K785" s="236"/>
      <c r="L785" s="236"/>
      <c r="M785" s="236"/>
      <c r="N785" s="236"/>
      <c r="O785" s="236"/>
      <c r="P785" s="236"/>
      <c r="Q785" s="236"/>
      <c r="R785" s="236"/>
      <c r="S785" s="236"/>
      <c r="T785" s="236"/>
      <c r="U785" s="236"/>
      <c r="V785" s="236"/>
      <c r="W785" s="236"/>
      <c r="X785" s="236"/>
      <c r="Y785" s="236"/>
      <c r="Z785" s="236"/>
    </row>
    <row r="786" spans="1:26" ht="15.75" customHeight="1">
      <c r="A786" s="279"/>
      <c r="B786" s="279"/>
      <c r="C786" s="280"/>
      <c r="D786" s="280"/>
      <c r="E786" s="280"/>
      <c r="F786" s="281"/>
      <c r="G786" s="280"/>
      <c r="H786" s="284"/>
      <c r="I786" s="236"/>
      <c r="J786" s="236"/>
      <c r="K786" s="236"/>
      <c r="L786" s="236"/>
      <c r="M786" s="236"/>
      <c r="N786" s="236"/>
      <c r="O786" s="236"/>
      <c r="P786" s="236"/>
      <c r="Q786" s="236"/>
      <c r="R786" s="236"/>
      <c r="S786" s="236"/>
      <c r="T786" s="236"/>
      <c r="U786" s="236"/>
      <c r="V786" s="236"/>
      <c r="W786" s="236"/>
      <c r="X786" s="236"/>
      <c r="Y786" s="236"/>
      <c r="Z786" s="236"/>
    </row>
    <row r="787" spans="1:26" ht="15.75" customHeight="1">
      <c r="A787" s="279"/>
      <c r="B787" s="279"/>
      <c r="C787" s="280"/>
      <c r="D787" s="280"/>
      <c r="E787" s="280"/>
      <c r="F787" s="281"/>
      <c r="G787" s="280"/>
      <c r="H787" s="284"/>
      <c r="I787" s="236"/>
      <c r="J787" s="236"/>
      <c r="K787" s="236"/>
      <c r="L787" s="236"/>
      <c r="M787" s="236"/>
      <c r="N787" s="236"/>
      <c r="O787" s="236"/>
      <c r="P787" s="236"/>
      <c r="Q787" s="236"/>
      <c r="R787" s="236"/>
      <c r="S787" s="236"/>
      <c r="T787" s="236"/>
      <c r="U787" s="236"/>
      <c r="V787" s="236"/>
      <c r="W787" s="236"/>
      <c r="X787" s="236"/>
      <c r="Y787" s="236"/>
      <c r="Z787" s="236"/>
    </row>
    <row r="788" spans="1:26" ht="15.75" customHeight="1">
      <c r="A788" s="279"/>
      <c r="B788" s="279"/>
      <c r="C788" s="280"/>
      <c r="D788" s="280"/>
      <c r="E788" s="280"/>
      <c r="F788" s="281"/>
      <c r="G788" s="280"/>
      <c r="H788" s="284"/>
      <c r="I788" s="236"/>
      <c r="J788" s="236"/>
      <c r="K788" s="236"/>
      <c r="L788" s="236"/>
      <c r="M788" s="236"/>
      <c r="N788" s="236"/>
      <c r="O788" s="236"/>
      <c r="P788" s="236"/>
      <c r="Q788" s="236"/>
      <c r="R788" s="236"/>
      <c r="S788" s="236"/>
      <c r="T788" s="236"/>
      <c r="U788" s="236"/>
      <c r="V788" s="236"/>
      <c r="W788" s="236"/>
      <c r="X788" s="236"/>
      <c r="Y788" s="236"/>
      <c r="Z788" s="236"/>
    </row>
    <row r="789" spans="1:26" ht="15.75" customHeight="1">
      <c r="A789" s="279"/>
      <c r="B789" s="279"/>
      <c r="C789" s="280"/>
      <c r="D789" s="280"/>
      <c r="E789" s="280"/>
      <c r="F789" s="281"/>
      <c r="G789" s="280"/>
      <c r="H789" s="284"/>
      <c r="I789" s="236"/>
      <c r="J789" s="236"/>
      <c r="K789" s="236"/>
      <c r="L789" s="236"/>
      <c r="M789" s="236"/>
      <c r="N789" s="236"/>
      <c r="O789" s="236"/>
      <c r="P789" s="236"/>
      <c r="Q789" s="236"/>
      <c r="R789" s="236"/>
      <c r="S789" s="236"/>
      <c r="T789" s="236"/>
      <c r="U789" s="236"/>
      <c r="V789" s="236"/>
      <c r="W789" s="236"/>
      <c r="X789" s="236"/>
      <c r="Y789" s="236"/>
      <c r="Z789" s="236"/>
    </row>
    <row r="790" spans="1:26" ht="15.75" customHeight="1">
      <c r="A790" s="279"/>
      <c r="B790" s="279"/>
      <c r="C790" s="280"/>
      <c r="D790" s="280"/>
      <c r="E790" s="280"/>
      <c r="F790" s="281"/>
      <c r="G790" s="280"/>
      <c r="H790" s="284"/>
      <c r="I790" s="236"/>
      <c r="J790" s="236"/>
      <c r="K790" s="236"/>
      <c r="L790" s="236"/>
      <c r="M790" s="236"/>
      <c r="N790" s="236"/>
      <c r="O790" s="236"/>
      <c r="P790" s="236"/>
      <c r="Q790" s="236"/>
      <c r="R790" s="236"/>
      <c r="S790" s="236"/>
      <c r="T790" s="236"/>
      <c r="U790" s="236"/>
      <c r="V790" s="236"/>
      <c r="W790" s="236"/>
      <c r="X790" s="236"/>
      <c r="Y790" s="236"/>
      <c r="Z790" s="236"/>
    </row>
    <row r="791" spans="1:26" ht="15.75" customHeight="1">
      <c r="A791" s="279"/>
      <c r="B791" s="279"/>
      <c r="C791" s="280"/>
      <c r="D791" s="280"/>
      <c r="E791" s="280"/>
      <c r="F791" s="281"/>
      <c r="G791" s="280"/>
      <c r="H791" s="284"/>
      <c r="I791" s="236"/>
      <c r="J791" s="236"/>
      <c r="K791" s="236"/>
      <c r="L791" s="236"/>
      <c r="M791" s="236"/>
      <c r="N791" s="236"/>
      <c r="O791" s="236"/>
      <c r="P791" s="236"/>
      <c r="Q791" s="236"/>
      <c r="R791" s="236"/>
      <c r="S791" s="236"/>
      <c r="T791" s="236"/>
      <c r="U791" s="236"/>
      <c r="V791" s="236"/>
      <c r="W791" s="236"/>
      <c r="X791" s="236"/>
      <c r="Y791" s="236"/>
      <c r="Z791" s="236"/>
    </row>
    <row r="792" spans="1:26" ht="15.75" customHeight="1">
      <c r="A792" s="279"/>
      <c r="B792" s="279"/>
      <c r="C792" s="280"/>
      <c r="D792" s="280"/>
      <c r="E792" s="280"/>
      <c r="F792" s="281"/>
      <c r="G792" s="280"/>
      <c r="H792" s="284"/>
      <c r="I792" s="236"/>
      <c r="J792" s="236"/>
      <c r="K792" s="236"/>
      <c r="L792" s="236"/>
      <c r="M792" s="236"/>
      <c r="N792" s="236"/>
      <c r="O792" s="236"/>
      <c r="P792" s="236"/>
      <c r="Q792" s="236"/>
      <c r="R792" s="236"/>
      <c r="S792" s="236"/>
      <c r="T792" s="236"/>
      <c r="U792" s="236"/>
      <c r="V792" s="236"/>
      <c r="W792" s="236"/>
      <c r="X792" s="236"/>
      <c r="Y792" s="236"/>
      <c r="Z792" s="236"/>
    </row>
    <row r="793" spans="1:26" ht="15.75" customHeight="1">
      <c r="A793" s="279"/>
      <c r="B793" s="279"/>
      <c r="C793" s="280"/>
      <c r="D793" s="280"/>
      <c r="E793" s="280"/>
      <c r="F793" s="281"/>
      <c r="G793" s="280"/>
      <c r="H793" s="284"/>
      <c r="I793" s="236"/>
      <c r="J793" s="236"/>
      <c r="K793" s="236"/>
      <c r="L793" s="236"/>
      <c r="M793" s="236"/>
      <c r="N793" s="236"/>
      <c r="O793" s="236"/>
      <c r="P793" s="236"/>
      <c r="Q793" s="236"/>
      <c r="R793" s="236"/>
      <c r="S793" s="236"/>
      <c r="T793" s="236"/>
      <c r="U793" s="236"/>
      <c r="V793" s="236"/>
      <c r="W793" s="236"/>
      <c r="X793" s="236"/>
      <c r="Y793" s="236"/>
      <c r="Z793" s="236"/>
    </row>
    <row r="794" spans="1:26" ht="15.75" customHeight="1">
      <c r="A794" s="279"/>
      <c r="B794" s="279"/>
      <c r="C794" s="280"/>
      <c r="D794" s="280"/>
      <c r="E794" s="280"/>
      <c r="F794" s="281"/>
      <c r="G794" s="280"/>
      <c r="H794" s="284"/>
      <c r="I794" s="236"/>
      <c r="J794" s="236"/>
      <c r="K794" s="236"/>
      <c r="L794" s="236"/>
      <c r="M794" s="236"/>
      <c r="N794" s="236"/>
      <c r="O794" s="236"/>
      <c r="P794" s="236"/>
      <c r="Q794" s="236"/>
      <c r="R794" s="236"/>
      <c r="S794" s="236"/>
      <c r="T794" s="236"/>
      <c r="U794" s="236"/>
      <c r="V794" s="236"/>
      <c r="W794" s="236"/>
      <c r="X794" s="236"/>
      <c r="Y794" s="236"/>
      <c r="Z794" s="236"/>
    </row>
    <row r="795" spans="1:26" ht="15.75" customHeight="1">
      <c r="A795" s="279"/>
      <c r="B795" s="279"/>
      <c r="C795" s="280"/>
      <c r="D795" s="280"/>
      <c r="E795" s="280"/>
      <c r="F795" s="281"/>
      <c r="G795" s="280"/>
      <c r="H795" s="284"/>
      <c r="I795" s="236"/>
      <c r="J795" s="236"/>
      <c r="K795" s="236"/>
      <c r="L795" s="236"/>
      <c r="M795" s="236"/>
      <c r="N795" s="236"/>
      <c r="O795" s="236"/>
      <c r="P795" s="236"/>
      <c r="Q795" s="236"/>
      <c r="R795" s="236"/>
      <c r="S795" s="236"/>
      <c r="T795" s="236"/>
      <c r="U795" s="236"/>
      <c r="V795" s="236"/>
      <c r="W795" s="236"/>
      <c r="X795" s="236"/>
      <c r="Y795" s="236"/>
      <c r="Z795" s="236"/>
    </row>
    <row r="796" spans="1:26" ht="15.75" customHeight="1">
      <c r="A796" s="279"/>
      <c r="B796" s="279"/>
      <c r="C796" s="280"/>
      <c r="D796" s="280"/>
      <c r="E796" s="280"/>
      <c r="F796" s="281"/>
      <c r="G796" s="280"/>
      <c r="H796" s="284"/>
      <c r="I796" s="236"/>
      <c r="J796" s="236"/>
      <c r="K796" s="236"/>
      <c r="L796" s="236"/>
      <c r="M796" s="236"/>
      <c r="N796" s="236"/>
      <c r="O796" s="236"/>
      <c r="P796" s="236"/>
      <c r="Q796" s="236"/>
      <c r="R796" s="236"/>
      <c r="S796" s="236"/>
      <c r="T796" s="236"/>
      <c r="U796" s="236"/>
      <c r="V796" s="236"/>
      <c r="W796" s="236"/>
      <c r="X796" s="236"/>
      <c r="Y796" s="236"/>
      <c r="Z796" s="236"/>
    </row>
    <row r="797" spans="1:26" ht="15.75" customHeight="1">
      <c r="A797" s="279"/>
      <c r="B797" s="279"/>
      <c r="C797" s="280"/>
      <c r="D797" s="280"/>
      <c r="E797" s="280"/>
      <c r="F797" s="281"/>
      <c r="G797" s="280"/>
      <c r="H797" s="284"/>
      <c r="I797" s="236"/>
      <c r="J797" s="236"/>
      <c r="K797" s="236"/>
      <c r="L797" s="236"/>
      <c r="M797" s="236"/>
      <c r="N797" s="236"/>
      <c r="O797" s="236"/>
      <c r="P797" s="236"/>
      <c r="Q797" s="236"/>
      <c r="R797" s="236"/>
      <c r="S797" s="236"/>
      <c r="T797" s="236"/>
      <c r="U797" s="236"/>
      <c r="V797" s="236"/>
      <c r="W797" s="236"/>
      <c r="X797" s="236"/>
      <c r="Y797" s="236"/>
      <c r="Z797" s="236"/>
    </row>
    <row r="798" spans="1:26" ht="15.75" customHeight="1">
      <c r="A798" s="279"/>
      <c r="B798" s="279"/>
      <c r="C798" s="280"/>
      <c r="D798" s="280"/>
      <c r="E798" s="280"/>
      <c r="F798" s="281"/>
      <c r="G798" s="280"/>
      <c r="H798" s="284"/>
      <c r="I798" s="236"/>
      <c r="J798" s="236"/>
      <c r="K798" s="236"/>
      <c r="L798" s="236"/>
      <c r="M798" s="236"/>
      <c r="N798" s="236"/>
      <c r="O798" s="236"/>
      <c r="P798" s="236"/>
      <c r="Q798" s="236"/>
      <c r="R798" s="236"/>
      <c r="S798" s="236"/>
      <c r="T798" s="236"/>
      <c r="U798" s="236"/>
      <c r="V798" s="236"/>
      <c r="W798" s="236"/>
      <c r="X798" s="236"/>
      <c r="Y798" s="236"/>
      <c r="Z798" s="236"/>
    </row>
    <row r="799" spans="1:26" ht="15.75" customHeight="1">
      <c r="A799" s="279"/>
      <c r="B799" s="279"/>
      <c r="C799" s="280"/>
      <c r="D799" s="280"/>
      <c r="E799" s="280"/>
      <c r="F799" s="281"/>
      <c r="G799" s="280"/>
      <c r="H799" s="284"/>
      <c r="I799" s="236"/>
      <c r="J799" s="236"/>
      <c r="K799" s="236"/>
      <c r="L799" s="236"/>
      <c r="M799" s="236"/>
      <c r="N799" s="236"/>
      <c r="O799" s="236"/>
      <c r="P799" s="236"/>
      <c r="Q799" s="236"/>
      <c r="R799" s="236"/>
      <c r="S799" s="236"/>
      <c r="T799" s="236"/>
      <c r="U799" s="236"/>
      <c r="V799" s="236"/>
      <c r="W799" s="236"/>
      <c r="X799" s="236"/>
      <c r="Y799" s="236"/>
      <c r="Z799" s="236"/>
    </row>
    <row r="800" spans="1:26" ht="15.75" customHeight="1">
      <c r="A800" s="279"/>
      <c r="B800" s="279"/>
      <c r="C800" s="280"/>
      <c r="D800" s="280"/>
      <c r="E800" s="280"/>
      <c r="F800" s="281"/>
      <c r="G800" s="280"/>
      <c r="H800" s="284"/>
      <c r="I800" s="236"/>
      <c r="J800" s="236"/>
      <c r="K800" s="236"/>
      <c r="L800" s="236"/>
      <c r="M800" s="236"/>
      <c r="N800" s="236"/>
      <c r="O800" s="236"/>
      <c r="P800" s="236"/>
      <c r="Q800" s="236"/>
      <c r="R800" s="236"/>
      <c r="S800" s="236"/>
      <c r="T800" s="236"/>
      <c r="U800" s="236"/>
      <c r="V800" s="236"/>
      <c r="W800" s="236"/>
      <c r="X800" s="236"/>
      <c r="Y800" s="236"/>
      <c r="Z800" s="236"/>
    </row>
    <row r="801" spans="1:26" ht="15.75" customHeight="1">
      <c r="A801" s="279"/>
      <c r="B801" s="279"/>
      <c r="C801" s="280"/>
      <c r="D801" s="280"/>
      <c r="E801" s="280"/>
      <c r="F801" s="281"/>
      <c r="G801" s="280"/>
      <c r="H801" s="284"/>
      <c r="I801" s="236"/>
      <c r="J801" s="236"/>
      <c r="K801" s="236"/>
      <c r="L801" s="236"/>
      <c r="M801" s="236"/>
      <c r="N801" s="236"/>
      <c r="O801" s="236"/>
      <c r="P801" s="236"/>
      <c r="Q801" s="236"/>
      <c r="R801" s="236"/>
      <c r="S801" s="236"/>
      <c r="T801" s="236"/>
      <c r="U801" s="236"/>
      <c r="V801" s="236"/>
      <c r="W801" s="236"/>
      <c r="X801" s="236"/>
      <c r="Y801" s="236"/>
      <c r="Z801" s="236"/>
    </row>
    <row r="802" spans="1:26" ht="15.75" customHeight="1">
      <c r="A802" s="279"/>
      <c r="B802" s="279"/>
      <c r="C802" s="280"/>
      <c r="D802" s="280"/>
      <c r="E802" s="280"/>
      <c r="F802" s="281"/>
      <c r="G802" s="280"/>
      <c r="H802" s="284"/>
      <c r="I802" s="236"/>
      <c r="J802" s="236"/>
      <c r="K802" s="236"/>
      <c r="L802" s="236"/>
      <c r="M802" s="236"/>
      <c r="N802" s="236"/>
      <c r="O802" s="236"/>
      <c r="P802" s="236"/>
      <c r="Q802" s="236"/>
      <c r="R802" s="236"/>
      <c r="S802" s="236"/>
      <c r="T802" s="236"/>
      <c r="U802" s="236"/>
      <c r="V802" s="236"/>
      <c r="W802" s="236"/>
      <c r="X802" s="236"/>
      <c r="Y802" s="236"/>
      <c r="Z802" s="236"/>
    </row>
    <row r="803" spans="1:26" ht="15.75" customHeight="1">
      <c r="A803" s="279"/>
      <c r="B803" s="279"/>
      <c r="C803" s="280"/>
      <c r="D803" s="280"/>
      <c r="E803" s="280"/>
      <c r="F803" s="281"/>
      <c r="G803" s="280"/>
      <c r="H803" s="284"/>
      <c r="I803" s="236"/>
      <c r="J803" s="236"/>
      <c r="K803" s="236"/>
      <c r="L803" s="236"/>
      <c r="M803" s="236"/>
      <c r="N803" s="236"/>
      <c r="O803" s="236"/>
      <c r="P803" s="236"/>
      <c r="Q803" s="236"/>
      <c r="R803" s="236"/>
      <c r="S803" s="236"/>
      <c r="T803" s="236"/>
      <c r="U803" s="236"/>
      <c r="V803" s="236"/>
      <c r="W803" s="236"/>
      <c r="X803" s="236"/>
      <c r="Y803" s="236"/>
      <c r="Z803" s="236"/>
    </row>
    <row r="804" spans="1:26" ht="15.75" customHeight="1">
      <c r="A804" s="279"/>
      <c r="B804" s="279"/>
      <c r="C804" s="280"/>
      <c r="D804" s="280"/>
      <c r="E804" s="280"/>
      <c r="F804" s="281"/>
      <c r="G804" s="280"/>
      <c r="H804" s="284"/>
      <c r="I804" s="236"/>
      <c r="J804" s="236"/>
      <c r="K804" s="236"/>
      <c r="L804" s="236"/>
      <c r="M804" s="236"/>
      <c r="N804" s="236"/>
      <c r="O804" s="236"/>
      <c r="P804" s="236"/>
      <c r="Q804" s="236"/>
      <c r="R804" s="236"/>
      <c r="S804" s="236"/>
      <c r="T804" s="236"/>
      <c r="U804" s="236"/>
      <c r="V804" s="236"/>
      <c r="W804" s="236"/>
      <c r="X804" s="236"/>
      <c r="Y804" s="236"/>
      <c r="Z804" s="236"/>
    </row>
    <row r="805" spans="1:26" ht="15.75" customHeight="1">
      <c r="A805" s="279"/>
      <c r="B805" s="279"/>
      <c r="C805" s="280"/>
      <c r="D805" s="280"/>
      <c r="E805" s="280"/>
      <c r="F805" s="281"/>
      <c r="G805" s="280"/>
      <c r="H805" s="284"/>
      <c r="I805" s="236"/>
      <c r="J805" s="236"/>
      <c r="K805" s="236"/>
      <c r="L805" s="236"/>
      <c r="M805" s="236"/>
      <c r="N805" s="236"/>
      <c r="O805" s="236"/>
      <c r="P805" s="236"/>
      <c r="Q805" s="236"/>
      <c r="R805" s="236"/>
      <c r="S805" s="236"/>
      <c r="T805" s="236"/>
      <c r="U805" s="236"/>
      <c r="V805" s="236"/>
      <c r="W805" s="236"/>
      <c r="X805" s="236"/>
      <c r="Y805" s="236"/>
      <c r="Z805" s="236"/>
    </row>
    <row r="806" spans="1:26" ht="15.75" customHeight="1">
      <c r="A806" s="279"/>
      <c r="B806" s="279"/>
      <c r="C806" s="280"/>
      <c r="D806" s="280"/>
      <c r="E806" s="280"/>
      <c r="F806" s="281"/>
      <c r="G806" s="280"/>
      <c r="H806" s="284"/>
      <c r="I806" s="236"/>
      <c r="J806" s="236"/>
      <c r="K806" s="236"/>
      <c r="L806" s="236"/>
      <c r="M806" s="236"/>
      <c r="N806" s="236"/>
      <c r="O806" s="236"/>
      <c r="P806" s="236"/>
      <c r="Q806" s="236"/>
      <c r="R806" s="236"/>
      <c r="S806" s="236"/>
      <c r="T806" s="236"/>
      <c r="U806" s="236"/>
      <c r="V806" s="236"/>
      <c r="W806" s="236"/>
      <c r="X806" s="236"/>
      <c r="Y806" s="236"/>
      <c r="Z806" s="236"/>
    </row>
    <row r="807" spans="1:26" ht="15.75" customHeight="1">
      <c r="A807" s="279"/>
      <c r="B807" s="279"/>
      <c r="C807" s="280"/>
      <c r="D807" s="280"/>
      <c r="E807" s="280"/>
      <c r="F807" s="281"/>
      <c r="G807" s="280"/>
      <c r="H807" s="284"/>
      <c r="I807" s="236"/>
      <c r="J807" s="236"/>
      <c r="K807" s="236"/>
      <c r="L807" s="236"/>
      <c r="M807" s="236"/>
      <c r="N807" s="236"/>
      <c r="O807" s="236"/>
      <c r="P807" s="236"/>
      <c r="Q807" s="236"/>
      <c r="R807" s="236"/>
      <c r="S807" s="236"/>
      <c r="T807" s="236"/>
      <c r="U807" s="236"/>
      <c r="V807" s="236"/>
      <c r="W807" s="236"/>
      <c r="X807" s="236"/>
      <c r="Y807" s="236"/>
      <c r="Z807" s="236"/>
    </row>
    <row r="808" spans="1:26" ht="15.75" customHeight="1">
      <c r="A808" s="279"/>
      <c r="B808" s="279"/>
      <c r="C808" s="280"/>
      <c r="D808" s="280"/>
      <c r="E808" s="280"/>
      <c r="F808" s="281"/>
      <c r="G808" s="280"/>
      <c r="H808" s="284"/>
      <c r="I808" s="236"/>
      <c r="J808" s="236"/>
      <c r="K808" s="236"/>
      <c r="L808" s="236"/>
      <c r="M808" s="236"/>
      <c r="N808" s="236"/>
      <c r="O808" s="236"/>
      <c r="P808" s="236"/>
      <c r="Q808" s="236"/>
      <c r="R808" s="236"/>
      <c r="S808" s="236"/>
      <c r="T808" s="236"/>
      <c r="U808" s="236"/>
      <c r="V808" s="236"/>
      <c r="W808" s="236"/>
      <c r="X808" s="236"/>
      <c r="Y808" s="236"/>
      <c r="Z808" s="236"/>
    </row>
    <row r="809" spans="1:26" ht="15.75" customHeight="1">
      <c r="A809" s="279"/>
      <c r="B809" s="279"/>
      <c r="C809" s="280"/>
      <c r="D809" s="280"/>
      <c r="E809" s="280"/>
      <c r="F809" s="281"/>
      <c r="G809" s="280"/>
      <c r="H809" s="284"/>
      <c r="I809" s="236"/>
      <c r="J809" s="236"/>
      <c r="K809" s="236"/>
      <c r="L809" s="236"/>
      <c r="M809" s="236"/>
      <c r="N809" s="236"/>
      <c r="O809" s="236"/>
      <c r="P809" s="236"/>
      <c r="Q809" s="236"/>
      <c r="R809" s="236"/>
      <c r="S809" s="236"/>
      <c r="T809" s="236"/>
      <c r="U809" s="236"/>
      <c r="V809" s="236"/>
      <c r="W809" s="236"/>
      <c r="X809" s="236"/>
      <c r="Y809" s="236"/>
      <c r="Z809" s="236"/>
    </row>
    <row r="810" spans="1:26" ht="15.75" customHeight="1">
      <c r="A810" s="279"/>
      <c r="B810" s="279"/>
      <c r="C810" s="280"/>
      <c r="D810" s="280"/>
      <c r="E810" s="280"/>
      <c r="F810" s="281"/>
      <c r="G810" s="280"/>
      <c r="H810" s="284"/>
      <c r="I810" s="236"/>
      <c r="J810" s="236"/>
      <c r="K810" s="236"/>
      <c r="L810" s="236"/>
      <c r="M810" s="236"/>
      <c r="N810" s="236"/>
      <c r="O810" s="236"/>
      <c r="P810" s="236"/>
      <c r="Q810" s="236"/>
      <c r="R810" s="236"/>
      <c r="S810" s="236"/>
      <c r="T810" s="236"/>
      <c r="U810" s="236"/>
      <c r="V810" s="236"/>
      <c r="W810" s="236"/>
      <c r="X810" s="236"/>
      <c r="Y810" s="236"/>
      <c r="Z810" s="236"/>
    </row>
    <row r="811" spans="1:26" ht="15.75" customHeight="1">
      <c r="A811" s="279"/>
      <c r="B811" s="279"/>
      <c r="C811" s="280"/>
      <c r="D811" s="280"/>
      <c r="E811" s="280"/>
      <c r="F811" s="281"/>
      <c r="G811" s="280"/>
      <c r="H811" s="284"/>
      <c r="I811" s="236"/>
      <c r="J811" s="236"/>
      <c r="K811" s="236"/>
      <c r="L811" s="236"/>
      <c r="M811" s="236"/>
      <c r="N811" s="236"/>
      <c r="O811" s="236"/>
      <c r="P811" s="236"/>
      <c r="Q811" s="236"/>
      <c r="R811" s="236"/>
      <c r="S811" s="236"/>
      <c r="T811" s="236"/>
      <c r="U811" s="236"/>
      <c r="V811" s="236"/>
      <c r="W811" s="236"/>
      <c r="X811" s="236"/>
      <c r="Y811" s="236"/>
      <c r="Z811" s="236"/>
    </row>
    <row r="812" spans="1:26" ht="15.75" customHeight="1">
      <c r="A812" s="279"/>
      <c r="B812" s="279"/>
      <c r="C812" s="280"/>
      <c r="D812" s="280"/>
      <c r="E812" s="280"/>
      <c r="F812" s="281"/>
      <c r="G812" s="280"/>
      <c r="H812" s="284"/>
      <c r="I812" s="236"/>
      <c r="J812" s="236"/>
      <c r="K812" s="236"/>
      <c r="L812" s="236"/>
      <c r="M812" s="236"/>
      <c r="N812" s="236"/>
      <c r="O812" s="236"/>
      <c r="P812" s="236"/>
      <c r="Q812" s="236"/>
      <c r="R812" s="236"/>
      <c r="S812" s="236"/>
      <c r="T812" s="236"/>
      <c r="U812" s="236"/>
      <c r="V812" s="236"/>
      <c r="W812" s="236"/>
      <c r="X812" s="236"/>
      <c r="Y812" s="236"/>
      <c r="Z812" s="236"/>
    </row>
    <row r="813" spans="1:26" ht="15.75" customHeight="1">
      <c r="A813" s="279"/>
      <c r="B813" s="279"/>
      <c r="C813" s="280"/>
      <c r="D813" s="280"/>
      <c r="E813" s="280"/>
      <c r="F813" s="281"/>
      <c r="G813" s="280"/>
      <c r="H813" s="284"/>
      <c r="I813" s="236"/>
      <c r="J813" s="236"/>
      <c r="K813" s="236"/>
      <c r="L813" s="236"/>
      <c r="M813" s="236"/>
      <c r="N813" s="236"/>
      <c r="O813" s="236"/>
      <c r="P813" s="236"/>
      <c r="Q813" s="236"/>
      <c r="R813" s="236"/>
      <c r="S813" s="236"/>
      <c r="T813" s="236"/>
      <c r="U813" s="236"/>
      <c r="V813" s="236"/>
      <c r="W813" s="236"/>
      <c r="X813" s="236"/>
      <c r="Y813" s="236"/>
      <c r="Z813" s="236"/>
    </row>
    <row r="814" spans="1:26" ht="15.75" customHeight="1">
      <c r="A814" s="279"/>
      <c r="B814" s="279"/>
      <c r="C814" s="280"/>
      <c r="D814" s="280"/>
      <c r="E814" s="280"/>
      <c r="F814" s="281"/>
      <c r="G814" s="280"/>
      <c r="H814" s="284"/>
      <c r="I814" s="236"/>
      <c r="J814" s="236"/>
      <c r="K814" s="236"/>
      <c r="L814" s="236"/>
      <c r="M814" s="236"/>
      <c r="N814" s="236"/>
      <c r="O814" s="236"/>
      <c r="P814" s="236"/>
      <c r="Q814" s="236"/>
      <c r="R814" s="236"/>
      <c r="S814" s="236"/>
      <c r="T814" s="236"/>
      <c r="U814" s="236"/>
      <c r="V814" s="236"/>
      <c r="W814" s="236"/>
      <c r="X814" s="236"/>
      <c r="Y814" s="236"/>
      <c r="Z814" s="236"/>
    </row>
    <row r="815" spans="1:26" ht="15.75" customHeight="1">
      <c r="A815" s="279"/>
      <c r="B815" s="279"/>
      <c r="C815" s="280"/>
      <c r="D815" s="280"/>
      <c r="E815" s="280"/>
      <c r="F815" s="281"/>
      <c r="G815" s="280"/>
      <c r="H815" s="284"/>
      <c r="I815" s="236"/>
      <c r="J815" s="236"/>
      <c r="K815" s="236"/>
      <c r="L815" s="236"/>
      <c r="M815" s="236"/>
      <c r="N815" s="236"/>
      <c r="O815" s="236"/>
      <c r="P815" s="236"/>
      <c r="Q815" s="236"/>
      <c r="R815" s="236"/>
      <c r="S815" s="236"/>
      <c r="T815" s="236"/>
      <c r="U815" s="236"/>
      <c r="V815" s="236"/>
      <c r="W815" s="236"/>
      <c r="X815" s="236"/>
      <c r="Y815" s="236"/>
      <c r="Z815" s="236"/>
    </row>
    <row r="816" spans="1:26" ht="15.75" customHeight="1">
      <c r="A816" s="279"/>
      <c r="B816" s="279"/>
      <c r="C816" s="280"/>
      <c r="D816" s="280"/>
      <c r="E816" s="280"/>
      <c r="F816" s="281"/>
      <c r="G816" s="280"/>
      <c r="H816" s="284"/>
      <c r="I816" s="236"/>
      <c r="J816" s="236"/>
      <c r="K816" s="236"/>
      <c r="L816" s="236"/>
      <c r="M816" s="236"/>
      <c r="N816" s="236"/>
      <c r="O816" s="236"/>
      <c r="P816" s="236"/>
      <c r="Q816" s="236"/>
      <c r="R816" s="236"/>
      <c r="S816" s="236"/>
      <c r="T816" s="236"/>
      <c r="U816" s="236"/>
      <c r="V816" s="236"/>
      <c r="W816" s="236"/>
      <c r="X816" s="236"/>
      <c r="Y816" s="236"/>
      <c r="Z816" s="236"/>
    </row>
    <row r="817" spans="1:26" ht="15.75" customHeight="1">
      <c r="A817" s="279"/>
      <c r="B817" s="279"/>
      <c r="C817" s="280"/>
      <c r="D817" s="280"/>
      <c r="E817" s="280"/>
      <c r="F817" s="281"/>
      <c r="G817" s="280"/>
      <c r="H817" s="284"/>
      <c r="I817" s="236"/>
      <c r="J817" s="236"/>
      <c r="K817" s="236"/>
      <c r="L817" s="236"/>
      <c r="M817" s="236"/>
      <c r="N817" s="236"/>
      <c r="O817" s="236"/>
      <c r="P817" s="236"/>
      <c r="Q817" s="236"/>
      <c r="R817" s="236"/>
      <c r="S817" s="236"/>
      <c r="T817" s="236"/>
      <c r="U817" s="236"/>
      <c r="V817" s="236"/>
      <c r="W817" s="236"/>
      <c r="X817" s="236"/>
      <c r="Y817" s="236"/>
      <c r="Z817" s="236"/>
    </row>
    <row r="818" spans="1:26" ht="15.75" customHeight="1">
      <c r="A818" s="279"/>
      <c r="B818" s="279"/>
      <c r="C818" s="280"/>
      <c r="D818" s="280"/>
      <c r="E818" s="280"/>
      <c r="F818" s="281"/>
      <c r="G818" s="280"/>
      <c r="H818" s="284"/>
      <c r="I818" s="236"/>
      <c r="J818" s="236"/>
      <c r="K818" s="236"/>
      <c r="L818" s="236"/>
      <c r="M818" s="236"/>
      <c r="N818" s="236"/>
      <c r="O818" s="236"/>
      <c r="P818" s="236"/>
      <c r="Q818" s="236"/>
      <c r="R818" s="236"/>
      <c r="S818" s="236"/>
      <c r="T818" s="236"/>
      <c r="U818" s="236"/>
      <c r="V818" s="236"/>
      <c r="W818" s="236"/>
      <c r="X818" s="236"/>
      <c r="Y818" s="236"/>
      <c r="Z818" s="236"/>
    </row>
    <row r="819" spans="1:26" ht="15.75" customHeight="1">
      <c r="A819" s="279"/>
      <c r="B819" s="279"/>
      <c r="C819" s="280"/>
      <c r="D819" s="280"/>
      <c r="E819" s="280"/>
      <c r="F819" s="281"/>
      <c r="G819" s="280"/>
      <c r="H819" s="284"/>
      <c r="I819" s="236"/>
      <c r="J819" s="236"/>
      <c r="K819" s="236"/>
      <c r="L819" s="236"/>
      <c r="M819" s="236"/>
      <c r="N819" s="236"/>
      <c r="O819" s="236"/>
      <c r="P819" s="236"/>
      <c r="Q819" s="236"/>
      <c r="R819" s="236"/>
      <c r="S819" s="236"/>
      <c r="T819" s="236"/>
      <c r="U819" s="236"/>
      <c r="V819" s="236"/>
      <c r="W819" s="236"/>
      <c r="X819" s="236"/>
      <c r="Y819" s="236"/>
      <c r="Z819" s="236"/>
    </row>
    <row r="820" spans="1:26" ht="15.75" customHeight="1">
      <c r="A820" s="279"/>
      <c r="B820" s="279"/>
      <c r="C820" s="280"/>
      <c r="D820" s="280"/>
      <c r="E820" s="280"/>
      <c r="F820" s="281"/>
      <c r="G820" s="280"/>
      <c r="H820" s="284"/>
      <c r="I820" s="236"/>
      <c r="J820" s="236"/>
      <c r="K820" s="236"/>
      <c r="L820" s="236"/>
      <c r="M820" s="236"/>
      <c r="N820" s="236"/>
      <c r="O820" s="236"/>
      <c r="P820" s="236"/>
      <c r="Q820" s="236"/>
      <c r="R820" s="236"/>
      <c r="S820" s="236"/>
      <c r="T820" s="236"/>
      <c r="U820" s="236"/>
      <c r="V820" s="236"/>
      <c r="W820" s="236"/>
      <c r="X820" s="236"/>
      <c r="Y820" s="236"/>
      <c r="Z820" s="236"/>
    </row>
    <row r="821" spans="1:26" ht="15.75" customHeight="1">
      <c r="A821" s="279"/>
      <c r="B821" s="279"/>
      <c r="C821" s="280"/>
      <c r="D821" s="280"/>
      <c r="E821" s="280"/>
      <c r="F821" s="281"/>
      <c r="G821" s="280"/>
      <c r="H821" s="284"/>
      <c r="I821" s="236"/>
      <c r="J821" s="236"/>
      <c r="K821" s="236"/>
      <c r="L821" s="236"/>
      <c r="M821" s="236"/>
      <c r="N821" s="236"/>
      <c r="O821" s="236"/>
      <c r="P821" s="236"/>
      <c r="Q821" s="236"/>
      <c r="R821" s="236"/>
      <c r="S821" s="236"/>
      <c r="T821" s="236"/>
      <c r="U821" s="236"/>
      <c r="V821" s="236"/>
      <c r="W821" s="236"/>
      <c r="X821" s="236"/>
      <c r="Y821" s="236"/>
      <c r="Z821" s="236"/>
    </row>
    <row r="822" spans="1:26" ht="15.75" customHeight="1">
      <c r="A822" s="279"/>
      <c r="B822" s="279"/>
      <c r="C822" s="280"/>
      <c r="D822" s="280"/>
      <c r="E822" s="280"/>
      <c r="F822" s="281"/>
      <c r="G822" s="280"/>
      <c r="H822" s="284"/>
      <c r="I822" s="236"/>
      <c r="J822" s="236"/>
      <c r="K822" s="236"/>
      <c r="L822" s="236"/>
      <c r="M822" s="236"/>
      <c r="N822" s="236"/>
      <c r="O822" s="236"/>
      <c r="P822" s="236"/>
      <c r="Q822" s="236"/>
      <c r="R822" s="236"/>
      <c r="S822" s="236"/>
      <c r="T822" s="236"/>
      <c r="U822" s="236"/>
      <c r="V822" s="236"/>
      <c r="W822" s="236"/>
      <c r="X822" s="236"/>
      <c r="Y822" s="236"/>
      <c r="Z822" s="236"/>
    </row>
    <row r="823" spans="1:26" ht="15.75" customHeight="1">
      <c r="A823" s="279"/>
      <c r="B823" s="279"/>
      <c r="C823" s="280"/>
      <c r="D823" s="280"/>
      <c r="E823" s="280"/>
      <c r="F823" s="281"/>
      <c r="G823" s="280"/>
      <c r="H823" s="284"/>
      <c r="I823" s="236"/>
      <c r="J823" s="236"/>
      <c r="K823" s="236"/>
      <c r="L823" s="236"/>
      <c r="M823" s="236"/>
      <c r="N823" s="236"/>
      <c r="O823" s="236"/>
      <c r="P823" s="236"/>
      <c r="Q823" s="236"/>
      <c r="R823" s="236"/>
      <c r="S823" s="236"/>
      <c r="T823" s="236"/>
      <c r="U823" s="236"/>
      <c r="V823" s="236"/>
      <c r="W823" s="236"/>
      <c r="X823" s="236"/>
      <c r="Y823" s="236"/>
      <c r="Z823" s="236"/>
    </row>
    <row r="824" spans="1:26" ht="15.75" customHeight="1">
      <c r="A824" s="279"/>
      <c r="B824" s="279"/>
      <c r="C824" s="280"/>
      <c r="D824" s="280"/>
      <c r="E824" s="280"/>
      <c r="F824" s="281"/>
      <c r="G824" s="280"/>
      <c r="H824" s="284"/>
      <c r="I824" s="236"/>
      <c r="J824" s="236"/>
      <c r="K824" s="236"/>
      <c r="L824" s="236"/>
      <c r="M824" s="236"/>
      <c r="N824" s="236"/>
      <c r="O824" s="236"/>
      <c r="P824" s="236"/>
      <c r="Q824" s="236"/>
      <c r="R824" s="236"/>
      <c r="S824" s="236"/>
      <c r="T824" s="236"/>
      <c r="U824" s="236"/>
      <c r="V824" s="236"/>
      <c r="W824" s="236"/>
      <c r="X824" s="236"/>
      <c r="Y824" s="236"/>
      <c r="Z824" s="236"/>
    </row>
    <row r="825" spans="1:26" ht="15.75" customHeight="1">
      <c r="A825" s="279"/>
      <c r="B825" s="279"/>
      <c r="C825" s="280"/>
      <c r="D825" s="280"/>
      <c r="E825" s="280"/>
      <c r="F825" s="281"/>
      <c r="G825" s="280"/>
      <c r="H825" s="284"/>
      <c r="I825" s="236"/>
      <c r="J825" s="236"/>
      <c r="K825" s="236"/>
      <c r="L825" s="236"/>
      <c r="M825" s="236"/>
      <c r="N825" s="236"/>
      <c r="O825" s="236"/>
      <c r="P825" s="236"/>
      <c r="Q825" s="236"/>
      <c r="R825" s="236"/>
      <c r="S825" s="236"/>
      <c r="T825" s="236"/>
      <c r="U825" s="236"/>
      <c r="V825" s="236"/>
      <c r="W825" s="236"/>
      <c r="X825" s="236"/>
      <c r="Y825" s="236"/>
      <c r="Z825" s="236"/>
    </row>
    <row r="826" spans="1:26" ht="15.75" customHeight="1">
      <c r="A826" s="279"/>
      <c r="B826" s="279"/>
      <c r="C826" s="280"/>
      <c r="D826" s="280"/>
      <c r="E826" s="280"/>
      <c r="F826" s="281"/>
      <c r="G826" s="280"/>
      <c r="H826" s="284"/>
      <c r="I826" s="236"/>
      <c r="J826" s="236"/>
      <c r="K826" s="236"/>
      <c r="L826" s="236"/>
      <c r="M826" s="236"/>
      <c r="N826" s="236"/>
      <c r="O826" s="236"/>
      <c r="P826" s="236"/>
      <c r="Q826" s="236"/>
      <c r="R826" s="236"/>
      <c r="S826" s="236"/>
      <c r="T826" s="236"/>
      <c r="U826" s="236"/>
      <c r="V826" s="236"/>
      <c r="W826" s="236"/>
      <c r="X826" s="236"/>
      <c r="Y826" s="236"/>
      <c r="Z826" s="236"/>
    </row>
    <row r="827" spans="1:26" ht="15.75" customHeight="1">
      <c r="A827" s="279"/>
      <c r="B827" s="279"/>
      <c r="C827" s="280"/>
      <c r="D827" s="280"/>
      <c r="E827" s="280"/>
      <c r="F827" s="281"/>
      <c r="G827" s="280"/>
      <c r="H827" s="284"/>
      <c r="I827" s="236"/>
      <c r="J827" s="236"/>
      <c r="K827" s="236"/>
      <c r="L827" s="236"/>
      <c r="M827" s="236"/>
      <c r="N827" s="236"/>
      <c r="O827" s="236"/>
      <c r="P827" s="236"/>
      <c r="Q827" s="236"/>
      <c r="R827" s="236"/>
      <c r="S827" s="236"/>
      <c r="T827" s="236"/>
      <c r="U827" s="236"/>
      <c r="V827" s="236"/>
      <c r="W827" s="236"/>
      <c r="X827" s="236"/>
      <c r="Y827" s="236"/>
      <c r="Z827" s="236"/>
    </row>
    <row r="828" spans="1:26" ht="15.75" customHeight="1">
      <c r="A828" s="279"/>
      <c r="B828" s="279"/>
      <c r="C828" s="280"/>
      <c r="D828" s="280"/>
      <c r="E828" s="280"/>
      <c r="F828" s="281"/>
      <c r="G828" s="280"/>
      <c r="H828" s="284"/>
      <c r="I828" s="236"/>
      <c r="J828" s="236"/>
      <c r="K828" s="236"/>
      <c r="L828" s="236"/>
      <c r="M828" s="236"/>
      <c r="N828" s="236"/>
      <c r="O828" s="236"/>
      <c r="P828" s="236"/>
      <c r="Q828" s="236"/>
      <c r="R828" s="236"/>
      <c r="S828" s="236"/>
      <c r="T828" s="236"/>
      <c r="U828" s="236"/>
      <c r="V828" s="236"/>
      <c r="W828" s="236"/>
      <c r="X828" s="236"/>
      <c r="Y828" s="236"/>
      <c r="Z828" s="236"/>
    </row>
    <row r="829" spans="1:26" ht="15.75" customHeight="1">
      <c r="A829" s="279"/>
      <c r="B829" s="279"/>
      <c r="C829" s="280"/>
      <c r="D829" s="280"/>
      <c r="E829" s="280"/>
      <c r="F829" s="281"/>
      <c r="G829" s="280"/>
      <c r="H829" s="284"/>
      <c r="I829" s="236"/>
      <c r="J829" s="236"/>
      <c r="K829" s="236"/>
      <c r="L829" s="236"/>
      <c r="M829" s="236"/>
      <c r="N829" s="236"/>
      <c r="O829" s="236"/>
      <c r="P829" s="236"/>
      <c r="Q829" s="236"/>
      <c r="R829" s="236"/>
      <c r="S829" s="236"/>
      <c r="T829" s="236"/>
      <c r="U829" s="236"/>
      <c r="V829" s="236"/>
      <c r="W829" s="236"/>
      <c r="X829" s="236"/>
      <c r="Y829" s="236"/>
      <c r="Z829" s="236"/>
    </row>
    <row r="830" spans="1:26" ht="15.75" customHeight="1">
      <c r="A830" s="279"/>
      <c r="B830" s="279"/>
      <c r="C830" s="280"/>
      <c r="D830" s="280"/>
      <c r="E830" s="280"/>
      <c r="F830" s="281"/>
      <c r="G830" s="280"/>
      <c r="H830" s="284"/>
      <c r="I830" s="236"/>
      <c r="J830" s="236"/>
      <c r="K830" s="236"/>
      <c r="L830" s="236"/>
      <c r="M830" s="236"/>
      <c r="N830" s="236"/>
      <c r="O830" s="236"/>
      <c r="P830" s="236"/>
      <c r="Q830" s="236"/>
      <c r="R830" s="236"/>
      <c r="S830" s="236"/>
      <c r="T830" s="236"/>
      <c r="U830" s="236"/>
      <c r="V830" s="236"/>
      <c r="W830" s="236"/>
      <c r="X830" s="236"/>
      <c r="Y830" s="236"/>
      <c r="Z830" s="236"/>
    </row>
    <row r="831" spans="1:26" ht="15.75" customHeight="1">
      <c r="A831" s="279"/>
      <c r="B831" s="279"/>
      <c r="C831" s="280"/>
      <c r="D831" s="280"/>
      <c r="E831" s="280"/>
      <c r="F831" s="281"/>
      <c r="G831" s="280"/>
      <c r="H831" s="284"/>
      <c r="I831" s="236"/>
      <c r="J831" s="236"/>
      <c r="K831" s="236"/>
      <c r="L831" s="236"/>
      <c r="M831" s="236"/>
      <c r="N831" s="236"/>
      <c r="O831" s="236"/>
      <c r="P831" s="236"/>
      <c r="Q831" s="236"/>
      <c r="R831" s="236"/>
      <c r="S831" s="236"/>
      <c r="T831" s="236"/>
      <c r="U831" s="236"/>
      <c r="V831" s="236"/>
      <c r="W831" s="236"/>
      <c r="X831" s="236"/>
      <c r="Y831" s="236"/>
      <c r="Z831" s="236"/>
    </row>
    <row r="832" spans="1:26" ht="15.75" customHeight="1">
      <c r="A832" s="279"/>
      <c r="B832" s="279"/>
      <c r="C832" s="280"/>
      <c r="D832" s="280"/>
      <c r="E832" s="280"/>
      <c r="F832" s="281"/>
      <c r="G832" s="280"/>
      <c r="H832" s="284"/>
      <c r="I832" s="236"/>
      <c r="J832" s="236"/>
      <c r="K832" s="236"/>
      <c r="L832" s="236"/>
      <c r="M832" s="236"/>
      <c r="N832" s="236"/>
      <c r="O832" s="236"/>
      <c r="P832" s="236"/>
      <c r="Q832" s="236"/>
      <c r="R832" s="236"/>
      <c r="S832" s="236"/>
      <c r="T832" s="236"/>
      <c r="U832" s="236"/>
      <c r="V832" s="236"/>
      <c r="W832" s="236"/>
      <c r="X832" s="236"/>
      <c r="Y832" s="236"/>
      <c r="Z832" s="236"/>
    </row>
    <row r="833" spans="1:26" ht="15.75" customHeight="1">
      <c r="A833" s="279"/>
      <c r="B833" s="279"/>
      <c r="C833" s="280"/>
      <c r="D833" s="280"/>
      <c r="E833" s="280"/>
      <c r="F833" s="281"/>
      <c r="G833" s="280"/>
      <c r="H833" s="284"/>
      <c r="I833" s="236"/>
      <c r="J833" s="236"/>
      <c r="K833" s="236"/>
      <c r="L833" s="236"/>
      <c r="M833" s="236"/>
      <c r="N833" s="236"/>
      <c r="O833" s="236"/>
      <c r="P833" s="236"/>
      <c r="Q833" s="236"/>
      <c r="R833" s="236"/>
      <c r="S833" s="236"/>
      <c r="T833" s="236"/>
      <c r="U833" s="236"/>
      <c r="V833" s="236"/>
      <c r="W833" s="236"/>
      <c r="X833" s="236"/>
      <c r="Y833" s="236"/>
      <c r="Z833" s="236"/>
    </row>
    <row r="834" spans="1:26" ht="15.75" customHeight="1">
      <c r="A834" s="279"/>
      <c r="B834" s="279"/>
      <c r="C834" s="280"/>
      <c r="D834" s="280"/>
      <c r="E834" s="280"/>
      <c r="F834" s="281"/>
      <c r="G834" s="280"/>
      <c r="H834" s="284"/>
      <c r="I834" s="236"/>
      <c r="J834" s="236"/>
      <c r="K834" s="236"/>
      <c r="L834" s="236"/>
      <c r="M834" s="236"/>
      <c r="N834" s="236"/>
      <c r="O834" s="236"/>
      <c r="P834" s="236"/>
      <c r="Q834" s="236"/>
      <c r="R834" s="236"/>
      <c r="S834" s="236"/>
      <c r="T834" s="236"/>
      <c r="U834" s="236"/>
      <c r="V834" s="236"/>
      <c r="W834" s="236"/>
      <c r="X834" s="236"/>
      <c r="Y834" s="236"/>
      <c r="Z834" s="236"/>
    </row>
    <row r="835" spans="1:26" ht="15.75" customHeight="1">
      <c r="A835" s="279"/>
      <c r="B835" s="279"/>
      <c r="C835" s="280"/>
      <c r="D835" s="280"/>
      <c r="E835" s="280"/>
      <c r="F835" s="281"/>
      <c r="G835" s="280"/>
      <c r="H835" s="284"/>
      <c r="I835" s="236"/>
      <c r="J835" s="236"/>
      <c r="K835" s="236"/>
      <c r="L835" s="236"/>
      <c r="M835" s="236"/>
      <c r="N835" s="236"/>
      <c r="O835" s="236"/>
      <c r="P835" s="236"/>
      <c r="Q835" s="236"/>
      <c r="R835" s="236"/>
      <c r="S835" s="236"/>
      <c r="T835" s="236"/>
      <c r="U835" s="236"/>
      <c r="V835" s="236"/>
      <c r="W835" s="236"/>
      <c r="X835" s="236"/>
      <c r="Y835" s="236"/>
      <c r="Z835" s="236"/>
    </row>
    <row r="836" spans="1:26" ht="15.75" customHeight="1">
      <c r="A836" s="279"/>
      <c r="B836" s="279"/>
      <c r="C836" s="280"/>
      <c r="D836" s="280"/>
      <c r="E836" s="280"/>
      <c r="F836" s="281"/>
      <c r="G836" s="280"/>
      <c r="H836" s="284"/>
      <c r="I836" s="236"/>
      <c r="J836" s="236"/>
      <c r="K836" s="236"/>
      <c r="L836" s="236"/>
      <c r="M836" s="236"/>
      <c r="N836" s="236"/>
      <c r="O836" s="236"/>
      <c r="P836" s="236"/>
      <c r="Q836" s="236"/>
      <c r="R836" s="236"/>
      <c r="S836" s="236"/>
      <c r="T836" s="236"/>
      <c r="U836" s="236"/>
      <c r="V836" s="236"/>
      <c r="W836" s="236"/>
      <c r="X836" s="236"/>
      <c r="Y836" s="236"/>
      <c r="Z836" s="236"/>
    </row>
    <row r="837" spans="1:26" ht="15.75" customHeight="1">
      <c r="A837" s="279"/>
      <c r="B837" s="279"/>
      <c r="C837" s="280"/>
      <c r="D837" s="280"/>
      <c r="E837" s="280"/>
      <c r="F837" s="281"/>
      <c r="G837" s="280"/>
      <c r="H837" s="284"/>
      <c r="I837" s="236"/>
      <c r="J837" s="236"/>
      <c r="K837" s="236"/>
      <c r="L837" s="236"/>
      <c r="M837" s="236"/>
      <c r="N837" s="236"/>
      <c r="O837" s="236"/>
      <c r="P837" s="236"/>
      <c r="Q837" s="236"/>
      <c r="R837" s="236"/>
      <c r="S837" s="236"/>
      <c r="T837" s="236"/>
      <c r="U837" s="236"/>
      <c r="V837" s="236"/>
      <c r="W837" s="236"/>
      <c r="X837" s="236"/>
      <c r="Y837" s="236"/>
      <c r="Z837" s="236"/>
    </row>
    <row r="838" spans="1:26" ht="15.75" customHeight="1">
      <c r="A838" s="279"/>
      <c r="B838" s="279"/>
      <c r="C838" s="280"/>
      <c r="D838" s="280"/>
      <c r="E838" s="280"/>
      <c r="F838" s="281"/>
      <c r="G838" s="280"/>
      <c r="H838" s="284"/>
      <c r="I838" s="236"/>
      <c r="J838" s="236"/>
      <c r="K838" s="236"/>
      <c r="L838" s="236"/>
      <c r="M838" s="236"/>
      <c r="N838" s="236"/>
      <c r="O838" s="236"/>
      <c r="P838" s="236"/>
      <c r="Q838" s="236"/>
      <c r="R838" s="236"/>
      <c r="S838" s="236"/>
      <c r="T838" s="236"/>
      <c r="U838" s="236"/>
      <c r="V838" s="236"/>
      <c r="W838" s="236"/>
      <c r="X838" s="236"/>
      <c r="Y838" s="236"/>
      <c r="Z838" s="236"/>
    </row>
    <row r="839" spans="1:26" ht="15.75" customHeight="1">
      <c r="A839" s="279"/>
      <c r="B839" s="279"/>
      <c r="C839" s="280"/>
      <c r="D839" s="280"/>
      <c r="E839" s="280"/>
      <c r="F839" s="281"/>
      <c r="G839" s="280"/>
      <c r="H839" s="284"/>
      <c r="I839" s="236"/>
      <c r="J839" s="236"/>
      <c r="K839" s="236"/>
      <c r="L839" s="236"/>
      <c r="M839" s="236"/>
      <c r="N839" s="236"/>
      <c r="O839" s="236"/>
      <c r="P839" s="236"/>
      <c r="Q839" s="236"/>
      <c r="R839" s="236"/>
      <c r="S839" s="236"/>
      <c r="T839" s="236"/>
      <c r="U839" s="236"/>
      <c r="V839" s="236"/>
      <c r="W839" s="236"/>
      <c r="X839" s="236"/>
      <c r="Y839" s="236"/>
      <c r="Z839" s="236"/>
    </row>
    <row r="840" spans="1:26" ht="15.75" customHeight="1">
      <c r="A840" s="279"/>
      <c r="B840" s="279"/>
      <c r="C840" s="280"/>
      <c r="D840" s="280"/>
      <c r="E840" s="280"/>
      <c r="F840" s="281"/>
      <c r="G840" s="280"/>
      <c r="H840" s="284"/>
      <c r="I840" s="236"/>
      <c r="J840" s="236"/>
      <c r="K840" s="236"/>
      <c r="L840" s="236"/>
      <c r="M840" s="236"/>
      <c r="N840" s="236"/>
      <c r="O840" s="236"/>
      <c r="P840" s="236"/>
      <c r="Q840" s="236"/>
      <c r="R840" s="236"/>
      <c r="S840" s="236"/>
      <c r="T840" s="236"/>
      <c r="U840" s="236"/>
      <c r="V840" s="236"/>
      <c r="W840" s="236"/>
      <c r="X840" s="236"/>
      <c r="Y840" s="236"/>
      <c r="Z840" s="236"/>
    </row>
    <row r="841" spans="1:26" ht="15.75" customHeight="1">
      <c r="A841" s="279"/>
      <c r="B841" s="279"/>
      <c r="C841" s="280"/>
      <c r="D841" s="280"/>
      <c r="E841" s="280"/>
      <c r="F841" s="281"/>
      <c r="G841" s="280"/>
      <c r="H841" s="284"/>
      <c r="I841" s="236"/>
      <c r="J841" s="236"/>
      <c r="K841" s="236"/>
      <c r="L841" s="236"/>
      <c r="M841" s="236"/>
      <c r="N841" s="236"/>
      <c r="O841" s="236"/>
      <c r="P841" s="236"/>
      <c r="Q841" s="236"/>
      <c r="R841" s="236"/>
      <c r="S841" s="236"/>
      <c r="T841" s="236"/>
      <c r="U841" s="236"/>
      <c r="V841" s="236"/>
      <c r="W841" s="236"/>
      <c r="X841" s="236"/>
      <c r="Y841" s="236"/>
      <c r="Z841" s="236"/>
    </row>
    <row r="842" spans="1:26" ht="15.75" customHeight="1">
      <c r="A842" s="279"/>
      <c r="B842" s="279"/>
      <c r="C842" s="280"/>
      <c r="D842" s="280"/>
      <c r="E842" s="280"/>
      <c r="F842" s="281"/>
      <c r="G842" s="280"/>
      <c r="H842" s="284"/>
      <c r="I842" s="236"/>
      <c r="J842" s="236"/>
      <c r="K842" s="236"/>
      <c r="L842" s="236"/>
      <c r="M842" s="236"/>
      <c r="N842" s="236"/>
      <c r="O842" s="236"/>
      <c r="P842" s="236"/>
      <c r="Q842" s="236"/>
      <c r="R842" s="236"/>
      <c r="S842" s="236"/>
      <c r="T842" s="236"/>
      <c r="U842" s="236"/>
      <c r="V842" s="236"/>
      <c r="W842" s="236"/>
      <c r="X842" s="236"/>
      <c r="Y842" s="236"/>
      <c r="Z842" s="236"/>
    </row>
    <row r="843" spans="1:26" ht="15.75" customHeight="1">
      <c r="A843" s="279"/>
      <c r="B843" s="279"/>
      <c r="C843" s="280"/>
      <c r="D843" s="280"/>
      <c r="E843" s="280"/>
      <c r="F843" s="281"/>
      <c r="G843" s="280"/>
      <c r="H843" s="284"/>
      <c r="I843" s="236"/>
      <c r="J843" s="236"/>
      <c r="K843" s="236"/>
      <c r="L843" s="236"/>
      <c r="M843" s="236"/>
      <c r="N843" s="236"/>
      <c r="O843" s="236"/>
      <c r="P843" s="236"/>
      <c r="Q843" s="236"/>
      <c r="R843" s="236"/>
      <c r="S843" s="236"/>
      <c r="T843" s="236"/>
      <c r="U843" s="236"/>
      <c r="V843" s="236"/>
      <c r="W843" s="236"/>
      <c r="X843" s="236"/>
      <c r="Y843" s="236"/>
      <c r="Z843" s="236"/>
    </row>
    <row r="844" spans="1:26" ht="15.75" customHeight="1">
      <c r="A844" s="279"/>
      <c r="B844" s="279"/>
      <c r="C844" s="280"/>
      <c r="D844" s="280"/>
      <c r="E844" s="280"/>
      <c r="F844" s="281"/>
      <c r="G844" s="280"/>
      <c r="H844" s="284"/>
      <c r="I844" s="236"/>
      <c r="J844" s="236"/>
      <c r="K844" s="236"/>
      <c r="L844" s="236"/>
      <c r="M844" s="236"/>
      <c r="N844" s="236"/>
      <c r="O844" s="236"/>
      <c r="P844" s="236"/>
      <c r="Q844" s="236"/>
      <c r="R844" s="236"/>
      <c r="S844" s="236"/>
      <c r="T844" s="236"/>
      <c r="U844" s="236"/>
      <c r="V844" s="236"/>
      <c r="W844" s="236"/>
      <c r="X844" s="236"/>
      <c r="Y844" s="236"/>
      <c r="Z844" s="236"/>
    </row>
    <row r="845" spans="1:26" ht="15.75" customHeight="1">
      <c r="A845" s="279"/>
      <c r="B845" s="279"/>
      <c r="C845" s="280"/>
      <c r="D845" s="280"/>
      <c r="E845" s="280"/>
      <c r="F845" s="281"/>
      <c r="G845" s="280"/>
      <c r="H845" s="284"/>
      <c r="I845" s="236"/>
      <c r="J845" s="236"/>
      <c r="K845" s="236"/>
      <c r="L845" s="236"/>
      <c r="M845" s="236"/>
      <c r="N845" s="236"/>
      <c r="O845" s="236"/>
      <c r="P845" s="236"/>
      <c r="Q845" s="236"/>
      <c r="R845" s="236"/>
      <c r="S845" s="236"/>
      <c r="T845" s="236"/>
      <c r="U845" s="236"/>
      <c r="V845" s="236"/>
      <c r="W845" s="236"/>
      <c r="X845" s="236"/>
      <c r="Y845" s="236"/>
      <c r="Z845" s="236"/>
    </row>
    <row r="846" spans="1:26" ht="15.75" customHeight="1">
      <c r="A846" s="279"/>
      <c r="B846" s="279"/>
      <c r="C846" s="280"/>
      <c r="D846" s="280"/>
      <c r="E846" s="280"/>
      <c r="F846" s="281"/>
      <c r="G846" s="280"/>
      <c r="H846" s="284"/>
      <c r="I846" s="236"/>
      <c r="J846" s="236"/>
      <c r="K846" s="236"/>
      <c r="L846" s="236"/>
      <c r="M846" s="236"/>
      <c r="N846" s="236"/>
      <c r="O846" s="236"/>
      <c r="P846" s="236"/>
      <c r="Q846" s="236"/>
      <c r="R846" s="236"/>
      <c r="S846" s="236"/>
      <c r="T846" s="236"/>
      <c r="U846" s="236"/>
      <c r="V846" s="236"/>
      <c r="W846" s="236"/>
      <c r="X846" s="236"/>
      <c r="Y846" s="236"/>
      <c r="Z846" s="236"/>
    </row>
    <row r="847" spans="1:26" ht="15.75" customHeight="1">
      <c r="A847" s="279"/>
      <c r="B847" s="279"/>
      <c r="C847" s="280"/>
      <c r="D847" s="280"/>
      <c r="E847" s="280"/>
      <c r="F847" s="281"/>
      <c r="G847" s="280"/>
      <c r="H847" s="284"/>
      <c r="I847" s="236"/>
      <c r="J847" s="236"/>
      <c r="K847" s="236"/>
      <c r="L847" s="236"/>
      <c r="M847" s="236"/>
      <c r="N847" s="236"/>
      <c r="O847" s="236"/>
      <c r="P847" s="236"/>
      <c r="Q847" s="236"/>
      <c r="R847" s="236"/>
      <c r="S847" s="236"/>
      <c r="T847" s="236"/>
      <c r="U847" s="236"/>
      <c r="V847" s="236"/>
      <c r="W847" s="236"/>
      <c r="X847" s="236"/>
      <c r="Y847" s="236"/>
      <c r="Z847" s="236"/>
    </row>
    <row r="848" spans="1:26" ht="15.75" customHeight="1">
      <c r="A848" s="279"/>
      <c r="B848" s="279"/>
      <c r="C848" s="280"/>
      <c r="D848" s="280"/>
      <c r="E848" s="280"/>
      <c r="F848" s="281"/>
      <c r="G848" s="280"/>
      <c r="H848" s="284"/>
      <c r="I848" s="236"/>
      <c r="J848" s="236"/>
      <c r="K848" s="236"/>
      <c r="L848" s="236"/>
      <c r="M848" s="236"/>
      <c r="N848" s="236"/>
      <c r="O848" s="236"/>
      <c r="P848" s="236"/>
      <c r="Q848" s="236"/>
      <c r="R848" s="236"/>
      <c r="S848" s="236"/>
      <c r="T848" s="236"/>
      <c r="U848" s="236"/>
      <c r="V848" s="236"/>
      <c r="W848" s="236"/>
      <c r="X848" s="236"/>
      <c r="Y848" s="236"/>
      <c r="Z848" s="236"/>
    </row>
    <row r="849" spans="1:26" ht="15.75" customHeight="1">
      <c r="A849" s="279"/>
      <c r="B849" s="279"/>
      <c r="C849" s="280"/>
      <c r="D849" s="280"/>
      <c r="E849" s="280"/>
      <c r="F849" s="281"/>
      <c r="G849" s="280"/>
      <c r="H849" s="284"/>
      <c r="I849" s="236"/>
      <c r="J849" s="236"/>
      <c r="K849" s="236"/>
      <c r="L849" s="236"/>
      <c r="M849" s="236"/>
      <c r="N849" s="236"/>
      <c r="O849" s="236"/>
      <c r="P849" s="236"/>
      <c r="Q849" s="236"/>
      <c r="R849" s="236"/>
      <c r="S849" s="236"/>
      <c r="T849" s="236"/>
      <c r="U849" s="236"/>
      <c r="V849" s="236"/>
      <c r="W849" s="236"/>
      <c r="X849" s="236"/>
      <c r="Y849" s="236"/>
      <c r="Z849" s="236"/>
    </row>
    <row r="850" spans="1:26" ht="15.75" customHeight="1">
      <c r="A850" s="279"/>
      <c r="B850" s="279"/>
      <c r="C850" s="280"/>
      <c r="D850" s="280"/>
      <c r="E850" s="280"/>
      <c r="F850" s="281"/>
      <c r="G850" s="280"/>
      <c r="H850" s="284"/>
      <c r="I850" s="236"/>
      <c r="J850" s="236"/>
      <c r="K850" s="236"/>
      <c r="L850" s="236"/>
      <c r="M850" s="236"/>
      <c r="N850" s="236"/>
      <c r="O850" s="236"/>
      <c r="P850" s="236"/>
      <c r="Q850" s="236"/>
      <c r="R850" s="236"/>
      <c r="S850" s="236"/>
      <c r="T850" s="236"/>
      <c r="U850" s="236"/>
      <c r="V850" s="236"/>
      <c r="W850" s="236"/>
      <c r="X850" s="236"/>
      <c r="Y850" s="236"/>
      <c r="Z850" s="236"/>
    </row>
    <row r="851" spans="1:26" ht="15.75" customHeight="1">
      <c r="A851" s="279"/>
      <c r="B851" s="279"/>
      <c r="C851" s="280"/>
      <c r="D851" s="280"/>
      <c r="E851" s="280"/>
      <c r="F851" s="281"/>
      <c r="G851" s="280"/>
      <c r="H851" s="284"/>
      <c r="I851" s="236"/>
      <c r="J851" s="236"/>
      <c r="K851" s="236"/>
      <c r="L851" s="236"/>
      <c r="M851" s="236"/>
      <c r="N851" s="236"/>
      <c r="O851" s="236"/>
      <c r="P851" s="236"/>
      <c r="Q851" s="236"/>
      <c r="R851" s="236"/>
      <c r="S851" s="236"/>
      <c r="T851" s="236"/>
      <c r="U851" s="236"/>
      <c r="V851" s="236"/>
      <c r="W851" s="236"/>
      <c r="X851" s="236"/>
      <c r="Y851" s="236"/>
      <c r="Z851" s="236"/>
    </row>
    <row r="852" spans="1:26" ht="15.75" customHeight="1">
      <c r="A852" s="279"/>
      <c r="B852" s="279"/>
      <c r="C852" s="280"/>
      <c r="D852" s="280"/>
      <c r="E852" s="280"/>
      <c r="F852" s="281"/>
      <c r="G852" s="280"/>
      <c r="H852" s="284"/>
      <c r="I852" s="236"/>
      <c r="J852" s="236"/>
      <c r="K852" s="236"/>
      <c r="L852" s="236"/>
      <c r="M852" s="236"/>
      <c r="N852" s="236"/>
      <c r="O852" s="236"/>
      <c r="P852" s="236"/>
      <c r="Q852" s="236"/>
      <c r="R852" s="236"/>
      <c r="S852" s="236"/>
      <c r="T852" s="236"/>
      <c r="U852" s="236"/>
      <c r="V852" s="236"/>
      <c r="W852" s="236"/>
      <c r="X852" s="236"/>
      <c r="Y852" s="236"/>
      <c r="Z852" s="236"/>
    </row>
    <row r="853" spans="1:26" ht="15.75" customHeight="1">
      <c r="A853" s="279"/>
      <c r="B853" s="279"/>
      <c r="C853" s="280"/>
      <c r="D853" s="280"/>
      <c r="E853" s="280"/>
      <c r="F853" s="281"/>
      <c r="G853" s="280"/>
      <c r="H853" s="284"/>
      <c r="I853" s="236"/>
      <c r="J853" s="236"/>
      <c r="K853" s="236"/>
      <c r="L853" s="236"/>
      <c r="M853" s="236"/>
      <c r="N853" s="236"/>
      <c r="O853" s="236"/>
      <c r="P853" s="236"/>
      <c r="Q853" s="236"/>
      <c r="R853" s="236"/>
      <c r="S853" s="236"/>
      <c r="T853" s="236"/>
      <c r="U853" s="236"/>
      <c r="V853" s="236"/>
      <c r="W853" s="236"/>
      <c r="X853" s="236"/>
      <c r="Y853" s="236"/>
      <c r="Z853" s="236"/>
    </row>
    <row r="854" spans="1:26" ht="15.75" customHeight="1">
      <c r="A854" s="279"/>
      <c r="B854" s="279"/>
      <c r="C854" s="280"/>
      <c r="D854" s="280"/>
      <c r="E854" s="280"/>
      <c r="F854" s="281"/>
      <c r="G854" s="280"/>
      <c r="H854" s="284"/>
      <c r="I854" s="236"/>
      <c r="J854" s="236"/>
      <c r="K854" s="236"/>
      <c r="L854" s="236"/>
      <c r="M854" s="236"/>
      <c r="N854" s="236"/>
      <c r="O854" s="236"/>
      <c r="P854" s="236"/>
      <c r="Q854" s="236"/>
      <c r="R854" s="236"/>
      <c r="S854" s="236"/>
      <c r="T854" s="236"/>
      <c r="U854" s="236"/>
      <c r="V854" s="236"/>
      <c r="W854" s="236"/>
      <c r="X854" s="236"/>
      <c r="Y854" s="236"/>
      <c r="Z854" s="236"/>
    </row>
    <row r="855" spans="1:26" ht="15.75" customHeight="1">
      <c r="A855" s="279"/>
      <c r="B855" s="279"/>
      <c r="C855" s="280"/>
      <c r="D855" s="280"/>
      <c r="E855" s="280"/>
      <c r="F855" s="281"/>
      <c r="G855" s="280"/>
      <c r="H855" s="284"/>
      <c r="I855" s="236"/>
      <c r="J855" s="236"/>
      <c r="K855" s="236"/>
      <c r="L855" s="236"/>
      <c r="M855" s="236"/>
      <c r="N855" s="236"/>
      <c r="O855" s="236"/>
      <c r="P855" s="236"/>
      <c r="Q855" s="236"/>
      <c r="R855" s="236"/>
      <c r="S855" s="236"/>
      <c r="T855" s="236"/>
      <c r="U855" s="236"/>
      <c r="V855" s="236"/>
      <c r="W855" s="236"/>
      <c r="X855" s="236"/>
      <c r="Y855" s="236"/>
      <c r="Z855" s="236"/>
    </row>
    <row r="856" spans="1:26" ht="15.75" customHeight="1">
      <c r="A856" s="279"/>
      <c r="B856" s="279"/>
      <c r="C856" s="280"/>
      <c r="D856" s="280"/>
      <c r="E856" s="280"/>
      <c r="F856" s="281"/>
      <c r="G856" s="280"/>
      <c r="H856" s="284"/>
      <c r="I856" s="236"/>
      <c r="J856" s="236"/>
      <c r="K856" s="236"/>
      <c r="L856" s="236"/>
      <c r="M856" s="236"/>
      <c r="N856" s="236"/>
      <c r="O856" s="236"/>
      <c r="P856" s="236"/>
      <c r="Q856" s="236"/>
      <c r="R856" s="236"/>
      <c r="S856" s="236"/>
      <c r="T856" s="236"/>
      <c r="U856" s="236"/>
      <c r="V856" s="236"/>
      <c r="W856" s="236"/>
      <c r="X856" s="236"/>
      <c r="Y856" s="236"/>
      <c r="Z856" s="236"/>
    </row>
    <row r="857" spans="1:26" ht="15.75" customHeight="1">
      <c r="A857" s="279"/>
      <c r="B857" s="279"/>
      <c r="C857" s="280"/>
      <c r="D857" s="280"/>
      <c r="E857" s="280"/>
      <c r="F857" s="281"/>
      <c r="G857" s="280"/>
      <c r="H857" s="284"/>
      <c r="I857" s="236"/>
      <c r="J857" s="236"/>
      <c r="K857" s="236"/>
      <c r="L857" s="236"/>
      <c r="M857" s="236"/>
      <c r="N857" s="236"/>
      <c r="O857" s="236"/>
      <c r="P857" s="236"/>
      <c r="Q857" s="236"/>
      <c r="R857" s="236"/>
      <c r="S857" s="236"/>
      <c r="T857" s="236"/>
      <c r="U857" s="236"/>
      <c r="V857" s="236"/>
      <c r="W857" s="236"/>
      <c r="X857" s="236"/>
      <c r="Y857" s="236"/>
      <c r="Z857" s="236"/>
    </row>
    <row r="858" spans="1:26" ht="15.75" customHeight="1">
      <c r="A858" s="279"/>
      <c r="B858" s="279"/>
      <c r="C858" s="280"/>
      <c r="D858" s="280"/>
      <c r="E858" s="280"/>
      <c r="F858" s="281"/>
      <c r="G858" s="280"/>
      <c r="H858" s="284"/>
      <c r="I858" s="236"/>
      <c r="J858" s="236"/>
      <c r="K858" s="236"/>
      <c r="L858" s="236"/>
      <c r="M858" s="236"/>
      <c r="N858" s="236"/>
      <c r="O858" s="236"/>
      <c r="P858" s="236"/>
      <c r="Q858" s="236"/>
      <c r="R858" s="236"/>
      <c r="S858" s="236"/>
      <c r="T858" s="236"/>
      <c r="U858" s="236"/>
      <c r="V858" s="236"/>
      <c r="W858" s="236"/>
      <c r="X858" s="236"/>
      <c r="Y858" s="236"/>
      <c r="Z858" s="236"/>
    </row>
    <row r="859" spans="1:26" ht="15.75" customHeight="1">
      <c r="A859" s="279"/>
      <c r="B859" s="279"/>
      <c r="C859" s="280"/>
      <c r="D859" s="280"/>
      <c r="E859" s="280"/>
      <c r="F859" s="281"/>
      <c r="G859" s="280"/>
      <c r="H859" s="284"/>
      <c r="I859" s="236"/>
      <c r="J859" s="236"/>
      <c r="K859" s="236"/>
      <c r="L859" s="236"/>
      <c r="M859" s="236"/>
      <c r="N859" s="236"/>
      <c r="O859" s="236"/>
      <c r="P859" s="236"/>
      <c r="Q859" s="236"/>
      <c r="R859" s="236"/>
      <c r="S859" s="236"/>
      <c r="T859" s="236"/>
      <c r="U859" s="236"/>
      <c r="V859" s="236"/>
      <c r="W859" s="236"/>
      <c r="X859" s="236"/>
      <c r="Y859" s="236"/>
      <c r="Z859" s="236"/>
    </row>
    <row r="860" spans="1:26" ht="15.75" customHeight="1">
      <c r="A860" s="279"/>
      <c r="B860" s="279"/>
      <c r="C860" s="280"/>
      <c r="D860" s="280"/>
      <c r="E860" s="280"/>
      <c r="F860" s="281"/>
      <c r="G860" s="280"/>
      <c r="H860" s="284"/>
      <c r="I860" s="236"/>
      <c r="J860" s="236"/>
      <c r="K860" s="236"/>
      <c r="L860" s="236"/>
      <c r="M860" s="236"/>
      <c r="N860" s="236"/>
      <c r="O860" s="236"/>
      <c r="P860" s="236"/>
      <c r="Q860" s="236"/>
      <c r="R860" s="236"/>
      <c r="S860" s="236"/>
      <c r="T860" s="236"/>
      <c r="U860" s="236"/>
      <c r="V860" s="236"/>
      <c r="W860" s="236"/>
      <c r="X860" s="236"/>
      <c r="Y860" s="236"/>
      <c r="Z860" s="236"/>
    </row>
    <row r="861" spans="1:26" ht="15.75" customHeight="1">
      <c r="A861" s="279"/>
      <c r="B861" s="279"/>
      <c r="C861" s="280"/>
      <c r="D861" s="280"/>
      <c r="E861" s="280"/>
      <c r="F861" s="281"/>
      <c r="G861" s="280"/>
      <c r="H861" s="284"/>
      <c r="I861" s="236"/>
      <c r="J861" s="236"/>
      <c r="K861" s="236"/>
      <c r="L861" s="236"/>
      <c r="M861" s="236"/>
      <c r="N861" s="236"/>
      <c r="O861" s="236"/>
      <c r="P861" s="236"/>
      <c r="Q861" s="236"/>
      <c r="R861" s="236"/>
      <c r="S861" s="236"/>
      <c r="T861" s="236"/>
      <c r="U861" s="236"/>
      <c r="V861" s="236"/>
      <c r="W861" s="236"/>
      <c r="X861" s="236"/>
      <c r="Y861" s="236"/>
      <c r="Z861" s="236"/>
    </row>
    <row r="862" spans="1:26" ht="15.75" customHeight="1">
      <c r="A862" s="279"/>
      <c r="B862" s="279"/>
      <c r="C862" s="280"/>
      <c r="D862" s="280"/>
      <c r="E862" s="280"/>
      <c r="F862" s="281"/>
      <c r="G862" s="280"/>
      <c r="H862" s="284"/>
      <c r="I862" s="236"/>
      <c r="J862" s="236"/>
      <c r="K862" s="236"/>
      <c r="L862" s="236"/>
      <c r="M862" s="236"/>
      <c r="N862" s="236"/>
      <c r="O862" s="236"/>
      <c r="P862" s="236"/>
      <c r="Q862" s="236"/>
      <c r="R862" s="236"/>
      <c r="S862" s="236"/>
      <c r="T862" s="236"/>
      <c r="U862" s="236"/>
      <c r="V862" s="236"/>
      <c r="W862" s="236"/>
      <c r="X862" s="236"/>
      <c r="Y862" s="236"/>
      <c r="Z862" s="236"/>
    </row>
    <row r="863" spans="1:26" ht="15.75" customHeight="1">
      <c r="A863" s="279"/>
      <c r="B863" s="279"/>
      <c r="C863" s="280"/>
      <c r="D863" s="280"/>
      <c r="E863" s="280"/>
      <c r="F863" s="281"/>
      <c r="G863" s="280"/>
      <c r="H863" s="284"/>
      <c r="I863" s="236"/>
      <c r="J863" s="236"/>
      <c r="K863" s="236"/>
      <c r="L863" s="236"/>
      <c r="M863" s="236"/>
      <c r="N863" s="236"/>
      <c r="O863" s="236"/>
      <c r="P863" s="236"/>
      <c r="Q863" s="236"/>
      <c r="R863" s="236"/>
      <c r="S863" s="236"/>
      <c r="T863" s="236"/>
      <c r="U863" s="236"/>
      <c r="V863" s="236"/>
      <c r="W863" s="236"/>
      <c r="X863" s="236"/>
      <c r="Y863" s="236"/>
      <c r="Z863" s="236"/>
    </row>
    <row r="864" spans="1:26" ht="15.75" customHeight="1">
      <c r="A864" s="279"/>
      <c r="B864" s="279"/>
      <c r="C864" s="280"/>
      <c r="D864" s="280"/>
      <c r="E864" s="280"/>
      <c r="F864" s="281"/>
      <c r="G864" s="280"/>
      <c r="H864" s="284"/>
      <c r="I864" s="236"/>
      <c r="J864" s="236"/>
      <c r="K864" s="236"/>
      <c r="L864" s="236"/>
      <c r="M864" s="236"/>
      <c r="N864" s="236"/>
      <c r="O864" s="236"/>
      <c r="P864" s="236"/>
      <c r="Q864" s="236"/>
      <c r="R864" s="236"/>
      <c r="S864" s="236"/>
      <c r="T864" s="236"/>
      <c r="U864" s="236"/>
      <c r="V864" s="236"/>
      <c r="W864" s="236"/>
      <c r="X864" s="236"/>
      <c r="Y864" s="236"/>
      <c r="Z864" s="236"/>
    </row>
    <row r="865" spans="1:26" ht="15.75" customHeight="1">
      <c r="A865" s="279"/>
      <c r="B865" s="279"/>
      <c r="C865" s="280"/>
      <c r="D865" s="280"/>
      <c r="E865" s="280"/>
      <c r="F865" s="281"/>
      <c r="G865" s="280"/>
      <c r="H865" s="284"/>
      <c r="I865" s="236"/>
      <c r="J865" s="236"/>
      <c r="K865" s="236"/>
      <c r="L865" s="236"/>
      <c r="M865" s="236"/>
      <c r="N865" s="236"/>
      <c r="O865" s="236"/>
      <c r="P865" s="236"/>
      <c r="Q865" s="236"/>
      <c r="R865" s="236"/>
      <c r="S865" s="236"/>
      <c r="T865" s="236"/>
      <c r="U865" s="236"/>
      <c r="V865" s="236"/>
      <c r="W865" s="236"/>
      <c r="X865" s="236"/>
      <c r="Y865" s="236"/>
      <c r="Z865" s="236"/>
    </row>
    <row r="866" spans="1:26" ht="15.75" customHeight="1">
      <c r="A866" s="279"/>
      <c r="B866" s="279"/>
      <c r="C866" s="280"/>
      <c r="D866" s="280"/>
      <c r="E866" s="280"/>
      <c r="F866" s="281"/>
      <c r="G866" s="280"/>
      <c r="H866" s="284"/>
      <c r="I866" s="236"/>
      <c r="J866" s="236"/>
      <c r="K866" s="236"/>
      <c r="L866" s="236"/>
      <c r="M866" s="236"/>
      <c r="N866" s="236"/>
      <c r="O866" s="236"/>
      <c r="P866" s="236"/>
      <c r="Q866" s="236"/>
      <c r="R866" s="236"/>
      <c r="S866" s="236"/>
      <c r="T866" s="236"/>
      <c r="U866" s="236"/>
      <c r="V866" s="236"/>
      <c r="W866" s="236"/>
      <c r="X866" s="236"/>
      <c r="Y866" s="236"/>
      <c r="Z866" s="236"/>
    </row>
    <row r="867" spans="1:26" ht="15.75" customHeight="1">
      <c r="A867" s="279"/>
      <c r="B867" s="279"/>
      <c r="C867" s="280"/>
      <c r="D867" s="280"/>
      <c r="E867" s="280"/>
      <c r="F867" s="281"/>
      <c r="G867" s="280"/>
      <c r="H867" s="284"/>
      <c r="I867" s="236"/>
      <c r="J867" s="236"/>
      <c r="K867" s="236"/>
      <c r="L867" s="236"/>
      <c r="M867" s="236"/>
      <c r="N867" s="236"/>
      <c r="O867" s="236"/>
      <c r="P867" s="236"/>
      <c r="Q867" s="236"/>
      <c r="R867" s="236"/>
      <c r="S867" s="236"/>
      <c r="T867" s="236"/>
      <c r="U867" s="236"/>
      <c r="V867" s="236"/>
      <c r="W867" s="236"/>
      <c r="X867" s="236"/>
      <c r="Y867" s="236"/>
      <c r="Z867" s="236"/>
    </row>
    <row r="868" spans="1:26" ht="15.75" customHeight="1">
      <c r="A868" s="279"/>
      <c r="B868" s="279"/>
      <c r="C868" s="280"/>
      <c r="D868" s="280"/>
      <c r="E868" s="280"/>
      <c r="F868" s="281"/>
      <c r="G868" s="280"/>
      <c r="H868" s="284"/>
      <c r="I868" s="236"/>
      <c r="J868" s="236"/>
      <c r="K868" s="236"/>
      <c r="L868" s="236"/>
      <c r="M868" s="236"/>
      <c r="N868" s="236"/>
      <c r="O868" s="236"/>
      <c r="P868" s="236"/>
      <c r="Q868" s="236"/>
      <c r="R868" s="236"/>
      <c r="S868" s="236"/>
      <c r="T868" s="236"/>
      <c r="U868" s="236"/>
      <c r="V868" s="236"/>
      <c r="W868" s="236"/>
      <c r="X868" s="236"/>
      <c r="Y868" s="236"/>
      <c r="Z868" s="236"/>
    </row>
    <row r="869" spans="1:26" ht="15.75" customHeight="1">
      <c r="A869" s="279"/>
      <c r="B869" s="279"/>
      <c r="C869" s="280"/>
      <c r="D869" s="280"/>
      <c r="E869" s="280"/>
      <c r="F869" s="281"/>
      <c r="G869" s="280"/>
      <c r="H869" s="284"/>
      <c r="I869" s="236"/>
      <c r="J869" s="236"/>
      <c r="K869" s="236"/>
      <c r="L869" s="236"/>
      <c r="M869" s="236"/>
      <c r="N869" s="236"/>
      <c r="O869" s="236"/>
      <c r="P869" s="236"/>
      <c r="Q869" s="236"/>
      <c r="R869" s="236"/>
      <c r="S869" s="236"/>
      <c r="T869" s="236"/>
      <c r="U869" s="236"/>
      <c r="V869" s="236"/>
      <c r="W869" s="236"/>
      <c r="X869" s="236"/>
      <c r="Y869" s="236"/>
      <c r="Z869" s="236"/>
    </row>
    <row r="870" spans="1:26" ht="15.75" customHeight="1">
      <c r="A870" s="279"/>
      <c r="B870" s="279"/>
      <c r="C870" s="280"/>
      <c r="D870" s="280"/>
      <c r="E870" s="280"/>
      <c r="F870" s="281"/>
      <c r="G870" s="280"/>
      <c r="H870" s="284"/>
      <c r="I870" s="236"/>
      <c r="J870" s="236"/>
      <c r="K870" s="236"/>
      <c r="L870" s="236"/>
      <c r="M870" s="236"/>
      <c r="N870" s="236"/>
      <c r="O870" s="236"/>
      <c r="P870" s="236"/>
      <c r="Q870" s="236"/>
      <c r="R870" s="236"/>
      <c r="S870" s="236"/>
      <c r="T870" s="236"/>
      <c r="U870" s="236"/>
      <c r="V870" s="236"/>
      <c r="W870" s="236"/>
      <c r="X870" s="236"/>
      <c r="Y870" s="236"/>
      <c r="Z870" s="236"/>
    </row>
    <row r="871" spans="1:26" ht="15.75" customHeight="1">
      <c r="A871" s="279"/>
      <c r="B871" s="279"/>
      <c r="C871" s="280"/>
      <c r="D871" s="280"/>
      <c r="E871" s="280"/>
      <c r="F871" s="281"/>
      <c r="G871" s="280"/>
      <c r="H871" s="284"/>
      <c r="I871" s="236"/>
      <c r="J871" s="236"/>
      <c r="K871" s="236"/>
      <c r="L871" s="236"/>
      <c r="M871" s="236"/>
      <c r="N871" s="236"/>
      <c r="O871" s="236"/>
      <c r="P871" s="236"/>
      <c r="Q871" s="236"/>
      <c r="R871" s="236"/>
      <c r="S871" s="236"/>
      <c r="T871" s="236"/>
      <c r="U871" s="236"/>
      <c r="V871" s="236"/>
      <c r="W871" s="236"/>
      <c r="X871" s="236"/>
      <c r="Y871" s="236"/>
      <c r="Z871" s="236"/>
    </row>
    <row r="872" spans="1:26" ht="15.75" customHeight="1">
      <c r="A872" s="279"/>
      <c r="B872" s="279"/>
      <c r="C872" s="280"/>
      <c r="D872" s="280"/>
      <c r="E872" s="280"/>
      <c r="F872" s="281"/>
      <c r="G872" s="280"/>
      <c r="H872" s="284"/>
      <c r="I872" s="236"/>
      <c r="J872" s="236"/>
      <c r="K872" s="236"/>
      <c r="L872" s="236"/>
      <c r="M872" s="236"/>
      <c r="N872" s="236"/>
      <c r="O872" s="236"/>
      <c r="P872" s="236"/>
      <c r="Q872" s="236"/>
      <c r="R872" s="236"/>
      <c r="S872" s="236"/>
      <c r="T872" s="236"/>
      <c r="U872" s="236"/>
      <c r="V872" s="236"/>
      <c r="W872" s="236"/>
      <c r="X872" s="236"/>
      <c r="Y872" s="236"/>
      <c r="Z872" s="236"/>
    </row>
    <row r="873" spans="1:26" ht="15.75" customHeight="1">
      <c r="A873" s="279"/>
      <c r="B873" s="279"/>
      <c r="C873" s="280"/>
      <c r="D873" s="280"/>
      <c r="E873" s="280"/>
      <c r="F873" s="281"/>
      <c r="G873" s="280"/>
      <c r="H873" s="284"/>
      <c r="I873" s="236"/>
      <c r="J873" s="236"/>
      <c r="K873" s="236"/>
      <c r="L873" s="236"/>
      <c r="M873" s="236"/>
      <c r="N873" s="236"/>
      <c r="O873" s="236"/>
      <c r="P873" s="236"/>
      <c r="Q873" s="236"/>
      <c r="R873" s="236"/>
      <c r="S873" s="236"/>
      <c r="T873" s="236"/>
      <c r="U873" s="236"/>
      <c r="V873" s="236"/>
      <c r="W873" s="236"/>
      <c r="X873" s="236"/>
      <c r="Y873" s="236"/>
      <c r="Z873" s="236"/>
    </row>
    <row r="874" spans="1:26" ht="15.75" customHeight="1">
      <c r="A874" s="279"/>
      <c r="B874" s="279"/>
      <c r="C874" s="280"/>
      <c r="D874" s="280"/>
      <c r="E874" s="280"/>
      <c r="F874" s="281"/>
      <c r="G874" s="280"/>
      <c r="H874" s="284"/>
      <c r="I874" s="236"/>
      <c r="J874" s="236"/>
      <c r="K874" s="236"/>
      <c r="L874" s="236"/>
      <c r="M874" s="236"/>
      <c r="N874" s="236"/>
      <c r="O874" s="236"/>
      <c r="P874" s="236"/>
      <c r="Q874" s="236"/>
      <c r="R874" s="236"/>
      <c r="S874" s="236"/>
      <c r="T874" s="236"/>
      <c r="U874" s="236"/>
      <c r="V874" s="236"/>
      <c r="W874" s="236"/>
      <c r="X874" s="236"/>
      <c r="Y874" s="236"/>
      <c r="Z874" s="236"/>
    </row>
    <row r="875" spans="1:26" ht="15.75" customHeight="1">
      <c r="A875" s="279"/>
      <c r="B875" s="279"/>
      <c r="C875" s="280"/>
      <c r="D875" s="280"/>
      <c r="E875" s="280"/>
      <c r="F875" s="281"/>
      <c r="G875" s="280"/>
      <c r="H875" s="284"/>
      <c r="I875" s="236"/>
      <c r="J875" s="236"/>
      <c r="K875" s="236"/>
      <c r="L875" s="236"/>
      <c r="M875" s="236"/>
      <c r="N875" s="236"/>
      <c r="O875" s="236"/>
      <c r="P875" s="236"/>
      <c r="Q875" s="236"/>
      <c r="R875" s="236"/>
      <c r="S875" s="236"/>
      <c r="T875" s="236"/>
      <c r="U875" s="236"/>
      <c r="V875" s="236"/>
      <c r="W875" s="236"/>
      <c r="X875" s="236"/>
      <c r="Y875" s="236"/>
      <c r="Z875" s="236"/>
    </row>
    <row r="876" spans="1:26" ht="15.75" customHeight="1">
      <c r="A876" s="279"/>
      <c r="B876" s="279"/>
      <c r="C876" s="280"/>
      <c r="D876" s="280"/>
      <c r="E876" s="280"/>
      <c r="F876" s="281"/>
      <c r="G876" s="280"/>
      <c r="H876" s="284"/>
      <c r="I876" s="236"/>
      <c r="J876" s="236"/>
      <c r="K876" s="236"/>
      <c r="L876" s="236"/>
      <c r="M876" s="236"/>
      <c r="N876" s="236"/>
      <c r="O876" s="236"/>
      <c r="P876" s="236"/>
      <c r="Q876" s="236"/>
      <c r="R876" s="236"/>
      <c r="S876" s="236"/>
      <c r="T876" s="236"/>
      <c r="U876" s="236"/>
      <c r="V876" s="236"/>
      <c r="W876" s="236"/>
      <c r="X876" s="236"/>
      <c r="Y876" s="236"/>
      <c r="Z876" s="236"/>
    </row>
    <row r="877" spans="1:26" ht="15.75" customHeight="1">
      <c r="A877" s="279"/>
      <c r="B877" s="279"/>
      <c r="C877" s="280"/>
      <c r="D877" s="280"/>
      <c r="E877" s="280"/>
      <c r="F877" s="281"/>
      <c r="G877" s="280"/>
      <c r="H877" s="284"/>
      <c r="I877" s="236"/>
      <c r="J877" s="236"/>
      <c r="K877" s="236"/>
      <c r="L877" s="236"/>
      <c r="M877" s="236"/>
      <c r="N877" s="236"/>
      <c r="O877" s="236"/>
      <c r="P877" s="236"/>
      <c r="Q877" s="236"/>
      <c r="R877" s="236"/>
      <c r="S877" s="236"/>
      <c r="T877" s="236"/>
      <c r="U877" s="236"/>
      <c r="V877" s="236"/>
      <c r="W877" s="236"/>
      <c r="X877" s="236"/>
      <c r="Y877" s="236"/>
      <c r="Z877" s="236"/>
    </row>
    <row r="878" spans="1:26" ht="15.75" customHeight="1">
      <c r="A878" s="279"/>
      <c r="B878" s="279"/>
      <c r="C878" s="280"/>
      <c r="D878" s="280"/>
      <c r="E878" s="280"/>
      <c r="F878" s="281"/>
      <c r="G878" s="280"/>
      <c r="H878" s="284"/>
      <c r="I878" s="236"/>
      <c r="J878" s="236"/>
      <c r="K878" s="236"/>
      <c r="L878" s="236"/>
      <c r="M878" s="236"/>
      <c r="N878" s="236"/>
      <c r="O878" s="236"/>
      <c r="P878" s="236"/>
      <c r="Q878" s="236"/>
      <c r="R878" s="236"/>
      <c r="S878" s="236"/>
      <c r="T878" s="236"/>
      <c r="U878" s="236"/>
      <c r="V878" s="236"/>
      <c r="W878" s="236"/>
      <c r="X878" s="236"/>
      <c r="Y878" s="236"/>
      <c r="Z878" s="236"/>
    </row>
    <row r="879" spans="1:26" ht="15.75" customHeight="1">
      <c r="A879" s="279"/>
      <c r="B879" s="279"/>
      <c r="C879" s="280"/>
      <c r="D879" s="280"/>
      <c r="E879" s="280"/>
      <c r="F879" s="281"/>
      <c r="G879" s="280"/>
      <c r="H879" s="284"/>
      <c r="I879" s="236"/>
      <c r="J879" s="236"/>
      <c r="K879" s="236"/>
      <c r="L879" s="236"/>
      <c r="M879" s="236"/>
      <c r="N879" s="236"/>
      <c r="O879" s="236"/>
      <c r="P879" s="236"/>
      <c r="Q879" s="236"/>
      <c r="R879" s="236"/>
      <c r="S879" s="236"/>
      <c r="T879" s="236"/>
      <c r="U879" s="236"/>
      <c r="V879" s="236"/>
      <c r="W879" s="236"/>
      <c r="X879" s="236"/>
      <c r="Y879" s="236"/>
      <c r="Z879" s="236"/>
    </row>
    <row r="880" spans="1:26" ht="15.75" customHeight="1">
      <c r="A880" s="279"/>
      <c r="B880" s="279"/>
      <c r="C880" s="280"/>
      <c r="D880" s="280"/>
      <c r="E880" s="280"/>
      <c r="F880" s="281"/>
      <c r="G880" s="280"/>
      <c r="H880" s="284"/>
      <c r="I880" s="236"/>
      <c r="J880" s="236"/>
      <c r="K880" s="236"/>
      <c r="L880" s="236"/>
      <c r="M880" s="236"/>
      <c r="N880" s="236"/>
      <c r="O880" s="236"/>
      <c r="P880" s="236"/>
      <c r="Q880" s="236"/>
      <c r="R880" s="236"/>
      <c r="S880" s="236"/>
      <c r="T880" s="236"/>
      <c r="U880" s="236"/>
      <c r="V880" s="236"/>
      <c r="W880" s="236"/>
      <c r="X880" s="236"/>
      <c r="Y880" s="236"/>
      <c r="Z880" s="236"/>
    </row>
    <row r="881" spans="1:26" ht="15.75" customHeight="1">
      <c r="A881" s="279"/>
      <c r="B881" s="279"/>
      <c r="C881" s="280"/>
      <c r="D881" s="280"/>
      <c r="E881" s="280"/>
      <c r="F881" s="281"/>
      <c r="G881" s="280"/>
      <c r="H881" s="284"/>
      <c r="I881" s="236"/>
      <c r="J881" s="236"/>
      <c r="K881" s="236"/>
      <c r="L881" s="236"/>
      <c r="M881" s="236"/>
      <c r="N881" s="236"/>
      <c r="O881" s="236"/>
      <c r="P881" s="236"/>
      <c r="Q881" s="236"/>
      <c r="R881" s="236"/>
      <c r="S881" s="236"/>
      <c r="T881" s="236"/>
      <c r="U881" s="236"/>
      <c r="V881" s="236"/>
      <c r="W881" s="236"/>
      <c r="X881" s="236"/>
      <c r="Y881" s="236"/>
      <c r="Z881" s="236"/>
    </row>
    <row r="882" spans="1:26" ht="15.75" customHeight="1">
      <c r="A882" s="279"/>
      <c r="B882" s="279"/>
      <c r="C882" s="280"/>
      <c r="D882" s="280"/>
      <c r="E882" s="280"/>
      <c r="F882" s="281"/>
      <c r="G882" s="280"/>
      <c r="H882" s="284"/>
      <c r="I882" s="236"/>
      <c r="J882" s="236"/>
      <c r="K882" s="236"/>
      <c r="L882" s="236"/>
      <c r="M882" s="236"/>
      <c r="N882" s="236"/>
      <c r="O882" s="236"/>
      <c r="P882" s="236"/>
      <c r="Q882" s="236"/>
      <c r="R882" s="236"/>
      <c r="S882" s="236"/>
      <c r="T882" s="236"/>
      <c r="U882" s="236"/>
      <c r="V882" s="236"/>
      <c r="W882" s="236"/>
      <c r="X882" s="236"/>
      <c r="Y882" s="236"/>
      <c r="Z882" s="236"/>
    </row>
    <row r="883" spans="1:26" ht="15.75" customHeight="1">
      <c r="A883" s="279"/>
      <c r="B883" s="279"/>
      <c r="C883" s="280"/>
      <c r="D883" s="280"/>
      <c r="E883" s="280"/>
      <c r="F883" s="281"/>
      <c r="G883" s="280"/>
      <c r="H883" s="284"/>
      <c r="I883" s="236"/>
      <c r="J883" s="236"/>
      <c r="K883" s="236"/>
      <c r="L883" s="236"/>
      <c r="M883" s="236"/>
      <c r="N883" s="236"/>
      <c r="O883" s="236"/>
      <c r="P883" s="236"/>
      <c r="Q883" s="236"/>
      <c r="R883" s="236"/>
      <c r="S883" s="236"/>
      <c r="T883" s="236"/>
      <c r="U883" s="236"/>
      <c r="V883" s="236"/>
      <c r="W883" s="236"/>
      <c r="X883" s="236"/>
      <c r="Y883" s="236"/>
      <c r="Z883" s="236"/>
    </row>
    <row r="884" spans="1:26" ht="15.75" customHeight="1">
      <c r="A884" s="279"/>
      <c r="B884" s="279"/>
      <c r="C884" s="280"/>
      <c r="D884" s="280"/>
      <c r="E884" s="280"/>
      <c r="F884" s="281"/>
      <c r="G884" s="280"/>
      <c r="H884" s="284"/>
      <c r="I884" s="236"/>
      <c r="J884" s="236"/>
      <c r="K884" s="236"/>
      <c r="L884" s="236"/>
      <c r="M884" s="236"/>
      <c r="N884" s="236"/>
      <c r="O884" s="236"/>
      <c r="P884" s="236"/>
      <c r="Q884" s="236"/>
      <c r="R884" s="236"/>
      <c r="S884" s="236"/>
      <c r="T884" s="236"/>
      <c r="U884" s="236"/>
      <c r="V884" s="236"/>
      <c r="W884" s="236"/>
      <c r="X884" s="236"/>
      <c r="Y884" s="236"/>
      <c r="Z884" s="236"/>
    </row>
    <row r="885" spans="1:26" ht="15.75" customHeight="1">
      <c r="A885" s="279"/>
      <c r="B885" s="279"/>
      <c r="C885" s="280"/>
      <c r="D885" s="280"/>
      <c r="E885" s="280"/>
      <c r="F885" s="281"/>
      <c r="G885" s="280"/>
      <c r="H885" s="284"/>
      <c r="I885" s="236"/>
      <c r="J885" s="236"/>
      <c r="K885" s="236"/>
      <c r="L885" s="236"/>
      <c r="M885" s="236"/>
      <c r="N885" s="236"/>
      <c r="O885" s="236"/>
      <c r="P885" s="236"/>
      <c r="Q885" s="236"/>
      <c r="R885" s="236"/>
      <c r="S885" s="236"/>
      <c r="T885" s="236"/>
      <c r="U885" s="236"/>
      <c r="V885" s="236"/>
      <c r="W885" s="236"/>
      <c r="X885" s="236"/>
      <c r="Y885" s="236"/>
      <c r="Z885" s="236"/>
    </row>
    <row r="886" spans="1:26" ht="15.75" customHeight="1">
      <c r="A886" s="279"/>
      <c r="B886" s="279"/>
      <c r="C886" s="280"/>
      <c r="D886" s="280"/>
      <c r="E886" s="280"/>
      <c r="F886" s="281"/>
      <c r="G886" s="280"/>
      <c r="H886" s="284"/>
      <c r="I886" s="236"/>
      <c r="J886" s="236"/>
      <c r="K886" s="236"/>
      <c r="L886" s="236"/>
      <c r="M886" s="236"/>
      <c r="N886" s="236"/>
      <c r="O886" s="236"/>
      <c r="P886" s="236"/>
      <c r="Q886" s="236"/>
      <c r="R886" s="236"/>
      <c r="S886" s="236"/>
      <c r="T886" s="236"/>
      <c r="U886" s="236"/>
      <c r="V886" s="236"/>
      <c r="W886" s="236"/>
      <c r="X886" s="236"/>
      <c r="Y886" s="236"/>
      <c r="Z886" s="236"/>
    </row>
    <row r="887" spans="1:26" ht="15.75" customHeight="1">
      <c r="A887" s="279"/>
      <c r="B887" s="279"/>
      <c r="C887" s="280"/>
      <c r="D887" s="280"/>
      <c r="E887" s="280"/>
      <c r="F887" s="281"/>
      <c r="G887" s="280"/>
      <c r="H887" s="284"/>
      <c r="I887" s="236"/>
      <c r="J887" s="236"/>
      <c r="K887" s="236"/>
      <c r="L887" s="236"/>
      <c r="M887" s="236"/>
      <c r="N887" s="236"/>
      <c r="O887" s="236"/>
      <c r="P887" s="236"/>
      <c r="Q887" s="236"/>
      <c r="R887" s="236"/>
      <c r="S887" s="236"/>
      <c r="T887" s="236"/>
      <c r="U887" s="236"/>
      <c r="V887" s="236"/>
      <c r="W887" s="236"/>
      <c r="X887" s="236"/>
      <c r="Y887" s="236"/>
      <c r="Z887" s="236"/>
    </row>
    <row r="888" spans="1:26" ht="15.75" customHeight="1">
      <c r="A888" s="279"/>
      <c r="B888" s="279"/>
      <c r="C888" s="280"/>
      <c r="D888" s="280"/>
      <c r="E888" s="280"/>
      <c r="F888" s="281"/>
      <c r="G888" s="280"/>
      <c r="H888" s="284"/>
      <c r="I888" s="236"/>
      <c r="J888" s="236"/>
      <c r="K888" s="236"/>
      <c r="L888" s="236"/>
      <c r="M888" s="236"/>
      <c r="N888" s="236"/>
      <c r="O888" s="236"/>
      <c r="P888" s="236"/>
      <c r="Q888" s="236"/>
      <c r="R888" s="236"/>
      <c r="S888" s="236"/>
      <c r="T888" s="236"/>
      <c r="U888" s="236"/>
      <c r="V888" s="236"/>
      <c r="W888" s="236"/>
      <c r="X888" s="236"/>
      <c r="Y888" s="236"/>
      <c r="Z888" s="236"/>
    </row>
    <row r="889" spans="1:26" ht="15.75" customHeight="1">
      <c r="A889" s="279"/>
      <c r="B889" s="279"/>
      <c r="C889" s="280"/>
      <c r="D889" s="280"/>
      <c r="E889" s="280"/>
      <c r="F889" s="281"/>
      <c r="G889" s="280"/>
      <c r="H889" s="284"/>
      <c r="I889" s="236"/>
      <c r="J889" s="236"/>
      <c r="K889" s="236"/>
      <c r="L889" s="236"/>
      <c r="M889" s="236"/>
      <c r="N889" s="236"/>
      <c r="O889" s="236"/>
      <c r="P889" s="236"/>
      <c r="Q889" s="236"/>
      <c r="R889" s="236"/>
      <c r="S889" s="236"/>
      <c r="T889" s="236"/>
      <c r="U889" s="236"/>
      <c r="V889" s="236"/>
      <c r="W889" s="236"/>
      <c r="X889" s="236"/>
      <c r="Y889" s="236"/>
      <c r="Z889" s="236"/>
    </row>
    <row r="890" spans="1:26" ht="15.75" customHeight="1">
      <c r="A890" s="279"/>
      <c r="B890" s="279"/>
      <c r="C890" s="280"/>
      <c r="D890" s="280"/>
      <c r="E890" s="280"/>
      <c r="F890" s="281"/>
      <c r="G890" s="280"/>
      <c r="H890" s="284"/>
      <c r="I890" s="236"/>
      <c r="J890" s="236"/>
      <c r="K890" s="236"/>
      <c r="L890" s="236"/>
      <c r="M890" s="236"/>
      <c r="N890" s="236"/>
      <c r="O890" s="236"/>
      <c r="P890" s="236"/>
      <c r="Q890" s="236"/>
      <c r="R890" s="236"/>
      <c r="S890" s="236"/>
      <c r="T890" s="236"/>
      <c r="U890" s="236"/>
      <c r="V890" s="236"/>
      <c r="W890" s="236"/>
      <c r="X890" s="236"/>
      <c r="Y890" s="236"/>
      <c r="Z890" s="236"/>
    </row>
    <row r="891" spans="1:26" ht="15.75" customHeight="1">
      <c r="A891" s="279"/>
      <c r="B891" s="279"/>
      <c r="C891" s="280"/>
      <c r="D891" s="280"/>
      <c r="E891" s="280"/>
      <c r="F891" s="281"/>
      <c r="G891" s="280"/>
      <c r="H891" s="284"/>
      <c r="I891" s="236"/>
      <c r="J891" s="236"/>
      <c r="K891" s="236"/>
      <c r="L891" s="236"/>
      <c r="M891" s="236"/>
      <c r="N891" s="236"/>
      <c r="O891" s="236"/>
      <c r="P891" s="236"/>
      <c r="Q891" s="236"/>
      <c r="R891" s="236"/>
      <c r="S891" s="236"/>
      <c r="T891" s="236"/>
      <c r="U891" s="236"/>
      <c r="V891" s="236"/>
      <c r="W891" s="236"/>
      <c r="X891" s="236"/>
      <c r="Y891" s="236"/>
      <c r="Z891" s="236"/>
    </row>
    <row r="892" spans="1:26" ht="15.75" customHeight="1">
      <c r="A892" s="279"/>
      <c r="B892" s="279"/>
      <c r="C892" s="280"/>
      <c r="D892" s="280"/>
      <c r="E892" s="280"/>
      <c r="F892" s="281"/>
      <c r="G892" s="280"/>
      <c r="H892" s="284"/>
      <c r="I892" s="236"/>
      <c r="J892" s="236"/>
      <c r="K892" s="236"/>
      <c r="L892" s="236"/>
      <c r="M892" s="236"/>
      <c r="N892" s="236"/>
      <c r="O892" s="236"/>
      <c r="P892" s="236"/>
      <c r="Q892" s="236"/>
      <c r="R892" s="236"/>
      <c r="S892" s="236"/>
      <c r="T892" s="236"/>
      <c r="U892" s="236"/>
      <c r="V892" s="236"/>
      <c r="W892" s="236"/>
      <c r="X892" s="236"/>
      <c r="Y892" s="236"/>
      <c r="Z892" s="236"/>
    </row>
    <row r="893" spans="1:26" ht="15.75" customHeight="1">
      <c r="A893" s="279"/>
      <c r="B893" s="279"/>
      <c r="C893" s="280"/>
      <c r="D893" s="280"/>
      <c r="E893" s="280"/>
      <c r="F893" s="281"/>
      <c r="G893" s="280"/>
      <c r="H893" s="284"/>
      <c r="I893" s="236"/>
      <c r="J893" s="236"/>
      <c r="K893" s="236"/>
      <c r="L893" s="236"/>
      <c r="M893" s="236"/>
      <c r="N893" s="236"/>
      <c r="O893" s="236"/>
      <c r="P893" s="236"/>
      <c r="Q893" s="236"/>
      <c r="R893" s="236"/>
      <c r="S893" s="236"/>
      <c r="T893" s="236"/>
      <c r="U893" s="236"/>
      <c r="V893" s="236"/>
      <c r="W893" s="236"/>
      <c r="X893" s="236"/>
      <c r="Y893" s="236"/>
      <c r="Z893" s="236"/>
    </row>
    <row r="894" spans="1:26" ht="15.75" customHeight="1">
      <c r="A894" s="279"/>
      <c r="B894" s="279"/>
      <c r="C894" s="280"/>
      <c r="D894" s="280"/>
      <c r="E894" s="280"/>
      <c r="F894" s="281"/>
      <c r="G894" s="280"/>
      <c r="H894" s="284"/>
      <c r="I894" s="236"/>
      <c r="J894" s="236"/>
      <c r="K894" s="236"/>
      <c r="L894" s="236"/>
      <c r="M894" s="236"/>
      <c r="N894" s="236"/>
      <c r="O894" s="236"/>
      <c r="P894" s="236"/>
      <c r="Q894" s="236"/>
      <c r="R894" s="236"/>
      <c r="S894" s="236"/>
      <c r="T894" s="236"/>
      <c r="U894" s="236"/>
      <c r="V894" s="236"/>
      <c r="W894" s="236"/>
      <c r="X894" s="236"/>
      <c r="Y894" s="236"/>
      <c r="Z894" s="236"/>
    </row>
    <row r="895" spans="1:26" ht="15.75" customHeight="1">
      <c r="A895" s="279"/>
      <c r="B895" s="279"/>
      <c r="C895" s="280"/>
      <c r="D895" s="280"/>
      <c r="E895" s="280"/>
      <c r="F895" s="281"/>
      <c r="G895" s="280"/>
      <c r="H895" s="284"/>
      <c r="I895" s="236"/>
      <c r="J895" s="236"/>
      <c r="K895" s="236"/>
      <c r="L895" s="236"/>
      <c r="M895" s="236"/>
      <c r="N895" s="236"/>
      <c r="O895" s="236"/>
      <c r="P895" s="236"/>
      <c r="Q895" s="236"/>
      <c r="R895" s="236"/>
      <c r="S895" s="236"/>
      <c r="T895" s="236"/>
      <c r="U895" s="236"/>
      <c r="V895" s="236"/>
      <c r="W895" s="236"/>
      <c r="X895" s="236"/>
      <c r="Y895" s="236"/>
      <c r="Z895" s="236"/>
    </row>
    <row r="896" spans="1:26" ht="15.75" customHeight="1">
      <c r="A896" s="279"/>
      <c r="B896" s="279"/>
      <c r="C896" s="280"/>
      <c r="D896" s="280"/>
      <c r="E896" s="280"/>
      <c r="F896" s="281"/>
      <c r="G896" s="280"/>
      <c r="H896" s="284"/>
      <c r="I896" s="236"/>
      <c r="J896" s="236"/>
      <c r="K896" s="236"/>
      <c r="L896" s="236"/>
      <c r="M896" s="236"/>
      <c r="N896" s="236"/>
      <c r="O896" s="236"/>
      <c r="P896" s="236"/>
      <c r="Q896" s="236"/>
      <c r="R896" s="236"/>
      <c r="S896" s="236"/>
      <c r="T896" s="236"/>
      <c r="U896" s="236"/>
      <c r="V896" s="236"/>
      <c r="W896" s="236"/>
      <c r="X896" s="236"/>
      <c r="Y896" s="236"/>
      <c r="Z896" s="236"/>
    </row>
    <row r="897" spans="1:26" ht="15.75" customHeight="1">
      <c r="A897" s="279"/>
      <c r="B897" s="279"/>
      <c r="C897" s="280"/>
      <c r="D897" s="280"/>
      <c r="E897" s="280"/>
      <c r="F897" s="281"/>
      <c r="G897" s="280"/>
      <c r="H897" s="284"/>
      <c r="I897" s="236"/>
      <c r="J897" s="236"/>
      <c r="K897" s="236"/>
      <c r="L897" s="236"/>
      <c r="M897" s="236"/>
      <c r="N897" s="236"/>
      <c r="O897" s="236"/>
      <c r="P897" s="236"/>
      <c r="Q897" s="236"/>
      <c r="R897" s="236"/>
      <c r="S897" s="236"/>
      <c r="T897" s="236"/>
      <c r="U897" s="236"/>
      <c r="V897" s="236"/>
      <c r="W897" s="236"/>
      <c r="X897" s="236"/>
      <c r="Y897" s="236"/>
      <c r="Z897" s="236"/>
    </row>
    <row r="898" spans="1:26" ht="15.75" customHeight="1">
      <c r="A898" s="279"/>
      <c r="B898" s="279"/>
      <c r="C898" s="280"/>
      <c r="D898" s="280"/>
      <c r="E898" s="280"/>
      <c r="F898" s="281"/>
      <c r="G898" s="280"/>
      <c r="H898" s="284"/>
      <c r="I898" s="236"/>
      <c r="J898" s="236"/>
      <c r="K898" s="236"/>
      <c r="L898" s="236"/>
      <c r="M898" s="236"/>
      <c r="N898" s="236"/>
      <c r="O898" s="236"/>
      <c r="P898" s="236"/>
      <c r="Q898" s="236"/>
      <c r="R898" s="236"/>
      <c r="S898" s="236"/>
      <c r="T898" s="236"/>
      <c r="U898" s="236"/>
      <c r="V898" s="236"/>
      <c r="W898" s="236"/>
      <c r="X898" s="236"/>
      <c r="Y898" s="236"/>
      <c r="Z898" s="236"/>
    </row>
    <row r="899" spans="1:26" ht="15.75" customHeight="1">
      <c r="A899" s="279"/>
      <c r="B899" s="279"/>
      <c r="C899" s="280"/>
      <c r="D899" s="280"/>
      <c r="E899" s="280"/>
      <c r="F899" s="281"/>
      <c r="G899" s="280"/>
      <c r="H899" s="284"/>
      <c r="I899" s="236"/>
      <c r="J899" s="236"/>
      <c r="K899" s="236"/>
      <c r="L899" s="236"/>
      <c r="M899" s="236"/>
      <c r="N899" s="236"/>
      <c r="O899" s="236"/>
      <c r="P899" s="236"/>
      <c r="Q899" s="236"/>
      <c r="R899" s="236"/>
      <c r="S899" s="236"/>
      <c r="T899" s="236"/>
      <c r="U899" s="236"/>
      <c r="V899" s="236"/>
      <c r="W899" s="236"/>
      <c r="X899" s="236"/>
      <c r="Y899" s="236"/>
      <c r="Z899" s="236"/>
    </row>
    <row r="900" spans="1:26" ht="15.75" customHeight="1">
      <c r="A900" s="279"/>
      <c r="B900" s="279"/>
      <c r="C900" s="280"/>
      <c r="D900" s="280"/>
      <c r="E900" s="280"/>
      <c r="F900" s="281"/>
      <c r="G900" s="280"/>
      <c r="H900" s="284"/>
      <c r="I900" s="236"/>
      <c r="J900" s="236"/>
      <c r="K900" s="236"/>
      <c r="L900" s="236"/>
      <c r="M900" s="236"/>
      <c r="N900" s="236"/>
      <c r="O900" s="236"/>
      <c r="P900" s="236"/>
      <c r="Q900" s="236"/>
      <c r="R900" s="236"/>
      <c r="S900" s="236"/>
      <c r="T900" s="236"/>
      <c r="U900" s="236"/>
      <c r="V900" s="236"/>
      <c r="W900" s="236"/>
      <c r="X900" s="236"/>
      <c r="Y900" s="236"/>
      <c r="Z900" s="236"/>
    </row>
    <row r="901" spans="1:26" ht="15.75" customHeight="1">
      <c r="A901" s="279"/>
      <c r="B901" s="279"/>
      <c r="C901" s="280"/>
      <c r="D901" s="280"/>
      <c r="E901" s="280"/>
      <c r="F901" s="281"/>
      <c r="G901" s="280"/>
      <c r="H901" s="284"/>
      <c r="I901" s="236"/>
      <c r="J901" s="236"/>
      <c r="K901" s="236"/>
      <c r="L901" s="236"/>
      <c r="M901" s="236"/>
      <c r="N901" s="236"/>
      <c r="O901" s="236"/>
      <c r="P901" s="236"/>
      <c r="Q901" s="236"/>
      <c r="R901" s="236"/>
      <c r="S901" s="236"/>
      <c r="T901" s="236"/>
      <c r="U901" s="236"/>
      <c r="V901" s="236"/>
      <c r="W901" s="236"/>
      <c r="X901" s="236"/>
      <c r="Y901" s="236"/>
      <c r="Z901" s="236"/>
    </row>
    <row r="902" spans="1:26" ht="15.75" customHeight="1">
      <c r="A902" s="279"/>
      <c r="B902" s="279"/>
      <c r="C902" s="280"/>
      <c r="D902" s="280"/>
      <c r="E902" s="280"/>
      <c r="F902" s="281"/>
      <c r="G902" s="280"/>
      <c r="H902" s="284"/>
      <c r="I902" s="236"/>
      <c r="J902" s="236"/>
      <c r="K902" s="236"/>
      <c r="L902" s="236"/>
      <c r="M902" s="236"/>
      <c r="N902" s="236"/>
      <c r="O902" s="236"/>
      <c r="P902" s="236"/>
      <c r="Q902" s="236"/>
      <c r="R902" s="236"/>
      <c r="S902" s="236"/>
      <c r="T902" s="236"/>
      <c r="U902" s="236"/>
      <c r="V902" s="236"/>
      <c r="W902" s="236"/>
      <c r="X902" s="236"/>
      <c r="Y902" s="236"/>
      <c r="Z902" s="236"/>
    </row>
    <row r="903" spans="1:26" ht="15.75" customHeight="1">
      <c r="A903" s="279"/>
      <c r="B903" s="279"/>
      <c r="C903" s="280"/>
      <c r="D903" s="280"/>
      <c r="E903" s="280"/>
      <c r="F903" s="281"/>
      <c r="G903" s="280"/>
      <c r="H903" s="284"/>
      <c r="I903" s="236"/>
      <c r="J903" s="236"/>
      <c r="K903" s="236"/>
      <c r="L903" s="236"/>
      <c r="M903" s="236"/>
      <c r="N903" s="236"/>
      <c r="O903" s="236"/>
      <c r="P903" s="236"/>
      <c r="Q903" s="236"/>
      <c r="R903" s="236"/>
      <c r="S903" s="236"/>
      <c r="T903" s="236"/>
      <c r="U903" s="236"/>
      <c r="V903" s="236"/>
      <c r="W903" s="236"/>
      <c r="X903" s="236"/>
      <c r="Y903" s="236"/>
      <c r="Z903" s="236"/>
    </row>
    <row r="904" spans="1:26" ht="15.75" customHeight="1">
      <c r="A904" s="279"/>
      <c r="B904" s="279"/>
      <c r="C904" s="280"/>
      <c r="D904" s="280"/>
      <c r="E904" s="280"/>
      <c r="F904" s="281"/>
      <c r="G904" s="280"/>
      <c r="H904" s="284"/>
      <c r="I904" s="236"/>
      <c r="J904" s="236"/>
      <c r="K904" s="236"/>
      <c r="L904" s="236"/>
      <c r="M904" s="236"/>
      <c r="N904" s="236"/>
      <c r="O904" s="236"/>
      <c r="P904" s="236"/>
      <c r="Q904" s="236"/>
      <c r="R904" s="236"/>
      <c r="S904" s="236"/>
      <c r="T904" s="236"/>
      <c r="U904" s="236"/>
      <c r="V904" s="236"/>
      <c r="W904" s="236"/>
      <c r="X904" s="236"/>
      <c r="Y904" s="236"/>
      <c r="Z904" s="236"/>
    </row>
    <row r="905" spans="1:26" ht="15.75" customHeight="1">
      <c r="A905" s="279"/>
      <c r="B905" s="279"/>
      <c r="C905" s="280"/>
      <c r="D905" s="280"/>
      <c r="E905" s="280"/>
      <c r="F905" s="281"/>
      <c r="G905" s="280"/>
      <c r="H905" s="284"/>
      <c r="I905" s="236"/>
      <c r="J905" s="236"/>
      <c r="K905" s="236"/>
      <c r="L905" s="236"/>
      <c r="M905" s="236"/>
      <c r="N905" s="236"/>
      <c r="O905" s="236"/>
      <c r="P905" s="236"/>
      <c r="Q905" s="236"/>
      <c r="R905" s="236"/>
      <c r="S905" s="236"/>
      <c r="T905" s="236"/>
      <c r="U905" s="236"/>
      <c r="V905" s="236"/>
      <c r="W905" s="236"/>
      <c r="X905" s="236"/>
      <c r="Y905" s="236"/>
      <c r="Z905" s="236"/>
    </row>
    <row r="906" spans="1:26" ht="15.75" customHeight="1">
      <c r="A906" s="279"/>
      <c r="B906" s="279"/>
      <c r="C906" s="280"/>
      <c r="D906" s="280"/>
      <c r="E906" s="280"/>
      <c r="F906" s="281"/>
      <c r="G906" s="280"/>
      <c r="H906" s="284"/>
      <c r="I906" s="236"/>
      <c r="J906" s="236"/>
      <c r="K906" s="236"/>
      <c r="L906" s="236"/>
      <c r="M906" s="236"/>
      <c r="N906" s="236"/>
      <c r="O906" s="236"/>
      <c r="P906" s="236"/>
      <c r="Q906" s="236"/>
      <c r="R906" s="236"/>
      <c r="S906" s="236"/>
      <c r="T906" s="236"/>
      <c r="U906" s="236"/>
      <c r="V906" s="236"/>
      <c r="W906" s="236"/>
      <c r="X906" s="236"/>
      <c r="Y906" s="236"/>
      <c r="Z906" s="236"/>
    </row>
    <row r="907" spans="1:26" ht="15.75" customHeight="1">
      <c r="A907" s="279"/>
      <c r="B907" s="279"/>
      <c r="C907" s="280"/>
      <c r="D907" s="280"/>
      <c r="E907" s="280"/>
      <c r="F907" s="281"/>
      <c r="G907" s="280"/>
      <c r="H907" s="284"/>
      <c r="I907" s="236"/>
      <c r="J907" s="236"/>
      <c r="K907" s="236"/>
      <c r="L907" s="236"/>
      <c r="M907" s="236"/>
      <c r="N907" s="236"/>
      <c r="O907" s="236"/>
      <c r="P907" s="236"/>
      <c r="Q907" s="236"/>
      <c r="R907" s="236"/>
      <c r="S907" s="236"/>
      <c r="T907" s="236"/>
      <c r="U907" s="236"/>
      <c r="V907" s="236"/>
      <c r="W907" s="236"/>
      <c r="X907" s="236"/>
      <c r="Y907" s="236"/>
      <c r="Z907" s="236"/>
    </row>
    <row r="908" spans="1:26" ht="15.75" customHeight="1">
      <c r="A908" s="279"/>
      <c r="B908" s="279"/>
      <c r="C908" s="280"/>
      <c r="D908" s="280"/>
      <c r="E908" s="280"/>
      <c r="F908" s="281"/>
      <c r="G908" s="280"/>
      <c r="H908" s="284"/>
      <c r="I908" s="236"/>
      <c r="J908" s="236"/>
      <c r="K908" s="236"/>
      <c r="L908" s="236"/>
      <c r="M908" s="236"/>
      <c r="N908" s="236"/>
      <c r="O908" s="236"/>
      <c r="P908" s="236"/>
      <c r="Q908" s="236"/>
      <c r="R908" s="236"/>
      <c r="S908" s="236"/>
      <c r="T908" s="236"/>
      <c r="U908" s="236"/>
      <c r="V908" s="236"/>
      <c r="W908" s="236"/>
      <c r="X908" s="236"/>
      <c r="Y908" s="236"/>
      <c r="Z908" s="236"/>
    </row>
    <row r="909" spans="1:26" ht="15.75" customHeight="1">
      <c r="A909" s="279"/>
      <c r="B909" s="279"/>
      <c r="C909" s="280"/>
      <c r="D909" s="280"/>
      <c r="E909" s="280"/>
      <c r="F909" s="281"/>
      <c r="G909" s="280"/>
      <c r="H909" s="284"/>
      <c r="I909" s="236"/>
      <c r="J909" s="236"/>
      <c r="K909" s="236"/>
      <c r="L909" s="236"/>
      <c r="M909" s="236"/>
      <c r="N909" s="236"/>
      <c r="O909" s="236"/>
      <c r="P909" s="236"/>
      <c r="Q909" s="236"/>
      <c r="R909" s="236"/>
      <c r="S909" s="236"/>
      <c r="T909" s="236"/>
      <c r="U909" s="236"/>
      <c r="V909" s="236"/>
      <c r="W909" s="236"/>
      <c r="X909" s="236"/>
      <c r="Y909" s="236"/>
      <c r="Z909" s="236"/>
    </row>
    <row r="910" spans="1:26" ht="15.75" customHeight="1">
      <c r="A910" s="279"/>
      <c r="B910" s="279"/>
      <c r="C910" s="280"/>
      <c r="D910" s="280"/>
      <c r="E910" s="280"/>
      <c r="F910" s="281"/>
      <c r="G910" s="280"/>
      <c r="H910" s="284"/>
      <c r="I910" s="236"/>
      <c r="J910" s="236"/>
      <c r="K910" s="236"/>
      <c r="L910" s="236"/>
      <c r="M910" s="236"/>
      <c r="N910" s="236"/>
      <c r="O910" s="236"/>
      <c r="P910" s="236"/>
      <c r="Q910" s="236"/>
      <c r="R910" s="236"/>
      <c r="S910" s="236"/>
      <c r="T910" s="236"/>
      <c r="U910" s="236"/>
      <c r="V910" s="236"/>
      <c r="W910" s="236"/>
      <c r="X910" s="236"/>
      <c r="Y910" s="236"/>
      <c r="Z910" s="236"/>
    </row>
    <row r="911" spans="1:26" ht="15.75" customHeight="1">
      <c r="A911" s="279"/>
      <c r="B911" s="279"/>
      <c r="C911" s="280"/>
      <c r="D911" s="280"/>
      <c r="E911" s="280"/>
      <c r="F911" s="281"/>
      <c r="G911" s="280"/>
      <c r="H911" s="284"/>
      <c r="I911" s="236"/>
      <c r="J911" s="236"/>
      <c r="K911" s="236"/>
      <c r="L911" s="236"/>
      <c r="M911" s="236"/>
      <c r="N911" s="236"/>
      <c r="O911" s="236"/>
      <c r="P911" s="236"/>
      <c r="Q911" s="236"/>
      <c r="R911" s="236"/>
      <c r="S911" s="236"/>
      <c r="T911" s="236"/>
      <c r="U911" s="236"/>
      <c r="V911" s="236"/>
      <c r="W911" s="236"/>
      <c r="X911" s="236"/>
      <c r="Y911" s="236"/>
      <c r="Z911" s="236"/>
    </row>
    <row r="912" spans="1:26" ht="15.75" customHeight="1">
      <c r="A912" s="279"/>
      <c r="B912" s="279"/>
      <c r="C912" s="280"/>
      <c r="D912" s="280"/>
      <c r="E912" s="280"/>
      <c r="F912" s="281"/>
      <c r="G912" s="280"/>
      <c r="H912" s="284"/>
      <c r="I912" s="236"/>
      <c r="J912" s="236"/>
      <c r="K912" s="236"/>
      <c r="L912" s="236"/>
      <c r="M912" s="236"/>
      <c r="N912" s="236"/>
      <c r="O912" s="236"/>
      <c r="P912" s="236"/>
      <c r="Q912" s="236"/>
      <c r="R912" s="236"/>
      <c r="S912" s="236"/>
      <c r="T912" s="236"/>
      <c r="U912" s="236"/>
      <c r="V912" s="236"/>
      <c r="W912" s="236"/>
      <c r="X912" s="236"/>
      <c r="Y912" s="236"/>
      <c r="Z912" s="236"/>
    </row>
    <row r="913" spans="1:26" ht="15.75" customHeight="1">
      <c r="A913" s="279"/>
      <c r="B913" s="279"/>
      <c r="C913" s="280"/>
      <c r="D913" s="280"/>
      <c r="E913" s="280"/>
      <c r="F913" s="281"/>
      <c r="G913" s="280"/>
      <c r="H913" s="284"/>
      <c r="I913" s="236"/>
      <c r="J913" s="236"/>
      <c r="K913" s="236"/>
      <c r="L913" s="236"/>
      <c r="M913" s="236"/>
      <c r="N913" s="236"/>
      <c r="O913" s="236"/>
      <c r="P913" s="236"/>
      <c r="Q913" s="236"/>
      <c r="R913" s="236"/>
      <c r="S913" s="236"/>
      <c r="T913" s="236"/>
      <c r="U913" s="236"/>
      <c r="V913" s="236"/>
      <c r="W913" s="236"/>
      <c r="X913" s="236"/>
      <c r="Y913" s="236"/>
      <c r="Z913" s="236"/>
    </row>
    <row r="914" spans="1:26" ht="15.75" customHeight="1">
      <c r="A914" s="279"/>
      <c r="B914" s="279"/>
      <c r="C914" s="280"/>
      <c r="D914" s="280"/>
      <c r="E914" s="280"/>
      <c r="F914" s="281"/>
      <c r="G914" s="280"/>
      <c r="H914" s="284"/>
      <c r="I914" s="236"/>
      <c r="J914" s="236"/>
      <c r="K914" s="236"/>
      <c r="L914" s="236"/>
      <c r="M914" s="236"/>
      <c r="N914" s="236"/>
      <c r="O914" s="236"/>
      <c r="P914" s="236"/>
      <c r="Q914" s="236"/>
      <c r="R914" s="236"/>
      <c r="S914" s="236"/>
      <c r="T914" s="236"/>
      <c r="U914" s="236"/>
      <c r="V914" s="236"/>
      <c r="W914" s="236"/>
      <c r="X914" s="236"/>
      <c r="Y914" s="236"/>
      <c r="Z914" s="236"/>
    </row>
    <row r="915" spans="1:26" ht="15.75" customHeight="1">
      <c r="A915" s="279"/>
      <c r="B915" s="279"/>
      <c r="C915" s="280"/>
      <c r="D915" s="280"/>
      <c r="E915" s="280"/>
      <c r="F915" s="281"/>
      <c r="G915" s="280"/>
      <c r="H915" s="284"/>
      <c r="I915" s="236"/>
      <c r="J915" s="236"/>
      <c r="K915" s="236"/>
      <c r="L915" s="236"/>
      <c r="M915" s="236"/>
      <c r="N915" s="236"/>
      <c r="O915" s="236"/>
      <c r="P915" s="236"/>
      <c r="Q915" s="236"/>
      <c r="R915" s="236"/>
      <c r="S915" s="236"/>
      <c r="T915" s="236"/>
      <c r="U915" s="236"/>
      <c r="V915" s="236"/>
      <c r="W915" s="236"/>
      <c r="X915" s="236"/>
      <c r="Y915" s="236"/>
      <c r="Z915" s="236"/>
    </row>
    <row r="916" spans="1:26" ht="15.75" customHeight="1">
      <c r="A916" s="279"/>
      <c r="B916" s="279"/>
      <c r="C916" s="280"/>
      <c r="D916" s="280"/>
      <c r="E916" s="280"/>
      <c r="F916" s="281"/>
      <c r="G916" s="280"/>
      <c r="H916" s="284"/>
      <c r="I916" s="236"/>
      <c r="J916" s="236"/>
      <c r="K916" s="236"/>
      <c r="L916" s="236"/>
      <c r="M916" s="236"/>
      <c r="N916" s="236"/>
      <c r="O916" s="236"/>
      <c r="P916" s="236"/>
      <c r="Q916" s="236"/>
      <c r="R916" s="236"/>
      <c r="S916" s="236"/>
      <c r="T916" s="236"/>
      <c r="U916" s="236"/>
      <c r="V916" s="236"/>
      <c r="W916" s="236"/>
      <c r="X916" s="236"/>
      <c r="Y916" s="236"/>
      <c r="Z916" s="236"/>
    </row>
    <row r="917" spans="1:26" ht="15.75" customHeight="1">
      <c r="A917" s="279"/>
      <c r="B917" s="279"/>
      <c r="C917" s="280"/>
      <c r="D917" s="280"/>
      <c r="E917" s="280"/>
      <c r="F917" s="281"/>
      <c r="G917" s="280"/>
      <c r="H917" s="284"/>
      <c r="I917" s="236"/>
      <c r="J917" s="236"/>
      <c r="K917" s="236"/>
      <c r="L917" s="236"/>
      <c r="M917" s="236"/>
      <c r="N917" s="236"/>
      <c r="O917" s="236"/>
      <c r="P917" s="236"/>
      <c r="Q917" s="236"/>
      <c r="R917" s="236"/>
      <c r="S917" s="236"/>
      <c r="T917" s="236"/>
      <c r="U917" s="236"/>
      <c r="V917" s="236"/>
      <c r="W917" s="236"/>
      <c r="X917" s="236"/>
      <c r="Y917" s="236"/>
      <c r="Z917" s="236"/>
    </row>
    <row r="918" spans="1:26" ht="15.75" customHeight="1">
      <c r="A918" s="279"/>
      <c r="B918" s="279"/>
      <c r="C918" s="280"/>
      <c r="D918" s="280"/>
      <c r="E918" s="280"/>
      <c r="F918" s="281"/>
      <c r="G918" s="280"/>
      <c r="H918" s="284"/>
      <c r="I918" s="236"/>
      <c r="J918" s="236"/>
      <c r="K918" s="236"/>
      <c r="L918" s="236"/>
      <c r="M918" s="236"/>
      <c r="N918" s="236"/>
      <c r="O918" s="236"/>
      <c r="P918" s="236"/>
      <c r="Q918" s="236"/>
      <c r="R918" s="236"/>
      <c r="S918" s="236"/>
      <c r="T918" s="236"/>
      <c r="U918" s="236"/>
      <c r="V918" s="236"/>
      <c r="W918" s="236"/>
      <c r="X918" s="236"/>
      <c r="Y918" s="236"/>
      <c r="Z918" s="236"/>
    </row>
    <row r="919" spans="1:26" ht="15.75" customHeight="1">
      <c r="A919" s="279"/>
      <c r="B919" s="279"/>
      <c r="C919" s="280"/>
      <c r="D919" s="280"/>
      <c r="E919" s="280"/>
      <c r="F919" s="281"/>
      <c r="G919" s="280"/>
      <c r="H919" s="284"/>
      <c r="I919" s="236"/>
      <c r="J919" s="236"/>
      <c r="K919" s="236"/>
      <c r="L919" s="236"/>
      <c r="M919" s="236"/>
      <c r="N919" s="236"/>
      <c r="O919" s="236"/>
      <c r="P919" s="236"/>
      <c r="Q919" s="236"/>
      <c r="R919" s="236"/>
      <c r="S919" s="236"/>
      <c r="T919" s="236"/>
      <c r="U919" s="236"/>
      <c r="V919" s="236"/>
      <c r="W919" s="236"/>
      <c r="X919" s="236"/>
      <c r="Y919" s="236"/>
      <c r="Z919" s="236"/>
    </row>
    <row r="920" spans="1:26" ht="15.75" customHeight="1">
      <c r="A920" s="279"/>
      <c r="B920" s="279"/>
      <c r="C920" s="280"/>
      <c r="D920" s="280"/>
      <c r="E920" s="280"/>
      <c r="F920" s="281"/>
      <c r="G920" s="280"/>
      <c r="H920" s="284"/>
      <c r="I920" s="236"/>
      <c r="J920" s="236"/>
      <c r="K920" s="236"/>
      <c r="L920" s="236"/>
      <c r="M920" s="236"/>
      <c r="N920" s="236"/>
      <c r="O920" s="236"/>
      <c r="P920" s="236"/>
      <c r="Q920" s="236"/>
      <c r="R920" s="236"/>
      <c r="S920" s="236"/>
      <c r="T920" s="236"/>
      <c r="U920" s="236"/>
      <c r="V920" s="236"/>
      <c r="W920" s="236"/>
      <c r="X920" s="236"/>
      <c r="Y920" s="236"/>
      <c r="Z920" s="236"/>
    </row>
    <row r="921" spans="1:26" ht="15.75" customHeight="1">
      <c r="A921" s="279"/>
      <c r="B921" s="279"/>
      <c r="C921" s="280"/>
      <c r="D921" s="280"/>
      <c r="E921" s="280"/>
      <c r="F921" s="281"/>
      <c r="G921" s="280"/>
      <c r="H921" s="284"/>
      <c r="I921" s="236"/>
      <c r="J921" s="236"/>
      <c r="K921" s="236"/>
      <c r="L921" s="236"/>
      <c r="M921" s="236"/>
      <c r="N921" s="236"/>
      <c r="O921" s="236"/>
      <c r="P921" s="236"/>
      <c r="Q921" s="236"/>
      <c r="R921" s="236"/>
      <c r="S921" s="236"/>
      <c r="T921" s="236"/>
      <c r="U921" s="236"/>
      <c r="V921" s="236"/>
      <c r="W921" s="236"/>
      <c r="X921" s="236"/>
      <c r="Y921" s="236"/>
      <c r="Z921" s="236"/>
    </row>
    <row r="922" spans="1:26" ht="15.75" customHeight="1">
      <c r="A922" s="279"/>
      <c r="B922" s="279"/>
      <c r="C922" s="280"/>
      <c r="D922" s="280"/>
      <c r="E922" s="280"/>
      <c r="F922" s="281"/>
      <c r="G922" s="280"/>
      <c r="H922" s="284"/>
      <c r="I922" s="236"/>
      <c r="J922" s="236"/>
      <c r="K922" s="236"/>
      <c r="L922" s="236"/>
      <c r="M922" s="236"/>
      <c r="N922" s="236"/>
      <c r="O922" s="236"/>
      <c r="P922" s="236"/>
      <c r="Q922" s="236"/>
      <c r="R922" s="236"/>
      <c r="S922" s="236"/>
      <c r="T922" s="236"/>
      <c r="U922" s="236"/>
      <c r="V922" s="236"/>
      <c r="W922" s="236"/>
      <c r="X922" s="236"/>
      <c r="Y922" s="236"/>
      <c r="Z922" s="236"/>
    </row>
    <row r="923" spans="1:26" ht="15.75" customHeight="1">
      <c r="A923" s="279"/>
      <c r="B923" s="279"/>
      <c r="C923" s="280"/>
      <c r="D923" s="280"/>
      <c r="E923" s="280"/>
      <c r="F923" s="281"/>
      <c r="G923" s="280"/>
      <c r="H923" s="284"/>
      <c r="I923" s="236"/>
      <c r="J923" s="236"/>
      <c r="K923" s="236"/>
      <c r="L923" s="236"/>
      <c r="M923" s="236"/>
      <c r="N923" s="236"/>
      <c r="O923" s="236"/>
      <c r="P923" s="236"/>
      <c r="Q923" s="236"/>
      <c r="R923" s="236"/>
      <c r="S923" s="236"/>
      <c r="T923" s="236"/>
      <c r="U923" s="236"/>
      <c r="V923" s="236"/>
      <c r="W923" s="236"/>
      <c r="X923" s="236"/>
      <c r="Y923" s="236"/>
      <c r="Z923" s="236"/>
    </row>
    <row r="924" spans="1:26" ht="15.75" customHeight="1">
      <c r="A924" s="279"/>
      <c r="B924" s="279"/>
      <c r="C924" s="280"/>
      <c r="D924" s="280"/>
      <c r="E924" s="280"/>
      <c r="F924" s="281"/>
      <c r="G924" s="280"/>
      <c r="H924" s="284"/>
      <c r="I924" s="236"/>
      <c r="J924" s="236"/>
      <c r="K924" s="236"/>
      <c r="L924" s="236"/>
      <c r="M924" s="236"/>
      <c r="N924" s="236"/>
      <c r="O924" s="236"/>
      <c r="P924" s="236"/>
      <c r="Q924" s="236"/>
      <c r="R924" s="236"/>
      <c r="S924" s="236"/>
      <c r="T924" s="236"/>
      <c r="U924" s="236"/>
      <c r="V924" s="236"/>
      <c r="W924" s="236"/>
      <c r="X924" s="236"/>
      <c r="Y924" s="236"/>
      <c r="Z924" s="236"/>
    </row>
    <row r="925" spans="1:26" ht="15.75" customHeight="1">
      <c r="A925" s="279"/>
      <c r="B925" s="279"/>
      <c r="C925" s="280"/>
      <c r="D925" s="280"/>
      <c r="E925" s="280"/>
      <c r="F925" s="281"/>
      <c r="G925" s="280"/>
      <c r="H925" s="284"/>
      <c r="I925" s="236"/>
      <c r="J925" s="236"/>
      <c r="K925" s="236"/>
      <c r="L925" s="236"/>
      <c r="M925" s="236"/>
      <c r="N925" s="236"/>
      <c r="O925" s="236"/>
      <c r="P925" s="236"/>
      <c r="Q925" s="236"/>
      <c r="R925" s="236"/>
      <c r="S925" s="236"/>
      <c r="T925" s="236"/>
      <c r="U925" s="236"/>
      <c r="V925" s="236"/>
      <c r="W925" s="236"/>
      <c r="X925" s="236"/>
      <c r="Y925" s="236"/>
      <c r="Z925" s="236"/>
    </row>
    <row r="926" spans="1:26" ht="15.75" customHeight="1">
      <c r="A926" s="279"/>
      <c r="B926" s="279"/>
      <c r="C926" s="280"/>
      <c r="D926" s="280"/>
      <c r="E926" s="280"/>
      <c r="F926" s="281"/>
      <c r="G926" s="280"/>
      <c r="H926" s="284"/>
      <c r="I926" s="236"/>
      <c r="J926" s="236"/>
      <c r="K926" s="236"/>
      <c r="L926" s="236"/>
      <c r="M926" s="236"/>
      <c r="N926" s="236"/>
      <c r="O926" s="236"/>
      <c r="P926" s="236"/>
      <c r="Q926" s="236"/>
      <c r="R926" s="236"/>
      <c r="S926" s="236"/>
      <c r="T926" s="236"/>
      <c r="U926" s="236"/>
      <c r="V926" s="236"/>
      <c r="W926" s="236"/>
      <c r="X926" s="236"/>
      <c r="Y926" s="236"/>
      <c r="Z926" s="236"/>
    </row>
    <row r="927" spans="1:26" ht="15.75" customHeight="1">
      <c r="A927" s="279"/>
      <c r="B927" s="279"/>
      <c r="C927" s="280"/>
      <c r="D927" s="280"/>
      <c r="E927" s="280"/>
      <c r="F927" s="281"/>
      <c r="G927" s="280"/>
      <c r="H927" s="284"/>
      <c r="I927" s="236"/>
      <c r="J927" s="236"/>
      <c r="K927" s="236"/>
      <c r="L927" s="236"/>
      <c r="M927" s="236"/>
      <c r="N927" s="236"/>
      <c r="O927" s="236"/>
      <c r="P927" s="236"/>
      <c r="Q927" s="236"/>
      <c r="R927" s="236"/>
      <c r="S927" s="236"/>
      <c r="T927" s="236"/>
      <c r="U927" s="236"/>
      <c r="V927" s="236"/>
      <c r="W927" s="236"/>
      <c r="X927" s="236"/>
      <c r="Y927" s="236"/>
      <c r="Z927" s="236"/>
    </row>
    <row r="928" spans="1:26" ht="15.75" customHeight="1">
      <c r="A928" s="279"/>
      <c r="B928" s="279"/>
      <c r="C928" s="280"/>
      <c r="D928" s="280"/>
      <c r="E928" s="280"/>
      <c r="F928" s="281"/>
      <c r="G928" s="280"/>
      <c r="H928" s="284"/>
      <c r="I928" s="236"/>
      <c r="J928" s="236"/>
      <c r="K928" s="236"/>
      <c r="L928" s="236"/>
      <c r="M928" s="236"/>
      <c r="N928" s="236"/>
      <c r="O928" s="236"/>
      <c r="P928" s="236"/>
      <c r="Q928" s="236"/>
      <c r="R928" s="236"/>
      <c r="S928" s="236"/>
      <c r="T928" s="236"/>
      <c r="U928" s="236"/>
      <c r="V928" s="236"/>
      <c r="W928" s="236"/>
      <c r="X928" s="236"/>
      <c r="Y928" s="236"/>
      <c r="Z928" s="236"/>
    </row>
    <row r="929" spans="1:26" ht="15.75" customHeight="1">
      <c r="A929" s="279"/>
      <c r="B929" s="279"/>
      <c r="C929" s="280"/>
      <c r="D929" s="280"/>
      <c r="E929" s="280"/>
      <c r="F929" s="281"/>
      <c r="G929" s="280"/>
      <c r="H929" s="284"/>
      <c r="I929" s="236"/>
      <c r="J929" s="236"/>
      <c r="K929" s="236"/>
      <c r="L929" s="236"/>
      <c r="M929" s="236"/>
      <c r="N929" s="236"/>
      <c r="O929" s="236"/>
      <c r="P929" s="236"/>
      <c r="Q929" s="236"/>
      <c r="R929" s="236"/>
      <c r="S929" s="236"/>
      <c r="T929" s="236"/>
      <c r="U929" s="236"/>
      <c r="V929" s="236"/>
      <c r="W929" s="236"/>
      <c r="X929" s="236"/>
      <c r="Y929" s="236"/>
      <c r="Z929" s="236"/>
    </row>
    <row r="930" spans="1:26" ht="15.75" customHeight="1">
      <c r="A930" s="279"/>
      <c r="B930" s="279"/>
      <c r="C930" s="280"/>
      <c r="D930" s="280"/>
      <c r="E930" s="280"/>
      <c r="F930" s="281"/>
      <c r="G930" s="280"/>
      <c r="H930" s="284"/>
      <c r="I930" s="236"/>
      <c r="J930" s="236"/>
      <c r="K930" s="236"/>
      <c r="L930" s="236"/>
      <c r="M930" s="236"/>
      <c r="N930" s="236"/>
      <c r="O930" s="236"/>
      <c r="P930" s="236"/>
      <c r="Q930" s="236"/>
      <c r="R930" s="236"/>
      <c r="S930" s="236"/>
      <c r="T930" s="236"/>
      <c r="U930" s="236"/>
      <c r="V930" s="236"/>
      <c r="W930" s="236"/>
      <c r="X930" s="236"/>
      <c r="Y930" s="236"/>
      <c r="Z930" s="236"/>
    </row>
    <row r="931" spans="1:26" ht="15.75" customHeight="1">
      <c r="A931" s="279"/>
      <c r="B931" s="279"/>
      <c r="C931" s="280"/>
      <c r="D931" s="280"/>
      <c r="E931" s="280"/>
      <c r="F931" s="281"/>
      <c r="G931" s="280"/>
      <c r="H931" s="284"/>
      <c r="I931" s="236"/>
      <c r="J931" s="236"/>
      <c r="K931" s="236"/>
      <c r="L931" s="236"/>
      <c r="M931" s="236"/>
      <c r="N931" s="236"/>
      <c r="O931" s="236"/>
      <c r="P931" s="236"/>
      <c r="Q931" s="236"/>
      <c r="R931" s="236"/>
      <c r="S931" s="236"/>
      <c r="T931" s="236"/>
      <c r="U931" s="236"/>
      <c r="V931" s="236"/>
      <c r="W931" s="236"/>
      <c r="X931" s="236"/>
      <c r="Y931" s="236"/>
      <c r="Z931" s="236"/>
    </row>
    <row r="932" spans="1:26" ht="15.75" customHeight="1">
      <c r="A932" s="279"/>
      <c r="B932" s="279"/>
      <c r="C932" s="280"/>
      <c r="D932" s="280"/>
      <c r="E932" s="280"/>
      <c r="F932" s="281"/>
      <c r="G932" s="280"/>
      <c r="H932" s="284"/>
      <c r="I932" s="236"/>
      <c r="J932" s="236"/>
      <c r="K932" s="236"/>
      <c r="L932" s="236"/>
      <c r="M932" s="236"/>
      <c r="N932" s="236"/>
      <c r="O932" s="236"/>
      <c r="P932" s="236"/>
      <c r="Q932" s="236"/>
      <c r="R932" s="236"/>
      <c r="S932" s="236"/>
      <c r="T932" s="236"/>
      <c r="U932" s="236"/>
      <c r="V932" s="236"/>
      <c r="W932" s="236"/>
      <c r="X932" s="236"/>
      <c r="Y932" s="236"/>
      <c r="Z932" s="236"/>
    </row>
    <row r="933" spans="1:26" ht="15.75" customHeight="1">
      <c r="A933" s="279"/>
      <c r="B933" s="279"/>
      <c r="C933" s="280"/>
      <c r="D933" s="280"/>
      <c r="E933" s="280"/>
      <c r="F933" s="281"/>
      <c r="G933" s="280"/>
      <c r="H933" s="284"/>
      <c r="I933" s="236"/>
      <c r="J933" s="236"/>
      <c r="K933" s="236"/>
      <c r="L933" s="236"/>
      <c r="M933" s="236"/>
      <c r="N933" s="236"/>
      <c r="O933" s="236"/>
      <c r="P933" s="236"/>
      <c r="Q933" s="236"/>
      <c r="R933" s="236"/>
      <c r="S933" s="236"/>
      <c r="T933" s="236"/>
      <c r="U933" s="236"/>
      <c r="V933" s="236"/>
      <c r="W933" s="236"/>
      <c r="X933" s="236"/>
      <c r="Y933" s="236"/>
      <c r="Z933" s="236"/>
    </row>
    <row r="934" spans="1:26" ht="15.75" customHeight="1">
      <c r="A934" s="279"/>
      <c r="B934" s="279"/>
      <c r="C934" s="280"/>
      <c r="D934" s="280"/>
      <c r="E934" s="280"/>
      <c r="F934" s="281"/>
      <c r="G934" s="280"/>
      <c r="H934" s="284"/>
      <c r="I934" s="236"/>
      <c r="J934" s="236"/>
      <c r="K934" s="236"/>
      <c r="L934" s="236"/>
      <c r="M934" s="236"/>
      <c r="N934" s="236"/>
      <c r="O934" s="236"/>
      <c r="P934" s="236"/>
      <c r="Q934" s="236"/>
      <c r="R934" s="236"/>
      <c r="S934" s="236"/>
      <c r="T934" s="236"/>
      <c r="U934" s="236"/>
      <c r="V934" s="236"/>
      <c r="W934" s="236"/>
      <c r="X934" s="236"/>
      <c r="Y934" s="236"/>
      <c r="Z934" s="236"/>
    </row>
    <row r="935" spans="1:26" ht="15.75" customHeight="1">
      <c r="A935" s="279"/>
      <c r="B935" s="279"/>
      <c r="C935" s="280"/>
      <c r="D935" s="280"/>
      <c r="E935" s="280"/>
      <c r="F935" s="281"/>
      <c r="G935" s="280"/>
      <c r="H935" s="284"/>
      <c r="I935" s="236"/>
      <c r="J935" s="236"/>
      <c r="K935" s="236"/>
      <c r="L935" s="236"/>
      <c r="M935" s="236"/>
      <c r="N935" s="236"/>
      <c r="O935" s="236"/>
      <c r="P935" s="236"/>
      <c r="Q935" s="236"/>
      <c r="R935" s="236"/>
      <c r="S935" s="236"/>
      <c r="T935" s="236"/>
      <c r="U935" s="236"/>
      <c r="V935" s="236"/>
      <c r="W935" s="236"/>
      <c r="X935" s="236"/>
      <c r="Y935" s="236"/>
      <c r="Z935" s="236"/>
    </row>
    <row r="936" spans="1:26" ht="15.75" customHeight="1">
      <c r="A936" s="279"/>
      <c r="B936" s="279"/>
      <c r="C936" s="280"/>
      <c r="D936" s="280"/>
      <c r="E936" s="280"/>
      <c r="F936" s="281"/>
      <c r="G936" s="280"/>
      <c r="H936" s="284"/>
      <c r="I936" s="236"/>
      <c r="J936" s="236"/>
      <c r="K936" s="236"/>
      <c r="L936" s="236"/>
      <c r="M936" s="236"/>
      <c r="N936" s="236"/>
      <c r="O936" s="236"/>
      <c r="P936" s="236"/>
      <c r="Q936" s="236"/>
      <c r="R936" s="236"/>
      <c r="S936" s="236"/>
      <c r="T936" s="236"/>
      <c r="U936" s="236"/>
      <c r="V936" s="236"/>
      <c r="W936" s="236"/>
      <c r="X936" s="236"/>
      <c r="Y936" s="236"/>
      <c r="Z936" s="236"/>
    </row>
    <row r="937" spans="1:26" ht="15.75" customHeight="1">
      <c r="A937" s="279"/>
      <c r="B937" s="279"/>
      <c r="C937" s="280"/>
      <c r="D937" s="280"/>
      <c r="E937" s="280"/>
      <c r="F937" s="281"/>
      <c r="G937" s="280"/>
      <c r="H937" s="284"/>
      <c r="I937" s="236"/>
      <c r="J937" s="236"/>
      <c r="K937" s="236"/>
      <c r="L937" s="236"/>
      <c r="M937" s="236"/>
      <c r="N937" s="236"/>
      <c r="O937" s="236"/>
      <c r="P937" s="236"/>
      <c r="Q937" s="236"/>
      <c r="R937" s="236"/>
      <c r="S937" s="236"/>
      <c r="T937" s="236"/>
      <c r="U937" s="236"/>
      <c r="V937" s="236"/>
      <c r="W937" s="236"/>
      <c r="X937" s="236"/>
      <c r="Y937" s="236"/>
      <c r="Z937" s="236"/>
    </row>
    <row r="938" spans="1:26" ht="15.75" customHeight="1">
      <c r="A938" s="279"/>
      <c r="B938" s="279"/>
      <c r="C938" s="280"/>
      <c r="D938" s="280"/>
      <c r="E938" s="280"/>
      <c r="F938" s="281"/>
      <c r="G938" s="280"/>
      <c r="H938" s="284"/>
      <c r="I938" s="236"/>
      <c r="J938" s="236"/>
      <c r="K938" s="236"/>
      <c r="L938" s="236"/>
      <c r="M938" s="236"/>
      <c r="N938" s="236"/>
      <c r="O938" s="236"/>
      <c r="P938" s="236"/>
      <c r="Q938" s="236"/>
      <c r="R938" s="236"/>
      <c r="S938" s="236"/>
      <c r="T938" s="236"/>
      <c r="U938" s="236"/>
      <c r="V938" s="236"/>
      <c r="W938" s="236"/>
      <c r="X938" s="236"/>
      <c r="Y938" s="236"/>
      <c r="Z938" s="236"/>
    </row>
    <row r="939" spans="1:26" ht="15.75" customHeight="1">
      <c r="A939" s="279"/>
      <c r="B939" s="279"/>
      <c r="C939" s="280"/>
      <c r="D939" s="280"/>
      <c r="E939" s="280"/>
      <c r="F939" s="281"/>
      <c r="G939" s="280"/>
      <c r="H939" s="284"/>
      <c r="I939" s="236"/>
      <c r="J939" s="236"/>
      <c r="K939" s="236"/>
      <c r="L939" s="236"/>
      <c r="M939" s="236"/>
      <c r="N939" s="236"/>
      <c r="O939" s="236"/>
      <c r="P939" s="236"/>
      <c r="Q939" s="236"/>
      <c r="R939" s="236"/>
      <c r="S939" s="236"/>
      <c r="T939" s="236"/>
      <c r="U939" s="236"/>
      <c r="V939" s="236"/>
      <c r="W939" s="236"/>
      <c r="X939" s="236"/>
      <c r="Y939" s="236"/>
      <c r="Z939" s="236"/>
    </row>
    <row r="940" spans="1:26" ht="15.75" customHeight="1">
      <c r="A940" s="279"/>
      <c r="B940" s="279"/>
      <c r="C940" s="280"/>
      <c r="D940" s="280"/>
      <c r="E940" s="280"/>
      <c r="F940" s="281"/>
      <c r="G940" s="280"/>
      <c r="H940" s="284"/>
      <c r="I940" s="236"/>
      <c r="J940" s="236"/>
      <c r="K940" s="236"/>
      <c r="L940" s="236"/>
      <c r="M940" s="236"/>
      <c r="N940" s="236"/>
      <c r="O940" s="236"/>
      <c r="P940" s="236"/>
      <c r="Q940" s="236"/>
      <c r="R940" s="236"/>
      <c r="S940" s="236"/>
      <c r="T940" s="236"/>
      <c r="U940" s="236"/>
      <c r="V940" s="236"/>
      <c r="W940" s="236"/>
      <c r="X940" s="236"/>
      <c r="Y940" s="236"/>
      <c r="Z940" s="236"/>
    </row>
    <row r="941" spans="1:26" ht="15.75" customHeight="1">
      <c r="A941" s="279"/>
      <c r="B941" s="279"/>
      <c r="C941" s="280"/>
      <c r="D941" s="280"/>
      <c r="E941" s="280"/>
      <c r="F941" s="281"/>
      <c r="G941" s="280"/>
      <c r="H941" s="284"/>
      <c r="I941" s="236"/>
      <c r="J941" s="236"/>
      <c r="K941" s="236"/>
      <c r="L941" s="236"/>
      <c r="M941" s="236"/>
      <c r="N941" s="236"/>
      <c r="O941" s="236"/>
      <c r="P941" s="236"/>
      <c r="Q941" s="236"/>
      <c r="R941" s="236"/>
      <c r="S941" s="236"/>
      <c r="T941" s="236"/>
      <c r="U941" s="236"/>
      <c r="V941" s="236"/>
      <c r="W941" s="236"/>
      <c r="X941" s="236"/>
      <c r="Y941" s="236"/>
      <c r="Z941" s="236"/>
    </row>
    <row r="942" spans="1:26" ht="15.75" customHeight="1">
      <c r="A942" s="279"/>
      <c r="B942" s="279"/>
      <c r="C942" s="280"/>
      <c r="D942" s="280"/>
      <c r="E942" s="280"/>
      <c r="F942" s="281"/>
      <c r="G942" s="280"/>
      <c r="H942" s="284"/>
      <c r="I942" s="236"/>
      <c r="J942" s="236"/>
      <c r="K942" s="236"/>
      <c r="L942" s="236"/>
      <c r="M942" s="236"/>
      <c r="N942" s="236"/>
      <c r="O942" s="236"/>
      <c r="P942" s="236"/>
      <c r="Q942" s="236"/>
      <c r="R942" s="236"/>
      <c r="S942" s="236"/>
      <c r="T942" s="236"/>
      <c r="U942" s="236"/>
      <c r="V942" s="236"/>
      <c r="W942" s="236"/>
      <c r="X942" s="236"/>
      <c r="Y942" s="236"/>
      <c r="Z942" s="236"/>
    </row>
    <row r="943" spans="1:26" ht="15.75" customHeight="1">
      <c r="A943" s="279"/>
      <c r="B943" s="279"/>
      <c r="C943" s="280"/>
      <c r="D943" s="280"/>
      <c r="E943" s="280"/>
      <c r="F943" s="281"/>
      <c r="G943" s="280"/>
      <c r="H943" s="284"/>
      <c r="I943" s="236"/>
      <c r="J943" s="236"/>
      <c r="K943" s="236"/>
      <c r="L943" s="236"/>
      <c r="M943" s="236"/>
      <c r="N943" s="236"/>
      <c r="O943" s="236"/>
      <c r="P943" s="236"/>
      <c r="Q943" s="236"/>
      <c r="R943" s="236"/>
      <c r="S943" s="236"/>
      <c r="T943" s="236"/>
      <c r="U943" s="236"/>
      <c r="V943" s="236"/>
      <c r="W943" s="236"/>
      <c r="X943" s="236"/>
      <c r="Y943" s="236"/>
      <c r="Z943" s="236"/>
    </row>
    <row r="944" spans="1:26" ht="15.75" customHeight="1">
      <c r="A944" s="279"/>
      <c r="B944" s="279"/>
      <c r="C944" s="280"/>
      <c r="D944" s="280"/>
      <c r="E944" s="280"/>
      <c r="F944" s="281"/>
      <c r="G944" s="280"/>
      <c r="H944" s="284"/>
      <c r="I944" s="236"/>
      <c r="J944" s="236"/>
      <c r="K944" s="236"/>
      <c r="L944" s="236"/>
      <c r="M944" s="236"/>
      <c r="N944" s="236"/>
      <c r="O944" s="236"/>
      <c r="P944" s="236"/>
      <c r="Q944" s="236"/>
      <c r="R944" s="236"/>
      <c r="S944" s="236"/>
      <c r="T944" s="236"/>
      <c r="U944" s="236"/>
      <c r="V944" s="236"/>
      <c r="W944" s="236"/>
      <c r="X944" s="236"/>
      <c r="Y944" s="236"/>
      <c r="Z944" s="236"/>
    </row>
    <row r="945" spans="1:26" ht="15.75" customHeight="1">
      <c r="A945" s="279"/>
      <c r="B945" s="279"/>
      <c r="C945" s="280"/>
      <c r="D945" s="280"/>
      <c r="E945" s="280"/>
      <c r="F945" s="281"/>
      <c r="G945" s="280"/>
      <c r="H945" s="284"/>
      <c r="I945" s="236"/>
      <c r="J945" s="236"/>
      <c r="K945" s="236"/>
      <c r="L945" s="236"/>
      <c r="M945" s="236"/>
      <c r="N945" s="236"/>
      <c r="O945" s="236"/>
      <c r="P945" s="236"/>
      <c r="Q945" s="236"/>
      <c r="R945" s="236"/>
      <c r="S945" s="236"/>
      <c r="T945" s="236"/>
      <c r="U945" s="236"/>
      <c r="V945" s="236"/>
      <c r="W945" s="236"/>
      <c r="X945" s="236"/>
      <c r="Y945" s="236"/>
      <c r="Z945" s="236"/>
    </row>
    <row r="946" spans="1:26" ht="15.75" customHeight="1">
      <c r="A946" s="279"/>
      <c r="B946" s="279"/>
      <c r="C946" s="280"/>
      <c r="D946" s="280"/>
      <c r="E946" s="280"/>
      <c r="F946" s="281"/>
      <c r="G946" s="280"/>
      <c r="H946" s="284"/>
      <c r="I946" s="236"/>
      <c r="J946" s="236"/>
      <c r="K946" s="236"/>
      <c r="L946" s="236"/>
      <c r="M946" s="236"/>
      <c r="N946" s="236"/>
      <c r="O946" s="236"/>
      <c r="P946" s="236"/>
      <c r="Q946" s="236"/>
      <c r="R946" s="236"/>
      <c r="S946" s="236"/>
      <c r="T946" s="236"/>
      <c r="U946" s="236"/>
      <c r="V946" s="236"/>
      <c r="W946" s="236"/>
      <c r="X946" s="236"/>
      <c r="Y946" s="236"/>
      <c r="Z946" s="236"/>
    </row>
    <row r="947" spans="1:26" ht="15.75" customHeight="1">
      <c r="A947" s="279"/>
      <c r="B947" s="279"/>
      <c r="C947" s="280"/>
      <c r="D947" s="280"/>
      <c r="E947" s="280"/>
      <c r="F947" s="281"/>
      <c r="G947" s="280"/>
      <c r="H947" s="284"/>
      <c r="I947" s="236"/>
      <c r="J947" s="236"/>
      <c r="K947" s="236"/>
      <c r="L947" s="236"/>
      <c r="M947" s="236"/>
      <c r="N947" s="236"/>
      <c r="O947" s="236"/>
      <c r="P947" s="236"/>
      <c r="Q947" s="236"/>
      <c r="R947" s="236"/>
      <c r="S947" s="236"/>
      <c r="T947" s="236"/>
      <c r="U947" s="236"/>
      <c r="V947" s="236"/>
      <c r="W947" s="236"/>
      <c r="X947" s="236"/>
      <c r="Y947" s="236"/>
      <c r="Z947" s="236"/>
    </row>
    <row r="948" spans="1:26" ht="15.75" customHeight="1">
      <c r="A948" s="279"/>
      <c r="B948" s="279"/>
      <c r="C948" s="280"/>
      <c r="D948" s="280"/>
      <c r="E948" s="280"/>
      <c r="F948" s="281"/>
      <c r="G948" s="280"/>
      <c r="H948" s="284"/>
      <c r="I948" s="236"/>
      <c r="J948" s="236"/>
      <c r="K948" s="236"/>
      <c r="L948" s="236"/>
      <c r="M948" s="236"/>
      <c r="N948" s="236"/>
      <c r="O948" s="236"/>
      <c r="P948" s="236"/>
      <c r="Q948" s="236"/>
      <c r="R948" s="236"/>
      <c r="S948" s="236"/>
      <c r="T948" s="236"/>
      <c r="U948" s="236"/>
      <c r="V948" s="236"/>
      <c r="W948" s="236"/>
      <c r="X948" s="236"/>
      <c r="Y948" s="236"/>
      <c r="Z948" s="236"/>
    </row>
    <row r="949" spans="1:26" ht="15.75" customHeight="1">
      <c r="A949" s="279"/>
      <c r="B949" s="279"/>
      <c r="C949" s="280"/>
      <c r="D949" s="280"/>
      <c r="E949" s="280"/>
      <c r="F949" s="281"/>
      <c r="G949" s="280"/>
      <c r="H949" s="284"/>
      <c r="I949" s="236"/>
      <c r="J949" s="236"/>
      <c r="K949" s="236"/>
      <c r="L949" s="236"/>
      <c r="M949" s="236"/>
      <c r="N949" s="236"/>
      <c r="O949" s="236"/>
      <c r="P949" s="236"/>
      <c r="Q949" s="236"/>
      <c r="R949" s="236"/>
      <c r="S949" s="236"/>
      <c r="T949" s="236"/>
      <c r="U949" s="236"/>
      <c r="V949" s="236"/>
      <c r="W949" s="236"/>
      <c r="X949" s="236"/>
      <c r="Y949" s="236"/>
      <c r="Z949" s="236"/>
    </row>
    <row r="950" spans="1:26" ht="15.75" customHeight="1">
      <c r="A950" s="279"/>
      <c r="B950" s="279"/>
      <c r="C950" s="280"/>
      <c r="D950" s="280"/>
      <c r="E950" s="280"/>
      <c r="F950" s="281"/>
      <c r="G950" s="280"/>
      <c r="H950" s="284"/>
      <c r="I950" s="236"/>
      <c r="J950" s="236"/>
      <c r="K950" s="236"/>
      <c r="L950" s="236"/>
      <c r="M950" s="236"/>
      <c r="N950" s="236"/>
      <c r="O950" s="236"/>
      <c r="P950" s="236"/>
      <c r="Q950" s="236"/>
      <c r="R950" s="236"/>
      <c r="S950" s="236"/>
      <c r="T950" s="236"/>
      <c r="U950" s="236"/>
      <c r="V950" s="236"/>
      <c r="W950" s="236"/>
      <c r="X950" s="236"/>
      <c r="Y950" s="236"/>
      <c r="Z950" s="236"/>
    </row>
    <row r="951" spans="1:26" ht="15.75" customHeight="1">
      <c r="A951" s="279"/>
      <c r="B951" s="279"/>
      <c r="C951" s="280"/>
      <c r="D951" s="280"/>
      <c r="E951" s="280"/>
      <c r="F951" s="281"/>
      <c r="G951" s="280"/>
      <c r="H951" s="284"/>
      <c r="I951" s="236"/>
      <c r="J951" s="236"/>
      <c r="K951" s="236"/>
      <c r="L951" s="236"/>
      <c r="M951" s="236"/>
      <c r="N951" s="236"/>
      <c r="O951" s="236"/>
      <c r="P951" s="236"/>
      <c r="Q951" s="236"/>
      <c r="R951" s="236"/>
      <c r="S951" s="236"/>
      <c r="T951" s="236"/>
      <c r="U951" s="236"/>
      <c r="V951" s="236"/>
      <c r="W951" s="236"/>
      <c r="X951" s="236"/>
      <c r="Y951" s="236"/>
      <c r="Z951" s="236"/>
    </row>
    <row r="952" spans="1:26" ht="15.75" customHeight="1">
      <c r="A952" s="279"/>
      <c r="B952" s="279"/>
      <c r="C952" s="280"/>
      <c r="D952" s="280"/>
      <c r="E952" s="280"/>
      <c r="F952" s="281"/>
      <c r="G952" s="280"/>
      <c r="H952" s="284"/>
      <c r="I952" s="236"/>
      <c r="J952" s="236"/>
      <c r="K952" s="236"/>
      <c r="L952" s="236"/>
      <c r="M952" s="236"/>
      <c r="N952" s="236"/>
      <c r="O952" s="236"/>
      <c r="P952" s="236"/>
      <c r="Q952" s="236"/>
      <c r="R952" s="236"/>
      <c r="S952" s="236"/>
      <c r="T952" s="236"/>
      <c r="U952" s="236"/>
      <c r="V952" s="236"/>
      <c r="W952" s="236"/>
      <c r="X952" s="236"/>
      <c r="Y952" s="236"/>
      <c r="Z952" s="236"/>
    </row>
    <row r="953" spans="1:26" ht="15.75" customHeight="1">
      <c r="A953" s="279"/>
      <c r="B953" s="279"/>
      <c r="C953" s="280"/>
      <c r="D953" s="280"/>
      <c r="E953" s="280"/>
      <c r="F953" s="281"/>
      <c r="G953" s="280"/>
      <c r="H953" s="284"/>
      <c r="I953" s="236"/>
      <c r="J953" s="236"/>
      <c r="K953" s="236"/>
      <c r="L953" s="236"/>
      <c r="M953" s="236"/>
      <c r="N953" s="236"/>
      <c r="O953" s="236"/>
      <c r="P953" s="236"/>
      <c r="Q953" s="236"/>
      <c r="R953" s="236"/>
      <c r="S953" s="236"/>
      <c r="T953" s="236"/>
      <c r="U953" s="236"/>
      <c r="V953" s="236"/>
      <c r="W953" s="236"/>
      <c r="X953" s="236"/>
      <c r="Y953" s="236"/>
      <c r="Z953" s="236"/>
    </row>
    <row r="954" spans="1:26" ht="15.75" customHeight="1">
      <c r="A954" s="279"/>
      <c r="B954" s="279"/>
      <c r="C954" s="280"/>
      <c r="D954" s="280"/>
      <c r="E954" s="280"/>
      <c r="F954" s="281"/>
      <c r="G954" s="280"/>
      <c r="H954" s="284"/>
      <c r="I954" s="236"/>
      <c r="J954" s="236"/>
      <c r="K954" s="236"/>
      <c r="L954" s="236"/>
      <c r="M954" s="236"/>
      <c r="N954" s="236"/>
      <c r="O954" s="236"/>
      <c r="P954" s="236"/>
      <c r="Q954" s="236"/>
      <c r="R954" s="236"/>
      <c r="S954" s="236"/>
      <c r="T954" s="236"/>
      <c r="U954" s="236"/>
      <c r="V954" s="236"/>
      <c r="W954" s="236"/>
      <c r="X954" s="236"/>
      <c r="Y954" s="236"/>
      <c r="Z954" s="236"/>
    </row>
    <row r="955" spans="1:26" ht="15.75" customHeight="1">
      <c r="A955" s="279"/>
      <c r="B955" s="279"/>
      <c r="C955" s="280"/>
      <c r="D955" s="280"/>
      <c r="E955" s="280"/>
      <c r="F955" s="281"/>
      <c r="G955" s="280"/>
      <c r="H955" s="284"/>
      <c r="I955" s="236"/>
      <c r="J955" s="236"/>
      <c r="K955" s="236"/>
      <c r="L955" s="236"/>
      <c r="M955" s="236"/>
      <c r="N955" s="236"/>
      <c r="O955" s="236"/>
      <c r="P955" s="236"/>
      <c r="Q955" s="236"/>
      <c r="R955" s="236"/>
      <c r="S955" s="236"/>
      <c r="T955" s="236"/>
      <c r="U955" s="236"/>
      <c r="V955" s="236"/>
      <c r="W955" s="236"/>
      <c r="X955" s="236"/>
      <c r="Y955" s="236"/>
      <c r="Z955" s="236"/>
    </row>
    <row r="956" spans="1:26" ht="15.75" customHeight="1">
      <c r="A956" s="279"/>
      <c r="B956" s="279"/>
      <c r="C956" s="280"/>
      <c r="D956" s="280"/>
      <c r="E956" s="280"/>
      <c r="F956" s="281"/>
      <c r="G956" s="280"/>
      <c r="H956" s="284"/>
      <c r="I956" s="236"/>
      <c r="J956" s="236"/>
      <c r="K956" s="236"/>
      <c r="L956" s="236"/>
      <c r="M956" s="236"/>
      <c r="N956" s="236"/>
      <c r="O956" s="236"/>
      <c r="P956" s="236"/>
      <c r="Q956" s="236"/>
      <c r="R956" s="236"/>
      <c r="S956" s="236"/>
      <c r="T956" s="236"/>
      <c r="U956" s="236"/>
      <c r="V956" s="236"/>
      <c r="W956" s="236"/>
      <c r="X956" s="236"/>
      <c r="Y956" s="236"/>
      <c r="Z956" s="236"/>
    </row>
    <row r="957" spans="1:26" ht="15.75" customHeight="1">
      <c r="A957" s="279"/>
      <c r="B957" s="279"/>
      <c r="C957" s="280"/>
      <c r="D957" s="280"/>
      <c r="E957" s="280"/>
      <c r="F957" s="281"/>
      <c r="G957" s="280"/>
      <c r="H957" s="284"/>
      <c r="I957" s="236"/>
      <c r="J957" s="236"/>
      <c r="K957" s="236"/>
      <c r="L957" s="236"/>
      <c r="M957" s="236"/>
      <c r="N957" s="236"/>
      <c r="O957" s="236"/>
      <c r="P957" s="236"/>
      <c r="Q957" s="236"/>
      <c r="R957" s="236"/>
      <c r="S957" s="236"/>
      <c r="T957" s="236"/>
      <c r="U957" s="236"/>
      <c r="V957" s="236"/>
      <c r="W957" s="236"/>
      <c r="X957" s="236"/>
      <c r="Y957" s="236"/>
      <c r="Z957" s="236"/>
    </row>
    <row r="958" spans="1:26" ht="15.75" customHeight="1">
      <c r="A958" s="279"/>
      <c r="B958" s="279"/>
      <c r="C958" s="280"/>
      <c r="D958" s="280"/>
      <c r="E958" s="280"/>
      <c r="F958" s="281"/>
      <c r="G958" s="280"/>
      <c r="H958" s="284"/>
      <c r="I958" s="236"/>
      <c r="J958" s="236"/>
      <c r="K958" s="236"/>
      <c r="L958" s="236"/>
      <c r="M958" s="236"/>
      <c r="N958" s="236"/>
      <c r="O958" s="236"/>
      <c r="P958" s="236"/>
      <c r="Q958" s="236"/>
      <c r="R958" s="236"/>
      <c r="S958" s="236"/>
      <c r="T958" s="236"/>
      <c r="U958" s="236"/>
      <c r="V958" s="236"/>
      <c r="W958" s="236"/>
      <c r="X958" s="236"/>
      <c r="Y958" s="236"/>
      <c r="Z958" s="236"/>
    </row>
    <row r="959" spans="1:26" ht="15.75" customHeight="1">
      <c r="A959" s="279"/>
      <c r="B959" s="279"/>
      <c r="C959" s="280"/>
      <c r="D959" s="280"/>
      <c r="E959" s="280"/>
      <c r="F959" s="281"/>
      <c r="G959" s="280"/>
      <c r="H959" s="284"/>
      <c r="I959" s="236"/>
      <c r="J959" s="236"/>
      <c r="K959" s="236"/>
      <c r="L959" s="236"/>
      <c r="M959" s="236"/>
      <c r="N959" s="236"/>
      <c r="O959" s="236"/>
      <c r="P959" s="236"/>
      <c r="Q959" s="236"/>
      <c r="R959" s="236"/>
      <c r="S959" s="236"/>
      <c r="T959" s="236"/>
      <c r="U959" s="236"/>
      <c r="V959" s="236"/>
      <c r="W959" s="236"/>
      <c r="X959" s="236"/>
      <c r="Y959" s="236"/>
      <c r="Z959" s="236"/>
    </row>
    <row r="960" spans="1:26" ht="15.75" customHeight="1">
      <c r="A960" s="279"/>
      <c r="B960" s="279"/>
      <c r="C960" s="280"/>
      <c r="D960" s="280"/>
      <c r="E960" s="280"/>
      <c r="F960" s="281"/>
      <c r="G960" s="280"/>
      <c r="H960" s="284"/>
      <c r="I960" s="236"/>
      <c r="J960" s="236"/>
      <c r="K960" s="236"/>
      <c r="L960" s="236"/>
      <c r="M960" s="236"/>
      <c r="N960" s="236"/>
      <c r="O960" s="236"/>
      <c r="P960" s="236"/>
      <c r="Q960" s="236"/>
      <c r="R960" s="236"/>
      <c r="S960" s="236"/>
      <c r="T960" s="236"/>
      <c r="U960" s="236"/>
      <c r="V960" s="236"/>
      <c r="W960" s="236"/>
      <c r="X960" s="236"/>
      <c r="Y960" s="236"/>
      <c r="Z960" s="236"/>
    </row>
    <row r="961" spans="1:26" ht="15.75" customHeight="1">
      <c r="A961" s="279"/>
      <c r="B961" s="279"/>
      <c r="C961" s="280"/>
      <c r="D961" s="280"/>
      <c r="E961" s="280"/>
      <c r="F961" s="281"/>
      <c r="G961" s="280"/>
      <c r="H961" s="284"/>
      <c r="I961" s="236"/>
      <c r="J961" s="236"/>
      <c r="K961" s="236"/>
      <c r="L961" s="236"/>
      <c r="M961" s="236"/>
      <c r="N961" s="236"/>
      <c r="O961" s="236"/>
      <c r="P961" s="236"/>
      <c r="Q961" s="236"/>
      <c r="R961" s="236"/>
      <c r="S961" s="236"/>
      <c r="T961" s="236"/>
      <c r="U961" s="236"/>
      <c r="V961" s="236"/>
      <c r="W961" s="236"/>
      <c r="X961" s="236"/>
      <c r="Y961" s="236"/>
      <c r="Z961" s="236"/>
    </row>
    <row r="962" spans="1:26" ht="15.75" customHeight="1">
      <c r="A962" s="279"/>
      <c r="B962" s="279"/>
      <c r="C962" s="280"/>
      <c r="D962" s="280"/>
      <c r="E962" s="280"/>
      <c r="F962" s="281"/>
      <c r="G962" s="280"/>
      <c r="H962" s="284"/>
      <c r="I962" s="236"/>
      <c r="J962" s="236"/>
      <c r="K962" s="236"/>
      <c r="L962" s="236"/>
      <c r="M962" s="236"/>
      <c r="N962" s="236"/>
      <c r="O962" s="236"/>
      <c r="P962" s="236"/>
      <c r="Q962" s="236"/>
      <c r="R962" s="236"/>
      <c r="S962" s="236"/>
      <c r="T962" s="236"/>
      <c r="U962" s="236"/>
      <c r="V962" s="236"/>
      <c r="W962" s="236"/>
      <c r="X962" s="236"/>
      <c r="Y962" s="236"/>
      <c r="Z962" s="236"/>
    </row>
    <row r="963" spans="1:26" ht="15.75" customHeight="1">
      <c r="A963" s="279"/>
      <c r="B963" s="279"/>
      <c r="C963" s="280"/>
      <c r="D963" s="280"/>
      <c r="E963" s="280"/>
      <c r="F963" s="281"/>
      <c r="G963" s="280"/>
      <c r="H963" s="284"/>
      <c r="I963" s="236"/>
      <c r="J963" s="236"/>
      <c r="K963" s="236"/>
      <c r="L963" s="236"/>
      <c r="M963" s="236"/>
      <c r="N963" s="236"/>
      <c r="O963" s="236"/>
      <c r="P963" s="236"/>
      <c r="Q963" s="236"/>
      <c r="R963" s="236"/>
      <c r="S963" s="236"/>
      <c r="T963" s="236"/>
      <c r="U963" s="236"/>
      <c r="V963" s="236"/>
      <c r="W963" s="236"/>
      <c r="X963" s="236"/>
      <c r="Y963" s="236"/>
      <c r="Z963" s="236"/>
    </row>
    <row r="964" spans="1:26" ht="15.75" customHeight="1">
      <c r="A964" s="279"/>
      <c r="B964" s="279"/>
      <c r="C964" s="280"/>
      <c r="D964" s="280"/>
      <c r="E964" s="280"/>
      <c r="F964" s="281"/>
      <c r="G964" s="280"/>
      <c r="H964" s="284"/>
      <c r="I964" s="236"/>
      <c r="J964" s="236"/>
      <c r="K964" s="236"/>
      <c r="L964" s="236"/>
      <c r="M964" s="236"/>
      <c r="N964" s="236"/>
      <c r="O964" s="236"/>
      <c r="P964" s="236"/>
      <c r="Q964" s="236"/>
      <c r="R964" s="236"/>
      <c r="S964" s="236"/>
      <c r="T964" s="236"/>
      <c r="U964" s="236"/>
      <c r="V964" s="236"/>
      <c r="W964" s="236"/>
      <c r="X964" s="236"/>
      <c r="Y964" s="236"/>
      <c r="Z964" s="236"/>
    </row>
    <row r="965" spans="1:26" ht="15.75" customHeight="1">
      <c r="A965" s="279"/>
      <c r="B965" s="279"/>
      <c r="C965" s="280"/>
      <c r="D965" s="280"/>
      <c r="E965" s="280"/>
      <c r="F965" s="281"/>
      <c r="G965" s="280"/>
      <c r="H965" s="284"/>
      <c r="I965" s="236"/>
      <c r="J965" s="236"/>
      <c r="K965" s="236"/>
      <c r="L965" s="236"/>
      <c r="M965" s="236"/>
      <c r="N965" s="236"/>
      <c r="O965" s="236"/>
      <c r="P965" s="236"/>
      <c r="Q965" s="236"/>
      <c r="R965" s="236"/>
      <c r="S965" s="236"/>
      <c r="T965" s="236"/>
      <c r="U965" s="236"/>
      <c r="V965" s="236"/>
      <c r="W965" s="236"/>
      <c r="X965" s="236"/>
      <c r="Y965" s="236"/>
      <c r="Z965" s="236"/>
    </row>
    <row r="966" spans="1:26" ht="15.75" customHeight="1">
      <c r="A966" s="279"/>
      <c r="B966" s="279"/>
      <c r="C966" s="280"/>
      <c r="D966" s="280"/>
      <c r="E966" s="280"/>
      <c r="F966" s="281"/>
      <c r="G966" s="280"/>
      <c r="H966" s="284"/>
      <c r="I966" s="236"/>
      <c r="J966" s="236"/>
      <c r="K966" s="236"/>
      <c r="L966" s="236"/>
      <c r="M966" s="236"/>
      <c r="N966" s="236"/>
      <c r="O966" s="236"/>
      <c r="P966" s="236"/>
      <c r="Q966" s="236"/>
      <c r="R966" s="236"/>
      <c r="S966" s="236"/>
      <c r="T966" s="236"/>
      <c r="U966" s="236"/>
      <c r="V966" s="236"/>
      <c r="W966" s="236"/>
      <c r="X966" s="236"/>
      <c r="Y966" s="236"/>
      <c r="Z966" s="236"/>
    </row>
    <row r="967" spans="1:26" ht="15.75" customHeight="1">
      <c r="A967" s="279"/>
      <c r="B967" s="279"/>
      <c r="C967" s="280"/>
      <c r="D967" s="280"/>
      <c r="E967" s="280"/>
      <c r="F967" s="281"/>
      <c r="G967" s="280"/>
      <c r="H967" s="284"/>
      <c r="I967" s="236"/>
      <c r="J967" s="236"/>
      <c r="K967" s="236"/>
      <c r="L967" s="236"/>
      <c r="M967" s="236"/>
      <c r="N967" s="236"/>
      <c r="O967" s="236"/>
      <c r="P967" s="236"/>
      <c r="Q967" s="236"/>
      <c r="R967" s="236"/>
      <c r="S967" s="236"/>
      <c r="T967" s="236"/>
      <c r="U967" s="236"/>
      <c r="V967" s="236"/>
      <c r="W967" s="236"/>
      <c r="X967" s="236"/>
      <c r="Y967" s="236"/>
      <c r="Z967" s="236"/>
    </row>
    <row r="968" spans="1:26" ht="15.75" customHeight="1">
      <c r="A968" s="279"/>
      <c r="B968" s="279"/>
      <c r="C968" s="280"/>
      <c r="D968" s="280"/>
      <c r="E968" s="280"/>
      <c r="F968" s="281"/>
      <c r="G968" s="280"/>
      <c r="H968" s="284"/>
      <c r="I968" s="236"/>
      <c r="J968" s="236"/>
      <c r="K968" s="236"/>
      <c r="L968" s="236"/>
      <c r="M968" s="236"/>
      <c r="N968" s="236"/>
      <c r="O968" s="236"/>
      <c r="P968" s="236"/>
      <c r="Q968" s="236"/>
      <c r="R968" s="236"/>
      <c r="S968" s="236"/>
      <c r="T968" s="236"/>
      <c r="U968" s="236"/>
      <c r="V968" s="236"/>
      <c r="W968" s="236"/>
      <c r="X968" s="236"/>
      <c r="Y968" s="236"/>
      <c r="Z968" s="236"/>
    </row>
    <row r="969" spans="1:26" ht="15.75" customHeight="1">
      <c r="A969" s="279"/>
      <c r="B969" s="279"/>
      <c r="C969" s="280"/>
      <c r="D969" s="280"/>
      <c r="E969" s="280"/>
      <c r="F969" s="281"/>
      <c r="G969" s="280"/>
      <c r="H969" s="284"/>
      <c r="I969" s="236"/>
      <c r="J969" s="236"/>
      <c r="K969" s="236"/>
      <c r="L969" s="236"/>
      <c r="M969" s="236"/>
      <c r="N969" s="236"/>
      <c r="O969" s="236"/>
      <c r="P969" s="236"/>
      <c r="Q969" s="236"/>
      <c r="R969" s="236"/>
      <c r="S969" s="236"/>
      <c r="T969" s="236"/>
      <c r="U969" s="236"/>
      <c r="V969" s="236"/>
      <c r="W969" s="236"/>
      <c r="X969" s="236"/>
      <c r="Y969" s="236"/>
      <c r="Z969" s="236"/>
    </row>
    <row r="970" spans="1:26" ht="15.75" customHeight="1">
      <c r="A970" s="279"/>
      <c r="B970" s="279"/>
      <c r="C970" s="280"/>
      <c r="D970" s="280"/>
      <c r="E970" s="280"/>
      <c r="F970" s="281"/>
      <c r="G970" s="280"/>
      <c r="H970" s="284"/>
      <c r="I970" s="236"/>
      <c r="J970" s="236"/>
      <c r="K970" s="236"/>
      <c r="L970" s="236"/>
      <c r="M970" s="236"/>
      <c r="N970" s="236"/>
      <c r="O970" s="236"/>
      <c r="P970" s="236"/>
      <c r="Q970" s="236"/>
      <c r="R970" s="236"/>
      <c r="S970" s="236"/>
      <c r="T970" s="236"/>
      <c r="U970" s="236"/>
      <c r="V970" s="236"/>
      <c r="W970" s="236"/>
      <c r="X970" s="236"/>
      <c r="Y970" s="236"/>
      <c r="Z970" s="236"/>
    </row>
    <row r="971" spans="1:26" ht="15.75" customHeight="1">
      <c r="A971" s="279"/>
      <c r="B971" s="279"/>
      <c r="C971" s="280"/>
      <c r="D971" s="280"/>
      <c r="E971" s="280"/>
      <c r="F971" s="281"/>
      <c r="G971" s="280"/>
      <c r="H971" s="284"/>
      <c r="I971" s="236"/>
      <c r="J971" s="236"/>
      <c r="K971" s="236"/>
      <c r="L971" s="236"/>
      <c r="M971" s="236"/>
      <c r="N971" s="236"/>
      <c r="O971" s="236"/>
      <c r="P971" s="236"/>
      <c r="Q971" s="236"/>
      <c r="R971" s="236"/>
      <c r="S971" s="236"/>
      <c r="T971" s="236"/>
      <c r="U971" s="236"/>
      <c r="V971" s="236"/>
      <c r="W971" s="236"/>
      <c r="X971" s="236"/>
      <c r="Y971" s="236"/>
      <c r="Z971" s="236"/>
    </row>
    <row r="972" spans="1:26" ht="15.75" customHeight="1">
      <c r="A972" s="279"/>
      <c r="B972" s="279"/>
      <c r="C972" s="280"/>
      <c r="D972" s="280"/>
      <c r="E972" s="280"/>
      <c r="F972" s="281"/>
      <c r="G972" s="280"/>
      <c r="H972" s="284"/>
      <c r="I972" s="236"/>
      <c r="J972" s="236"/>
      <c r="K972" s="236"/>
      <c r="L972" s="236"/>
      <c r="M972" s="236"/>
      <c r="N972" s="236"/>
      <c r="O972" s="236"/>
      <c r="P972" s="236"/>
      <c r="Q972" s="236"/>
      <c r="R972" s="236"/>
      <c r="S972" s="236"/>
      <c r="T972" s="236"/>
      <c r="U972" s="236"/>
      <c r="V972" s="236"/>
      <c r="W972" s="236"/>
      <c r="X972" s="236"/>
      <c r="Y972" s="236"/>
      <c r="Z972" s="236"/>
    </row>
    <row r="973" spans="1:26" ht="15.75" customHeight="1">
      <c r="A973" s="279"/>
      <c r="B973" s="279"/>
      <c r="C973" s="280"/>
      <c r="D973" s="280"/>
      <c r="E973" s="280"/>
      <c r="F973" s="281"/>
      <c r="G973" s="280"/>
      <c r="H973" s="284"/>
      <c r="I973" s="236"/>
      <c r="J973" s="236"/>
      <c r="K973" s="236"/>
      <c r="L973" s="236"/>
      <c r="M973" s="236"/>
      <c r="N973" s="236"/>
      <c r="O973" s="236"/>
      <c r="P973" s="236"/>
      <c r="Q973" s="236"/>
      <c r="R973" s="236"/>
      <c r="S973" s="236"/>
      <c r="T973" s="236"/>
      <c r="U973" s="236"/>
      <c r="V973" s="236"/>
      <c r="W973" s="236"/>
      <c r="X973" s="236"/>
      <c r="Y973" s="236"/>
      <c r="Z973" s="236"/>
    </row>
    <row r="974" spans="1:26" ht="15.75" customHeight="1">
      <c r="A974" s="279"/>
      <c r="B974" s="279"/>
      <c r="C974" s="280"/>
      <c r="D974" s="280"/>
      <c r="E974" s="280"/>
      <c r="F974" s="281"/>
      <c r="G974" s="280"/>
      <c r="H974" s="284"/>
      <c r="I974" s="236"/>
      <c r="J974" s="236"/>
      <c r="K974" s="236"/>
      <c r="L974" s="236"/>
      <c r="M974" s="236"/>
      <c r="N974" s="236"/>
      <c r="O974" s="236"/>
      <c r="P974" s="236"/>
      <c r="Q974" s="236"/>
      <c r="R974" s="236"/>
      <c r="S974" s="236"/>
      <c r="T974" s="236"/>
      <c r="U974" s="236"/>
      <c r="V974" s="236"/>
      <c r="W974" s="236"/>
      <c r="X974" s="236"/>
      <c r="Y974" s="236"/>
      <c r="Z974" s="236"/>
    </row>
    <row r="975" spans="1:26" ht="15.75" customHeight="1">
      <c r="A975" s="279"/>
      <c r="B975" s="279"/>
      <c r="C975" s="280"/>
      <c r="D975" s="280"/>
      <c r="E975" s="280"/>
      <c r="F975" s="281"/>
      <c r="G975" s="280"/>
      <c r="H975" s="284"/>
      <c r="I975" s="236"/>
      <c r="J975" s="236"/>
      <c r="K975" s="236"/>
      <c r="L975" s="236"/>
      <c r="M975" s="236"/>
      <c r="N975" s="236"/>
      <c r="O975" s="236"/>
      <c r="P975" s="236"/>
      <c r="Q975" s="236"/>
      <c r="R975" s="236"/>
      <c r="S975" s="236"/>
      <c r="T975" s="236"/>
      <c r="U975" s="236"/>
      <c r="V975" s="236"/>
      <c r="W975" s="236"/>
      <c r="X975" s="236"/>
      <c r="Y975" s="236"/>
      <c r="Z975" s="236"/>
    </row>
    <row r="976" spans="1:26" ht="15.75" customHeight="1">
      <c r="A976" s="279"/>
      <c r="B976" s="279"/>
      <c r="C976" s="280"/>
      <c r="D976" s="280"/>
      <c r="E976" s="280"/>
      <c r="F976" s="281"/>
      <c r="G976" s="280"/>
      <c r="H976" s="284"/>
      <c r="I976" s="236"/>
      <c r="J976" s="236"/>
      <c r="K976" s="236"/>
      <c r="L976" s="236"/>
      <c r="M976" s="236"/>
      <c r="N976" s="236"/>
      <c r="O976" s="236"/>
      <c r="P976" s="236"/>
      <c r="Q976" s="236"/>
      <c r="R976" s="236"/>
      <c r="S976" s="236"/>
      <c r="T976" s="236"/>
      <c r="U976" s="236"/>
      <c r="V976" s="236"/>
      <c r="W976" s="236"/>
      <c r="X976" s="236"/>
      <c r="Y976" s="236"/>
      <c r="Z976" s="236"/>
    </row>
    <row r="977" spans="1:26" ht="15.75" customHeight="1">
      <c r="A977" s="279"/>
      <c r="B977" s="279"/>
      <c r="C977" s="280"/>
      <c r="D977" s="280"/>
      <c r="E977" s="280"/>
      <c r="F977" s="281"/>
      <c r="G977" s="280"/>
      <c r="H977" s="284"/>
      <c r="I977" s="236"/>
      <c r="J977" s="236"/>
      <c r="K977" s="236"/>
      <c r="L977" s="236"/>
      <c r="M977" s="236"/>
      <c r="N977" s="236"/>
      <c r="O977" s="236"/>
      <c r="P977" s="236"/>
      <c r="Q977" s="236"/>
      <c r="R977" s="236"/>
      <c r="S977" s="236"/>
      <c r="T977" s="236"/>
      <c r="U977" s="236"/>
      <c r="V977" s="236"/>
      <c r="W977" s="236"/>
      <c r="X977" s="236"/>
      <c r="Y977" s="236"/>
      <c r="Z977" s="236"/>
    </row>
    <row r="978" spans="1:26" ht="15.75" customHeight="1">
      <c r="A978" s="279"/>
      <c r="B978" s="279"/>
      <c r="C978" s="280"/>
      <c r="D978" s="280"/>
      <c r="E978" s="280"/>
      <c r="F978" s="281"/>
      <c r="G978" s="280"/>
      <c r="H978" s="284"/>
      <c r="I978" s="236"/>
      <c r="J978" s="236"/>
      <c r="K978" s="236"/>
      <c r="L978" s="236"/>
      <c r="M978" s="236"/>
      <c r="N978" s="236"/>
      <c r="O978" s="236"/>
      <c r="P978" s="236"/>
      <c r="Q978" s="236"/>
      <c r="R978" s="236"/>
      <c r="S978" s="236"/>
      <c r="T978" s="236"/>
      <c r="U978" s="236"/>
      <c r="V978" s="236"/>
      <c r="W978" s="236"/>
      <c r="X978" s="236"/>
      <c r="Y978" s="236"/>
      <c r="Z978" s="236"/>
    </row>
    <row r="979" spans="1:26" ht="15.75" customHeight="1">
      <c r="A979" s="279"/>
      <c r="B979" s="279"/>
      <c r="C979" s="280"/>
      <c r="D979" s="280"/>
      <c r="E979" s="280"/>
      <c r="F979" s="281"/>
      <c r="G979" s="280"/>
      <c r="H979" s="284"/>
      <c r="I979" s="236"/>
      <c r="J979" s="236"/>
      <c r="K979" s="236"/>
      <c r="L979" s="236"/>
      <c r="M979" s="236"/>
      <c r="N979" s="236"/>
      <c r="O979" s="236"/>
      <c r="P979" s="236"/>
      <c r="Q979" s="236"/>
      <c r="R979" s="236"/>
      <c r="S979" s="236"/>
      <c r="T979" s="236"/>
      <c r="U979" s="236"/>
      <c r="V979" s="236"/>
      <c r="W979" s="236"/>
      <c r="X979" s="236"/>
      <c r="Y979" s="236"/>
      <c r="Z979" s="236"/>
    </row>
    <row r="980" spans="1:26" ht="15.75" customHeight="1">
      <c r="A980" s="279"/>
      <c r="B980" s="279"/>
      <c r="C980" s="280"/>
      <c r="D980" s="280"/>
      <c r="E980" s="280"/>
      <c r="F980" s="281"/>
      <c r="G980" s="280"/>
      <c r="H980" s="284"/>
      <c r="I980" s="236"/>
      <c r="J980" s="236"/>
      <c r="K980" s="236"/>
      <c r="L980" s="236"/>
      <c r="M980" s="236"/>
      <c r="N980" s="236"/>
      <c r="O980" s="236"/>
      <c r="P980" s="236"/>
      <c r="Q980" s="236"/>
      <c r="R980" s="236"/>
      <c r="S980" s="236"/>
      <c r="T980" s="236"/>
      <c r="U980" s="236"/>
      <c r="V980" s="236"/>
      <c r="W980" s="236"/>
      <c r="X980" s="236"/>
      <c r="Y980" s="236"/>
      <c r="Z980" s="236"/>
    </row>
    <row r="981" spans="1:26" ht="15.75" customHeight="1">
      <c r="A981" s="279"/>
      <c r="B981" s="279"/>
      <c r="C981" s="280"/>
      <c r="D981" s="280"/>
      <c r="E981" s="280"/>
      <c r="F981" s="281"/>
      <c r="G981" s="280"/>
      <c r="H981" s="284"/>
      <c r="I981" s="236"/>
      <c r="J981" s="236"/>
      <c r="K981" s="236"/>
      <c r="L981" s="236"/>
      <c r="M981" s="236"/>
      <c r="N981" s="236"/>
      <c r="O981" s="236"/>
      <c r="P981" s="236"/>
      <c r="Q981" s="236"/>
      <c r="R981" s="236"/>
      <c r="S981" s="236"/>
      <c r="T981" s="236"/>
      <c r="U981" s="236"/>
      <c r="V981" s="236"/>
      <c r="W981" s="236"/>
      <c r="X981" s="236"/>
      <c r="Y981" s="236"/>
      <c r="Z981" s="236"/>
    </row>
    <row r="982" spans="1:26" ht="15.75" customHeight="1">
      <c r="A982" s="279"/>
      <c r="B982" s="279"/>
      <c r="C982" s="280"/>
      <c r="D982" s="280"/>
      <c r="E982" s="280"/>
      <c r="F982" s="281"/>
      <c r="G982" s="280"/>
      <c r="H982" s="284"/>
      <c r="I982" s="236"/>
      <c r="J982" s="236"/>
      <c r="K982" s="236"/>
      <c r="L982" s="236"/>
      <c r="M982" s="236"/>
      <c r="N982" s="236"/>
      <c r="O982" s="236"/>
      <c r="P982" s="236"/>
      <c r="Q982" s="236"/>
      <c r="R982" s="236"/>
      <c r="S982" s="236"/>
      <c r="T982" s="236"/>
      <c r="U982" s="236"/>
      <c r="V982" s="236"/>
      <c r="W982" s="236"/>
      <c r="X982" s="236"/>
      <c r="Y982" s="236"/>
      <c r="Z982" s="236"/>
    </row>
    <row r="983" spans="1:26" ht="15.75" customHeight="1">
      <c r="A983" s="279"/>
      <c r="B983" s="279"/>
      <c r="C983" s="280"/>
      <c r="D983" s="280"/>
      <c r="E983" s="280"/>
      <c r="F983" s="281"/>
      <c r="G983" s="280"/>
      <c r="H983" s="284"/>
      <c r="I983" s="236"/>
      <c r="J983" s="236"/>
      <c r="K983" s="236"/>
      <c r="L983" s="236"/>
      <c r="M983" s="236"/>
      <c r="N983" s="236"/>
      <c r="O983" s="236"/>
      <c r="P983" s="236"/>
      <c r="Q983" s="236"/>
      <c r="R983" s="236"/>
      <c r="S983" s="236"/>
      <c r="T983" s="236"/>
      <c r="U983" s="236"/>
      <c r="V983" s="236"/>
      <c r="W983" s="236"/>
      <c r="X983" s="236"/>
      <c r="Y983" s="236"/>
      <c r="Z983" s="236"/>
    </row>
    <row r="984" spans="1:26" ht="15.75" customHeight="1">
      <c r="A984" s="279"/>
      <c r="B984" s="279"/>
      <c r="C984" s="280"/>
      <c r="D984" s="280"/>
      <c r="E984" s="280"/>
      <c r="F984" s="281"/>
      <c r="G984" s="280"/>
      <c r="H984" s="284"/>
      <c r="I984" s="236"/>
      <c r="J984" s="236"/>
      <c r="K984" s="236"/>
      <c r="L984" s="236"/>
      <c r="M984" s="236"/>
      <c r="N984" s="236"/>
      <c r="O984" s="236"/>
      <c r="P984" s="236"/>
      <c r="Q984" s="236"/>
      <c r="R984" s="236"/>
      <c r="S984" s="236"/>
      <c r="T984" s="236"/>
      <c r="U984" s="236"/>
      <c r="V984" s="236"/>
      <c r="W984" s="236"/>
      <c r="X984" s="236"/>
      <c r="Y984" s="236"/>
      <c r="Z984" s="236"/>
    </row>
    <row r="985" spans="1:26" ht="15.75" customHeight="1">
      <c r="A985" s="279"/>
      <c r="B985" s="279"/>
      <c r="C985" s="280"/>
      <c r="D985" s="280"/>
      <c r="E985" s="280"/>
      <c r="F985" s="281"/>
      <c r="G985" s="280"/>
      <c r="H985" s="284"/>
      <c r="I985" s="236"/>
      <c r="J985" s="236"/>
      <c r="K985" s="236"/>
      <c r="L985" s="236"/>
      <c r="M985" s="236"/>
      <c r="N985" s="236"/>
      <c r="O985" s="236"/>
      <c r="P985" s="236"/>
      <c r="Q985" s="236"/>
      <c r="R985" s="236"/>
      <c r="S985" s="236"/>
      <c r="T985" s="236"/>
      <c r="U985" s="236"/>
      <c r="V985" s="236"/>
      <c r="W985" s="236"/>
      <c r="X985" s="236"/>
      <c r="Y985" s="236"/>
      <c r="Z985" s="236"/>
    </row>
    <row r="986" spans="1:26" ht="15.75" customHeight="1">
      <c r="A986" s="279"/>
      <c r="B986" s="279"/>
      <c r="C986" s="280"/>
      <c r="D986" s="280"/>
      <c r="E986" s="280"/>
      <c r="F986" s="281"/>
      <c r="G986" s="280"/>
      <c r="H986" s="284"/>
      <c r="I986" s="236"/>
      <c r="J986" s="236"/>
      <c r="K986" s="236"/>
      <c r="L986" s="236"/>
      <c r="M986" s="236"/>
      <c r="N986" s="236"/>
      <c r="O986" s="236"/>
      <c r="P986" s="236"/>
      <c r="Q986" s="236"/>
      <c r="R986" s="236"/>
      <c r="S986" s="236"/>
      <c r="T986" s="236"/>
      <c r="U986" s="236"/>
      <c r="V986" s="236"/>
      <c r="W986" s="236"/>
      <c r="X986" s="236"/>
      <c r="Y986" s="236"/>
      <c r="Z986" s="236"/>
    </row>
    <row r="987" spans="1:26" ht="15.75" customHeight="1">
      <c r="A987" s="279"/>
      <c r="B987" s="279"/>
      <c r="C987" s="280"/>
      <c r="D987" s="280"/>
      <c r="E987" s="280"/>
      <c r="F987" s="281"/>
      <c r="G987" s="280"/>
      <c r="H987" s="284"/>
      <c r="I987" s="236"/>
      <c r="J987" s="236"/>
      <c r="K987" s="236"/>
      <c r="L987" s="236"/>
      <c r="M987" s="236"/>
      <c r="N987" s="236"/>
      <c r="O987" s="236"/>
      <c r="P987" s="236"/>
      <c r="Q987" s="236"/>
      <c r="R987" s="236"/>
      <c r="S987" s="236"/>
      <c r="T987" s="236"/>
      <c r="U987" s="236"/>
      <c r="V987" s="236"/>
      <c r="W987" s="236"/>
      <c r="X987" s="236"/>
      <c r="Y987" s="236"/>
      <c r="Z987" s="236"/>
    </row>
    <row r="988" spans="1:26" ht="15.75" customHeight="1">
      <c r="A988" s="279"/>
      <c r="B988" s="279"/>
      <c r="C988" s="280"/>
      <c r="D988" s="280"/>
      <c r="E988" s="280"/>
      <c r="F988" s="281"/>
      <c r="G988" s="280"/>
      <c r="H988" s="284"/>
      <c r="I988" s="236"/>
      <c r="J988" s="236"/>
      <c r="K988" s="236"/>
      <c r="L988" s="236"/>
      <c r="M988" s="236"/>
      <c r="N988" s="236"/>
      <c r="O988" s="236"/>
      <c r="P988" s="236"/>
      <c r="Q988" s="236"/>
      <c r="R988" s="236"/>
      <c r="S988" s="236"/>
      <c r="T988" s="236"/>
      <c r="U988" s="236"/>
      <c r="V988" s="236"/>
      <c r="W988" s="236"/>
      <c r="X988" s="236"/>
      <c r="Y988" s="236"/>
      <c r="Z988" s="236"/>
    </row>
    <row r="989" spans="1:26" ht="15.75" customHeight="1">
      <c r="A989" s="279"/>
      <c r="B989" s="279"/>
      <c r="C989" s="280"/>
      <c r="D989" s="280"/>
      <c r="E989" s="280"/>
      <c r="F989" s="281"/>
      <c r="G989" s="280"/>
      <c r="H989" s="284"/>
      <c r="I989" s="236"/>
      <c r="J989" s="236"/>
      <c r="K989" s="236"/>
      <c r="L989" s="236"/>
      <c r="M989" s="236"/>
      <c r="N989" s="236"/>
      <c r="O989" s="236"/>
      <c r="P989" s="236"/>
      <c r="Q989" s="236"/>
      <c r="R989" s="236"/>
      <c r="S989" s="236"/>
      <c r="T989" s="236"/>
      <c r="U989" s="236"/>
      <c r="V989" s="236"/>
      <c r="W989" s="236"/>
      <c r="X989" s="236"/>
      <c r="Y989" s="236"/>
      <c r="Z989" s="236"/>
    </row>
    <row r="990" spans="1:26" ht="15.75" customHeight="1">
      <c r="A990" s="279"/>
      <c r="B990" s="279"/>
      <c r="C990" s="280"/>
      <c r="D990" s="280"/>
      <c r="E990" s="280"/>
      <c r="F990" s="281"/>
      <c r="G990" s="280"/>
      <c r="H990" s="284"/>
      <c r="I990" s="236"/>
      <c r="J990" s="236"/>
      <c r="K990" s="236"/>
      <c r="L990" s="236"/>
      <c r="M990" s="236"/>
      <c r="N990" s="236"/>
      <c r="O990" s="236"/>
      <c r="P990" s="236"/>
      <c r="Q990" s="236"/>
      <c r="R990" s="236"/>
      <c r="S990" s="236"/>
      <c r="T990" s="236"/>
      <c r="U990" s="236"/>
      <c r="V990" s="236"/>
      <c r="W990" s="236"/>
      <c r="X990" s="236"/>
      <c r="Y990" s="236"/>
      <c r="Z990" s="236"/>
    </row>
    <row r="991" spans="1:26" ht="15.75" customHeight="1">
      <c r="A991" s="279"/>
      <c r="B991" s="279"/>
      <c r="C991" s="280"/>
      <c r="D991" s="280"/>
      <c r="E991" s="280"/>
      <c r="F991" s="281"/>
      <c r="G991" s="280"/>
      <c r="H991" s="284"/>
      <c r="I991" s="236"/>
      <c r="J991" s="236"/>
      <c r="K991" s="236"/>
      <c r="L991" s="236"/>
      <c r="M991" s="236"/>
      <c r="N991" s="236"/>
      <c r="O991" s="236"/>
      <c r="P991" s="236"/>
      <c r="Q991" s="236"/>
      <c r="R991" s="236"/>
      <c r="S991" s="236"/>
      <c r="T991" s="236"/>
      <c r="U991" s="236"/>
      <c r="V991" s="236"/>
      <c r="W991" s="236"/>
      <c r="X991" s="236"/>
      <c r="Y991" s="236"/>
      <c r="Z991" s="236"/>
    </row>
    <row r="992" spans="1:26" ht="15.75" customHeight="1">
      <c r="A992" s="279"/>
      <c r="B992" s="279"/>
      <c r="C992" s="280"/>
      <c r="D992" s="280"/>
      <c r="E992" s="280"/>
      <c r="F992" s="281"/>
      <c r="G992" s="280"/>
      <c r="H992" s="284"/>
      <c r="I992" s="236"/>
      <c r="J992" s="236"/>
      <c r="K992" s="236"/>
      <c r="L992" s="236"/>
      <c r="M992" s="236"/>
      <c r="N992" s="236"/>
      <c r="O992" s="236"/>
      <c r="P992" s="236"/>
      <c r="Q992" s="236"/>
      <c r="R992" s="236"/>
      <c r="S992" s="236"/>
      <c r="T992" s="236"/>
      <c r="U992" s="236"/>
      <c r="V992" s="236"/>
      <c r="W992" s="236"/>
      <c r="X992" s="236"/>
      <c r="Y992" s="236"/>
      <c r="Z992" s="236"/>
    </row>
    <row r="993" spans="1:26" ht="15.75" customHeight="1">
      <c r="A993" s="279"/>
      <c r="B993" s="279"/>
      <c r="C993" s="280"/>
      <c r="D993" s="280"/>
      <c r="E993" s="280"/>
      <c r="F993" s="281"/>
      <c r="G993" s="280"/>
      <c r="H993" s="284"/>
      <c r="I993" s="236"/>
      <c r="J993" s="236"/>
      <c r="K993" s="236"/>
      <c r="L993" s="236"/>
      <c r="M993" s="236"/>
      <c r="N993" s="236"/>
      <c r="O993" s="236"/>
      <c r="P993" s="236"/>
      <c r="Q993" s="236"/>
      <c r="R993" s="236"/>
      <c r="S993" s="236"/>
      <c r="T993" s="236"/>
      <c r="U993" s="236"/>
      <c r="V993" s="236"/>
      <c r="W993" s="236"/>
      <c r="X993" s="236"/>
      <c r="Y993" s="236"/>
      <c r="Z993" s="236"/>
    </row>
    <row r="994" spans="1:26" ht="15.75" customHeight="1">
      <c r="A994" s="279"/>
      <c r="B994" s="279"/>
      <c r="C994" s="280"/>
      <c r="D994" s="280"/>
      <c r="E994" s="280"/>
      <c r="F994" s="281"/>
      <c r="G994" s="280"/>
      <c r="H994" s="284"/>
      <c r="I994" s="236"/>
      <c r="J994" s="236"/>
      <c r="K994" s="236"/>
      <c r="L994" s="236"/>
      <c r="M994" s="236"/>
      <c r="N994" s="236"/>
      <c r="O994" s="236"/>
      <c r="P994" s="236"/>
      <c r="Q994" s="236"/>
      <c r="R994" s="236"/>
      <c r="S994" s="236"/>
      <c r="T994" s="236"/>
      <c r="U994" s="236"/>
      <c r="V994" s="236"/>
      <c r="W994" s="236"/>
      <c r="X994" s="236"/>
      <c r="Y994" s="236"/>
      <c r="Z994" s="236"/>
    </row>
    <row r="995" spans="1:26" ht="15.75" customHeight="1">
      <c r="A995" s="279"/>
      <c r="B995" s="279"/>
      <c r="C995" s="280"/>
      <c r="D995" s="280"/>
      <c r="E995" s="280"/>
      <c r="F995" s="281"/>
      <c r="G995" s="280"/>
      <c r="H995" s="284"/>
      <c r="I995" s="236"/>
      <c r="J995" s="236"/>
      <c r="K995" s="236"/>
      <c r="L995" s="236"/>
      <c r="M995" s="236"/>
      <c r="N995" s="236"/>
      <c r="O995" s="236"/>
      <c r="P995" s="236"/>
      <c r="Q995" s="236"/>
      <c r="R995" s="236"/>
      <c r="S995" s="236"/>
      <c r="T995" s="236"/>
      <c r="U995" s="236"/>
      <c r="V995" s="236"/>
      <c r="W995" s="236"/>
      <c r="X995" s="236"/>
      <c r="Y995" s="236"/>
      <c r="Z995" s="236"/>
    </row>
    <row r="996" spans="1:26" ht="15.75" customHeight="1">
      <c r="A996" s="279"/>
      <c r="B996" s="279"/>
      <c r="C996" s="280"/>
      <c r="D996" s="280"/>
      <c r="E996" s="280"/>
      <c r="F996" s="281"/>
      <c r="G996" s="280"/>
      <c r="H996" s="284"/>
      <c r="I996" s="236"/>
      <c r="J996" s="236"/>
      <c r="K996" s="236"/>
      <c r="L996" s="236"/>
      <c r="M996" s="236"/>
      <c r="N996" s="236"/>
      <c r="O996" s="236"/>
      <c r="P996" s="236"/>
      <c r="Q996" s="236"/>
      <c r="R996" s="236"/>
      <c r="S996" s="236"/>
      <c r="T996" s="236"/>
      <c r="U996" s="236"/>
      <c r="V996" s="236"/>
      <c r="W996" s="236"/>
      <c r="X996" s="236"/>
      <c r="Y996" s="236"/>
      <c r="Z996" s="236"/>
    </row>
    <row r="997" spans="1:26" ht="15.75" customHeight="1">
      <c r="A997" s="279"/>
      <c r="B997" s="279"/>
      <c r="C997" s="280"/>
      <c r="D997" s="280"/>
      <c r="E997" s="280"/>
      <c r="F997" s="281"/>
      <c r="G997" s="280"/>
      <c r="H997" s="284"/>
      <c r="I997" s="236"/>
      <c r="J997" s="236"/>
      <c r="K997" s="236"/>
      <c r="L997" s="236"/>
      <c r="M997" s="236"/>
      <c r="N997" s="236"/>
      <c r="O997" s="236"/>
      <c r="P997" s="236"/>
      <c r="Q997" s="236"/>
      <c r="R997" s="236"/>
      <c r="S997" s="236"/>
      <c r="T997" s="236"/>
      <c r="U997" s="236"/>
      <c r="V997" s="236"/>
      <c r="W997" s="236"/>
      <c r="X997" s="236"/>
      <c r="Y997" s="236"/>
      <c r="Z997" s="236"/>
    </row>
    <row r="998" spans="1:26" ht="15.75" customHeight="1">
      <c r="A998" s="279"/>
      <c r="B998" s="279"/>
      <c r="C998" s="280"/>
      <c r="D998" s="280"/>
      <c r="E998" s="280"/>
      <c r="F998" s="281"/>
      <c r="G998" s="280"/>
      <c r="H998" s="284"/>
      <c r="I998" s="236"/>
      <c r="J998" s="236"/>
      <c r="K998" s="236"/>
      <c r="L998" s="236"/>
      <c r="M998" s="236"/>
      <c r="N998" s="236"/>
      <c r="O998" s="236"/>
      <c r="P998" s="236"/>
      <c r="Q998" s="236"/>
      <c r="R998" s="236"/>
      <c r="S998" s="236"/>
      <c r="T998" s="236"/>
      <c r="U998" s="236"/>
      <c r="V998" s="236"/>
      <c r="W998" s="236"/>
      <c r="X998" s="236"/>
      <c r="Y998" s="236"/>
      <c r="Z998" s="236"/>
    </row>
    <row r="999" spans="1:26" ht="15.75" customHeight="1">
      <c r="A999" s="279"/>
      <c r="B999" s="279"/>
      <c r="C999" s="280"/>
      <c r="D999" s="280"/>
      <c r="E999" s="280"/>
      <c r="F999" s="281"/>
      <c r="G999" s="280"/>
      <c r="H999" s="284"/>
      <c r="I999" s="236"/>
      <c r="J999" s="236"/>
      <c r="K999" s="236"/>
      <c r="L999" s="236"/>
      <c r="M999" s="236"/>
      <c r="N999" s="236"/>
      <c r="O999" s="236"/>
      <c r="P999" s="236"/>
      <c r="Q999" s="236"/>
      <c r="R999" s="236"/>
      <c r="S999" s="236"/>
      <c r="T999" s="236"/>
      <c r="U999" s="236"/>
      <c r="V999" s="236"/>
      <c r="W999" s="236"/>
      <c r="X999" s="236"/>
      <c r="Y999" s="236"/>
      <c r="Z999" s="236"/>
    </row>
    <row r="1000" spans="1:26" ht="15.75" customHeight="1">
      <c r="A1000" s="279"/>
      <c r="B1000" s="279"/>
      <c r="C1000" s="280"/>
      <c r="D1000" s="280"/>
      <c r="E1000" s="280"/>
      <c r="F1000" s="281"/>
      <c r="G1000" s="280"/>
      <c r="H1000" s="284"/>
      <c r="I1000" s="236"/>
      <c r="J1000" s="236"/>
      <c r="K1000" s="236"/>
      <c r="L1000" s="236"/>
      <c r="M1000" s="236"/>
      <c r="N1000" s="236"/>
      <c r="O1000" s="236"/>
      <c r="P1000" s="236"/>
      <c r="Q1000" s="236"/>
      <c r="R1000" s="236"/>
      <c r="S1000" s="236"/>
      <c r="T1000" s="236"/>
      <c r="U1000" s="236"/>
      <c r="V1000" s="236"/>
      <c r="W1000" s="236"/>
      <c r="X1000" s="236"/>
      <c r="Y1000" s="236"/>
      <c r="Z1000" s="236"/>
    </row>
  </sheetData>
  <mergeCells count="2">
    <mergeCell ref="A1:H1"/>
    <mergeCell ref="A617:H617"/>
  </mergeCells>
  <pageMargins left="0.31496062992125984" right="0.19685039370078741" top="0.35433070866141736" bottom="0.31496062992125984" header="0" footer="0"/>
  <pageSetup paperSize="9" fitToHeight="0" orientation="landscape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000"/>
  <sheetViews>
    <sheetView showGridLines="0" topLeftCell="G1" zoomScale="120" zoomScaleNormal="120" workbookViewId="0">
      <pane ySplit="2" topLeftCell="A3" activePane="bottomLeft" state="frozen"/>
      <selection pane="bottomLeft" activeCell="K1" sqref="K1:Y1048576"/>
    </sheetView>
  </sheetViews>
  <sheetFormatPr defaultColWidth="14.42578125" defaultRowHeight="15" customHeight="1"/>
  <cols>
    <col min="1" max="1" width="7.85546875" customWidth="1"/>
    <col min="2" max="2" width="14.42578125" customWidth="1"/>
    <col min="3" max="3" width="7" customWidth="1"/>
    <col min="4" max="4" width="19" customWidth="1"/>
    <col min="5" max="5" width="13.140625" customWidth="1"/>
    <col min="6" max="6" width="48.28515625" customWidth="1"/>
    <col min="7" max="7" width="16.42578125" customWidth="1"/>
    <col min="8" max="8" width="17" customWidth="1"/>
    <col min="9" max="9" width="16.42578125" customWidth="1"/>
    <col min="10" max="10" width="46.85546875" customWidth="1"/>
    <col min="11" max="12" width="9.140625" hidden="1" customWidth="1"/>
    <col min="13" max="13" width="11.42578125" hidden="1" customWidth="1"/>
    <col min="14" max="14" width="9.140625" hidden="1" customWidth="1"/>
    <col min="15" max="15" width="26.42578125" hidden="1" customWidth="1"/>
    <col min="16" max="17" width="9.140625" hidden="1" customWidth="1"/>
    <col min="18" max="18" width="12.28515625" hidden="1" customWidth="1"/>
    <col min="19" max="19" width="23.7109375" hidden="1" customWidth="1"/>
    <col min="20" max="20" width="9.140625" hidden="1" customWidth="1"/>
    <col min="21" max="21" width="14.28515625" hidden="1" customWidth="1"/>
    <col min="22" max="23" width="9.140625" hidden="1" customWidth="1"/>
    <col min="24" max="25" width="8.7109375" hidden="1" customWidth="1"/>
    <col min="26" max="26" width="8.7109375" customWidth="1"/>
  </cols>
  <sheetData>
    <row r="1" spans="1:23" ht="37.5" customHeight="1">
      <c r="A1" s="318" t="s">
        <v>470</v>
      </c>
      <c r="B1" s="319"/>
      <c r="C1" s="319"/>
      <c r="D1" s="319"/>
      <c r="E1" s="64" t="str">
        <f>IF(OR('OPĆI DIO'!C1="odaberite -",'OPĆI DIO'!C1=""),"Molimo odaberite proračunskog korisnika na radnom listu Opći podaci!","")</f>
        <v/>
      </c>
      <c r="G1" s="65"/>
      <c r="H1" s="65"/>
      <c r="I1" s="31" t="s">
        <v>53</v>
      </c>
    </row>
    <row r="2" spans="1:23" ht="36" customHeight="1">
      <c r="A2" s="66" t="s">
        <v>471</v>
      </c>
      <c r="B2" s="66" t="s">
        <v>472</v>
      </c>
      <c r="C2" s="66" t="s">
        <v>473</v>
      </c>
      <c r="D2" s="66" t="s">
        <v>474</v>
      </c>
      <c r="E2" s="67" t="s">
        <v>475</v>
      </c>
      <c r="F2" s="66" t="s">
        <v>476</v>
      </c>
      <c r="G2" s="68" t="s">
        <v>59</v>
      </c>
      <c r="H2" s="68" t="s">
        <v>60</v>
      </c>
      <c r="I2" s="68" t="s">
        <v>61</v>
      </c>
      <c r="J2" s="69" t="s">
        <v>477</v>
      </c>
      <c r="K2" s="69" t="s">
        <v>478</v>
      </c>
      <c r="L2" s="70" t="s">
        <v>479</v>
      </c>
      <c r="M2" s="70" t="s">
        <v>480</v>
      </c>
      <c r="R2" s="71" t="s">
        <v>481</v>
      </c>
    </row>
    <row r="3" spans="1:23">
      <c r="A3" s="72" t="str">
        <f>IF(E3="","",VLOOKUP('OPĆI DIO'!$C$1,'OPĆI DIO'!$N$4:$W$137,10,FALSE))</f>
        <v>08008</v>
      </c>
      <c r="B3" s="72" t="str">
        <f>IF(E3="","",VLOOKUP('OPĆI DIO'!$C$1,'OPĆI DIO'!$N$4:$W$137,9,FALSE))</f>
        <v>Javni instituti</v>
      </c>
      <c r="C3" s="73">
        <f t="shared" ref="C3:C39" si="0">IFERROR(VLOOKUP(E3,$R$6:$U$113,3,FALSE),"")</f>
        <v>11</v>
      </c>
      <c r="D3" s="74" t="str">
        <f t="shared" ref="D3:D39" si="1">IFERROR(VLOOKUP(E3,$R$6:$U$113,4,FALSE),"")</f>
        <v>Opći prihodi i primici</v>
      </c>
      <c r="E3" s="75" t="s">
        <v>481</v>
      </c>
      <c r="F3" s="76" t="str">
        <f t="shared" ref="F3:F39" si="2">IFERROR(VLOOKUP(E3,$R$6:$U$113,2,FALSE),"")</f>
        <v>Prihodi iz nadležnog proračuna za financiranje redovne djelatnosti proračunskih korisnika</v>
      </c>
      <c r="G3" s="77">
        <v>28634770.443803016</v>
      </c>
      <c r="H3" s="77">
        <v>28664161.999999993</v>
      </c>
      <c r="I3" s="77">
        <v>28528565.799999971</v>
      </c>
      <c r="J3" s="75"/>
      <c r="K3" s="78" t="str">
        <f>IF(E3="","",'OPĆI DIO'!$C$1)</f>
        <v>3041 INSTITUT RUĐER BOŠKOVIĆ</v>
      </c>
      <c r="L3" s="59" t="str">
        <f t="shared" ref="L3:L59" si="3">LEFT(E3,2)</f>
        <v>67</v>
      </c>
      <c r="M3" s="59" t="str">
        <f t="shared" ref="M3:M59" si="4">LEFT(E3,3)</f>
        <v>671</v>
      </c>
      <c r="N3" s="78" t="s">
        <v>482</v>
      </c>
      <c r="R3" s="71" t="s">
        <v>483</v>
      </c>
    </row>
    <row r="4" spans="1:23">
      <c r="A4" s="72" t="s">
        <v>362</v>
      </c>
      <c r="B4" s="72" t="s">
        <v>361</v>
      </c>
      <c r="C4" s="73">
        <v>12</v>
      </c>
      <c r="D4" s="74" t="s">
        <v>491</v>
      </c>
      <c r="E4" s="75" t="s">
        <v>483</v>
      </c>
      <c r="F4" s="76" t="s">
        <v>490</v>
      </c>
      <c r="G4" s="77">
        <v>5267837.87</v>
      </c>
      <c r="H4" s="77">
        <v>3137865.0892414325</v>
      </c>
      <c r="I4" s="77">
        <v>2583285.8692044737</v>
      </c>
      <c r="J4" s="75"/>
      <c r="K4" s="59" t="str">
        <f>IF(E4="","",'OPĆI DIO'!$C$1)</f>
        <v>3041 INSTITUT RUĐER BOŠKOVIĆ</v>
      </c>
      <c r="L4" s="59" t="str">
        <f t="shared" si="3"/>
        <v>67</v>
      </c>
      <c r="M4" s="59" t="str">
        <f t="shared" si="4"/>
        <v>671</v>
      </c>
    </row>
    <row r="5" spans="1:23">
      <c r="A5" s="72" t="s">
        <v>362</v>
      </c>
      <c r="B5" s="72" t="s">
        <v>361</v>
      </c>
      <c r="C5" s="73">
        <v>31</v>
      </c>
      <c r="D5" s="74" t="s">
        <v>492</v>
      </c>
      <c r="E5" s="75">
        <v>6615</v>
      </c>
      <c r="F5" s="76" t="s">
        <v>569</v>
      </c>
      <c r="G5" s="77">
        <v>2211260.9325104514</v>
      </c>
      <c r="H5" s="77">
        <v>2432387.0257614972</v>
      </c>
      <c r="I5" s="77">
        <v>2554006.3770495709</v>
      </c>
      <c r="J5" s="75"/>
      <c r="K5" s="59" t="str">
        <f>IF(E5="","",'OPĆI DIO'!$C$1)</f>
        <v>3041 INSTITUT RUĐER BOŠKOVIĆ</v>
      </c>
      <c r="L5" s="59" t="str">
        <f t="shared" si="3"/>
        <v>66</v>
      </c>
      <c r="M5" s="59" t="str">
        <f t="shared" si="4"/>
        <v>661</v>
      </c>
      <c r="N5" s="59" t="s">
        <v>473</v>
      </c>
      <c r="O5" s="59" t="s">
        <v>474</v>
      </c>
      <c r="R5" s="79" t="s">
        <v>484</v>
      </c>
      <c r="S5" s="66" t="s">
        <v>485</v>
      </c>
      <c r="T5" s="66" t="s">
        <v>486</v>
      </c>
      <c r="U5" s="66" t="s">
        <v>474</v>
      </c>
      <c r="V5" s="80" t="s">
        <v>487</v>
      </c>
      <c r="W5" s="80" t="s">
        <v>488</v>
      </c>
    </row>
    <row r="6" spans="1:23">
      <c r="A6" s="72" t="s">
        <v>362</v>
      </c>
      <c r="B6" s="72" t="s">
        <v>361</v>
      </c>
      <c r="C6" s="73">
        <v>51</v>
      </c>
      <c r="D6" s="74" t="s">
        <v>530</v>
      </c>
      <c r="E6" s="75">
        <v>632311700</v>
      </c>
      <c r="F6" s="76" t="s">
        <v>529</v>
      </c>
      <c r="G6" s="77">
        <v>1839798</v>
      </c>
      <c r="H6" s="77">
        <v>1709129.4988095239</v>
      </c>
      <c r="I6" s="77">
        <v>801099.70357142854</v>
      </c>
      <c r="J6" s="75"/>
      <c r="K6" s="59" t="str">
        <f>IF(E6="","",'OPĆI DIO'!$C$1)</f>
        <v>3041 INSTITUT RUĐER BOŠKOVIĆ</v>
      </c>
      <c r="L6" s="59" t="str">
        <f t="shared" si="3"/>
        <v>63</v>
      </c>
      <c r="M6" s="59" t="str">
        <f t="shared" si="4"/>
        <v>632</v>
      </c>
      <c r="N6" s="59">
        <v>11</v>
      </c>
      <c r="O6" s="59" t="s">
        <v>489</v>
      </c>
      <c r="R6" s="81" t="s">
        <v>481</v>
      </c>
      <c r="S6" s="81" t="s">
        <v>490</v>
      </c>
      <c r="T6" s="82">
        <v>11</v>
      </c>
      <c r="U6" s="81" t="s">
        <v>489</v>
      </c>
      <c r="V6" s="78">
        <v>671</v>
      </c>
      <c r="W6" s="78">
        <v>67</v>
      </c>
    </row>
    <row r="7" spans="1:23">
      <c r="A7" s="72" t="s">
        <v>362</v>
      </c>
      <c r="B7" s="72" t="s">
        <v>361</v>
      </c>
      <c r="C7" s="73">
        <v>52</v>
      </c>
      <c r="D7" s="74" t="s">
        <v>502</v>
      </c>
      <c r="E7" s="75">
        <v>6393</v>
      </c>
      <c r="F7" s="76" t="s">
        <v>548</v>
      </c>
      <c r="G7" s="77">
        <v>870226</v>
      </c>
      <c r="H7" s="77">
        <v>348090</v>
      </c>
      <c r="I7" s="77"/>
      <c r="J7" s="307" t="s">
        <v>4836</v>
      </c>
      <c r="K7" s="59" t="str">
        <f>IF(E7="","",'OPĆI DIO'!$C$1)</f>
        <v>3041 INSTITUT RUĐER BOŠKOVIĆ</v>
      </c>
      <c r="L7" s="59" t="str">
        <f t="shared" si="3"/>
        <v>63</v>
      </c>
      <c r="M7" s="59" t="str">
        <f t="shared" si="4"/>
        <v>639</v>
      </c>
      <c r="N7" s="59">
        <v>12</v>
      </c>
      <c r="O7" s="59" t="s">
        <v>491</v>
      </c>
      <c r="R7" s="81" t="s">
        <v>483</v>
      </c>
      <c r="S7" s="81" t="s">
        <v>490</v>
      </c>
      <c r="T7" s="82">
        <v>12</v>
      </c>
      <c r="U7" s="81" t="s">
        <v>491</v>
      </c>
      <c r="V7" s="78">
        <v>671</v>
      </c>
      <c r="W7" s="78">
        <v>67</v>
      </c>
    </row>
    <row r="8" spans="1:23">
      <c r="A8" s="72" t="s">
        <v>362</v>
      </c>
      <c r="B8" s="72" t="s">
        <v>361</v>
      </c>
      <c r="C8" s="73">
        <v>52</v>
      </c>
      <c r="D8" s="74" t="s">
        <v>502</v>
      </c>
      <c r="E8" s="75">
        <v>631110000</v>
      </c>
      <c r="F8" s="76" t="s">
        <v>501</v>
      </c>
      <c r="G8" s="77">
        <v>63447.299999999996</v>
      </c>
      <c r="H8" s="77">
        <v>66619.664999999994</v>
      </c>
      <c r="I8" s="77">
        <v>66621</v>
      </c>
      <c r="J8" s="307"/>
      <c r="K8" s="59" t="str">
        <f>IF(E8="","",'OPĆI DIO'!$C$1)</f>
        <v>3041 INSTITUT RUĐER BOŠKOVIĆ</v>
      </c>
      <c r="L8" s="59" t="str">
        <f t="shared" si="3"/>
        <v>63</v>
      </c>
      <c r="M8" s="59" t="str">
        <f t="shared" si="4"/>
        <v>631</v>
      </c>
      <c r="N8" s="59">
        <v>31</v>
      </c>
      <c r="O8" s="59" t="s">
        <v>492</v>
      </c>
      <c r="R8" s="82">
        <v>614810041</v>
      </c>
      <c r="S8" s="81" t="s">
        <v>493</v>
      </c>
      <c r="T8" s="82">
        <v>41</v>
      </c>
      <c r="U8" s="81" t="s">
        <v>494</v>
      </c>
      <c r="V8" s="78">
        <v>614</v>
      </c>
      <c r="W8" s="78">
        <v>61</v>
      </c>
    </row>
    <row r="9" spans="1:23">
      <c r="A9" s="72" t="s">
        <v>362</v>
      </c>
      <c r="B9" s="72" t="s">
        <v>361</v>
      </c>
      <c r="C9" s="73">
        <v>52</v>
      </c>
      <c r="D9" s="74" t="s">
        <v>502</v>
      </c>
      <c r="E9" s="75">
        <v>6391</v>
      </c>
      <c r="F9" s="76" t="s">
        <v>546</v>
      </c>
      <c r="G9" s="77">
        <v>2738962</v>
      </c>
      <c r="H9" s="77">
        <v>1208486</v>
      </c>
      <c r="I9" s="77">
        <v>161630</v>
      </c>
      <c r="J9" s="307" t="s">
        <v>4837</v>
      </c>
      <c r="K9" s="59" t="str">
        <f>IF(E9="","",'OPĆI DIO'!$C$1)</f>
        <v>3041 INSTITUT RUĐER BOŠKOVIĆ</v>
      </c>
      <c r="L9" s="59" t="str">
        <f t="shared" si="3"/>
        <v>63</v>
      </c>
      <c r="M9" s="59" t="str">
        <f t="shared" si="4"/>
        <v>639</v>
      </c>
      <c r="N9" s="78">
        <v>41</v>
      </c>
      <c r="O9" s="78" t="s">
        <v>494</v>
      </c>
      <c r="R9" s="82">
        <v>614820041</v>
      </c>
      <c r="S9" s="81" t="s">
        <v>495</v>
      </c>
      <c r="T9" s="82">
        <v>41</v>
      </c>
      <c r="U9" s="81" t="s">
        <v>494</v>
      </c>
      <c r="V9" s="78">
        <v>614</v>
      </c>
      <c r="W9" s="78">
        <v>61</v>
      </c>
    </row>
    <row r="10" spans="1:23">
      <c r="A10" s="72" t="s">
        <v>362</v>
      </c>
      <c r="B10" s="72" t="s">
        <v>361</v>
      </c>
      <c r="C10" s="73">
        <v>52</v>
      </c>
      <c r="D10" s="74" t="s">
        <v>502</v>
      </c>
      <c r="E10" s="83">
        <v>632112000</v>
      </c>
      <c r="F10" s="76" t="s">
        <v>510</v>
      </c>
      <c r="G10" s="77">
        <v>21597.207093981287</v>
      </c>
      <c r="H10" s="77">
        <v>21597.207093981287</v>
      </c>
      <c r="I10" s="77">
        <v>20724.479821254015</v>
      </c>
      <c r="J10" s="307"/>
      <c r="K10" s="59" t="str">
        <f>IF(E10="","",'OPĆI DIO'!$C$1)</f>
        <v>3041 INSTITUT RUĐER BOŠKOVIĆ</v>
      </c>
      <c r="L10" s="59" t="str">
        <f t="shared" si="3"/>
        <v>63</v>
      </c>
      <c r="M10" s="59" t="str">
        <f t="shared" si="4"/>
        <v>632</v>
      </c>
      <c r="N10" s="59">
        <v>43</v>
      </c>
      <c r="O10" s="59" t="s">
        <v>496</v>
      </c>
      <c r="R10" s="82">
        <v>614830041</v>
      </c>
      <c r="S10" s="81" t="s">
        <v>497</v>
      </c>
      <c r="T10" s="82">
        <v>41</v>
      </c>
      <c r="U10" s="81" t="s">
        <v>494</v>
      </c>
      <c r="V10" s="78">
        <v>614</v>
      </c>
      <c r="W10" s="78">
        <v>61</v>
      </c>
    </row>
    <row r="11" spans="1:23">
      <c r="A11" s="72" t="s">
        <v>362</v>
      </c>
      <c r="B11" s="72" t="s">
        <v>361</v>
      </c>
      <c r="C11" s="73">
        <v>52</v>
      </c>
      <c r="D11" s="74" t="s">
        <v>502</v>
      </c>
      <c r="E11" s="83">
        <v>6391</v>
      </c>
      <c r="F11" s="76" t="s">
        <v>546</v>
      </c>
      <c r="G11" s="77">
        <v>212192</v>
      </c>
      <c r="H11" s="77">
        <v>220733</v>
      </c>
      <c r="I11" s="77">
        <v>230795</v>
      </c>
      <c r="J11" s="307" t="s">
        <v>4838</v>
      </c>
      <c r="K11" s="59" t="str">
        <f>IF(E11="","",'OPĆI DIO'!$C$1)</f>
        <v>3041 INSTITUT RUĐER BOŠKOVIĆ</v>
      </c>
      <c r="L11" s="59" t="str">
        <f t="shared" si="3"/>
        <v>63</v>
      </c>
      <c r="M11" s="59" t="str">
        <f t="shared" si="4"/>
        <v>639</v>
      </c>
      <c r="N11" s="59">
        <v>51</v>
      </c>
      <c r="O11" s="59" t="s">
        <v>498</v>
      </c>
      <c r="R11" s="82">
        <v>614840041</v>
      </c>
      <c r="S11" s="81" t="s">
        <v>499</v>
      </c>
      <c r="T11" s="82">
        <v>41</v>
      </c>
      <c r="U11" s="81" t="s">
        <v>494</v>
      </c>
      <c r="V11" s="78">
        <v>614</v>
      </c>
      <c r="W11" s="78">
        <v>61</v>
      </c>
    </row>
    <row r="12" spans="1:23">
      <c r="A12" s="72" t="s">
        <v>362</v>
      </c>
      <c r="B12" s="72" t="s">
        <v>361</v>
      </c>
      <c r="C12" s="73">
        <v>52</v>
      </c>
      <c r="D12" s="74" t="s">
        <v>502</v>
      </c>
      <c r="E12" s="83">
        <v>6393</v>
      </c>
      <c r="F12" s="76" t="s">
        <v>548</v>
      </c>
      <c r="G12" s="77">
        <v>14397</v>
      </c>
      <c r="H12" s="77">
        <v>14397</v>
      </c>
      <c r="I12" s="77"/>
      <c r="J12" s="307" t="s">
        <v>4839</v>
      </c>
      <c r="K12" s="59" t="str">
        <f>IF(E12="","",'OPĆI DIO'!$C$1)</f>
        <v>3041 INSTITUT RUĐER BOŠKOVIĆ</v>
      </c>
      <c r="L12" s="59" t="str">
        <f t="shared" si="3"/>
        <v>63</v>
      </c>
      <c r="M12" s="59" t="str">
        <f t="shared" si="4"/>
        <v>639</v>
      </c>
      <c r="N12" s="59">
        <v>52</v>
      </c>
      <c r="O12" s="59" t="s">
        <v>500</v>
      </c>
      <c r="R12" s="82">
        <v>631110000</v>
      </c>
      <c r="S12" s="81" t="s">
        <v>501</v>
      </c>
      <c r="T12" s="82">
        <v>52</v>
      </c>
      <c r="U12" s="81" t="s">
        <v>502</v>
      </c>
      <c r="V12" s="78">
        <v>631</v>
      </c>
      <c r="W12" s="78">
        <v>63</v>
      </c>
    </row>
    <row r="13" spans="1:23">
      <c r="A13" s="72" t="s">
        <v>362</v>
      </c>
      <c r="B13" s="72" t="s">
        <v>361</v>
      </c>
      <c r="C13" s="73">
        <v>52</v>
      </c>
      <c r="D13" s="74" t="s">
        <v>502</v>
      </c>
      <c r="E13" s="83">
        <v>6393</v>
      </c>
      <c r="F13" s="76" t="s">
        <v>548</v>
      </c>
      <c r="G13" s="77">
        <v>58241</v>
      </c>
      <c r="H13" s="77"/>
      <c r="I13" s="77"/>
      <c r="J13" s="307" t="s">
        <v>4840</v>
      </c>
      <c r="K13" s="59" t="str">
        <f>IF(E13="","",'OPĆI DIO'!$C$1)</f>
        <v>3041 INSTITUT RUĐER BOŠKOVIĆ</v>
      </c>
      <c r="L13" s="59" t="str">
        <f t="shared" si="3"/>
        <v>63</v>
      </c>
      <c r="M13" s="59" t="str">
        <f t="shared" si="4"/>
        <v>639</v>
      </c>
      <c r="N13" s="78">
        <v>552</v>
      </c>
      <c r="O13" s="78" t="s">
        <v>503</v>
      </c>
      <c r="R13" s="82">
        <v>631120000</v>
      </c>
      <c r="S13" s="81" t="s">
        <v>504</v>
      </c>
      <c r="T13" s="82">
        <v>52</v>
      </c>
      <c r="U13" s="81" t="s">
        <v>502</v>
      </c>
      <c r="V13" s="78">
        <v>631</v>
      </c>
      <c r="W13" s="78">
        <v>63</v>
      </c>
    </row>
    <row r="14" spans="1:23">
      <c r="A14" s="72" t="s">
        <v>362</v>
      </c>
      <c r="B14" s="72" t="s">
        <v>361</v>
      </c>
      <c r="C14" s="73">
        <v>61</v>
      </c>
      <c r="D14" s="74" t="s">
        <v>571</v>
      </c>
      <c r="E14" s="75">
        <v>663120000</v>
      </c>
      <c r="F14" s="76" t="s">
        <v>572</v>
      </c>
      <c r="G14" s="77">
        <v>62725</v>
      </c>
      <c r="H14" s="77">
        <v>68997.5</v>
      </c>
      <c r="I14" s="77">
        <v>75897.250000000044</v>
      </c>
      <c r="J14" s="75"/>
      <c r="K14" s="59" t="str">
        <f>IF(E14="","",'OPĆI DIO'!$C$1)</f>
        <v>3041 INSTITUT RUĐER BOŠKOVIĆ</v>
      </c>
      <c r="L14" s="59" t="str">
        <f t="shared" si="3"/>
        <v>66</v>
      </c>
      <c r="M14" s="59" t="str">
        <f t="shared" si="4"/>
        <v>663</v>
      </c>
      <c r="N14" s="78">
        <v>559</v>
      </c>
      <c r="O14" s="78" t="s">
        <v>505</v>
      </c>
      <c r="R14" s="82">
        <v>631210000</v>
      </c>
      <c r="S14" s="81" t="s">
        <v>506</v>
      </c>
      <c r="T14" s="82">
        <v>52</v>
      </c>
      <c r="U14" s="81" t="s">
        <v>502</v>
      </c>
      <c r="V14" s="78">
        <v>631</v>
      </c>
      <c r="W14" s="78">
        <v>63</v>
      </c>
    </row>
    <row r="15" spans="1:23">
      <c r="A15" s="72" t="s">
        <v>362</v>
      </c>
      <c r="B15" s="72" t="s">
        <v>361</v>
      </c>
      <c r="C15" s="73">
        <v>61</v>
      </c>
      <c r="D15" s="74" t="s">
        <v>571</v>
      </c>
      <c r="E15" s="75">
        <v>663120000</v>
      </c>
      <c r="F15" s="76" t="s">
        <v>572</v>
      </c>
      <c r="G15" s="77">
        <v>12683</v>
      </c>
      <c r="H15" s="77">
        <v>13267</v>
      </c>
      <c r="I15" s="77">
        <v>13679</v>
      </c>
      <c r="J15" s="75"/>
      <c r="K15" s="59" t="str">
        <f>IF(E15="","",'OPĆI DIO'!$C$1)</f>
        <v>3041 INSTITUT RUĐER BOŠKOVIĆ</v>
      </c>
      <c r="L15" s="59" t="str">
        <f t="shared" si="3"/>
        <v>66</v>
      </c>
      <c r="M15" s="59" t="str">
        <f t="shared" si="4"/>
        <v>663</v>
      </c>
      <c r="N15" s="59">
        <v>561</v>
      </c>
      <c r="O15" s="59" t="s">
        <v>507</v>
      </c>
      <c r="R15" s="82">
        <v>631220000</v>
      </c>
      <c r="S15" s="81" t="s">
        <v>508</v>
      </c>
      <c r="T15" s="82">
        <v>52</v>
      </c>
      <c r="U15" s="81" t="s">
        <v>502</v>
      </c>
      <c r="V15" s="78">
        <v>631</v>
      </c>
      <c r="W15" s="78">
        <v>63</v>
      </c>
    </row>
    <row r="16" spans="1:23">
      <c r="A16" s="72" t="s">
        <v>362</v>
      </c>
      <c r="B16" s="72" t="s">
        <v>361</v>
      </c>
      <c r="C16" s="73">
        <v>563</v>
      </c>
      <c r="D16" s="74" t="s">
        <v>509</v>
      </c>
      <c r="E16" s="75">
        <v>632410563</v>
      </c>
      <c r="F16" s="76" t="s">
        <v>518</v>
      </c>
      <c r="G16" s="77">
        <v>30024685.25</v>
      </c>
      <c r="H16" s="77">
        <v>17781235.505701452</v>
      </c>
      <c r="I16" s="77">
        <v>14638619.925492017</v>
      </c>
      <c r="J16" s="75"/>
      <c r="K16" s="59" t="str">
        <f>IF(E16="","",'OPĆI DIO'!$C$1)</f>
        <v>3041 INSTITUT RUĐER BOŠKOVIĆ</v>
      </c>
      <c r="L16" s="59" t="str">
        <f t="shared" si="3"/>
        <v>63</v>
      </c>
      <c r="M16" s="59" t="str">
        <f t="shared" si="4"/>
        <v>632</v>
      </c>
      <c r="N16" s="59">
        <v>563</v>
      </c>
      <c r="O16" s="59" t="s">
        <v>509</v>
      </c>
      <c r="R16" s="82">
        <v>632112000</v>
      </c>
      <c r="S16" s="81" t="s">
        <v>510</v>
      </c>
      <c r="T16" s="82">
        <v>52</v>
      </c>
      <c r="U16" s="81" t="s">
        <v>502</v>
      </c>
      <c r="V16" s="78">
        <v>632</v>
      </c>
      <c r="W16" s="78">
        <v>63</v>
      </c>
    </row>
    <row r="17" spans="1:23">
      <c r="A17" s="72" t="s">
        <v>362</v>
      </c>
      <c r="B17" s="72" t="s">
        <v>361</v>
      </c>
      <c r="C17" s="73">
        <v>581</v>
      </c>
      <c r="D17" s="74" t="s">
        <v>517</v>
      </c>
      <c r="E17" s="83">
        <v>632310581</v>
      </c>
      <c r="F17" s="76" t="s">
        <v>528</v>
      </c>
      <c r="G17" s="77">
        <v>2327925.2895889897</v>
      </c>
      <c r="H17" s="77">
        <v>2327925.2895889897</v>
      </c>
      <c r="I17" s="77">
        <v>2327925.2895889897</v>
      </c>
      <c r="J17" s="75"/>
      <c r="K17" s="59" t="str">
        <f>IF(E17="","",'OPĆI DIO'!$C$1)</f>
        <v>3041 INSTITUT RUĐER BOŠKOVIĆ</v>
      </c>
      <c r="L17" s="59" t="str">
        <f t="shared" si="3"/>
        <v>63</v>
      </c>
      <c r="M17" s="59" t="str">
        <f t="shared" si="4"/>
        <v>632</v>
      </c>
      <c r="N17" s="59">
        <v>573</v>
      </c>
      <c r="O17" s="78" t="s">
        <v>511</v>
      </c>
      <c r="R17" s="82">
        <v>632212000</v>
      </c>
      <c r="S17" s="81" t="s">
        <v>512</v>
      </c>
      <c r="T17" s="82">
        <v>52</v>
      </c>
      <c r="U17" s="81" t="s">
        <v>502</v>
      </c>
      <c r="V17" s="78">
        <v>632</v>
      </c>
      <c r="W17" s="78">
        <v>63</v>
      </c>
    </row>
    <row r="18" spans="1:23">
      <c r="A18" s="72" t="s">
        <v>362</v>
      </c>
      <c r="B18" s="72" t="s">
        <v>361</v>
      </c>
      <c r="C18" s="73">
        <v>815</v>
      </c>
      <c r="D18" s="74" t="s">
        <v>4850</v>
      </c>
      <c r="E18" s="84">
        <v>632410581</v>
      </c>
      <c r="F18" s="76" t="s">
        <v>538</v>
      </c>
      <c r="G18" s="77">
        <v>388320.98799999995</v>
      </c>
      <c r="H18" s="77">
        <v>485401.23499999999</v>
      </c>
      <c r="I18" s="77">
        <v>97080.246999999988</v>
      </c>
      <c r="J18" s="75"/>
      <c r="K18" s="59" t="str">
        <f>IF(E18="","",'OPĆI DIO'!$C$1)</f>
        <v>3041 INSTITUT RUĐER BOŠKOVIĆ</v>
      </c>
      <c r="L18" s="59" t="str">
        <f t="shared" si="3"/>
        <v>63</v>
      </c>
      <c r="M18" s="59" t="str">
        <f t="shared" si="4"/>
        <v>632</v>
      </c>
      <c r="N18" s="78">
        <v>575</v>
      </c>
      <c r="O18" s="78" t="s">
        <v>513</v>
      </c>
      <c r="R18" s="82">
        <v>632310552</v>
      </c>
      <c r="S18" s="81" t="s">
        <v>514</v>
      </c>
      <c r="T18" s="82">
        <v>552</v>
      </c>
      <c r="U18" s="81" t="s">
        <v>503</v>
      </c>
      <c r="V18" s="78">
        <v>632</v>
      </c>
      <c r="W18" s="78">
        <v>63</v>
      </c>
    </row>
    <row r="19" spans="1:23">
      <c r="A19" s="72" t="str">
        <f>IF(E19="","",VLOOKUP('OPĆI DIO'!$C$1,'OPĆI DIO'!$N$4:$W$137,10,FALSE))</f>
        <v/>
      </c>
      <c r="B19" s="72" t="str">
        <f>IF(E19="","",VLOOKUP('OPĆI DIO'!$C$1,'OPĆI DIO'!$N$4:$W$137,9,FALSE))</f>
        <v/>
      </c>
      <c r="C19" s="73"/>
      <c r="D19" s="74"/>
      <c r="E19" s="75"/>
      <c r="F19" s="76"/>
      <c r="G19" s="77"/>
      <c r="H19" s="77"/>
      <c r="I19" s="77"/>
      <c r="J19" s="75"/>
      <c r="K19" s="59" t="str">
        <f>IF(E19="","",'OPĆI DIO'!$C$1)</f>
        <v/>
      </c>
      <c r="L19" s="59" t="str">
        <f t="shared" si="3"/>
        <v/>
      </c>
      <c r="M19" s="59" t="str">
        <f t="shared" si="4"/>
        <v/>
      </c>
      <c r="N19" s="85">
        <v>5761</v>
      </c>
      <c r="O19" s="86" t="s">
        <v>515</v>
      </c>
      <c r="R19" s="82">
        <v>632310559</v>
      </c>
      <c r="S19" s="81" t="s">
        <v>516</v>
      </c>
      <c r="T19" s="82">
        <v>559</v>
      </c>
      <c r="U19" s="81" t="s">
        <v>505</v>
      </c>
      <c r="V19" s="78">
        <v>632</v>
      </c>
      <c r="W19" s="78">
        <v>63</v>
      </c>
    </row>
    <row r="20" spans="1:23">
      <c r="A20" s="72" t="str">
        <f>IF(E20="","",VLOOKUP('OPĆI DIO'!$C$1,'OPĆI DIO'!$N$4:$W$137,10,FALSE))</f>
        <v/>
      </c>
      <c r="B20" s="72" t="str">
        <f>IF(E20="","",VLOOKUP('OPĆI DIO'!$C$1,'OPĆI DIO'!$N$4:$W$137,9,FALSE))</f>
        <v/>
      </c>
      <c r="C20" s="73"/>
      <c r="D20" s="74"/>
      <c r="E20" s="75"/>
      <c r="F20" s="76"/>
      <c r="G20" s="77"/>
      <c r="H20" s="77"/>
      <c r="I20" s="77"/>
      <c r="J20" s="75"/>
      <c r="K20" s="59" t="str">
        <f>IF(E20="","",'OPĆI DIO'!$C$1)</f>
        <v/>
      </c>
      <c r="L20" s="59" t="str">
        <f t="shared" si="3"/>
        <v/>
      </c>
      <c r="M20" s="59" t="str">
        <f t="shared" si="4"/>
        <v/>
      </c>
      <c r="N20" s="85">
        <v>5762</v>
      </c>
      <c r="O20" s="86" t="s">
        <v>515</v>
      </c>
      <c r="R20" s="82">
        <v>632310561</v>
      </c>
      <c r="S20" s="81" t="s">
        <v>507</v>
      </c>
      <c r="T20" s="82">
        <v>561</v>
      </c>
      <c r="U20" s="81" t="s">
        <v>507</v>
      </c>
      <c r="V20" s="78">
        <v>632</v>
      </c>
      <c r="W20" s="78">
        <v>63</v>
      </c>
    </row>
    <row r="21" spans="1:23" ht="15.75" customHeight="1">
      <c r="A21" s="72" t="str">
        <f>IF(E21="","",VLOOKUP('OPĆI DIO'!$C$1,'OPĆI DIO'!$N$4:$W$137,10,FALSE))</f>
        <v/>
      </c>
      <c r="B21" s="72" t="str">
        <f>IF(E21="","",VLOOKUP('OPĆI DIO'!$C$1,'OPĆI DIO'!$N$4:$W$137,9,FALSE))</f>
        <v/>
      </c>
      <c r="C21" s="73"/>
      <c r="D21" s="74"/>
      <c r="E21" s="75"/>
      <c r="F21" s="76"/>
      <c r="G21" s="77"/>
      <c r="H21" s="77"/>
      <c r="I21" s="77"/>
      <c r="J21" s="75"/>
      <c r="K21" s="59" t="str">
        <f>IF(E21="","",'OPĆI DIO'!$C$1)</f>
        <v/>
      </c>
      <c r="L21" s="59" t="str">
        <f t="shared" si="3"/>
        <v/>
      </c>
      <c r="M21" s="59" t="str">
        <f t="shared" si="4"/>
        <v/>
      </c>
      <c r="N21" s="59">
        <v>581</v>
      </c>
      <c r="O21" s="87" t="s">
        <v>517</v>
      </c>
      <c r="R21" s="82">
        <v>632310563</v>
      </c>
      <c r="S21" s="81" t="s">
        <v>518</v>
      </c>
      <c r="T21" s="82">
        <v>563</v>
      </c>
      <c r="U21" s="81" t="s">
        <v>509</v>
      </c>
      <c r="V21" s="78">
        <v>632</v>
      </c>
      <c r="W21" s="78">
        <v>63</v>
      </c>
    </row>
    <row r="22" spans="1:23" ht="15.75" customHeight="1">
      <c r="A22" s="72" t="str">
        <f>IF(E22="","",VLOOKUP('OPĆI DIO'!$C$1,'OPĆI DIO'!$N$4:$W$137,10,FALSE))</f>
        <v/>
      </c>
      <c r="B22" s="72" t="str">
        <f>IF(E22="","",VLOOKUP('OPĆI DIO'!$C$1,'OPĆI DIO'!$N$4:$W$137,9,FALSE))</f>
        <v/>
      </c>
      <c r="C22" s="73"/>
      <c r="D22" s="74"/>
      <c r="E22" s="75"/>
      <c r="F22" s="76"/>
      <c r="G22" s="77"/>
      <c r="H22" s="77"/>
      <c r="I22" s="77"/>
      <c r="J22" s="75"/>
      <c r="K22" s="59" t="str">
        <f>IF(E22="","",'OPĆI DIO'!$C$1)</f>
        <v/>
      </c>
      <c r="L22" s="59" t="str">
        <f t="shared" si="3"/>
        <v/>
      </c>
      <c r="M22" s="59" t="str">
        <f t="shared" si="4"/>
        <v/>
      </c>
      <c r="N22" s="59">
        <v>61</v>
      </c>
      <c r="O22" s="59" t="s">
        <v>519</v>
      </c>
      <c r="R22" s="82">
        <v>632310573</v>
      </c>
      <c r="S22" s="81" t="s">
        <v>520</v>
      </c>
      <c r="T22" s="82">
        <v>573</v>
      </c>
      <c r="U22" s="81" t="s">
        <v>511</v>
      </c>
      <c r="V22" s="78">
        <v>632</v>
      </c>
      <c r="W22" s="78">
        <v>63</v>
      </c>
    </row>
    <row r="23" spans="1:23" ht="15.75" customHeight="1">
      <c r="A23" s="72" t="str">
        <f>IF(E23="","",VLOOKUP('OPĆI DIO'!$C$1,'OPĆI DIO'!$N$4:$W$137,10,FALSE))</f>
        <v/>
      </c>
      <c r="B23" s="72" t="str">
        <f>IF(E23="","",VLOOKUP('OPĆI DIO'!$C$1,'OPĆI DIO'!$N$4:$W$137,9,FALSE))</f>
        <v/>
      </c>
      <c r="C23" s="73"/>
      <c r="D23" s="74"/>
      <c r="E23" s="75"/>
      <c r="F23" s="76"/>
      <c r="G23" s="77"/>
      <c r="H23" s="77"/>
      <c r="I23" s="77"/>
      <c r="J23" s="75"/>
      <c r="K23" s="59" t="str">
        <f>IF(E23="","",'OPĆI DIO'!$C$1)</f>
        <v/>
      </c>
      <c r="L23" s="59" t="str">
        <f t="shared" si="3"/>
        <v/>
      </c>
      <c r="M23" s="59" t="str">
        <f t="shared" si="4"/>
        <v/>
      </c>
      <c r="N23" s="31">
        <v>63</v>
      </c>
      <c r="O23" s="59" t="s">
        <v>521</v>
      </c>
      <c r="R23" s="82">
        <v>632310575</v>
      </c>
      <c r="S23" s="81" t="s">
        <v>522</v>
      </c>
      <c r="T23" s="82">
        <v>575</v>
      </c>
      <c r="U23" s="81" t="s">
        <v>513</v>
      </c>
      <c r="V23" s="78">
        <v>632</v>
      </c>
      <c r="W23" s="78">
        <v>63</v>
      </c>
    </row>
    <row r="24" spans="1:23" ht="15.75" customHeight="1">
      <c r="A24" s="72" t="str">
        <f>IF(E24="","",VLOOKUP('OPĆI DIO'!$C$1,'OPĆI DIO'!$N$4:$W$137,10,FALSE))</f>
        <v/>
      </c>
      <c r="B24" s="72" t="str">
        <f>IF(E24="","",VLOOKUP('OPĆI DIO'!$C$1,'OPĆI DIO'!$N$4:$W$137,9,FALSE))</f>
        <v/>
      </c>
      <c r="C24" s="73"/>
      <c r="D24" s="74"/>
      <c r="E24" s="75"/>
      <c r="F24" s="76"/>
      <c r="G24" s="77"/>
      <c r="H24" s="77"/>
      <c r="I24" s="77"/>
      <c r="J24" s="75"/>
      <c r="K24" s="59" t="str">
        <f>IF(E24="","",'OPĆI DIO'!$C$1)</f>
        <v/>
      </c>
      <c r="L24" s="59" t="str">
        <f t="shared" si="3"/>
        <v/>
      </c>
      <c r="M24" s="59" t="str">
        <f t="shared" si="4"/>
        <v/>
      </c>
      <c r="N24" s="59">
        <v>71</v>
      </c>
      <c r="O24" s="59" t="s">
        <v>523</v>
      </c>
      <c r="R24" s="88">
        <v>632315761</v>
      </c>
      <c r="S24" s="89" t="s">
        <v>524</v>
      </c>
      <c r="T24" s="88">
        <v>576</v>
      </c>
      <c r="U24" s="89" t="s">
        <v>525</v>
      </c>
      <c r="V24" s="78">
        <v>632</v>
      </c>
      <c r="W24" s="78">
        <v>63</v>
      </c>
    </row>
    <row r="25" spans="1:23" ht="15.75" customHeight="1">
      <c r="A25" s="72" t="str">
        <f>IF(E25="","",VLOOKUP('OPĆI DIO'!$C$1,'OPĆI DIO'!$N$4:$W$137,10,FALSE))</f>
        <v/>
      </c>
      <c r="B25" s="72" t="str">
        <f>IF(E25="","",VLOOKUP('OPĆI DIO'!$C$1,'OPĆI DIO'!$N$4:$W$137,9,FALSE))</f>
        <v/>
      </c>
      <c r="C25" s="73"/>
      <c r="D25" s="74"/>
      <c r="E25" s="75"/>
      <c r="F25" s="76"/>
      <c r="G25" s="77"/>
      <c r="H25" s="77"/>
      <c r="I25" s="77"/>
      <c r="J25" s="75"/>
      <c r="K25" s="59" t="str">
        <f>IF(E25="","",'OPĆI DIO'!$C$1)</f>
        <v/>
      </c>
      <c r="L25" s="59" t="str">
        <f t="shared" si="3"/>
        <v/>
      </c>
      <c r="M25" s="59" t="str">
        <f t="shared" si="4"/>
        <v/>
      </c>
      <c r="N25" s="59">
        <v>81</v>
      </c>
      <c r="O25" s="59" t="s">
        <v>526</v>
      </c>
      <c r="R25" s="88">
        <v>632315762</v>
      </c>
      <c r="S25" s="89" t="s">
        <v>527</v>
      </c>
      <c r="T25" s="88">
        <v>576</v>
      </c>
      <c r="U25" s="89" t="s">
        <v>525</v>
      </c>
      <c r="V25" s="78">
        <v>632</v>
      </c>
      <c r="W25" s="78">
        <v>63</v>
      </c>
    </row>
    <row r="26" spans="1:23" ht="15.75" customHeight="1">
      <c r="A26" s="72" t="str">
        <f>IF(E26="","",VLOOKUP('OPĆI DIO'!$C$1,'OPĆI DIO'!$N$4:$W$137,10,FALSE))</f>
        <v/>
      </c>
      <c r="B26" s="72" t="str">
        <f>IF(E26="","",VLOOKUP('OPĆI DIO'!$C$1,'OPĆI DIO'!$N$4:$W$137,9,FALSE))</f>
        <v/>
      </c>
      <c r="C26" s="73"/>
      <c r="D26" s="74"/>
      <c r="E26" s="75"/>
      <c r="F26" s="76"/>
      <c r="G26" s="77"/>
      <c r="H26" s="77"/>
      <c r="I26" s="77"/>
      <c r="J26" s="75"/>
      <c r="K26" s="59" t="str">
        <f>IF(E26="","",'OPĆI DIO'!$C$1)</f>
        <v/>
      </c>
      <c r="L26" s="59" t="str">
        <f t="shared" si="3"/>
        <v/>
      </c>
      <c r="M26" s="59" t="str">
        <f t="shared" si="4"/>
        <v/>
      </c>
      <c r="N26" s="59"/>
      <c r="O26" s="59"/>
      <c r="R26" s="82">
        <v>632310581</v>
      </c>
      <c r="S26" s="81" t="s">
        <v>528</v>
      </c>
      <c r="T26" s="82">
        <v>581</v>
      </c>
      <c r="U26" s="81" t="s">
        <v>517</v>
      </c>
      <c r="V26" s="78">
        <v>632</v>
      </c>
      <c r="W26" s="78">
        <v>63</v>
      </c>
    </row>
    <row r="27" spans="1:23" ht="15.75" customHeight="1">
      <c r="A27" s="72" t="str">
        <f>IF(E27="","",VLOOKUP('OPĆI DIO'!$C$1,'OPĆI DIO'!$N$4:$W$137,10,FALSE))</f>
        <v/>
      </c>
      <c r="B27" s="72" t="str">
        <f>IF(E27="","",VLOOKUP('OPĆI DIO'!$C$1,'OPĆI DIO'!$N$4:$W$137,9,FALSE))</f>
        <v/>
      </c>
      <c r="C27" s="73"/>
      <c r="D27" s="74"/>
      <c r="E27" s="75"/>
      <c r="F27" s="76"/>
      <c r="G27" s="77"/>
      <c r="H27" s="77"/>
      <c r="I27" s="77"/>
      <c r="J27" s="75"/>
      <c r="K27" s="59" t="str">
        <f>IF(E27="","",'OPĆI DIO'!$C$1)</f>
        <v/>
      </c>
      <c r="L27" s="59" t="str">
        <f t="shared" si="3"/>
        <v/>
      </c>
      <c r="M27" s="59" t="str">
        <f t="shared" si="4"/>
        <v/>
      </c>
      <c r="R27" s="82">
        <v>632311700</v>
      </c>
      <c r="S27" s="81" t="s">
        <v>529</v>
      </c>
      <c r="T27" s="82">
        <v>51</v>
      </c>
      <c r="U27" s="81" t="s">
        <v>530</v>
      </c>
      <c r="V27" s="78">
        <v>632</v>
      </c>
      <c r="W27" s="78">
        <v>63</v>
      </c>
    </row>
    <row r="28" spans="1:23" ht="15.75" customHeight="1">
      <c r="A28" s="72" t="str">
        <f>IF(E28="","",VLOOKUP('OPĆI DIO'!$C$1,'OPĆI DIO'!$N$4:$W$137,10,FALSE))</f>
        <v/>
      </c>
      <c r="B28" s="72" t="str">
        <f>IF(E28="","",VLOOKUP('OPĆI DIO'!$C$1,'OPĆI DIO'!$N$4:$W$137,9,FALSE))</f>
        <v/>
      </c>
      <c r="C28" s="73"/>
      <c r="D28" s="74"/>
      <c r="E28" s="75"/>
      <c r="F28" s="76"/>
      <c r="G28" s="77"/>
      <c r="H28" s="77"/>
      <c r="I28" s="77"/>
      <c r="J28" s="75"/>
      <c r="K28" s="59" t="str">
        <f>IF(E28="","",'OPĆI DIO'!$C$1)</f>
        <v/>
      </c>
      <c r="L28" s="59" t="str">
        <f t="shared" si="3"/>
        <v/>
      </c>
      <c r="M28" s="59" t="str">
        <f t="shared" si="4"/>
        <v/>
      </c>
      <c r="R28" s="82">
        <v>632311800</v>
      </c>
      <c r="S28" s="81" t="s">
        <v>531</v>
      </c>
      <c r="T28" s="82">
        <v>51</v>
      </c>
      <c r="U28" s="81" t="s">
        <v>530</v>
      </c>
      <c r="V28" s="78">
        <v>632</v>
      </c>
      <c r="W28" s="78">
        <v>63</v>
      </c>
    </row>
    <row r="29" spans="1:23" ht="15.75" customHeight="1">
      <c r="A29" s="72" t="str">
        <f>IF(E29="","",VLOOKUP('OPĆI DIO'!$C$1,'OPĆI DIO'!$N$4:$W$137,10,FALSE))</f>
        <v/>
      </c>
      <c r="B29" s="72" t="str">
        <f>IF(E29="","",VLOOKUP('OPĆI DIO'!$C$1,'OPĆI DIO'!$N$4:$W$137,9,FALSE))</f>
        <v/>
      </c>
      <c r="C29" s="73"/>
      <c r="D29" s="74"/>
      <c r="E29" s="75"/>
      <c r="F29" s="76"/>
      <c r="G29" s="77"/>
      <c r="H29" s="77"/>
      <c r="I29" s="77"/>
      <c r="J29" s="75"/>
      <c r="K29" s="59" t="str">
        <f>IF(E29="","",'OPĆI DIO'!$C$1)</f>
        <v/>
      </c>
      <c r="L29" s="59" t="str">
        <f t="shared" si="3"/>
        <v/>
      </c>
      <c r="M29" s="59" t="str">
        <f t="shared" si="4"/>
        <v/>
      </c>
      <c r="R29" s="82">
        <v>632410552</v>
      </c>
      <c r="S29" s="81" t="s">
        <v>532</v>
      </c>
      <c r="T29" s="82">
        <v>552</v>
      </c>
      <c r="U29" s="81" t="s">
        <v>503</v>
      </c>
      <c r="V29" s="78">
        <v>632</v>
      </c>
      <c r="W29" s="78">
        <v>63</v>
      </c>
    </row>
    <row r="30" spans="1:23" ht="15.75" customHeight="1">
      <c r="A30" s="72" t="str">
        <f>IF(E30="","",VLOOKUP('OPĆI DIO'!$C$1,'OPĆI DIO'!$N$4:$W$137,10,FALSE))</f>
        <v/>
      </c>
      <c r="B30" s="72" t="str">
        <f>IF(E30="","",VLOOKUP('OPĆI DIO'!$C$1,'OPĆI DIO'!$N$4:$W$137,9,FALSE))</f>
        <v/>
      </c>
      <c r="C30" s="73"/>
      <c r="D30" s="74"/>
      <c r="E30" s="75"/>
      <c r="F30" s="76"/>
      <c r="G30" s="77"/>
      <c r="H30" s="77"/>
      <c r="I30" s="77"/>
      <c r="J30" s="75"/>
      <c r="K30" s="59" t="str">
        <f>IF(E30="","",'OPĆI DIO'!$C$1)</f>
        <v/>
      </c>
      <c r="L30" s="59" t="str">
        <f t="shared" si="3"/>
        <v/>
      </c>
      <c r="M30" s="59" t="str">
        <f t="shared" si="4"/>
        <v/>
      </c>
      <c r="R30" s="82">
        <v>632410559</v>
      </c>
      <c r="S30" s="81" t="s">
        <v>533</v>
      </c>
      <c r="T30" s="82">
        <v>559</v>
      </c>
      <c r="U30" s="81" t="s">
        <v>505</v>
      </c>
      <c r="V30" s="78">
        <v>632</v>
      </c>
      <c r="W30" s="78">
        <v>63</v>
      </c>
    </row>
    <row r="31" spans="1:23" ht="15.75" customHeight="1">
      <c r="A31" s="72" t="str">
        <f>IF(E31="","",VLOOKUP('OPĆI DIO'!$C$1,'OPĆI DIO'!$N$4:$W$137,10,FALSE))</f>
        <v/>
      </c>
      <c r="B31" s="72" t="str">
        <f>IF(E31="","",VLOOKUP('OPĆI DIO'!$C$1,'OPĆI DIO'!$N$4:$W$137,9,FALSE))</f>
        <v/>
      </c>
      <c r="C31" s="73"/>
      <c r="D31" s="74"/>
      <c r="E31" s="75"/>
      <c r="F31" s="76"/>
      <c r="G31" s="77"/>
      <c r="H31" s="77"/>
      <c r="I31" s="77"/>
      <c r="J31" s="75"/>
      <c r="K31" s="59" t="str">
        <f>IF(E31="","",'OPĆI DIO'!$C$1)</f>
        <v/>
      </c>
      <c r="L31" s="59" t="str">
        <f t="shared" si="3"/>
        <v/>
      </c>
      <c r="M31" s="59" t="str">
        <f t="shared" si="4"/>
        <v/>
      </c>
      <c r="R31" s="82">
        <v>632410561</v>
      </c>
      <c r="S31" s="81" t="s">
        <v>507</v>
      </c>
      <c r="T31" s="82">
        <v>561</v>
      </c>
      <c r="U31" s="81" t="s">
        <v>507</v>
      </c>
      <c r="V31" s="78">
        <v>632</v>
      </c>
      <c r="W31" s="78">
        <v>63</v>
      </c>
    </row>
    <row r="32" spans="1:23" ht="15.75" customHeight="1">
      <c r="A32" s="72" t="str">
        <f>IF(E32="","",VLOOKUP('OPĆI DIO'!$C$1,'OPĆI DIO'!$N$4:$W$137,10,FALSE))</f>
        <v/>
      </c>
      <c r="B32" s="72" t="str">
        <f>IF(E32="","",VLOOKUP('OPĆI DIO'!$C$1,'OPĆI DIO'!$N$4:$W$137,9,FALSE))</f>
        <v/>
      </c>
      <c r="C32" s="73"/>
      <c r="D32" s="74"/>
      <c r="E32" s="75"/>
      <c r="F32" s="76"/>
      <c r="G32" s="77"/>
      <c r="H32" s="77"/>
      <c r="I32" s="77"/>
      <c r="J32" s="75"/>
      <c r="K32" s="59" t="str">
        <f>IF(E32="","",'OPĆI DIO'!$C$1)</f>
        <v/>
      </c>
      <c r="L32" s="59" t="str">
        <f t="shared" si="3"/>
        <v/>
      </c>
      <c r="M32" s="59" t="str">
        <f t="shared" si="4"/>
        <v/>
      </c>
      <c r="R32" s="82">
        <v>632410563</v>
      </c>
      <c r="S32" s="81" t="s">
        <v>518</v>
      </c>
      <c r="T32" s="82">
        <v>563</v>
      </c>
      <c r="U32" s="81" t="s">
        <v>509</v>
      </c>
      <c r="V32" s="78">
        <v>632</v>
      </c>
      <c r="W32" s="78">
        <v>63</v>
      </c>
    </row>
    <row r="33" spans="1:23" ht="15.75" customHeight="1">
      <c r="A33" s="72" t="str">
        <f>IF(E33="","",VLOOKUP('OPĆI DIO'!$C$1,'OPĆI DIO'!$N$4:$W$137,10,FALSE))</f>
        <v/>
      </c>
      <c r="B33" s="72" t="str">
        <f>IF(E33="","",VLOOKUP('OPĆI DIO'!$C$1,'OPĆI DIO'!$N$4:$W$137,9,FALSE))</f>
        <v/>
      </c>
      <c r="C33" s="73"/>
      <c r="D33" s="74"/>
      <c r="E33" s="75"/>
      <c r="F33" s="76"/>
      <c r="G33" s="77"/>
      <c r="H33" s="77"/>
      <c r="I33" s="77"/>
      <c r="J33" s="75"/>
      <c r="K33" s="59" t="str">
        <f>IF(E33="","",'OPĆI DIO'!$C$1)</f>
        <v/>
      </c>
      <c r="L33" s="59" t="str">
        <f t="shared" si="3"/>
        <v/>
      </c>
      <c r="M33" s="59" t="str">
        <f t="shared" si="4"/>
        <v/>
      </c>
      <c r="R33" s="82">
        <v>632410573</v>
      </c>
      <c r="S33" s="81" t="s">
        <v>534</v>
      </c>
      <c r="T33" s="82">
        <v>573</v>
      </c>
      <c r="U33" s="81" t="s">
        <v>511</v>
      </c>
      <c r="V33" s="78">
        <v>632</v>
      </c>
      <c r="W33" s="78">
        <v>63</v>
      </c>
    </row>
    <row r="34" spans="1:23" ht="15.75" customHeight="1">
      <c r="A34" s="72" t="str">
        <f>IF(E34="","",VLOOKUP('OPĆI DIO'!$C$1,'OPĆI DIO'!$N$4:$W$137,10,FALSE))</f>
        <v/>
      </c>
      <c r="B34" s="72" t="str">
        <f>IF(E34="","",VLOOKUP('OPĆI DIO'!$C$1,'OPĆI DIO'!$N$4:$W$137,9,FALSE))</f>
        <v/>
      </c>
      <c r="C34" s="73"/>
      <c r="D34" s="74"/>
      <c r="E34" s="75"/>
      <c r="F34" s="76"/>
      <c r="G34" s="77"/>
      <c r="H34" s="77"/>
      <c r="I34" s="77"/>
      <c r="J34" s="75"/>
      <c r="K34" s="59" t="str">
        <f>IF(E34="","",'OPĆI DIO'!$C$1)</f>
        <v/>
      </c>
      <c r="L34" s="59" t="str">
        <f t="shared" si="3"/>
        <v/>
      </c>
      <c r="M34" s="59" t="str">
        <f t="shared" si="4"/>
        <v/>
      </c>
      <c r="R34" s="82">
        <v>632410575</v>
      </c>
      <c r="S34" s="81" t="s">
        <v>535</v>
      </c>
      <c r="T34" s="82">
        <v>575</v>
      </c>
      <c r="U34" s="81" t="s">
        <v>513</v>
      </c>
      <c r="V34" s="78">
        <v>632</v>
      </c>
      <c r="W34" s="78">
        <v>63</v>
      </c>
    </row>
    <row r="35" spans="1:23" ht="15.75" customHeight="1">
      <c r="A35" s="72" t="str">
        <f>IF(E35="","",VLOOKUP('OPĆI DIO'!$C$1,'OPĆI DIO'!$N$4:$W$137,10,FALSE))</f>
        <v/>
      </c>
      <c r="B35" s="72" t="str">
        <f>IF(E35="","",VLOOKUP('OPĆI DIO'!$C$1,'OPĆI DIO'!$N$4:$W$137,9,FALSE))</f>
        <v/>
      </c>
      <c r="C35" s="73"/>
      <c r="D35" s="74"/>
      <c r="E35" s="75"/>
      <c r="F35" s="76"/>
      <c r="G35" s="77"/>
      <c r="H35" s="77"/>
      <c r="I35" s="77"/>
      <c r="J35" s="75"/>
      <c r="K35" s="59" t="str">
        <f>IF(E35="","",'OPĆI DIO'!$C$1)</f>
        <v/>
      </c>
      <c r="L35" s="59" t="str">
        <f t="shared" si="3"/>
        <v/>
      </c>
      <c r="M35" s="59" t="str">
        <f t="shared" si="4"/>
        <v/>
      </c>
      <c r="R35" s="88">
        <v>632415761</v>
      </c>
      <c r="S35" s="89" t="s">
        <v>536</v>
      </c>
      <c r="T35" s="88">
        <v>576</v>
      </c>
      <c r="U35" s="89" t="s">
        <v>525</v>
      </c>
      <c r="V35" s="78">
        <v>632</v>
      </c>
      <c r="W35" s="78">
        <v>63</v>
      </c>
    </row>
    <row r="36" spans="1:23" ht="15.75" customHeight="1">
      <c r="A36" s="72" t="str">
        <f>IF(E36="","",VLOOKUP('OPĆI DIO'!$C$1,'OPĆI DIO'!$N$4:$W$137,10,FALSE))</f>
        <v/>
      </c>
      <c r="B36" s="72" t="str">
        <f>IF(E36="","",VLOOKUP('OPĆI DIO'!$C$1,'OPĆI DIO'!$N$4:$W$137,9,FALSE))</f>
        <v/>
      </c>
      <c r="C36" s="73" t="str">
        <f t="shared" si="0"/>
        <v/>
      </c>
      <c r="D36" s="74" t="str">
        <f t="shared" si="1"/>
        <v/>
      </c>
      <c r="E36" s="75"/>
      <c r="F36" s="76" t="str">
        <f t="shared" si="2"/>
        <v/>
      </c>
      <c r="G36" s="77"/>
      <c r="H36" s="77"/>
      <c r="I36" s="77"/>
      <c r="J36" s="75"/>
      <c r="K36" s="59" t="str">
        <f>IF(E36="","",'OPĆI DIO'!$C$1)</f>
        <v/>
      </c>
      <c r="L36" s="59" t="str">
        <f t="shared" si="3"/>
        <v/>
      </c>
      <c r="M36" s="59" t="str">
        <f t="shared" si="4"/>
        <v/>
      </c>
      <c r="R36" s="88">
        <v>632415762</v>
      </c>
      <c r="S36" s="89" t="s">
        <v>537</v>
      </c>
      <c r="T36" s="88">
        <v>576</v>
      </c>
      <c r="U36" s="89" t="s">
        <v>525</v>
      </c>
      <c r="V36" s="78">
        <v>632</v>
      </c>
      <c r="W36" s="78">
        <v>63</v>
      </c>
    </row>
    <row r="37" spans="1:23" ht="15.75" customHeight="1">
      <c r="A37" s="72" t="str">
        <f>IF(E37="","",VLOOKUP('OPĆI DIO'!$C$1,'OPĆI DIO'!$N$4:$W$137,10,FALSE))</f>
        <v/>
      </c>
      <c r="B37" s="72" t="str">
        <f>IF(E37="","",VLOOKUP('OPĆI DIO'!$C$1,'OPĆI DIO'!$N$4:$W$137,9,FALSE))</f>
        <v/>
      </c>
      <c r="C37" s="73" t="str">
        <f t="shared" si="0"/>
        <v/>
      </c>
      <c r="D37" s="74" t="str">
        <f t="shared" si="1"/>
        <v/>
      </c>
      <c r="E37" s="75"/>
      <c r="F37" s="76" t="str">
        <f t="shared" si="2"/>
        <v/>
      </c>
      <c r="G37" s="77"/>
      <c r="H37" s="77"/>
      <c r="I37" s="77"/>
      <c r="J37" s="75"/>
      <c r="K37" s="59" t="str">
        <f>IF(E37="","",'OPĆI DIO'!$C$1)</f>
        <v/>
      </c>
      <c r="L37" s="59" t="str">
        <f t="shared" si="3"/>
        <v/>
      </c>
      <c r="M37" s="59" t="str">
        <f t="shared" si="4"/>
        <v/>
      </c>
      <c r="R37" s="82">
        <v>632410581</v>
      </c>
      <c r="S37" s="81" t="s">
        <v>538</v>
      </c>
      <c r="T37" s="82">
        <v>581</v>
      </c>
      <c r="U37" s="81" t="s">
        <v>517</v>
      </c>
      <c r="V37" s="78">
        <v>632</v>
      </c>
      <c r="W37" s="78">
        <v>63</v>
      </c>
    </row>
    <row r="38" spans="1:23" ht="15.75" customHeight="1">
      <c r="A38" s="72" t="str">
        <f>IF(E38="","",VLOOKUP('OPĆI DIO'!$C$1,'OPĆI DIO'!$N$4:$W$137,10,FALSE))</f>
        <v/>
      </c>
      <c r="B38" s="72" t="str">
        <f>IF(E38="","",VLOOKUP('OPĆI DIO'!$C$1,'OPĆI DIO'!$N$4:$W$137,9,FALSE))</f>
        <v/>
      </c>
      <c r="C38" s="73" t="str">
        <f t="shared" si="0"/>
        <v/>
      </c>
      <c r="D38" s="74" t="str">
        <f t="shared" si="1"/>
        <v/>
      </c>
      <c r="E38" s="75"/>
      <c r="F38" s="76" t="str">
        <f t="shared" si="2"/>
        <v/>
      </c>
      <c r="G38" s="77"/>
      <c r="H38" s="77"/>
      <c r="I38" s="77"/>
      <c r="J38" s="75"/>
      <c r="K38" s="59" t="str">
        <f>IF(E38="","",'OPĆI DIO'!$C$1)</f>
        <v/>
      </c>
      <c r="L38" s="59" t="str">
        <f t="shared" si="3"/>
        <v/>
      </c>
      <c r="M38" s="59" t="str">
        <f t="shared" si="4"/>
        <v/>
      </c>
      <c r="R38" s="82">
        <v>632411700</v>
      </c>
      <c r="S38" s="81" t="s">
        <v>539</v>
      </c>
      <c r="T38" s="82">
        <v>51</v>
      </c>
      <c r="U38" s="81" t="s">
        <v>530</v>
      </c>
      <c r="V38" s="78">
        <v>632</v>
      </c>
      <c r="W38" s="78">
        <v>63</v>
      </c>
    </row>
    <row r="39" spans="1:23" ht="15.75" customHeight="1">
      <c r="A39" s="72" t="str">
        <f>IF(E39="","",VLOOKUP('OPĆI DIO'!$C$1,'OPĆI DIO'!$N$4:$W$137,10,FALSE))</f>
        <v/>
      </c>
      <c r="B39" s="72" t="str">
        <f>IF(E39="","",VLOOKUP('OPĆI DIO'!$C$1,'OPĆI DIO'!$N$4:$W$137,9,FALSE))</f>
        <v/>
      </c>
      <c r="C39" s="73" t="str">
        <f t="shared" si="0"/>
        <v/>
      </c>
      <c r="D39" s="74" t="str">
        <f t="shared" si="1"/>
        <v/>
      </c>
      <c r="E39" s="75"/>
      <c r="F39" s="76" t="str">
        <f t="shared" si="2"/>
        <v/>
      </c>
      <c r="G39" s="77"/>
      <c r="H39" s="77"/>
      <c r="I39" s="77"/>
      <c r="J39" s="75"/>
      <c r="K39" s="59" t="str">
        <f>IF(E39="","",'OPĆI DIO'!$C$1)</f>
        <v/>
      </c>
      <c r="L39" s="59" t="str">
        <f t="shared" si="3"/>
        <v/>
      </c>
      <c r="M39" s="59" t="str">
        <f t="shared" si="4"/>
        <v/>
      </c>
      <c r="R39" s="82">
        <v>6341</v>
      </c>
      <c r="S39" s="81" t="s">
        <v>540</v>
      </c>
      <c r="T39" s="82">
        <v>52</v>
      </c>
      <c r="U39" s="81" t="s">
        <v>502</v>
      </c>
      <c r="V39" s="78">
        <v>634</v>
      </c>
      <c r="W39" s="78">
        <v>63</v>
      </c>
    </row>
    <row r="40" spans="1:23" ht="15.75" customHeight="1">
      <c r="A40" s="72"/>
      <c r="B40" s="72"/>
      <c r="C40" s="73"/>
      <c r="D40" s="74"/>
      <c r="E40" s="75"/>
      <c r="F40" s="76"/>
      <c r="G40" s="77"/>
      <c r="H40" s="77"/>
      <c r="I40" s="77"/>
      <c r="J40" s="75"/>
      <c r="K40" s="59"/>
      <c r="L40" s="59"/>
      <c r="M40" s="59"/>
      <c r="R40" s="82"/>
      <c r="S40" s="81"/>
      <c r="T40" s="82"/>
      <c r="U40" s="81"/>
      <c r="V40" s="78"/>
      <c r="W40" s="78"/>
    </row>
    <row r="41" spans="1:23" ht="15.75" customHeight="1">
      <c r="A41" s="72"/>
      <c r="B41" s="72"/>
      <c r="C41" s="73"/>
      <c r="D41" s="74"/>
      <c r="E41" s="75"/>
      <c r="F41" s="76"/>
      <c r="G41" s="77"/>
      <c r="H41" s="77"/>
      <c r="I41" s="77"/>
      <c r="J41" s="75"/>
      <c r="K41" s="59"/>
      <c r="L41" s="59"/>
      <c r="M41" s="59"/>
      <c r="R41" s="82"/>
      <c r="S41" s="81"/>
      <c r="T41" s="82"/>
      <c r="U41" s="81"/>
      <c r="V41" s="78"/>
      <c r="W41" s="78"/>
    </row>
    <row r="42" spans="1:23" ht="15.75" customHeight="1">
      <c r="A42" s="72"/>
      <c r="B42" s="72"/>
      <c r="C42" s="73"/>
      <c r="D42" s="74"/>
      <c r="E42" s="75"/>
      <c r="F42" s="76"/>
      <c r="G42" s="77"/>
      <c r="H42" s="77"/>
      <c r="I42" s="77"/>
      <c r="J42" s="75"/>
      <c r="K42" s="59"/>
      <c r="L42" s="59"/>
      <c r="M42" s="59"/>
      <c r="R42" s="82"/>
      <c r="S42" s="81"/>
      <c r="T42" s="82"/>
      <c r="U42" s="81"/>
      <c r="V42" s="78"/>
      <c r="W42" s="78"/>
    </row>
    <row r="43" spans="1:23" ht="15.75" customHeight="1">
      <c r="A43" s="72"/>
      <c r="B43" s="72"/>
      <c r="C43" s="73"/>
      <c r="D43" s="74"/>
      <c r="E43" s="75"/>
      <c r="F43" s="76"/>
      <c r="G43" s="77"/>
      <c r="H43" s="77"/>
      <c r="I43" s="77"/>
      <c r="J43" s="75"/>
      <c r="K43" s="59" t="str">
        <f>IF(E43="","",'OPĆI DIO'!$C$1)</f>
        <v/>
      </c>
      <c r="L43" s="59" t="str">
        <f t="shared" si="3"/>
        <v/>
      </c>
      <c r="M43" s="59" t="str">
        <f t="shared" si="4"/>
        <v/>
      </c>
      <c r="R43" s="82">
        <v>6381</v>
      </c>
      <c r="S43" s="81" t="s">
        <v>544</v>
      </c>
      <c r="T43" s="82">
        <v>52</v>
      </c>
      <c r="U43" s="81" t="s">
        <v>502</v>
      </c>
      <c r="V43" s="78">
        <v>638</v>
      </c>
      <c r="W43" s="78">
        <v>63</v>
      </c>
    </row>
    <row r="44" spans="1:23" ht="15.75" customHeight="1">
      <c r="A44" s="72"/>
      <c r="B44" s="72"/>
      <c r="C44" s="73"/>
      <c r="D44" s="74"/>
      <c r="E44" s="75"/>
      <c r="F44" s="76"/>
      <c r="G44" s="77"/>
      <c r="H44" s="77"/>
      <c r="I44" s="77"/>
      <c r="J44" s="75"/>
      <c r="K44" s="59" t="str">
        <f>IF(E44="","",'OPĆI DIO'!$C$1)</f>
        <v/>
      </c>
      <c r="L44" s="59" t="str">
        <f t="shared" si="3"/>
        <v/>
      </c>
      <c r="M44" s="59" t="str">
        <f t="shared" si="4"/>
        <v/>
      </c>
      <c r="R44" s="82">
        <v>6382</v>
      </c>
      <c r="S44" s="81" t="s">
        <v>545</v>
      </c>
      <c r="T44" s="82">
        <v>52</v>
      </c>
      <c r="U44" s="81" t="s">
        <v>502</v>
      </c>
      <c r="V44" s="78">
        <v>638</v>
      </c>
      <c r="W44" s="78">
        <v>63</v>
      </c>
    </row>
    <row r="45" spans="1:23" ht="15.75" customHeight="1">
      <c r="A45" s="72"/>
      <c r="B45" s="72"/>
      <c r="C45" s="73"/>
      <c r="D45" s="74"/>
      <c r="E45" s="75"/>
      <c r="F45" s="76"/>
      <c r="G45" s="77"/>
      <c r="H45" s="77"/>
      <c r="I45" s="77"/>
      <c r="J45" s="75"/>
      <c r="K45" s="59" t="str">
        <f>IF(E45="","",'OPĆI DIO'!$C$1)</f>
        <v/>
      </c>
      <c r="L45" s="59" t="str">
        <f t="shared" si="3"/>
        <v/>
      </c>
      <c r="M45" s="59" t="str">
        <f t="shared" si="4"/>
        <v/>
      </c>
      <c r="R45" s="82">
        <v>6391</v>
      </c>
      <c r="S45" s="81" t="s">
        <v>546</v>
      </c>
      <c r="T45" s="82">
        <v>52</v>
      </c>
      <c r="U45" s="81" t="s">
        <v>502</v>
      </c>
      <c r="V45" s="78">
        <v>639</v>
      </c>
      <c r="W45" s="78">
        <v>63</v>
      </c>
    </row>
    <row r="46" spans="1:23" ht="15.75" customHeight="1">
      <c r="A46" s="72"/>
      <c r="B46" s="72"/>
      <c r="C46" s="73"/>
      <c r="D46" s="74"/>
      <c r="E46" s="75"/>
      <c r="F46" s="76"/>
      <c r="G46" s="77"/>
      <c r="H46" s="77"/>
      <c r="I46" s="77"/>
      <c r="J46" s="75"/>
      <c r="K46" s="59" t="str">
        <f>IF(E46="","",'OPĆI DIO'!$C$1)</f>
        <v/>
      </c>
      <c r="L46" s="59" t="str">
        <f t="shared" si="3"/>
        <v/>
      </c>
      <c r="M46" s="59" t="str">
        <f t="shared" si="4"/>
        <v/>
      </c>
      <c r="R46" s="82">
        <v>6392</v>
      </c>
      <c r="S46" s="81" t="s">
        <v>547</v>
      </c>
      <c r="T46" s="82">
        <v>52</v>
      </c>
      <c r="U46" s="81" t="s">
        <v>502</v>
      </c>
      <c r="V46" s="78">
        <v>639</v>
      </c>
      <c r="W46" s="78">
        <v>63</v>
      </c>
    </row>
    <row r="47" spans="1:23" ht="15.75" customHeight="1">
      <c r="A47" s="72"/>
      <c r="B47" s="72"/>
      <c r="C47" s="73"/>
      <c r="D47" s="74"/>
      <c r="E47" s="75"/>
      <c r="F47" s="76"/>
      <c r="G47" s="77"/>
      <c r="H47" s="77"/>
      <c r="I47" s="77"/>
      <c r="J47" s="75"/>
      <c r="K47" s="59" t="str">
        <f>IF(E47="","",'OPĆI DIO'!$C$1)</f>
        <v/>
      </c>
      <c r="L47" s="59" t="str">
        <f t="shared" si="3"/>
        <v/>
      </c>
      <c r="M47" s="59" t="str">
        <f t="shared" si="4"/>
        <v/>
      </c>
      <c r="R47" s="82">
        <v>6393</v>
      </c>
      <c r="S47" s="81" t="s">
        <v>548</v>
      </c>
      <c r="T47" s="82">
        <v>52</v>
      </c>
      <c r="U47" s="81" t="s">
        <v>502</v>
      </c>
      <c r="V47" s="78">
        <v>639</v>
      </c>
      <c r="W47" s="78">
        <v>63</v>
      </c>
    </row>
    <row r="48" spans="1:23" ht="15.75" customHeight="1">
      <c r="A48" s="72"/>
      <c r="B48" s="72"/>
      <c r="C48" s="73"/>
      <c r="D48" s="74"/>
      <c r="E48" s="75"/>
      <c r="F48" s="76"/>
      <c r="G48" s="77"/>
      <c r="H48" s="77"/>
      <c r="I48" s="77"/>
      <c r="J48" s="75"/>
      <c r="K48" s="59" t="str">
        <f>IF(E48="","",'OPĆI DIO'!$C$1)</f>
        <v/>
      </c>
      <c r="L48" s="59" t="str">
        <f t="shared" si="3"/>
        <v/>
      </c>
      <c r="M48" s="59" t="str">
        <f t="shared" si="4"/>
        <v/>
      </c>
      <c r="R48" s="82">
        <v>6394</v>
      </c>
      <c r="S48" s="81" t="s">
        <v>549</v>
      </c>
      <c r="T48" s="82">
        <v>52</v>
      </c>
      <c r="U48" s="81" t="s">
        <v>502</v>
      </c>
      <c r="V48" s="78">
        <v>639</v>
      </c>
      <c r="W48" s="78">
        <v>63</v>
      </c>
    </row>
    <row r="49" spans="1:23" ht="15.75" customHeight="1">
      <c r="A49" s="72"/>
      <c r="B49" s="72"/>
      <c r="C49" s="73"/>
      <c r="D49" s="74"/>
      <c r="E49" s="75"/>
      <c r="F49" s="76"/>
      <c r="G49" s="77"/>
      <c r="H49" s="77"/>
      <c r="I49" s="77"/>
      <c r="J49" s="75"/>
      <c r="K49" s="59" t="str">
        <f>IF(E49="","",'OPĆI DIO'!$C$1)</f>
        <v/>
      </c>
      <c r="L49" s="59" t="str">
        <f t="shared" si="3"/>
        <v/>
      </c>
      <c r="M49" s="59" t="str">
        <f t="shared" si="4"/>
        <v/>
      </c>
      <c r="R49" s="82">
        <v>641290031</v>
      </c>
      <c r="S49" s="81" t="s">
        <v>550</v>
      </c>
      <c r="T49" s="82">
        <v>31</v>
      </c>
      <c r="U49" s="81" t="s">
        <v>492</v>
      </c>
      <c r="V49" s="78">
        <v>641</v>
      </c>
      <c r="W49" s="78">
        <v>64</v>
      </c>
    </row>
    <row r="50" spans="1:23" ht="15.75" customHeight="1">
      <c r="A50" s="72"/>
      <c r="B50" s="72"/>
      <c r="C50" s="73"/>
      <c r="D50" s="74"/>
      <c r="E50" s="75"/>
      <c r="F50" s="76"/>
      <c r="G50" s="77"/>
      <c r="H50" s="77"/>
      <c r="I50" s="77"/>
      <c r="J50" s="75"/>
      <c r="K50" s="59" t="str">
        <f>IF(E50="","",'OPĆI DIO'!$C$1)</f>
        <v/>
      </c>
      <c r="L50" s="59" t="str">
        <f t="shared" si="3"/>
        <v/>
      </c>
      <c r="M50" s="59" t="str">
        <f t="shared" si="4"/>
        <v/>
      </c>
      <c r="R50" s="82">
        <v>641310031</v>
      </c>
      <c r="S50" s="81" t="s">
        <v>551</v>
      </c>
      <c r="T50" s="82">
        <v>31</v>
      </c>
      <c r="U50" s="81" t="s">
        <v>492</v>
      </c>
      <c r="V50" s="78">
        <v>641</v>
      </c>
      <c r="W50" s="78">
        <v>64</v>
      </c>
    </row>
    <row r="51" spans="1:23" ht="15.75" customHeight="1">
      <c r="A51" s="72"/>
      <c r="B51" s="72"/>
      <c r="C51" s="73"/>
      <c r="D51" s="74"/>
      <c r="E51" s="75"/>
      <c r="F51" s="76"/>
      <c r="G51" s="77"/>
      <c r="H51" s="77"/>
      <c r="I51" s="77"/>
      <c r="J51" s="75"/>
      <c r="K51" s="59" t="str">
        <f>IF(E51="","",'OPĆI DIO'!$C$1)</f>
        <v/>
      </c>
      <c r="L51" s="59" t="str">
        <f t="shared" si="3"/>
        <v/>
      </c>
      <c r="M51" s="59" t="str">
        <f t="shared" si="4"/>
        <v/>
      </c>
      <c r="R51" s="82">
        <v>641320031</v>
      </c>
      <c r="S51" s="81" t="s">
        <v>552</v>
      </c>
      <c r="T51" s="82">
        <v>31</v>
      </c>
      <c r="U51" s="81" t="s">
        <v>492</v>
      </c>
      <c r="V51" s="78">
        <v>641</v>
      </c>
      <c r="W51" s="78">
        <v>64</v>
      </c>
    </row>
    <row r="52" spans="1:23" ht="15.75" customHeight="1">
      <c r="A52" s="72"/>
      <c r="B52" s="72"/>
      <c r="C52" s="73"/>
      <c r="D52" s="74"/>
      <c r="E52" s="75"/>
      <c r="F52" s="76"/>
      <c r="G52" s="77"/>
      <c r="H52" s="77"/>
      <c r="I52" s="77"/>
      <c r="J52" s="75"/>
      <c r="K52" s="59"/>
      <c r="L52" s="59"/>
      <c r="M52" s="59"/>
      <c r="R52" s="82"/>
      <c r="S52" s="81"/>
      <c r="T52" s="82"/>
      <c r="U52" s="81"/>
      <c r="V52" s="78"/>
      <c r="W52" s="78"/>
    </row>
    <row r="53" spans="1:23" ht="15.75" customHeight="1">
      <c r="A53" s="72"/>
      <c r="B53" s="72"/>
      <c r="C53" s="73"/>
      <c r="D53" s="74"/>
      <c r="E53" s="75"/>
      <c r="F53" s="76"/>
      <c r="G53" s="77"/>
      <c r="H53" s="77"/>
      <c r="I53" s="77"/>
      <c r="J53" s="75"/>
      <c r="K53" s="59" t="str">
        <f>IF(E53="","",'OPĆI DIO'!$C$1)</f>
        <v/>
      </c>
      <c r="L53" s="59" t="str">
        <f t="shared" si="3"/>
        <v/>
      </c>
      <c r="M53" s="59" t="str">
        <f t="shared" si="4"/>
        <v/>
      </c>
      <c r="R53" s="82">
        <v>641510031</v>
      </c>
      <c r="S53" s="81" t="s">
        <v>554</v>
      </c>
      <c r="T53" s="82">
        <v>31</v>
      </c>
      <c r="U53" s="81" t="s">
        <v>492</v>
      </c>
      <c r="V53" s="78">
        <v>641</v>
      </c>
      <c r="W53" s="78">
        <v>64</v>
      </c>
    </row>
    <row r="54" spans="1:23" ht="15.75" customHeight="1">
      <c r="A54" s="72"/>
      <c r="B54" s="72"/>
      <c r="C54" s="73"/>
      <c r="D54" s="74"/>
      <c r="E54" s="75"/>
      <c r="F54" s="76"/>
      <c r="G54" s="77"/>
      <c r="H54" s="77"/>
      <c r="I54" s="77"/>
      <c r="J54" s="75"/>
      <c r="K54" s="59"/>
      <c r="L54" s="59"/>
      <c r="M54" s="59"/>
      <c r="R54" s="82"/>
      <c r="S54" s="81"/>
      <c r="T54" s="82"/>
      <c r="U54" s="81"/>
      <c r="V54" s="78"/>
      <c r="W54" s="78"/>
    </row>
    <row r="55" spans="1:23" ht="15.75" customHeight="1">
      <c r="A55" s="72"/>
      <c r="B55" s="72"/>
      <c r="C55" s="73"/>
      <c r="D55" s="74"/>
      <c r="E55" s="75"/>
      <c r="F55" s="76"/>
      <c r="G55" s="77"/>
      <c r="H55" s="77"/>
      <c r="I55" s="77"/>
      <c r="J55" s="75"/>
      <c r="K55" s="59"/>
      <c r="L55" s="59"/>
      <c r="M55" s="59"/>
      <c r="R55" s="82"/>
      <c r="S55" s="81"/>
      <c r="T55" s="82"/>
      <c r="U55" s="81"/>
      <c r="V55" s="78"/>
      <c r="W55" s="78"/>
    </row>
    <row r="56" spans="1:23" ht="15.75" customHeight="1">
      <c r="A56" s="72"/>
      <c r="B56" s="72"/>
      <c r="C56" s="73"/>
      <c r="D56" s="74"/>
      <c r="E56" s="75"/>
      <c r="F56" s="76"/>
      <c r="G56" s="77"/>
      <c r="H56" s="77"/>
      <c r="I56" s="77"/>
      <c r="J56" s="75"/>
      <c r="K56" s="59" t="str">
        <f>IF(E56="","",'OPĆI DIO'!$C$1)</f>
        <v/>
      </c>
      <c r="L56" s="59" t="str">
        <f t="shared" si="3"/>
        <v/>
      </c>
      <c r="M56" s="59" t="str">
        <f t="shared" si="4"/>
        <v/>
      </c>
      <c r="R56" s="82">
        <v>641720043</v>
      </c>
      <c r="S56" s="81" t="s">
        <v>557</v>
      </c>
      <c r="T56" s="82">
        <v>43</v>
      </c>
      <c r="U56" s="81" t="s">
        <v>496</v>
      </c>
      <c r="V56" s="78">
        <v>641</v>
      </c>
      <c r="W56" s="78">
        <v>64</v>
      </c>
    </row>
    <row r="57" spans="1:23" ht="15.75" customHeight="1">
      <c r="A57" s="72"/>
      <c r="B57" s="72"/>
      <c r="C57" s="73"/>
      <c r="D57" s="74"/>
      <c r="E57" s="75"/>
      <c r="F57" s="76"/>
      <c r="G57" s="77"/>
      <c r="H57" s="77"/>
      <c r="I57" s="77"/>
      <c r="J57" s="75"/>
      <c r="K57" s="59" t="str">
        <f>IF(E57="","",'OPĆI DIO'!$C$1)</f>
        <v/>
      </c>
      <c r="L57" s="59" t="str">
        <f t="shared" si="3"/>
        <v/>
      </c>
      <c r="M57" s="59" t="str">
        <f t="shared" si="4"/>
        <v/>
      </c>
      <c r="R57" s="82">
        <v>641770041</v>
      </c>
      <c r="S57" s="81" t="s">
        <v>558</v>
      </c>
      <c r="T57" s="82">
        <v>41</v>
      </c>
      <c r="U57" s="81" t="s">
        <v>494</v>
      </c>
      <c r="V57" s="78">
        <v>641</v>
      </c>
      <c r="W57" s="78">
        <v>64</v>
      </c>
    </row>
    <row r="58" spans="1:23" ht="15.75" customHeight="1">
      <c r="A58" s="72"/>
      <c r="B58" s="72"/>
      <c r="C58" s="73"/>
      <c r="D58" s="74"/>
      <c r="E58" s="75"/>
      <c r="F58" s="76"/>
      <c r="G58" s="77"/>
      <c r="H58" s="77"/>
      <c r="I58" s="77"/>
      <c r="J58" s="75"/>
      <c r="K58" s="59" t="str">
        <f>IF(E58="","",'OPĆI DIO'!$C$1)</f>
        <v/>
      </c>
      <c r="L58" s="59" t="str">
        <f t="shared" si="3"/>
        <v/>
      </c>
      <c r="M58" s="59" t="str">
        <f t="shared" si="4"/>
        <v/>
      </c>
      <c r="R58" s="82">
        <v>641990043</v>
      </c>
      <c r="S58" s="81" t="s">
        <v>559</v>
      </c>
      <c r="T58" s="82">
        <v>43</v>
      </c>
      <c r="U58" s="81" t="s">
        <v>496</v>
      </c>
      <c r="V58" s="78">
        <v>641</v>
      </c>
      <c r="W58" s="78">
        <v>64</v>
      </c>
    </row>
    <row r="59" spans="1:23" ht="15.75" customHeight="1">
      <c r="A59" s="72"/>
      <c r="B59" s="72"/>
      <c r="C59" s="73"/>
      <c r="D59" s="74"/>
      <c r="E59" s="75"/>
      <c r="F59" s="76"/>
      <c r="G59" s="77"/>
      <c r="H59" s="77"/>
      <c r="I59" s="77"/>
      <c r="J59" s="75"/>
      <c r="K59" s="59" t="str">
        <f>IF(E59="","",'OPĆI DIO'!$C$1)</f>
        <v/>
      </c>
      <c r="L59" s="59" t="str">
        <f t="shared" si="3"/>
        <v/>
      </c>
      <c r="M59" s="59" t="str">
        <f t="shared" si="4"/>
        <v/>
      </c>
      <c r="R59" s="82">
        <v>642510031</v>
      </c>
      <c r="S59" s="81" t="s">
        <v>560</v>
      </c>
      <c r="T59" s="82">
        <v>31</v>
      </c>
      <c r="U59" s="81" t="s">
        <v>492</v>
      </c>
      <c r="V59" s="78">
        <v>642</v>
      </c>
      <c r="W59" s="78">
        <v>64</v>
      </c>
    </row>
    <row r="60" spans="1:23" ht="15.75" customHeight="1">
      <c r="A60" s="72"/>
      <c r="B60" s="72"/>
      <c r="C60" s="73"/>
      <c r="D60" s="74"/>
      <c r="E60" s="75"/>
      <c r="F60" s="76"/>
      <c r="G60" s="77"/>
      <c r="H60" s="77"/>
      <c r="I60" s="77"/>
      <c r="J60" s="75"/>
      <c r="K60" s="59"/>
      <c r="L60" s="59"/>
      <c r="M60" s="59"/>
      <c r="R60" s="82"/>
      <c r="S60" s="81"/>
      <c r="T60" s="82"/>
      <c r="U60" s="81"/>
      <c r="V60" s="78"/>
      <c r="W60" s="78"/>
    </row>
    <row r="61" spans="1:23" ht="15.75" customHeight="1">
      <c r="A61" s="72"/>
      <c r="B61" s="72"/>
      <c r="C61" s="73"/>
      <c r="D61" s="74"/>
      <c r="E61" s="75"/>
      <c r="F61" s="76"/>
      <c r="G61" s="77"/>
      <c r="H61" s="77"/>
      <c r="I61" s="77"/>
      <c r="J61" s="75"/>
      <c r="K61" s="59"/>
      <c r="L61" s="59"/>
      <c r="M61" s="59"/>
      <c r="R61" s="82"/>
      <c r="S61" s="81"/>
      <c r="T61" s="82"/>
      <c r="U61" s="81"/>
      <c r="V61" s="78"/>
      <c r="W61" s="78"/>
    </row>
    <row r="62" spans="1:23" ht="15.75" customHeight="1">
      <c r="A62" s="72"/>
      <c r="B62" s="72"/>
      <c r="C62" s="73"/>
      <c r="D62" s="74"/>
      <c r="E62" s="75"/>
      <c r="F62" s="76"/>
      <c r="G62" s="77"/>
      <c r="H62" s="77"/>
      <c r="I62" s="77"/>
      <c r="J62" s="75"/>
      <c r="K62" s="59"/>
      <c r="L62" s="59"/>
      <c r="M62" s="59"/>
      <c r="R62" s="82"/>
      <c r="S62" s="81"/>
      <c r="T62" s="82"/>
      <c r="U62" s="81"/>
      <c r="V62" s="78"/>
      <c r="W62" s="78"/>
    </row>
    <row r="63" spans="1:23" ht="15.75" customHeight="1">
      <c r="A63" s="72"/>
      <c r="B63" s="72"/>
      <c r="C63" s="73"/>
      <c r="D63" s="74"/>
      <c r="E63" s="75"/>
      <c r="F63" s="76"/>
      <c r="G63" s="77"/>
      <c r="H63" s="77"/>
      <c r="I63" s="77"/>
      <c r="J63" s="75"/>
      <c r="K63" s="59"/>
      <c r="L63" s="59"/>
      <c r="M63" s="59"/>
      <c r="R63" s="82"/>
      <c r="S63" s="81"/>
      <c r="T63" s="82"/>
      <c r="U63" s="81"/>
      <c r="V63" s="78"/>
      <c r="W63" s="78"/>
    </row>
    <row r="64" spans="1:23" ht="15.75" customHeight="1">
      <c r="A64" s="72"/>
      <c r="B64" s="72"/>
      <c r="C64" s="73"/>
      <c r="D64" s="74"/>
      <c r="E64" s="75"/>
      <c r="F64" s="76"/>
      <c r="G64" s="77"/>
      <c r="H64" s="77"/>
      <c r="I64" s="77"/>
      <c r="J64" s="75"/>
      <c r="K64" s="59"/>
      <c r="L64" s="59"/>
      <c r="M64" s="59"/>
      <c r="R64" s="82"/>
      <c r="S64" s="81"/>
      <c r="T64" s="82"/>
      <c r="U64" s="81"/>
      <c r="V64" s="78"/>
      <c r="W64" s="78"/>
    </row>
    <row r="65" spans="1:23" ht="15.75" customHeight="1">
      <c r="A65" s="72"/>
      <c r="B65" s="72"/>
      <c r="C65" s="73"/>
      <c r="D65" s="74"/>
      <c r="E65" s="75"/>
      <c r="F65" s="76"/>
      <c r="G65" s="77"/>
      <c r="H65" s="77"/>
      <c r="I65" s="77"/>
      <c r="J65" s="75"/>
      <c r="K65" s="59"/>
      <c r="L65" s="59"/>
      <c r="M65" s="59"/>
      <c r="R65" s="82"/>
      <c r="S65" s="81"/>
      <c r="T65" s="82"/>
      <c r="U65" s="81"/>
      <c r="V65" s="78"/>
      <c r="W65" s="78"/>
    </row>
    <row r="66" spans="1:23" ht="15.75" customHeight="1">
      <c r="A66" s="72"/>
      <c r="B66" s="72"/>
      <c r="C66" s="73"/>
      <c r="D66" s="74"/>
      <c r="E66" s="75"/>
      <c r="F66" s="76"/>
      <c r="G66" s="77"/>
      <c r="H66" s="77"/>
      <c r="I66" s="77"/>
      <c r="J66" s="75"/>
      <c r="K66" s="59"/>
      <c r="L66" s="59"/>
      <c r="M66" s="59"/>
      <c r="R66" s="82"/>
      <c r="S66" s="81"/>
      <c r="T66" s="82"/>
      <c r="U66" s="81"/>
      <c r="V66" s="78"/>
      <c r="W66" s="78"/>
    </row>
    <row r="67" spans="1:23" ht="15.75" customHeight="1">
      <c r="A67" s="72"/>
      <c r="B67" s="72"/>
      <c r="C67" s="73"/>
      <c r="D67" s="74"/>
      <c r="E67" s="75"/>
      <c r="F67" s="76"/>
      <c r="G67" s="77"/>
      <c r="H67" s="77"/>
      <c r="I67" s="77"/>
      <c r="J67" s="75"/>
      <c r="K67" s="59"/>
      <c r="L67" s="59"/>
      <c r="M67" s="59"/>
      <c r="R67" s="82"/>
      <c r="S67" s="81"/>
      <c r="T67" s="82"/>
      <c r="U67" s="81"/>
      <c r="V67" s="78"/>
      <c r="W67" s="78"/>
    </row>
    <row r="68" spans="1:23" ht="15.75" customHeight="1">
      <c r="A68" s="72"/>
      <c r="B68" s="72"/>
      <c r="C68" s="73"/>
      <c r="D68" s="74"/>
      <c r="E68" s="75"/>
      <c r="F68" s="76"/>
      <c r="G68" s="77"/>
      <c r="H68" s="77"/>
      <c r="I68" s="77"/>
      <c r="J68" s="75"/>
      <c r="K68" s="59"/>
      <c r="L68" s="59"/>
      <c r="M68" s="59"/>
      <c r="R68" s="82"/>
      <c r="S68" s="81"/>
      <c r="T68" s="82"/>
      <c r="U68" s="81"/>
      <c r="V68" s="78"/>
      <c r="W68" s="78"/>
    </row>
    <row r="69" spans="1:23" ht="15.75" customHeight="1">
      <c r="A69" s="72"/>
      <c r="B69" s="72"/>
      <c r="C69" s="73"/>
      <c r="D69" s="74"/>
      <c r="E69" s="75"/>
      <c r="F69" s="76"/>
      <c r="G69" s="77"/>
      <c r="H69" s="77"/>
      <c r="I69" s="77"/>
      <c r="J69" s="75"/>
      <c r="K69" s="59"/>
      <c r="L69" s="59"/>
      <c r="M69" s="59"/>
      <c r="R69" s="82"/>
      <c r="S69" s="81"/>
      <c r="T69" s="82"/>
      <c r="U69" s="81"/>
      <c r="V69" s="78"/>
      <c r="W69" s="78"/>
    </row>
    <row r="70" spans="1:23" ht="15.75" customHeight="1">
      <c r="A70" s="72"/>
      <c r="B70" s="72"/>
      <c r="C70" s="73"/>
      <c r="D70" s="74"/>
      <c r="E70" s="75"/>
      <c r="F70" s="76"/>
      <c r="G70" s="77"/>
      <c r="H70" s="77"/>
      <c r="I70" s="77"/>
      <c r="J70" s="75"/>
      <c r="K70" s="59" t="str">
        <f>IF(E70="","",'OPĆI DIO'!$C$1)</f>
        <v/>
      </c>
      <c r="L70" s="59" t="str">
        <f t="shared" ref="L70:L130" si="5">LEFT(E70,2)</f>
        <v/>
      </c>
      <c r="M70" s="59" t="str">
        <f t="shared" ref="M70:M130" si="6">LEFT(E70,3)</f>
        <v/>
      </c>
      <c r="R70" s="82">
        <v>663120000</v>
      </c>
      <c r="S70" s="81" t="s">
        <v>572</v>
      </c>
      <c r="T70" s="82">
        <v>61</v>
      </c>
      <c r="U70" s="81" t="s">
        <v>571</v>
      </c>
      <c r="V70" s="78">
        <v>663</v>
      </c>
      <c r="W70" s="78">
        <v>66</v>
      </c>
    </row>
    <row r="71" spans="1:23" ht="15.75" customHeight="1">
      <c r="A71" s="72"/>
      <c r="B71" s="72"/>
      <c r="C71" s="73"/>
      <c r="D71" s="74"/>
      <c r="E71" s="75"/>
      <c r="F71" s="76"/>
      <c r="G71" s="77"/>
      <c r="H71" s="77"/>
      <c r="I71" s="77"/>
      <c r="J71" s="75"/>
      <c r="K71" s="59" t="str">
        <f>IF(E71="","",'OPĆI DIO'!$C$1)</f>
        <v/>
      </c>
      <c r="L71" s="59" t="str">
        <f t="shared" si="5"/>
        <v/>
      </c>
      <c r="M71" s="59" t="str">
        <f t="shared" si="6"/>
        <v/>
      </c>
      <c r="R71" s="82">
        <v>663130000</v>
      </c>
      <c r="S71" s="81" t="s">
        <v>573</v>
      </c>
      <c r="T71" s="82">
        <v>61</v>
      </c>
      <c r="U71" s="81" t="s">
        <v>571</v>
      </c>
      <c r="V71" s="78">
        <v>663</v>
      </c>
      <c r="W71" s="78">
        <v>66</v>
      </c>
    </row>
    <row r="72" spans="1:23" ht="15.75" customHeight="1">
      <c r="A72" s="72"/>
      <c r="B72" s="72"/>
      <c r="C72" s="73"/>
      <c r="D72" s="74"/>
      <c r="E72" s="75"/>
      <c r="F72" s="76"/>
      <c r="G72" s="77"/>
      <c r="H72" s="77"/>
      <c r="I72" s="77"/>
      <c r="J72" s="75"/>
      <c r="K72" s="59"/>
      <c r="L72" s="59"/>
      <c r="M72" s="59"/>
      <c r="R72" s="82"/>
      <c r="S72" s="81"/>
      <c r="T72" s="82"/>
      <c r="U72" s="81"/>
      <c r="V72" s="78"/>
      <c r="W72" s="78"/>
    </row>
    <row r="73" spans="1:23" ht="15.75" customHeight="1">
      <c r="A73" s="72"/>
      <c r="B73" s="72"/>
      <c r="C73" s="73"/>
      <c r="D73" s="74"/>
      <c r="E73" s="75"/>
      <c r="F73" s="76"/>
      <c r="G73" s="77"/>
      <c r="H73" s="77"/>
      <c r="I73" s="77"/>
      <c r="J73" s="75"/>
      <c r="K73" s="59" t="str">
        <f>IF(E73="","",'OPĆI DIO'!$C$1)</f>
        <v/>
      </c>
      <c r="L73" s="59" t="str">
        <f t="shared" si="5"/>
        <v/>
      </c>
      <c r="M73" s="59" t="str">
        <f t="shared" si="6"/>
        <v/>
      </c>
      <c r="R73" s="82">
        <v>663210000</v>
      </c>
      <c r="S73" s="81" t="s">
        <v>575</v>
      </c>
      <c r="T73" s="82">
        <v>61</v>
      </c>
      <c r="U73" s="81" t="s">
        <v>571</v>
      </c>
      <c r="V73" s="78">
        <v>663</v>
      </c>
      <c r="W73" s="78">
        <v>66</v>
      </c>
    </row>
    <row r="74" spans="1:23" ht="15.75" customHeight="1">
      <c r="A74" s="72" t="str">
        <f>IF(E74="","",VLOOKUP('OPĆI DIO'!$C$1,'OPĆI DIO'!$N$4:$W$137,10,FALSE))</f>
        <v/>
      </c>
      <c r="B74" s="72" t="str">
        <f>IF(E74="","",VLOOKUP('OPĆI DIO'!$C$1,'OPĆI DIO'!$N$4:$W$137,9,FALSE))</f>
        <v/>
      </c>
      <c r="C74" s="73" t="str">
        <f t="shared" ref="C74:C133" si="7">IFERROR(VLOOKUP(E74,$R$6:$U$113,3,FALSE),"")</f>
        <v/>
      </c>
      <c r="D74" s="74" t="str">
        <f t="shared" ref="D74:D133" si="8">IFERROR(VLOOKUP(E74,$R$6:$U$113,4,FALSE),"")</f>
        <v/>
      </c>
      <c r="E74" s="75"/>
      <c r="F74" s="76" t="str">
        <f t="shared" ref="F74:F133" si="9">IFERROR(VLOOKUP(E74,$R$6:$U$113,2,FALSE),"")</f>
        <v/>
      </c>
      <c r="G74" s="77"/>
      <c r="H74" s="77"/>
      <c r="I74" s="77"/>
      <c r="J74" s="75"/>
      <c r="K74" s="59" t="str">
        <f>IF(E74="","",'OPĆI DIO'!$C$1)</f>
        <v/>
      </c>
      <c r="L74" s="59" t="str">
        <f t="shared" si="5"/>
        <v/>
      </c>
      <c r="M74" s="59" t="str">
        <f t="shared" si="6"/>
        <v/>
      </c>
      <c r="R74" s="82">
        <v>663220000</v>
      </c>
      <c r="S74" s="81" t="s">
        <v>576</v>
      </c>
      <c r="T74" s="82">
        <v>61</v>
      </c>
      <c r="U74" s="81" t="s">
        <v>571</v>
      </c>
      <c r="V74" s="78">
        <v>663</v>
      </c>
      <c r="W74" s="78">
        <v>66</v>
      </c>
    </row>
    <row r="75" spans="1:23" ht="15.75" customHeight="1">
      <c r="A75" s="72" t="str">
        <f>IF(E75="","",VLOOKUP('OPĆI DIO'!$C$1,'OPĆI DIO'!$N$4:$W$137,10,FALSE))</f>
        <v/>
      </c>
      <c r="B75" s="72" t="str">
        <f>IF(E75="","",VLOOKUP('OPĆI DIO'!$C$1,'OPĆI DIO'!$N$4:$W$137,9,FALSE))</f>
        <v/>
      </c>
      <c r="C75" s="73" t="str">
        <f t="shared" si="7"/>
        <v/>
      </c>
      <c r="D75" s="74" t="str">
        <f t="shared" si="8"/>
        <v/>
      </c>
      <c r="E75" s="75"/>
      <c r="F75" s="76" t="str">
        <f t="shared" si="9"/>
        <v/>
      </c>
      <c r="G75" s="77"/>
      <c r="H75" s="77"/>
      <c r="I75" s="77"/>
      <c r="J75" s="75"/>
      <c r="K75" s="59" t="str">
        <f>IF(E75="","",'OPĆI DIO'!$C$1)</f>
        <v/>
      </c>
      <c r="L75" s="59" t="str">
        <f t="shared" si="5"/>
        <v/>
      </c>
      <c r="M75" s="59" t="str">
        <f t="shared" si="6"/>
        <v/>
      </c>
      <c r="R75" s="82">
        <v>663230000</v>
      </c>
      <c r="S75" s="81" t="s">
        <v>577</v>
      </c>
      <c r="T75" s="82">
        <v>61</v>
      </c>
      <c r="U75" s="81" t="s">
        <v>571</v>
      </c>
      <c r="V75" s="78">
        <v>663</v>
      </c>
      <c r="W75" s="78">
        <v>66</v>
      </c>
    </row>
    <row r="76" spans="1:23" ht="15.75" customHeight="1">
      <c r="A76" s="72" t="str">
        <f>IF(E76="","",VLOOKUP('OPĆI DIO'!$C$1,'OPĆI DIO'!$N$4:$W$137,10,FALSE))</f>
        <v/>
      </c>
      <c r="B76" s="72" t="str">
        <f>IF(E76="","",VLOOKUP('OPĆI DIO'!$C$1,'OPĆI DIO'!$N$4:$W$137,9,FALSE))</f>
        <v/>
      </c>
      <c r="C76" s="73" t="str">
        <f t="shared" si="7"/>
        <v/>
      </c>
      <c r="D76" s="74" t="str">
        <f t="shared" si="8"/>
        <v/>
      </c>
      <c r="E76" s="75"/>
      <c r="F76" s="76" t="str">
        <f t="shared" si="9"/>
        <v/>
      </c>
      <c r="G76" s="77"/>
      <c r="H76" s="77"/>
      <c r="I76" s="77"/>
      <c r="J76" s="75"/>
      <c r="K76" s="59" t="str">
        <f>IF(E76="","",'OPĆI DIO'!$C$1)</f>
        <v/>
      </c>
      <c r="L76" s="59" t="str">
        <f t="shared" si="5"/>
        <v/>
      </c>
      <c r="M76" s="59" t="str">
        <f t="shared" si="6"/>
        <v/>
      </c>
      <c r="R76" s="82">
        <v>663240000</v>
      </c>
      <c r="S76" s="81" t="s">
        <v>578</v>
      </c>
      <c r="T76" s="82">
        <v>61</v>
      </c>
      <c r="U76" s="81" t="s">
        <v>571</v>
      </c>
      <c r="V76" s="78">
        <v>663</v>
      </c>
      <c r="W76" s="78">
        <v>66</v>
      </c>
    </row>
    <row r="77" spans="1:23" ht="15.75" customHeight="1">
      <c r="A77" s="72" t="str">
        <f>IF(E77="","",VLOOKUP('OPĆI DIO'!$C$1,'OPĆI DIO'!$N$4:$W$137,10,FALSE))</f>
        <v/>
      </c>
      <c r="B77" s="72" t="str">
        <f>IF(E77="","",VLOOKUP('OPĆI DIO'!$C$1,'OPĆI DIO'!$N$4:$W$137,9,FALSE))</f>
        <v/>
      </c>
      <c r="C77" s="73" t="str">
        <f t="shared" si="7"/>
        <v/>
      </c>
      <c r="D77" s="74" t="str">
        <f t="shared" si="8"/>
        <v/>
      </c>
      <c r="E77" s="75"/>
      <c r="F77" s="76" t="str">
        <f t="shared" si="9"/>
        <v/>
      </c>
      <c r="G77" s="77"/>
      <c r="H77" s="77"/>
      <c r="I77" s="77"/>
      <c r="J77" s="75"/>
      <c r="K77" s="59" t="str">
        <f>IF(E77="","",'OPĆI DIO'!$C$1)</f>
        <v/>
      </c>
      <c r="L77" s="59" t="str">
        <f t="shared" si="5"/>
        <v/>
      </c>
      <c r="M77" s="59" t="str">
        <f t="shared" si="6"/>
        <v/>
      </c>
      <c r="R77" s="82">
        <v>663121000</v>
      </c>
      <c r="S77" s="81" t="s">
        <v>579</v>
      </c>
      <c r="T77" s="82">
        <v>63</v>
      </c>
      <c r="U77" s="81" t="s">
        <v>580</v>
      </c>
      <c r="V77" s="78">
        <v>663</v>
      </c>
      <c r="W77" s="78">
        <v>66</v>
      </c>
    </row>
    <row r="78" spans="1:23" ht="15.75" customHeight="1">
      <c r="A78" s="72" t="str">
        <f>IF(E78="","",VLOOKUP('OPĆI DIO'!$C$1,'OPĆI DIO'!$N$4:$W$137,10,FALSE))</f>
        <v/>
      </c>
      <c r="B78" s="72" t="str">
        <f>IF(E78="","",VLOOKUP('OPĆI DIO'!$C$1,'OPĆI DIO'!$N$4:$W$137,9,FALSE))</f>
        <v/>
      </c>
      <c r="C78" s="73" t="str">
        <f t="shared" si="7"/>
        <v/>
      </c>
      <c r="D78" s="74" t="str">
        <f t="shared" si="8"/>
        <v/>
      </c>
      <c r="E78" s="75"/>
      <c r="F78" s="76" t="str">
        <f t="shared" si="9"/>
        <v/>
      </c>
      <c r="G78" s="77"/>
      <c r="H78" s="77"/>
      <c r="I78" s="77"/>
      <c r="J78" s="75"/>
      <c r="K78" s="59" t="str">
        <f>IF(E78="","",'OPĆI DIO'!$C$1)</f>
        <v/>
      </c>
      <c r="L78" s="59" t="str">
        <f t="shared" si="5"/>
        <v/>
      </c>
      <c r="M78" s="59" t="str">
        <f t="shared" si="6"/>
        <v/>
      </c>
      <c r="R78" s="82">
        <v>663131000</v>
      </c>
      <c r="S78" s="81" t="s">
        <v>581</v>
      </c>
      <c r="T78" s="82">
        <v>63</v>
      </c>
      <c r="U78" s="81" t="s">
        <v>580</v>
      </c>
      <c r="V78" s="78">
        <v>663</v>
      </c>
      <c r="W78" s="78">
        <v>66</v>
      </c>
    </row>
    <row r="79" spans="1:23" ht="15.75" customHeight="1">
      <c r="A79" s="72" t="str">
        <f>IF(E79="","",VLOOKUP('OPĆI DIO'!$C$1,'OPĆI DIO'!$N$4:$W$137,10,FALSE))</f>
        <v/>
      </c>
      <c r="B79" s="72" t="str">
        <f>IF(E79="","",VLOOKUP('OPĆI DIO'!$C$1,'OPĆI DIO'!$N$4:$W$137,9,FALSE))</f>
        <v/>
      </c>
      <c r="C79" s="73" t="str">
        <f t="shared" si="7"/>
        <v/>
      </c>
      <c r="D79" s="74" t="str">
        <f t="shared" si="8"/>
        <v/>
      </c>
      <c r="E79" s="75"/>
      <c r="F79" s="76" t="str">
        <f t="shared" si="9"/>
        <v/>
      </c>
      <c r="G79" s="77"/>
      <c r="H79" s="77"/>
      <c r="I79" s="77"/>
      <c r="J79" s="75"/>
      <c r="K79" s="59" t="str">
        <f>IF(E79="","",'OPĆI DIO'!$C$1)</f>
        <v/>
      </c>
      <c r="L79" s="59" t="str">
        <f t="shared" si="5"/>
        <v/>
      </c>
      <c r="M79" s="59" t="str">
        <f t="shared" si="6"/>
        <v/>
      </c>
      <c r="R79" s="82">
        <v>663221000</v>
      </c>
      <c r="S79" s="81" t="s">
        <v>582</v>
      </c>
      <c r="T79" s="82">
        <v>63</v>
      </c>
      <c r="U79" s="81" t="s">
        <v>580</v>
      </c>
      <c r="V79" s="78">
        <v>663</v>
      </c>
      <c r="W79" s="78">
        <v>66</v>
      </c>
    </row>
    <row r="80" spans="1:23" ht="15.75" customHeight="1">
      <c r="A80" s="72" t="str">
        <f>IF(E80="","",VLOOKUP('OPĆI DIO'!$C$1,'OPĆI DIO'!$N$4:$W$137,10,FALSE))</f>
        <v/>
      </c>
      <c r="B80" s="72" t="str">
        <f>IF(E80="","",VLOOKUP('OPĆI DIO'!$C$1,'OPĆI DIO'!$N$4:$W$137,9,FALSE))</f>
        <v/>
      </c>
      <c r="C80" s="73" t="str">
        <f t="shared" si="7"/>
        <v/>
      </c>
      <c r="D80" s="74" t="str">
        <f t="shared" si="8"/>
        <v/>
      </c>
      <c r="E80" s="75"/>
      <c r="F80" s="76" t="str">
        <f t="shared" si="9"/>
        <v/>
      </c>
      <c r="G80" s="77"/>
      <c r="H80" s="77"/>
      <c r="I80" s="77"/>
      <c r="J80" s="75"/>
      <c r="K80" s="59" t="str">
        <f>IF(E80="","",'OPĆI DIO'!$C$1)</f>
        <v/>
      </c>
      <c r="L80" s="59" t="str">
        <f t="shared" si="5"/>
        <v/>
      </c>
      <c r="M80" s="59" t="str">
        <f t="shared" si="6"/>
        <v/>
      </c>
      <c r="R80" s="82">
        <v>663231000</v>
      </c>
      <c r="S80" s="81" t="s">
        <v>583</v>
      </c>
      <c r="T80" s="82">
        <v>63</v>
      </c>
      <c r="U80" s="81" t="s">
        <v>580</v>
      </c>
      <c r="V80" s="78">
        <v>663</v>
      </c>
      <c r="W80" s="78">
        <v>66</v>
      </c>
    </row>
    <row r="81" spans="1:23" ht="15.75" customHeight="1">
      <c r="A81" s="72" t="str">
        <f>IF(E81="","",VLOOKUP('OPĆI DIO'!$C$1,'OPĆI DIO'!$N$4:$W$137,10,FALSE))</f>
        <v/>
      </c>
      <c r="B81" s="72" t="str">
        <f>IF(E81="","",VLOOKUP('OPĆI DIO'!$C$1,'OPĆI DIO'!$N$4:$W$137,9,FALSE))</f>
        <v/>
      </c>
      <c r="C81" s="73" t="str">
        <f t="shared" si="7"/>
        <v/>
      </c>
      <c r="D81" s="74" t="str">
        <f t="shared" si="8"/>
        <v/>
      </c>
      <c r="E81" s="75"/>
      <c r="F81" s="76" t="str">
        <f t="shared" si="9"/>
        <v/>
      </c>
      <c r="G81" s="77"/>
      <c r="H81" s="77"/>
      <c r="I81" s="77"/>
      <c r="J81" s="75"/>
      <c r="K81" s="59" t="str">
        <f>IF(E81="","",'OPĆI DIO'!$C$1)</f>
        <v/>
      </c>
      <c r="L81" s="59" t="str">
        <f t="shared" si="5"/>
        <v/>
      </c>
      <c r="M81" s="59" t="str">
        <f t="shared" si="6"/>
        <v/>
      </c>
      <c r="R81" s="82">
        <v>681910043</v>
      </c>
      <c r="S81" s="81" t="s">
        <v>584</v>
      </c>
      <c r="T81" s="82">
        <v>43</v>
      </c>
      <c r="U81" s="81" t="s">
        <v>496</v>
      </c>
      <c r="V81" s="78">
        <v>681</v>
      </c>
      <c r="W81" s="78">
        <v>68</v>
      </c>
    </row>
    <row r="82" spans="1:23" ht="15.75" customHeight="1">
      <c r="A82" s="72" t="str">
        <f>IF(E82="","",VLOOKUP('OPĆI DIO'!$C$1,'OPĆI DIO'!$N$4:$W$137,10,FALSE))</f>
        <v/>
      </c>
      <c r="B82" s="72" t="str">
        <f>IF(E82="","",VLOOKUP('OPĆI DIO'!$C$1,'OPĆI DIO'!$N$4:$W$137,9,FALSE))</f>
        <v/>
      </c>
      <c r="C82" s="73" t="str">
        <f t="shared" si="7"/>
        <v/>
      </c>
      <c r="D82" s="74" t="str">
        <f t="shared" si="8"/>
        <v/>
      </c>
      <c r="E82" s="75"/>
      <c r="F82" s="76" t="str">
        <f t="shared" si="9"/>
        <v/>
      </c>
      <c r="G82" s="77"/>
      <c r="H82" s="77"/>
      <c r="I82" s="77"/>
      <c r="J82" s="75"/>
      <c r="K82" s="59" t="str">
        <f>IF(E82="","",'OPĆI DIO'!$C$1)</f>
        <v/>
      </c>
      <c r="L82" s="59" t="str">
        <f t="shared" si="5"/>
        <v/>
      </c>
      <c r="M82" s="59" t="str">
        <f t="shared" si="6"/>
        <v/>
      </c>
      <c r="R82" s="82">
        <v>683110031</v>
      </c>
      <c r="S82" s="81" t="s">
        <v>585</v>
      </c>
      <c r="T82" s="82">
        <v>31</v>
      </c>
      <c r="U82" s="81" t="s">
        <v>492</v>
      </c>
      <c r="V82" s="78">
        <v>683</v>
      </c>
      <c r="W82" s="78">
        <v>68</v>
      </c>
    </row>
    <row r="83" spans="1:23" ht="15.75" customHeight="1">
      <c r="A83" s="72" t="str">
        <f>IF(E83="","",VLOOKUP('OPĆI DIO'!$C$1,'OPĆI DIO'!$N$4:$W$137,10,FALSE))</f>
        <v/>
      </c>
      <c r="B83" s="72" t="str">
        <f>IF(E83="","",VLOOKUP('OPĆI DIO'!$C$1,'OPĆI DIO'!$N$4:$W$137,9,FALSE))</f>
        <v/>
      </c>
      <c r="C83" s="73" t="str">
        <f t="shared" si="7"/>
        <v/>
      </c>
      <c r="D83" s="74" t="str">
        <f t="shared" si="8"/>
        <v/>
      </c>
      <c r="E83" s="75"/>
      <c r="F83" s="76" t="str">
        <f t="shared" si="9"/>
        <v/>
      </c>
      <c r="G83" s="77"/>
      <c r="H83" s="77"/>
      <c r="I83" s="77"/>
      <c r="J83" s="75"/>
      <c r="K83" s="59" t="str">
        <f>IF(E83="","",'OPĆI DIO'!$C$1)</f>
        <v/>
      </c>
      <c r="L83" s="59" t="str">
        <f t="shared" si="5"/>
        <v/>
      </c>
      <c r="M83" s="59" t="str">
        <f t="shared" si="6"/>
        <v/>
      </c>
      <c r="R83" s="82">
        <v>683110043</v>
      </c>
      <c r="S83" s="81" t="s">
        <v>586</v>
      </c>
      <c r="T83" s="82">
        <v>43</v>
      </c>
      <c r="U83" s="81" t="s">
        <v>496</v>
      </c>
      <c r="V83" s="78">
        <v>683</v>
      </c>
      <c r="W83" s="78">
        <v>68</v>
      </c>
    </row>
    <row r="84" spans="1:23" ht="15.75" customHeight="1">
      <c r="A84" s="72" t="str">
        <f>IF(E84="","",VLOOKUP('OPĆI DIO'!$C$1,'OPĆI DIO'!$N$4:$W$137,10,FALSE))</f>
        <v/>
      </c>
      <c r="B84" s="72" t="str">
        <f>IF(E84="","",VLOOKUP('OPĆI DIO'!$C$1,'OPĆI DIO'!$N$4:$W$137,9,FALSE))</f>
        <v/>
      </c>
      <c r="C84" s="73" t="str">
        <f t="shared" si="7"/>
        <v/>
      </c>
      <c r="D84" s="74" t="str">
        <f t="shared" si="8"/>
        <v/>
      </c>
      <c r="E84" s="75"/>
      <c r="F84" s="76" t="str">
        <f t="shared" si="9"/>
        <v/>
      </c>
      <c r="G84" s="77"/>
      <c r="H84" s="77"/>
      <c r="I84" s="77"/>
      <c r="J84" s="75"/>
      <c r="K84" s="59" t="str">
        <f>IF(E84="","",'OPĆI DIO'!$C$1)</f>
        <v/>
      </c>
      <c r="L84" s="59" t="str">
        <f t="shared" si="5"/>
        <v/>
      </c>
      <c r="M84" s="59" t="str">
        <f t="shared" si="6"/>
        <v/>
      </c>
      <c r="R84" s="82">
        <v>711110071</v>
      </c>
      <c r="S84" s="81" t="s">
        <v>587</v>
      </c>
      <c r="T84" s="82">
        <v>71</v>
      </c>
      <c r="U84" s="81" t="s">
        <v>588</v>
      </c>
      <c r="V84" s="78">
        <v>711</v>
      </c>
      <c r="W84" s="78">
        <v>71</v>
      </c>
    </row>
    <row r="85" spans="1:23" ht="15.75" customHeight="1">
      <c r="A85" s="72" t="str">
        <f>IF(E85="","",VLOOKUP('OPĆI DIO'!$C$1,'OPĆI DIO'!$N$4:$W$137,10,FALSE))</f>
        <v/>
      </c>
      <c r="B85" s="72" t="str">
        <f>IF(E85="","",VLOOKUP('OPĆI DIO'!$C$1,'OPĆI DIO'!$N$4:$W$137,9,FALSE))</f>
        <v/>
      </c>
      <c r="C85" s="73" t="str">
        <f t="shared" si="7"/>
        <v/>
      </c>
      <c r="D85" s="74" t="str">
        <f t="shared" si="8"/>
        <v/>
      </c>
      <c r="E85" s="75"/>
      <c r="F85" s="76" t="str">
        <f t="shared" si="9"/>
        <v/>
      </c>
      <c r="G85" s="77"/>
      <c r="H85" s="77"/>
      <c r="I85" s="77"/>
      <c r="J85" s="75"/>
      <c r="K85" s="59" t="str">
        <f>IF(E85="","",'OPĆI DIO'!$C$1)</f>
        <v/>
      </c>
      <c r="L85" s="59" t="str">
        <f t="shared" si="5"/>
        <v/>
      </c>
      <c r="M85" s="59" t="str">
        <f t="shared" si="6"/>
        <v/>
      </c>
      <c r="R85" s="82">
        <v>711120071</v>
      </c>
      <c r="S85" s="81" t="s">
        <v>589</v>
      </c>
      <c r="T85" s="82">
        <v>71</v>
      </c>
      <c r="U85" s="81" t="s">
        <v>588</v>
      </c>
      <c r="V85" s="78">
        <v>711</v>
      </c>
      <c r="W85" s="78">
        <v>71</v>
      </c>
    </row>
    <row r="86" spans="1:23" ht="15.75" customHeight="1">
      <c r="A86" s="72" t="str">
        <f>IF(E86="","",VLOOKUP('OPĆI DIO'!$C$1,'OPĆI DIO'!$N$4:$W$137,10,FALSE))</f>
        <v/>
      </c>
      <c r="B86" s="72" t="str">
        <f>IF(E86="","",VLOOKUP('OPĆI DIO'!$C$1,'OPĆI DIO'!$N$4:$W$137,9,FALSE))</f>
        <v/>
      </c>
      <c r="C86" s="73" t="str">
        <f t="shared" si="7"/>
        <v/>
      </c>
      <c r="D86" s="74" t="str">
        <f t="shared" si="8"/>
        <v/>
      </c>
      <c r="E86" s="75"/>
      <c r="F86" s="76" t="str">
        <f t="shared" si="9"/>
        <v/>
      </c>
      <c r="G86" s="77"/>
      <c r="H86" s="77"/>
      <c r="I86" s="77"/>
      <c r="J86" s="75"/>
      <c r="K86" s="59" t="str">
        <f>IF(E86="","",'OPĆI DIO'!$C$1)</f>
        <v/>
      </c>
      <c r="L86" s="59" t="str">
        <f t="shared" si="5"/>
        <v/>
      </c>
      <c r="M86" s="59" t="str">
        <f t="shared" si="6"/>
        <v/>
      </c>
      <c r="R86" s="82">
        <v>712410071</v>
      </c>
      <c r="S86" s="81" t="s">
        <v>590</v>
      </c>
      <c r="T86" s="82">
        <v>71</v>
      </c>
      <c r="U86" s="81" t="s">
        <v>588</v>
      </c>
      <c r="V86" s="78">
        <v>712</v>
      </c>
      <c r="W86" s="78">
        <v>71</v>
      </c>
    </row>
    <row r="87" spans="1:23" ht="15.75" customHeight="1">
      <c r="A87" s="72" t="str">
        <f>IF(E87="","",VLOOKUP('OPĆI DIO'!$C$1,'OPĆI DIO'!$N$4:$W$137,10,FALSE))</f>
        <v/>
      </c>
      <c r="B87" s="72" t="str">
        <f>IF(E87="","",VLOOKUP('OPĆI DIO'!$C$1,'OPĆI DIO'!$N$4:$W$137,9,FALSE))</f>
        <v/>
      </c>
      <c r="C87" s="73" t="str">
        <f t="shared" si="7"/>
        <v/>
      </c>
      <c r="D87" s="74" t="str">
        <f t="shared" si="8"/>
        <v/>
      </c>
      <c r="E87" s="75"/>
      <c r="F87" s="76" t="str">
        <f t="shared" si="9"/>
        <v/>
      </c>
      <c r="G87" s="77"/>
      <c r="H87" s="77"/>
      <c r="I87" s="77"/>
      <c r="J87" s="75"/>
      <c r="K87" s="59" t="str">
        <f>IF(E87="","",'OPĆI DIO'!$C$1)</f>
        <v/>
      </c>
      <c r="L87" s="59" t="str">
        <f t="shared" si="5"/>
        <v/>
      </c>
      <c r="M87" s="59" t="str">
        <f t="shared" si="6"/>
        <v/>
      </c>
      <c r="R87" s="82">
        <v>712490071</v>
      </c>
      <c r="S87" s="81" t="s">
        <v>591</v>
      </c>
      <c r="T87" s="82">
        <v>71</v>
      </c>
      <c r="U87" s="81" t="s">
        <v>588</v>
      </c>
      <c r="V87" s="78">
        <v>712</v>
      </c>
      <c r="W87" s="78">
        <v>71</v>
      </c>
    </row>
    <row r="88" spans="1:23" ht="15.75" customHeight="1">
      <c r="A88" s="72" t="str">
        <f>IF(E88="","",VLOOKUP('OPĆI DIO'!$C$1,'OPĆI DIO'!$N$4:$W$137,10,FALSE))</f>
        <v/>
      </c>
      <c r="B88" s="72" t="str">
        <f>IF(E88="","",VLOOKUP('OPĆI DIO'!$C$1,'OPĆI DIO'!$N$4:$W$137,9,FALSE))</f>
        <v/>
      </c>
      <c r="C88" s="73" t="str">
        <f t="shared" si="7"/>
        <v/>
      </c>
      <c r="D88" s="74" t="str">
        <f t="shared" si="8"/>
        <v/>
      </c>
      <c r="E88" s="75"/>
      <c r="F88" s="76" t="str">
        <f t="shared" si="9"/>
        <v/>
      </c>
      <c r="G88" s="77"/>
      <c r="H88" s="77"/>
      <c r="I88" s="77"/>
      <c r="J88" s="75"/>
      <c r="K88" s="59" t="str">
        <f>IF(E88="","",'OPĆI DIO'!$C$1)</f>
        <v/>
      </c>
      <c r="L88" s="59" t="str">
        <f t="shared" si="5"/>
        <v/>
      </c>
      <c r="M88" s="59" t="str">
        <f t="shared" si="6"/>
        <v/>
      </c>
      <c r="R88" s="82">
        <v>721110071</v>
      </c>
      <c r="S88" s="81" t="s">
        <v>592</v>
      </c>
      <c r="T88" s="82">
        <v>71</v>
      </c>
      <c r="U88" s="81" t="s">
        <v>588</v>
      </c>
      <c r="V88" s="78">
        <v>721</v>
      </c>
      <c r="W88" s="78">
        <v>72</v>
      </c>
    </row>
    <row r="89" spans="1:23" ht="15.75" customHeight="1">
      <c r="A89" s="72" t="str">
        <f>IF(E89="","",VLOOKUP('OPĆI DIO'!$C$1,'OPĆI DIO'!$N$4:$W$137,10,FALSE))</f>
        <v/>
      </c>
      <c r="B89" s="72" t="str">
        <f>IF(E89="","",VLOOKUP('OPĆI DIO'!$C$1,'OPĆI DIO'!$N$4:$W$137,9,FALSE))</f>
        <v/>
      </c>
      <c r="C89" s="73" t="str">
        <f t="shared" si="7"/>
        <v/>
      </c>
      <c r="D89" s="74" t="str">
        <f t="shared" si="8"/>
        <v/>
      </c>
      <c r="E89" s="75"/>
      <c r="F89" s="76" t="str">
        <f t="shared" si="9"/>
        <v/>
      </c>
      <c r="G89" s="77"/>
      <c r="H89" s="77"/>
      <c r="I89" s="77"/>
      <c r="J89" s="75"/>
      <c r="K89" s="59" t="str">
        <f>IF(E89="","",'OPĆI DIO'!$C$1)</f>
        <v/>
      </c>
      <c r="L89" s="59" t="str">
        <f t="shared" si="5"/>
        <v/>
      </c>
      <c r="M89" s="59" t="str">
        <f t="shared" si="6"/>
        <v/>
      </c>
      <c r="R89" s="82">
        <v>721190071</v>
      </c>
      <c r="S89" s="81" t="s">
        <v>593</v>
      </c>
      <c r="T89" s="82">
        <v>71</v>
      </c>
      <c r="U89" s="81" t="s">
        <v>588</v>
      </c>
      <c r="V89" s="78">
        <v>721</v>
      </c>
      <c r="W89" s="78">
        <v>72</v>
      </c>
    </row>
    <row r="90" spans="1:23" ht="15.75" customHeight="1">
      <c r="A90" s="72" t="str">
        <f>IF(E90="","",VLOOKUP('OPĆI DIO'!$C$1,'OPĆI DIO'!$N$4:$W$137,10,FALSE))</f>
        <v/>
      </c>
      <c r="B90" s="72" t="str">
        <f>IF(E90="","",VLOOKUP('OPĆI DIO'!$C$1,'OPĆI DIO'!$N$4:$W$137,9,FALSE))</f>
        <v/>
      </c>
      <c r="C90" s="73" t="str">
        <f t="shared" si="7"/>
        <v/>
      </c>
      <c r="D90" s="74" t="str">
        <f t="shared" si="8"/>
        <v/>
      </c>
      <c r="E90" s="75"/>
      <c r="F90" s="76" t="str">
        <f t="shared" si="9"/>
        <v/>
      </c>
      <c r="G90" s="77"/>
      <c r="H90" s="77"/>
      <c r="I90" s="77"/>
      <c r="J90" s="75"/>
      <c r="K90" s="59" t="str">
        <f>IF(E90="","",'OPĆI DIO'!$C$1)</f>
        <v/>
      </c>
      <c r="L90" s="59" t="str">
        <f t="shared" si="5"/>
        <v/>
      </c>
      <c r="M90" s="59" t="str">
        <f t="shared" si="6"/>
        <v/>
      </c>
      <c r="R90" s="82">
        <v>721230071</v>
      </c>
      <c r="S90" s="81" t="s">
        <v>594</v>
      </c>
      <c r="T90" s="82">
        <v>71</v>
      </c>
      <c r="U90" s="81" t="s">
        <v>588</v>
      </c>
      <c r="V90" s="78">
        <v>721</v>
      </c>
      <c r="W90" s="78">
        <v>72</v>
      </c>
    </row>
    <row r="91" spans="1:23" ht="15.75" customHeight="1">
      <c r="A91" s="72" t="str">
        <f>IF(E91="","",VLOOKUP('OPĆI DIO'!$C$1,'OPĆI DIO'!$N$4:$W$137,10,FALSE))</f>
        <v/>
      </c>
      <c r="B91" s="72" t="str">
        <f>IF(E91="","",VLOOKUP('OPĆI DIO'!$C$1,'OPĆI DIO'!$N$4:$W$137,9,FALSE))</f>
        <v/>
      </c>
      <c r="C91" s="73" t="str">
        <f t="shared" si="7"/>
        <v/>
      </c>
      <c r="D91" s="74" t="str">
        <f t="shared" si="8"/>
        <v/>
      </c>
      <c r="E91" s="75"/>
      <c r="F91" s="76" t="str">
        <f t="shared" si="9"/>
        <v/>
      </c>
      <c r="G91" s="77"/>
      <c r="H91" s="77"/>
      <c r="I91" s="77"/>
      <c r="J91" s="75"/>
      <c r="K91" s="59" t="str">
        <f>IF(E91="","",'OPĆI DIO'!$C$1)</f>
        <v/>
      </c>
      <c r="L91" s="59" t="str">
        <f t="shared" si="5"/>
        <v/>
      </c>
      <c r="M91" s="59" t="str">
        <f t="shared" si="6"/>
        <v/>
      </c>
      <c r="R91" s="82">
        <v>721290071</v>
      </c>
      <c r="S91" s="81" t="s">
        <v>595</v>
      </c>
      <c r="T91" s="82">
        <v>71</v>
      </c>
      <c r="U91" s="81" t="s">
        <v>588</v>
      </c>
      <c r="V91" s="78">
        <v>721</v>
      </c>
      <c r="W91" s="78">
        <v>72</v>
      </c>
    </row>
    <row r="92" spans="1:23" ht="15.75" customHeight="1">
      <c r="A92" s="72" t="str">
        <f>IF(E92="","",VLOOKUP('OPĆI DIO'!$C$1,'OPĆI DIO'!$N$4:$W$137,10,FALSE))</f>
        <v/>
      </c>
      <c r="B92" s="72" t="str">
        <f>IF(E92="","",VLOOKUP('OPĆI DIO'!$C$1,'OPĆI DIO'!$N$4:$W$137,9,FALSE))</f>
        <v/>
      </c>
      <c r="C92" s="73" t="str">
        <f t="shared" si="7"/>
        <v/>
      </c>
      <c r="D92" s="74" t="str">
        <f t="shared" si="8"/>
        <v/>
      </c>
      <c r="E92" s="75"/>
      <c r="F92" s="76" t="str">
        <f t="shared" si="9"/>
        <v/>
      </c>
      <c r="G92" s="77"/>
      <c r="H92" s="77"/>
      <c r="I92" s="77"/>
      <c r="J92" s="75"/>
      <c r="K92" s="59" t="str">
        <f>IF(E92="","",'OPĆI DIO'!$C$1)</f>
        <v/>
      </c>
      <c r="L92" s="59" t="str">
        <f t="shared" si="5"/>
        <v/>
      </c>
      <c r="M92" s="59" t="str">
        <f t="shared" si="6"/>
        <v/>
      </c>
      <c r="R92" s="82">
        <v>722110071</v>
      </c>
      <c r="S92" s="81" t="s">
        <v>596</v>
      </c>
      <c r="T92" s="82">
        <v>71</v>
      </c>
      <c r="U92" s="81" t="s">
        <v>588</v>
      </c>
      <c r="V92" s="78">
        <v>722</v>
      </c>
      <c r="W92" s="78">
        <v>72</v>
      </c>
    </row>
    <row r="93" spans="1:23" ht="15.75" customHeight="1">
      <c r="A93" s="72" t="str">
        <f>IF(E93="","",VLOOKUP('OPĆI DIO'!$C$1,'OPĆI DIO'!$N$4:$W$137,10,FALSE))</f>
        <v/>
      </c>
      <c r="B93" s="72" t="str">
        <f>IF(E93="","",VLOOKUP('OPĆI DIO'!$C$1,'OPĆI DIO'!$N$4:$W$137,9,FALSE))</f>
        <v/>
      </c>
      <c r="C93" s="73" t="str">
        <f t="shared" si="7"/>
        <v/>
      </c>
      <c r="D93" s="74" t="str">
        <f t="shared" si="8"/>
        <v/>
      </c>
      <c r="E93" s="75"/>
      <c r="F93" s="76" t="str">
        <f t="shared" si="9"/>
        <v/>
      </c>
      <c r="G93" s="77"/>
      <c r="H93" s="77"/>
      <c r="I93" s="77"/>
      <c r="J93" s="75"/>
      <c r="K93" s="59" t="str">
        <f>IF(E93="","",'OPĆI DIO'!$C$1)</f>
        <v/>
      </c>
      <c r="L93" s="59" t="str">
        <f t="shared" si="5"/>
        <v/>
      </c>
      <c r="M93" s="59" t="str">
        <f t="shared" si="6"/>
        <v/>
      </c>
      <c r="R93" s="82">
        <v>722120071</v>
      </c>
      <c r="S93" s="81" t="s">
        <v>597</v>
      </c>
      <c r="T93" s="82">
        <v>71</v>
      </c>
      <c r="U93" s="81" t="s">
        <v>588</v>
      </c>
      <c r="V93" s="78">
        <v>722</v>
      </c>
      <c r="W93" s="78">
        <v>72</v>
      </c>
    </row>
    <row r="94" spans="1:23" ht="15.75" customHeight="1">
      <c r="A94" s="72" t="str">
        <f>IF(E94="","",VLOOKUP('OPĆI DIO'!$C$1,'OPĆI DIO'!$N$4:$W$137,10,FALSE))</f>
        <v/>
      </c>
      <c r="B94" s="72" t="str">
        <f>IF(E94="","",VLOOKUP('OPĆI DIO'!$C$1,'OPĆI DIO'!$N$4:$W$137,9,FALSE))</f>
        <v/>
      </c>
      <c r="C94" s="73" t="str">
        <f t="shared" si="7"/>
        <v/>
      </c>
      <c r="D94" s="74" t="str">
        <f t="shared" si="8"/>
        <v/>
      </c>
      <c r="E94" s="75"/>
      <c r="F94" s="76" t="str">
        <f t="shared" si="9"/>
        <v/>
      </c>
      <c r="G94" s="77"/>
      <c r="H94" s="77"/>
      <c r="I94" s="77"/>
      <c r="J94" s="75"/>
      <c r="K94" s="59" t="str">
        <f>IF(E94="","",'OPĆI DIO'!$C$1)</f>
        <v/>
      </c>
      <c r="L94" s="59" t="str">
        <f t="shared" si="5"/>
        <v/>
      </c>
      <c r="M94" s="59" t="str">
        <f t="shared" si="6"/>
        <v/>
      </c>
      <c r="R94" s="82">
        <v>722190071</v>
      </c>
      <c r="S94" s="81" t="s">
        <v>598</v>
      </c>
      <c r="T94" s="82">
        <v>71</v>
      </c>
      <c r="U94" s="81" t="s">
        <v>588</v>
      </c>
      <c r="V94" s="78">
        <v>722</v>
      </c>
      <c r="W94" s="78">
        <v>72</v>
      </c>
    </row>
    <row r="95" spans="1:23" ht="15.75" customHeight="1">
      <c r="A95" s="72" t="str">
        <f>IF(E95="","",VLOOKUP('OPĆI DIO'!$C$1,'OPĆI DIO'!$N$4:$W$137,10,FALSE))</f>
        <v/>
      </c>
      <c r="B95" s="72" t="str">
        <f>IF(E95="","",VLOOKUP('OPĆI DIO'!$C$1,'OPĆI DIO'!$N$4:$W$137,9,FALSE))</f>
        <v/>
      </c>
      <c r="C95" s="73" t="str">
        <f t="shared" si="7"/>
        <v/>
      </c>
      <c r="D95" s="74" t="str">
        <f t="shared" si="8"/>
        <v/>
      </c>
      <c r="E95" s="75"/>
      <c r="F95" s="76" t="str">
        <f t="shared" si="9"/>
        <v/>
      </c>
      <c r="G95" s="77"/>
      <c r="H95" s="77"/>
      <c r="I95" s="77"/>
      <c r="J95" s="75"/>
      <c r="K95" s="59" t="str">
        <f>IF(E95="","",'OPĆI DIO'!$C$1)</f>
        <v/>
      </c>
      <c r="L95" s="59" t="str">
        <f t="shared" si="5"/>
        <v/>
      </c>
      <c r="M95" s="59" t="str">
        <f t="shared" si="6"/>
        <v/>
      </c>
      <c r="R95" s="82">
        <v>722620071</v>
      </c>
      <c r="S95" s="81" t="s">
        <v>599</v>
      </c>
      <c r="T95" s="82">
        <v>71</v>
      </c>
      <c r="U95" s="81" t="s">
        <v>588</v>
      </c>
      <c r="V95" s="78">
        <v>722</v>
      </c>
      <c r="W95" s="78">
        <v>72</v>
      </c>
    </row>
    <row r="96" spans="1:23" ht="15.75" customHeight="1">
      <c r="A96" s="72" t="str">
        <f>IF(E96="","",VLOOKUP('OPĆI DIO'!$C$1,'OPĆI DIO'!$N$4:$W$137,10,FALSE))</f>
        <v/>
      </c>
      <c r="B96" s="72" t="str">
        <f>IF(E96="","",VLOOKUP('OPĆI DIO'!$C$1,'OPĆI DIO'!$N$4:$W$137,9,FALSE))</f>
        <v/>
      </c>
      <c r="C96" s="73" t="str">
        <f t="shared" si="7"/>
        <v/>
      </c>
      <c r="D96" s="74" t="str">
        <f t="shared" si="8"/>
        <v/>
      </c>
      <c r="E96" s="75"/>
      <c r="F96" s="76" t="str">
        <f t="shared" si="9"/>
        <v/>
      </c>
      <c r="G96" s="77"/>
      <c r="H96" s="77"/>
      <c r="I96" s="77"/>
      <c r="J96" s="75"/>
      <c r="K96" s="59" t="str">
        <f>IF(E96="","",'OPĆI DIO'!$C$1)</f>
        <v/>
      </c>
      <c r="L96" s="59" t="str">
        <f t="shared" si="5"/>
        <v/>
      </c>
      <c r="M96" s="59" t="str">
        <f t="shared" si="6"/>
        <v/>
      </c>
      <c r="R96" s="82">
        <v>722720071</v>
      </c>
      <c r="S96" s="81" t="s">
        <v>600</v>
      </c>
      <c r="T96" s="82">
        <v>71</v>
      </c>
      <c r="U96" s="81" t="s">
        <v>523</v>
      </c>
      <c r="V96" s="78">
        <v>722</v>
      </c>
      <c r="W96" s="78">
        <v>72</v>
      </c>
    </row>
    <row r="97" spans="1:23" ht="15.75" customHeight="1">
      <c r="A97" s="72" t="str">
        <f>IF(E97="","",VLOOKUP('OPĆI DIO'!$C$1,'OPĆI DIO'!$N$4:$W$137,10,FALSE))</f>
        <v/>
      </c>
      <c r="B97" s="72" t="str">
        <f>IF(E97="","",VLOOKUP('OPĆI DIO'!$C$1,'OPĆI DIO'!$N$4:$W$137,9,FALSE))</f>
        <v/>
      </c>
      <c r="C97" s="73" t="str">
        <f t="shared" si="7"/>
        <v/>
      </c>
      <c r="D97" s="74" t="str">
        <f t="shared" si="8"/>
        <v/>
      </c>
      <c r="E97" s="75"/>
      <c r="F97" s="76" t="str">
        <f t="shared" si="9"/>
        <v/>
      </c>
      <c r="G97" s="77"/>
      <c r="H97" s="77"/>
      <c r="I97" s="77"/>
      <c r="J97" s="75"/>
      <c r="K97" s="59" t="str">
        <f>IF(E97="","",'OPĆI DIO'!$C$1)</f>
        <v/>
      </c>
      <c r="L97" s="59" t="str">
        <f t="shared" si="5"/>
        <v/>
      </c>
      <c r="M97" s="59" t="str">
        <f t="shared" si="6"/>
        <v/>
      </c>
      <c r="R97" s="82">
        <v>722730071</v>
      </c>
      <c r="S97" s="81" t="s">
        <v>601</v>
      </c>
      <c r="T97" s="82">
        <v>71</v>
      </c>
      <c r="U97" s="81" t="s">
        <v>588</v>
      </c>
      <c r="V97" s="78">
        <v>722</v>
      </c>
      <c r="W97" s="78">
        <v>72</v>
      </c>
    </row>
    <row r="98" spans="1:23" ht="15.75" customHeight="1">
      <c r="A98" s="72" t="str">
        <f>IF(E98="","",VLOOKUP('OPĆI DIO'!$C$1,'OPĆI DIO'!$N$4:$W$137,10,FALSE))</f>
        <v/>
      </c>
      <c r="B98" s="72" t="str">
        <f>IF(E98="","",VLOOKUP('OPĆI DIO'!$C$1,'OPĆI DIO'!$N$4:$W$137,9,FALSE))</f>
        <v/>
      </c>
      <c r="C98" s="73" t="str">
        <f t="shared" si="7"/>
        <v/>
      </c>
      <c r="D98" s="74" t="str">
        <f t="shared" si="8"/>
        <v/>
      </c>
      <c r="E98" s="75"/>
      <c r="F98" s="76" t="str">
        <f t="shared" si="9"/>
        <v/>
      </c>
      <c r="G98" s="77"/>
      <c r="H98" s="77"/>
      <c r="I98" s="77"/>
      <c r="J98" s="75"/>
      <c r="K98" s="59" t="str">
        <f>IF(E98="","",'OPĆI DIO'!$C$1)</f>
        <v/>
      </c>
      <c r="L98" s="59" t="str">
        <f t="shared" si="5"/>
        <v/>
      </c>
      <c r="M98" s="59" t="str">
        <f t="shared" si="6"/>
        <v/>
      </c>
      <c r="R98" s="82">
        <v>723110071</v>
      </c>
      <c r="S98" s="81" t="s">
        <v>602</v>
      </c>
      <c r="T98" s="82">
        <v>71</v>
      </c>
      <c r="U98" s="81" t="s">
        <v>588</v>
      </c>
      <c r="V98" s="78">
        <v>723</v>
      </c>
      <c r="W98" s="78">
        <v>72</v>
      </c>
    </row>
    <row r="99" spans="1:23" ht="15.75" customHeight="1">
      <c r="A99" s="72" t="str">
        <f>IF(E99="","",VLOOKUP('OPĆI DIO'!$C$1,'OPĆI DIO'!$N$4:$W$137,10,FALSE))</f>
        <v/>
      </c>
      <c r="B99" s="72" t="str">
        <f>IF(E99="","",VLOOKUP('OPĆI DIO'!$C$1,'OPĆI DIO'!$N$4:$W$137,9,FALSE))</f>
        <v/>
      </c>
      <c r="C99" s="73" t="str">
        <f t="shared" si="7"/>
        <v/>
      </c>
      <c r="D99" s="74" t="str">
        <f t="shared" si="8"/>
        <v/>
      </c>
      <c r="E99" s="75"/>
      <c r="F99" s="76" t="str">
        <f t="shared" si="9"/>
        <v/>
      </c>
      <c r="G99" s="77"/>
      <c r="H99" s="77"/>
      <c r="I99" s="77"/>
      <c r="J99" s="75"/>
      <c r="K99" s="59" t="str">
        <f>IF(E99="","",'OPĆI DIO'!$C$1)</f>
        <v/>
      </c>
      <c r="L99" s="59" t="str">
        <f t="shared" si="5"/>
        <v/>
      </c>
      <c r="M99" s="59" t="str">
        <f t="shared" si="6"/>
        <v/>
      </c>
      <c r="R99" s="82">
        <v>723130071</v>
      </c>
      <c r="S99" s="81" t="s">
        <v>603</v>
      </c>
      <c r="T99" s="82">
        <v>71</v>
      </c>
      <c r="U99" s="81" t="s">
        <v>588</v>
      </c>
      <c r="V99" s="78">
        <v>723</v>
      </c>
      <c r="W99" s="78">
        <v>72</v>
      </c>
    </row>
    <row r="100" spans="1:23" ht="15.75" customHeight="1">
      <c r="A100" s="72" t="str">
        <f>IF(E100="","",VLOOKUP('OPĆI DIO'!$C$1,'OPĆI DIO'!$N$4:$W$137,10,FALSE))</f>
        <v/>
      </c>
      <c r="B100" s="72" t="str">
        <f>IF(E100="","",VLOOKUP('OPĆI DIO'!$C$1,'OPĆI DIO'!$N$4:$W$137,9,FALSE))</f>
        <v/>
      </c>
      <c r="C100" s="73" t="str">
        <f t="shared" si="7"/>
        <v/>
      </c>
      <c r="D100" s="74" t="str">
        <f t="shared" si="8"/>
        <v/>
      </c>
      <c r="E100" s="75"/>
      <c r="F100" s="76" t="str">
        <f t="shared" si="9"/>
        <v/>
      </c>
      <c r="G100" s="77"/>
      <c r="H100" s="77"/>
      <c r="I100" s="77"/>
      <c r="J100" s="75"/>
      <c r="K100" s="59" t="str">
        <f>IF(E100="","",'OPĆI DIO'!$C$1)</f>
        <v/>
      </c>
      <c r="L100" s="59" t="str">
        <f t="shared" si="5"/>
        <v/>
      </c>
      <c r="M100" s="59" t="str">
        <f t="shared" si="6"/>
        <v/>
      </c>
      <c r="R100" s="82">
        <v>723140071</v>
      </c>
      <c r="S100" s="81" t="s">
        <v>604</v>
      </c>
      <c r="T100" s="82">
        <v>71</v>
      </c>
      <c r="U100" s="81" t="s">
        <v>588</v>
      </c>
      <c r="V100" s="78">
        <v>723</v>
      </c>
      <c r="W100" s="78">
        <v>72</v>
      </c>
    </row>
    <row r="101" spans="1:23" ht="15.75" customHeight="1">
      <c r="A101" s="72" t="str">
        <f>IF(E101="","",VLOOKUP('OPĆI DIO'!$C$1,'OPĆI DIO'!$N$4:$W$137,10,FALSE))</f>
        <v/>
      </c>
      <c r="B101" s="72" t="str">
        <f>IF(E101="","",VLOOKUP('OPĆI DIO'!$C$1,'OPĆI DIO'!$N$4:$W$137,9,FALSE))</f>
        <v/>
      </c>
      <c r="C101" s="73" t="str">
        <f t="shared" si="7"/>
        <v/>
      </c>
      <c r="D101" s="74" t="str">
        <f t="shared" si="8"/>
        <v/>
      </c>
      <c r="E101" s="75"/>
      <c r="F101" s="76" t="str">
        <f t="shared" si="9"/>
        <v/>
      </c>
      <c r="G101" s="77"/>
      <c r="H101" s="77"/>
      <c r="I101" s="77"/>
      <c r="J101" s="75"/>
      <c r="K101" s="59" t="str">
        <f>IF(E101="","",'OPĆI DIO'!$C$1)</f>
        <v/>
      </c>
      <c r="L101" s="59" t="str">
        <f t="shared" si="5"/>
        <v/>
      </c>
      <c r="M101" s="59" t="str">
        <f t="shared" si="6"/>
        <v/>
      </c>
      <c r="R101" s="82">
        <v>723150071</v>
      </c>
      <c r="S101" s="81" t="s">
        <v>605</v>
      </c>
      <c r="T101" s="82">
        <v>71</v>
      </c>
      <c r="U101" s="81" t="s">
        <v>588</v>
      </c>
      <c r="V101" s="78">
        <v>723</v>
      </c>
      <c r="W101" s="78">
        <v>72</v>
      </c>
    </row>
    <row r="102" spans="1:23" ht="15.75" customHeight="1">
      <c r="A102" s="72" t="str">
        <f>IF(E102="","",VLOOKUP('OPĆI DIO'!$C$1,'OPĆI DIO'!$N$4:$W$137,10,FALSE))</f>
        <v/>
      </c>
      <c r="B102" s="72" t="str">
        <f>IF(E102="","",VLOOKUP('OPĆI DIO'!$C$1,'OPĆI DIO'!$N$4:$W$137,9,FALSE))</f>
        <v/>
      </c>
      <c r="C102" s="73" t="str">
        <f t="shared" si="7"/>
        <v/>
      </c>
      <c r="D102" s="74" t="str">
        <f t="shared" si="8"/>
        <v/>
      </c>
      <c r="E102" s="75"/>
      <c r="F102" s="76" t="str">
        <f t="shared" si="9"/>
        <v/>
      </c>
      <c r="G102" s="77"/>
      <c r="H102" s="77"/>
      <c r="I102" s="77"/>
      <c r="J102" s="75"/>
      <c r="K102" s="59" t="str">
        <f>IF(E102="","",'OPĆI DIO'!$C$1)</f>
        <v/>
      </c>
      <c r="L102" s="59" t="str">
        <f t="shared" si="5"/>
        <v/>
      </c>
      <c r="M102" s="59" t="str">
        <f t="shared" si="6"/>
        <v/>
      </c>
      <c r="R102" s="82">
        <v>723160071</v>
      </c>
      <c r="S102" s="81" t="s">
        <v>606</v>
      </c>
      <c r="T102" s="82">
        <v>71</v>
      </c>
      <c r="U102" s="81" t="s">
        <v>588</v>
      </c>
      <c r="V102" s="78">
        <v>723</v>
      </c>
      <c r="W102" s="78">
        <v>72</v>
      </c>
    </row>
    <row r="103" spans="1:23" ht="15.75" customHeight="1">
      <c r="A103" s="72" t="str">
        <f>IF(E103="","",VLOOKUP('OPĆI DIO'!$C$1,'OPĆI DIO'!$N$4:$W$137,10,FALSE))</f>
        <v/>
      </c>
      <c r="B103" s="72" t="str">
        <f>IF(E103="","",VLOOKUP('OPĆI DIO'!$C$1,'OPĆI DIO'!$N$4:$W$137,9,FALSE))</f>
        <v/>
      </c>
      <c r="C103" s="73" t="str">
        <f t="shared" si="7"/>
        <v/>
      </c>
      <c r="D103" s="74" t="str">
        <f t="shared" si="8"/>
        <v/>
      </c>
      <c r="E103" s="75"/>
      <c r="F103" s="76" t="str">
        <f t="shared" si="9"/>
        <v/>
      </c>
      <c r="G103" s="77"/>
      <c r="H103" s="77"/>
      <c r="I103" s="77"/>
      <c r="J103" s="75"/>
      <c r="K103" s="59" t="str">
        <f>IF(E103="","",'OPĆI DIO'!$C$1)</f>
        <v/>
      </c>
      <c r="L103" s="59" t="str">
        <f t="shared" si="5"/>
        <v/>
      </c>
      <c r="M103" s="59" t="str">
        <f t="shared" si="6"/>
        <v/>
      </c>
      <c r="R103" s="82">
        <v>723190071</v>
      </c>
      <c r="S103" s="81" t="s">
        <v>607</v>
      </c>
      <c r="T103" s="82">
        <v>71</v>
      </c>
      <c r="U103" s="81" t="s">
        <v>523</v>
      </c>
      <c r="V103" s="78">
        <v>723</v>
      </c>
      <c r="W103" s="78">
        <v>72</v>
      </c>
    </row>
    <row r="104" spans="1:23" ht="15.75" customHeight="1">
      <c r="A104" s="72" t="str">
        <f>IF(E104="","",VLOOKUP('OPĆI DIO'!$C$1,'OPĆI DIO'!$N$4:$W$137,10,FALSE))</f>
        <v/>
      </c>
      <c r="B104" s="72" t="str">
        <f>IF(E104="","",VLOOKUP('OPĆI DIO'!$C$1,'OPĆI DIO'!$N$4:$W$137,9,FALSE))</f>
        <v/>
      </c>
      <c r="C104" s="73" t="str">
        <f t="shared" si="7"/>
        <v/>
      </c>
      <c r="D104" s="74" t="str">
        <f t="shared" si="8"/>
        <v/>
      </c>
      <c r="E104" s="75"/>
      <c r="F104" s="76" t="str">
        <f t="shared" si="9"/>
        <v/>
      </c>
      <c r="G104" s="77"/>
      <c r="H104" s="77"/>
      <c r="I104" s="77"/>
      <c r="J104" s="75"/>
      <c r="K104" s="59" t="str">
        <f>IF(E104="","",'OPĆI DIO'!$C$1)</f>
        <v/>
      </c>
      <c r="L104" s="59" t="str">
        <f t="shared" si="5"/>
        <v/>
      </c>
      <c r="M104" s="59" t="str">
        <f t="shared" si="6"/>
        <v/>
      </c>
      <c r="R104" s="82">
        <v>723310071</v>
      </c>
      <c r="S104" s="81" t="s">
        <v>608</v>
      </c>
      <c r="T104" s="82">
        <v>71</v>
      </c>
      <c r="U104" s="81" t="s">
        <v>588</v>
      </c>
      <c r="V104" s="78">
        <v>723</v>
      </c>
      <c r="W104" s="78">
        <v>72</v>
      </c>
    </row>
    <row r="105" spans="1:23" ht="15.75" customHeight="1">
      <c r="A105" s="72" t="str">
        <f>IF(E105="","",VLOOKUP('OPĆI DIO'!$C$1,'OPĆI DIO'!$N$4:$W$137,10,FALSE))</f>
        <v/>
      </c>
      <c r="B105" s="72" t="str">
        <f>IF(E105="","",VLOOKUP('OPĆI DIO'!$C$1,'OPĆI DIO'!$N$4:$W$137,9,FALSE))</f>
        <v/>
      </c>
      <c r="C105" s="73" t="str">
        <f t="shared" si="7"/>
        <v/>
      </c>
      <c r="D105" s="74" t="str">
        <f t="shared" si="8"/>
        <v/>
      </c>
      <c r="E105" s="75"/>
      <c r="F105" s="76" t="str">
        <f t="shared" si="9"/>
        <v/>
      </c>
      <c r="G105" s="77"/>
      <c r="H105" s="77"/>
      <c r="I105" s="77"/>
      <c r="J105" s="75"/>
      <c r="K105" s="59" t="str">
        <f>IF(E105="","",'OPĆI DIO'!$C$1)</f>
        <v/>
      </c>
      <c r="L105" s="59" t="str">
        <f t="shared" si="5"/>
        <v/>
      </c>
      <c r="M105" s="59" t="str">
        <f t="shared" si="6"/>
        <v/>
      </c>
      <c r="R105" s="82">
        <v>725210071</v>
      </c>
      <c r="S105" s="81" t="s">
        <v>609</v>
      </c>
      <c r="T105" s="82">
        <v>71</v>
      </c>
      <c r="U105" s="81" t="s">
        <v>588</v>
      </c>
      <c r="V105" s="78">
        <v>725</v>
      </c>
      <c r="W105" s="78">
        <v>72</v>
      </c>
    </row>
    <row r="106" spans="1:23" ht="15.75" customHeight="1">
      <c r="A106" s="72" t="str">
        <f>IF(E106="","",VLOOKUP('OPĆI DIO'!$C$1,'OPĆI DIO'!$N$4:$W$137,10,FALSE))</f>
        <v/>
      </c>
      <c r="B106" s="72" t="str">
        <f>IF(E106="","",VLOOKUP('OPĆI DIO'!$C$1,'OPĆI DIO'!$N$4:$W$137,9,FALSE))</f>
        <v/>
      </c>
      <c r="C106" s="73" t="str">
        <f t="shared" si="7"/>
        <v/>
      </c>
      <c r="D106" s="74" t="str">
        <f t="shared" si="8"/>
        <v/>
      </c>
      <c r="E106" s="75"/>
      <c r="F106" s="76" t="str">
        <f t="shared" si="9"/>
        <v/>
      </c>
      <c r="G106" s="77"/>
      <c r="H106" s="77"/>
      <c r="I106" s="77"/>
      <c r="J106" s="75"/>
      <c r="K106" s="59" t="str">
        <f>IF(E106="","",'OPĆI DIO'!$C$1)</f>
        <v/>
      </c>
      <c r="L106" s="59" t="str">
        <f t="shared" si="5"/>
        <v/>
      </c>
      <c r="M106" s="59" t="str">
        <f t="shared" si="6"/>
        <v/>
      </c>
      <c r="R106" s="82">
        <v>818110043</v>
      </c>
      <c r="S106" s="81" t="s">
        <v>610</v>
      </c>
      <c r="T106" s="82">
        <v>43</v>
      </c>
      <c r="U106" s="81" t="s">
        <v>496</v>
      </c>
      <c r="V106" s="78">
        <v>818</v>
      </c>
      <c r="W106" s="78">
        <v>81</v>
      </c>
    </row>
    <row r="107" spans="1:23" ht="15.75" customHeight="1">
      <c r="A107" s="72" t="str">
        <f>IF(E107="","",VLOOKUP('OPĆI DIO'!$C$1,'OPĆI DIO'!$N$4:$W$137,10,FALSE))</f>
        <v/>
      </c>
      <c r="B107" s="72" t="str">
        <f>IF(E107="","",VLOOKUP('OPĆI DIO'!$C$1,'OPĆI DIO'!$N$4:$W$137,9,FALSE))</f>
        <v/>
      </c>
      <c r="C107" s="73" t="str">
        <f t="shared" si="7"/>
        <v/>
      </c>
      <c r="D107" s="74" t="str">
        <f t="shared" si="8"/>
        <v/>
      </c>
      <c r="E107" s="75"/>
      <c r="F107" s="76" t="str">
        <f t="shared" si="9"/>
        <v/>
      </c>
      <c r="G107" s="77"/>
      <c r="H107" s="77"/>
      <c r="I107" s="77"/>
      <c r="J107" s="75"/>
      <c r="K107" s="59" t="str">
        <f>IF(E107="","",'OPĆI DIO'!$C$1)</f>
        <v/>
      </c>
      <c r="L107" s="59" t="str">
        <f t="shared" si="5"/>
        <v/>
      </c>
      <c r="M107" s="59" t="str">
        <f t="shared" si="6"/>
        <v/>
      </c>
      <c r="R107" s="82">
        <v>818120043</v>
      </c>
      <c r="S107" s="81" t="s">
        <v>611</v>
      </c>
      <c r="T107" s="82">
        <v>43</v>
      </c>
      <c r="U107" s="81" t="s">
        <v>496</v>
      </c>
      <c r="V107" s="78">
        <v>818</v>
      </c>
      <c r="W107" s="78">
        <v>81</v>
      </c>
    </row>
    <row r="108" spans="1:23" ht="15.75" customHeight="1">
      <c r="A108" s="72" t="str">
        <f>IF(E108="","",VLOOKUP('OPĆI DIO'!$C$1,'OPĆI DIO'!$N$4:$W$137,10,FALSE))</f>
        <v/>
      </c>
      <c r="B108" s="72" t="str">
        <f>IF(E108="","",VLOOKUP('OPĆI DIO'!$C$1,'OPĆI DIO'!$N$4:$W$137,9,FALSE))</f>
        <v/>
      </c>
      <c r="C108" s="73" t="str">
        <f t="shared" si="7"/>
        <v/>
      </c>
      <c r="D108" s="74" t="str">
        <f t="shared" si="8"/>
        <v/>
      </c>
      <c r="E108" s="75"/>
      <c r="F108" s="76" t="str">
        <f t="shared" si="9"/>
        <v/>
      </c>
      <c r="G108" s="77"/>
      <c r="H108" s="77"/>
      <c r="I108" s="77"/>
      <c r="J108" s="75"/>
      <c r="K108" s="59" t="str">
        <f>IF(E108="","",'OPĆI DIO'!$C$1)</f>
        <v/>
      </c>
      <c r="L108" s="59" t="str">
        <f t="shared" si="5"/>
        <v/>
      </c>
      <c r="M108" s="59" t="str">
        <f t="shared" si="6"/>
        <v/>
      </c>
      <c r="R108" s="82">
        <v>832120043</v>
      </c>
      <c r="S108" s="81" t="s">
        <v>612</v>
      </c>
      <c r="T108" s="82">
        <v>43</v>
      </c>
      <c r="U108" s="81" t="s">
        <v>496</v>
      </c>
      <c r="V108" s="78">
        <v>832</v>
      </c>
      <c r="W108" s="78">
        <v>83</v>
      </c>
    </row>
    <row r="109" spans="1:23" ht="15.75" customHeight="1">
      <c r="A109" s="72" t="str">
        <f>IF(E109="","",VLOOKUP('OPĆI DIO'!$C$1,'OPĆI DIO'!$N$4:$W$137,10,FALSE))</f>
        <v/>
      </c>
      <c r="B109" s="72" t="str">
        <f>IF(E109="","",VLOOKUP('OPĆI DIO'!$C$1,'OPĆI DIO'!$N$4:$W$137,9,FALSE))</f>
        <v/>
      </c>
      <c r="C109" s="73" t="str">
        <f t="shared" si="7"/>
        <v/>
      </c>
      <c r="D109" s="74" t="str">
        <f t="shared" si="8"/>
        <v/>
      </c>
      <c r="E109" s="75"/>
      <c r="F109" s="76" t="str">
        <f t="shared" si="9"/>
        <v/>
      </c>
      <c r="G109" s="77"/>
      <c r="H109" s="77"/>
      <c r="I109" s="77"/>
      <c r="J109" s="75"/>
      <c r="K109" s="59" t="str">
        <f>IF(E109="","",'OPĆI DIO'!$C$1)</f>
        <v/>
      </c>
      <c r="L109" s="59" t="str">
        <f t="shared" si="5"/>
        <v/>
      </c>
      <c r="M109" s="59" t="str">
        <f t="shared" si="6"/>
        <v/>
      </c>
      <c r="R109" s="82">
        <v>833130043</v>
      </c>
      <c r="S109" s="81" t="s">
        <v>613</v>
      </c>
      <c r="T109" s="82">
        <v>43</v>
      </c>
      <c r="U109" s="81" t="s">
        <v>496</v>
      </c>
      <c r="V109" s="78">
        <v>833</v>
      </c>
      <c r="W109" s="78">
        <v>83</v>
      </c>
    </row>
    <row r="110" spans="1:23" ht="15.75" customHeight="1">
      <c r="A110" s="72" t="str">
        <f>IF(E110="","",VLOOKUP('OPĆI DIO'!$C$1,'OPĆI DIO'!$N$4:$W$137,10,FALSE))</f>
        <v/>
      </c>
      <c r="B110" s="72" t="str">
        <f>IF(E110="","",VLOOKUP('OPĆI DIO'!$C$1,'OPĆI DIO'!$N$4:$W$137,9,FALSE))</f>
        <v/>
      </c>
      <c r="C110" s="73" t="str">
        <f t="shared" si="7"/>
        <v/>
      </c>
      <c r="D110" s="74" t="str">
        <f t="shared" si="8"/>
        <v/>
      </c>
      <c r="E110" s="75"/>
      <c r="F110" s="76" t="str">
        <f t="shared" si="9"/>
        <v/>
      </c>
      <c r="G110" s="77"/>
      <c r="H110" s="77"/>
      <c r="I110" s="77"/>
      <c r="J110" s="75"/>
      <c r="K110" s="59" t="str">
        <f>IF(E110="","",'OPĆI DIO'!$C$1)</f>
        <v/>
      </c>
      <c r="L110" s="59" t="str">
        <f t="shared" si="5"/>
        <v/>
      </c>
      <c r="M110" s="59" t="str">
        <f t="shared" si="6"/>
        <v/>
      </c>
      <c r="R110" s="82">
        <v>841320000</v>
      </c>
      <c r="S110" s="81" t="s">
        <v>614</v>
      </c>
      <c r="T110" s="82">
        <v>81</v>
      </c>
      <c r="U110" s="81" t="s">
        <v>615</v>
      </c>
      <c r="V110" s="78">
        <v>841</v>
      </c>
      <c r="W110" s="78">
        <v>84</v>
      </c>
    </row>
    <row r="111" spans="1:23" ht="15.75" customHeight="1">
      <c r="A111" s="72" t="str">
        <f>IF(E111="","",VLOOKUP('OPĆI DIO'!$C$1,'OPĆI DIO'!$N$4:$W$137,10,FALSE))</f>
        <v/>
      </c>
      <c r="B111" s="72" t="str">
        <f>IF(E111="","",VLOOKUP('OPĆI DIO'!$C$1,'OPĆI DIO'!$N$4:$W$137,9,FALSE))</f>
        <v/>
      </c>
      <c r="C111" s="73" t="str">
        <f t="shared" si="7"/>
        <v/>
      </c>
      <c r="D111" s="74" t="str">
        <f t="shared" si="8"/>
        <v/>
      </c>
      <c r="E111" s="75"/>
      <c r="F111" s="76" t="str">
        <f t="shared" si="9"/>
        <v/>
      </c>
      <c r="G111" s="77"/>
      <c r="H111" s="77"/>
      <c r="I111" s="77"/>
      <c r="J111" s="75"/>
      <c r="K111" s="59" t="str">
        <f>IF(E111="","",'OPĆI DIO'!$C$1)</f>
        <v/>
      </c>
      <c r="L111" s="59" t="str">
        <f t="shared" si="5"/>
        <v/>
      </c>
      <c r="M111" s="59" t="str">
        <f t="shared" si="6"/>
        <v/>
      </c>
      <c r="R111" s="88">
        <v>841320150</v>
      </c>
      <c r="S111" s="89" t="s">
        <v>616</v>
      </c>
      <c r="T111" s="88">
        <v>81</v>
      </c>
      <c r="U111" s="89" t="s">
        <v>615</v>
      </c>
      <c r="V111" s="86">
        <v>841</v>
      </c>
      <c r="W111" s="86">
        <v>84</v>
      </c>
    </row>
    <row r="112" spans="1:23" ht="15.75" customHeight="1">
      <c r="A112" s="72" t="str">
        <f>IF(E112="","",VLOOKUP('OPĆI DIO'!$C$1,'OPĆI DIO'!$N$4:$W$137,10,FALSE))</f>
        <v/>
      </c>
      <c r="B112" s="72" t="str">
        <f>IF(E112="","",VLOOKUP('OPĆI DIO'!$C$1,'OPĆI DIO'!$N$4:$W$137,9,FALSE))</f>
        <v/>
      </c>
      <c r="C112" s="73" t="str">
        <f t="shared" si="7"/>
        <v/>
      </c>
      <c r="D112" s="74" t="str">
        <f t="shared" si="8"/>
        <v/>
      </c>
      <c r="E112" s="75"/>
      <c r="F112" s="76" t="str">
        <f t="shared" si="9"/>
        <v/>
      </c>
      <c r="G112" s="77"/>
      <c r="H112" s="77"/>
      <c r="I112" s="77"/>
      <c r="J112" s="75"/>
      <c r="K112" s="59" t="str">
        <f>IF(E112="","",'OPĆI DIO'!$C$1)</f>
        <v/>
      </c>
      <c r="L112" s="59" t="str">
        <f t="shared" si="5"/>
        <v/>
      </c>
      <c r="M112" s="59" t="str">
        <f t="shared" si="6"/>
        <v/>
      </c>
      <c r="R112" s="88">
        <v>844320000</v>
      </c>
      <c r="S112" s="89" t="s">
        <v>617</v>
      </c>
      <c r="T112" s="88">
        <v>81</v>
      </c>
      <c r="U112" s="89" t="s">
        <v>615</v>
      </c>
      <c r="V112" s="86">
        <v>844</v>
      </c>
      <c r="W112" s="86">
        <v>84</v>
      </c>
    </row>
    <row r="113" spans="1:23" ht="15.75" customHeight="1">
      <c r="A113" s="72" t="str">
        <f>IF(E113="","",VLOOKUP('OPĆI DIO'!$C$1,'OPĆI DIO'!$N$4:$W$137,10,FALSE))</f>
        <v/>
      </c>
      <c r="B113" s="72" t="str">
        <f>IF(E113="","",VLOOKUP('OPĆI DIO'!$C$1,'OPĆI DIO'!$N$4:$W$137,9,FALSE))</f>
        <v/>
      </c>
      <c r="C113" s="73" t="str">
        <f t="shared" si="7"/>
        <v/>
      </c>
      <c r="D113" s="74" t="str">
        <f t="shared" si="8"/>
        <v/>
      </c>
      <c r="E113" s="75"/>
      <c r="F113" s="76" t="str">
        <f t="shared" si="9"/>
        <v/>
      </c>
      <c r="G113" s="77"/>
      <c r="H113" s="77"/>
      <c r="I113" s="77"/>
      <c r="J113" s="75"/>
      <c r="K113" s="59" t="str">
        <f>IF(E113="","",'OPĆI DIO'!$C$1)</f>
        <v/>
      </c>
      <c r="L113" s="59" t="str">
        <f t="shared" si="5"/>
        <v/>
      </c>
      <c r="M113" s="59" t="str">
        <f t="shared" si="6"/>
        <v/>
      </c>
      <c r="R113" s="82">
        <v>842220081</v>
      </c>
      <c r="S113" s="81" t="s">
        <v>618</v>
      </c>
      <c r="T113" s="82">
        <v>81</v>
      </c>
      <c r="U113" s="81" t="s">
        <v>615</v>
      </c>
      <c r="V113" s="78">
        <v>842</v>
      </c>
      <c r="W113" s="78">
        <v>84</v>
      </c>
    </row>
    <row r="114" spans="1:23" ht="15.75" customHeight="1">
      <c r="A114" s="72" t="str">
        <f>IF(E114="","",VLOOKUP('OPĆI DIO'!$C$1,'OPĆI DIO'!$N$4:$W$137,10,FALSE))</f>
        <v/>
      </c>
      <c r="B114" s="72" t="str">
        <f>IF(E114="","",VLOOKUP('OPĆI DIO'!$C$1,'OPĆI DIO'!$N$4:$W$137,9,FALSE))</f>
        <v/>
      </c>
      <c r="C114" s="73" t="str">
        <f t="shared" si="7"/>
        <v/>
      </c>
      <c r="D114" s="74" t="str">
        <f t="shared" si="8"/>
        <v/>
      </c>
      <c r="E114" s="75"/>
      <c r="F114" s="76" t="str">
        <f t="shared" si="9"/>
        <v/>
      </c>
      <c r="G114" s="77"/>
      <c r="H114" s="77"/>
      <c r="I114" s="77"/>
      <c r="J114" s="75"/>
      <c r="K114" s="59" t="str">
        <f>IF(E114="","",'OPĆI DIO'!$C$1)</f>
        <v/>
      </c>
      <c r="L114" s="59" t="str">
        <f t="shared" si="5"/>
        <v/>
      </c>
      <c r="M114" s="59" t="str">
        <f t="shared" si="6"/>
        <v/>
      </c>
    </row>
    <row r="115" spans="1:23" ht="15.75" customHeight="1">
      <c r="A115" s="72" t="str">
        <f>IF(E115="","",VLOOKUP('OPĆI DIO'!$C$1,'OPĆI DIO'!$N$4:$W$137,10,FALSE))</f>
        <v/>
      </c>
      <c r="B115" s="72" t="str">
        <f>IF(E115="","",VLOOKUP('OPĆI DIO'!$C$1,'OPĆI DIO'!$N$4:$W$137,9,FALSE))</f>
        <v/>
      </c>
      <c r="C115" s="73" t="str">
        <f t="shared" si="7"/>
        <v/>
      </c>
      <c r="D115" s="74" t="str">
        <f t="shared" si="8"/>
        <v/>
      </c>
      <c r="E115" s="75"/>
      <c r="F115" s="76" t="str">
        <f t="shared" si="9"/>
        <v/>
      </c>
      <c r="G115" s="77"/>
      <c r="H115" s="77"/>
      <c r="I115" s="77"/>
      <c r="J115" s="75"/>
      <c r="K115" s="59" t="str">
        <f>IF(E115="","",'OPĆI DIO'!$C$1)</f>
        <v/>
      </c>
      <c r="L115" s="59" t="str">
        <f t="shared" si="5"/>
        <v/>
      </c>
      <c r="M115" s="59" t="str">
        <f t="shared" si="6"/>
        <v/>
      </c>
    </row>
    <row r="116" spans="1:23" ht="15.75" customHeight="1">
      <c r="A116" s="72" t="str">
        <f>IF(E116="","",VLOOKUP('OPĆI DIO'!$C$1,'OPĆI DIO'!$N$4:$W$137,10,FALSE))</f>
        <v/>
      </c>
      <c r="B116" s="72" t="str">
        <f>IF(E116="","",VLOOKUP('OPĆI DIO'!$C$1,'OPĆI DIO'!$N$4:$W$137,9,FALSE))</f>
        <v/>
      </c>
      <c r="C116" s="73" t="str">
        <f t="shared" si="7"/>
        <v/>
      </c>
      <c r="D116" s="74" t="str">
        <f t="shared" si="8"/>
        <v/>
      </c>
      <c r="E116" s="75"/>
      <c r="F116" s="76" t="str">
        <f t="shared" si="9"/>
        <v/>
      </c>
      <c r="G116" s="77"/>
      <c r="H116" s="77"/>
      <c r="I116" s="77"/>
      <c r="J116" s="75"/>
      <c r="K116" s="59" t="str">
        <f>IF(E116="","",'OPĆI DIO'!$C$1)</f>
        <v/>
      </c>
      <c r="L116" s="59" t="str">
        <f t="shared" si="5"/>
        <v/>
      </c>
      <c r="M116" s="59" t="str">
        <f t="shared" si="6"/>
        <v/>
      </c>
    </row>
    <row r="117" spans="1:23" ht="15.75" customHeight="1">
      <c r="A117" s="72" t="str">
        <f>IF(E117="","",VLOOKUP('OPĆI DIO'!$C$1,'OPĆI DIO'!$N$4:$W$137,10,FALSE))</f>
        <v/>
      </c>
      <c r="B117" s="72" t="str">
        <f>IF(E117="","",VLOOKUP('OPĆI DIO'!$C$1,'OPĆI DIO'!$N$4:$W$137,9,FALSE))</f>
        <v/>
      </c>
      <c r="C117" s="73" t="str">
        <f t="shared" si="7"/>
        <v/>
      </c>
      <c r="D117" s="74" t="str">
        <f t="shared" si="8"/>
        <v/>
      </c>
      <c r="E117" s="75"/>
      <c r="F117" s="76" t="str">
        <f t="shared" si="9"/>
        <v/>
      </c>
      <c r="G117" s="77"/>
      <c r="H117" s="77"/>
      <c r="I117" s="77"/>
      <c r="J117" s="75"/>
      <c r="K117" s="59" t="str">
        <f>IF(E117="","",'OPĆI DIO'!$C$1)</f>
        <v/>
      </c>
      <c r="L117" s="59" t="str">
        <f t="shared" si="5"/>
        <v/>
      </c>
      <c r="M117" s="59" t="str">
        <f t="shared" si="6"/>
        <v/>
      </c>
    </row>
    <row r="118" spans="1:23" ht="15.75" customHeight="1">
      <c r="A118" s="72" t="str">
        <f>IF(E118="","",VLOOKUP('OPĆI DIO'!$C$1,'OPĆI DIO'!$N$4:$W$137,10,FALSE))</f>
        <v/>
      </c>
      <c r="B118" s="72" t="str">
        <f>IF(E118="","",VLOOKUP('OPĆI DIO'!$C$1,'OPĆI DIO'!$N$4:$W$137,9,FALSE))</f>
        <v/>
      </c>
      <c r="C118" s="73" t="str">
        <f t="shared" si="7"/>
        <v/>
      </c>
      <c r="D118" s="74" t="str">
        <f t="shared" si="8"/>
        <v/>
      </c>
      <c r="E118" s="75"/>
      <c r="F118" s="76" t="str">
        <f t="shared" si="9"/>
        <v/>
      </c>
      <c r="G118" s="77"/>
      <c r="H118" s="77"/>
      <c r="I118" s="77"/>
      <c r="J118" s="75"/>
      <c r="K118" s="59" t="str">
        <f>IF(E118="","",'OPĆI DIO'!$C$1)</f>
        <v/>
      </c>
      <c r="L118" s="59" t="str">
        <f t="shared" si="5"/>
        <v/>
      </c>
      <c r="M118" s="59" t="str">
        <f t="shared" si="6"/>
        <v/>
      </c>
    </row>
    <row r="119" spans="1:23" ht="15.75" customHeight="1">
      <c r="A119" s="72" t="str">
        <f>IF(E119="","",VLOOKUP('OPĆI DIO'!$C$1,'OPĆI DIO'!$N$4:$W$137,10,FALSE))</f>
        <v/>
      </c>
      <c r="B119" s="72" t="str">
        <f>IF(E119="","",VLOOKUP('OPĆI DIO'!$C$1,'OPĆI DIO'!$N$4:$W$137,9,FALSE))</f>
        <v/>
      </c>
      <c r="C119" s="73" t="str">
        <f t="shared" si="7"/>
        <v/>
      </c>
      <c r="D119" s="74" t="str">
        <f t="shared" si="8"/>
        <v/>
      </c>
      <c r="E119" s="75"/>
      <c r="F119" s="76" t="str">
        <f t="shared" si="9"/>
        <v/>
      </c>
      <c r="G119" s="77"/>
      <c r="H119" s="77"/>
      <c r="I119" s="77"/>
      <c r="J119" s="75"/>
      <c r="K119" s="59" t="str">
        <f>IF(E119="","",'OPĆI DIO'!$C$1)</f>
        <v/>
      </c>
      <c r="L119" s="59" t="str">
        <f t="shared" si="5"/>
        <v/>
      </c>
      <c r="M119" s="59" t="str">
        <f t="shared" si="6"/>
        <v/>
      </c>
    </row>
    <row r="120" spans="1:23" ht="15.75" customHeight="1">
      <c r="A120" s="72" t="str">
        <f>IF(E120="","",VLOOKUP('OPĆI DIO'!$C$1,'OPĆI DIO'!$N$4:$W$137,10,FALSE))</f>
        <v/>
      </c>
      <c r="B120" s="72" t="str">
        <f>IF(E120="","",VLOOKUP('OPĆI DIO'!$C$1,'OPĆI DIO'!$N$4:$W$137,9,FALSE))</f>
        <v/>
      </c>
      <c r="C120" s="73" t="str">
        <f t="shared" si="7"/>
        <v/>
      </c>
      <c r="D120" s="74" t="str">
        <f t="shared" si="8"/>
        <v/>
      </c>
      <c r="E120" s="75"/>
      <c r="F120" s="76" t="str">
        <f t="shared" si="9"/>
        <v/>
      </c>
      <c r="G120" s="77"/>
      <c r="H120" s="77"/>
      <c r="I120" s="77"/>
      <c r="J120" s="75"/>
      <c r="K120" s="59" t="str">
        <f>IF(E120="","",'OPĆI DIO'!$C$1)</f>
        <v/>
      </c>
      <c r="L120" s="59" t="str">
        <f t="shared" si="5"/>
        <v/>
      </c>
      <c r="M120" s="59" t="str">
        <f t="shared" si="6"/>
        <v/>
      </c>
    </row>
    <row r="121" spans="1:23" ht="15.75" customHeight="1">
      <c r="A121" s="72" t="str">
        <f>IF(E121="","",VLOOKUP('OPĆI DIO'!$C$1,'OPĆI DIO'!$N$4:$W$137,10,FALSE))</f>
        <v/>
      </c>
      <c r="B121" s="72" t="str">
        <f>IF(E121="","",VLOOKUP('OPĆI DIO'!$C$1,'OPĆI DIO'!$N$4:$W$137,9,FALSE))</f>
        <v/>
      </c>
      <c r="C121" s="73" t="str">
        <f t="shared" si="7"/>
        <v/>
      </c>
      <c r="D121" s="74" t="str">
        <f t="shared" si="8"/>
        <v/>
      </c>
      <c r="E121" s="75"/>
      <c r="F121" s="76" t="str">
        <f t="shared" si="9"/>
        <v/>
      </c>
      <c r="G121" s="77"/>
      <c r="H121" s="77"/>
      <c r="I121" s="77"/>
      <c r="J121" s="75"/>
      <c r="K121" s="59" t="str">
        <f>IF(E121="","",'OPĆI DIO'!$C$1)</f>
        <v/>
      </c>
      <c r="L121" s="59" t="str">
        <f t="shared" si="5"/>
        <v/>
      </c>
      <c r="M121" s="59" t="str">
        <f t="shared" si="6"/>
        <v/>
      </c>
    </row>
    <row r="122" spans="1:23" ht="15.75" customHeight="1">
      <c r="A122" s="72" t="str">
        <f>IF(E122="","",VLOOKUP('OPĆI DIO'!$C$1,'OPĆI DIO'!$N$4:$W$137,10,FALSE))</f>
        <v/>
      </c>
      <c r="B122" s="72" t="str">
        <f>IF(E122="","",VLOOKUP('OPĆI DIO'!$C$1,'OPĆI DIO'!$N$4:$W$137,9,FALSE))</f>
        <v/>
      </c>
      <c r="C122" s="73" t="str">
        <f t="shared" si="7"/>
        <v/>
      </c>
      <c r="D122" s="74" t="str">
        <f t="shared" si="8"/>
        <v/>
      </c>
      <c r="E122" s="75"/>
      <c r="F122" s="76" t="str">
        <f t="shared" si="9"/>
        <v/>
      </c>
      <c r="G122" s="77"/>
      <c r="H122" s="77"/>
      <c r="I122" s="77"/>
      <c r="J122" s="75"/>
      <c r="K122" s="59" t="str">
        <f>IF(E122="","",'OPĆI DIO'!$C$1)</f>
        <v/>
      </c>
      <c r="L122" s="59" t="str">
        <f t="shared" si="5"/>
        <v/>
      </c>
      <c r="M122" s="59" t="str">
        <f t="shared" si="6"/>
        <v/>
      </c>
    </row>
    <row r="123" spans="1:23" ht="15.75" customHeight="1">
      <c r="A123" s="72" t="str">
        <f>IF(E123="","",VLOOKUP('OPĆI DIO'!$C$1,'OPĆI DIO'!$N$4:$W$137,10,FALSE))</f>
        <v/>
      </c>
      <c r="B123" s="72" t="str">
        <f>IF(E123="","",VLOOKUP('OPĆI DIO'!$C$1,'OPĆI DIO'!$N$4:$W$137,9,FALSE))</f>
        <v/>
      </c>
      <c r="C123" s="73" t="str">
        <f t="shared" si="7"/>
        <v/>
      </c>
      <c r="D123" s="74" t="str">
        <f t="shared" si="8"/>
        <v/>
      </c>
      <c r="E123" s="75"/>
      <c r="F123" s="76" t="str">
        <f t="shared" si="9"/>
        <v/>
      </c>
      <c r="G123" s="77"/>
      <c r="H123" s="77"/>
      <c r="I123" s="77"/>
      <c r="J123" s="75"/>
      <c r="K123" s="59" t="str">
        <f>IF(E123="","",'OPĆI DIO'!$C$1)</f>
        <v/>
      </c>
      <c r="L123" s="59" t="str">
        <f t="shared" si="5"/>
        <v/>
      </c>
      <c r="M123" s="59" t="str">
        <f t="shared" si="6"/>
        <v/>
      </c>
    </row>
    <row r="124" spans="1:23" ht="15.75" customHeight="1">
      <c r="A124" s="72" t="str">
        <f>IF(E124="","",VLOOKUP('OPĆI DIO'!$C$1,'OPĆI DIO'!$N$4:$W$137,10,FALSE))</f>
        <v/>
      </c>
      <c r="B124" s="72" t="str">
        <f>IF(E124="","",VLOOKUP('OPĆI DIO'!$C$1,'OPĆI DIO'!$N$4:$W$137,9,FALSE))</f>
        <v/>
      </c>
      <c r="C124" s="73" t="str">
        <f t="shared" si="7"/>
        <v/>
      </c>
      <c r="D124" s="74" t="str">
        <f t="shared" si="8"/>
        <v/>
      </c>
      <c r="E124" s="75"/>
      <c r="F124" s="76" t="str">
        <f t="shared" si="9"/>
        <v/>
      </c>
      <c r="G124" s="77"/>
      <c r="H124" s="77"/>
      <c r="I124" s="77"/>
      <c r="J124" s="75"/>
      <c r="K124" s="59" t="str">
        <f>IF(E124="","",'OPĆI DIO'!$C$1)</f>
        <v/>
      </c>
      <c r="L124" s="59" t="str">
        <f t="shared" si="5"/>
        <v/>
      </c>
      <c r="M124" s="59" t="str">
        <f t="shared" si="6"/>
        <v/>
      </c>
    </row>
    <row r="125" spans="1:23" ht="15.75" customHeight="1">
      <c r="A125" s="72" t="str">
        <f>IF(E125="","",VLOOKUP('OPĆI DIO'!$C$1,'OPĆI DIO'!$N$4:$W$137,10,FALSE))</f>
        <v/>
      </c>
      <c r="B125" s="72" t="str">
        <f>IF(E125="","",VLOOKUP('OPĆI DIO'!$C$1,'OPĆI DIO'!$N$4:$W$137,9,FALSE))</f>
        <v/>
      </c>
      <c r="C125" s="73" t="str">
        <f t="shared" si="7"/>
        <v/>
      </c>
      <c r="D125" s="74" t="str">
        <f t="shared" si="8"/>
        <v/>
      </c>
      <c r="E125" s="75"/>
      <c r="F125" s="76" t="str">
        <f t="shared" si="9"/>
        <v/>
      </c>
      <c r="G125" s="77"/>
      <c r="H125" s="77"/>
      <c r="I125" s="77"/>
      <c r="J125" s="75"/>
      <c r="K125" s="59" t="str">
        <f>IF(E125="","",'OPĆI DIO'!$C$1)</f>
        <v/>
      </c>
      <c r="L125" s="59" t="str">
        <f t="shared" si="5"/>
        <v/>
      </c>
      <c r="M125" s="59" t="str">
        <f t="shared" si="6"/>
        <v/>
      </c>
    </row>
    <row r="126" spans="1:23" ht="15.75" customHeight="1">
      <c r="A126" s="72" t="str">
        <f>IF(E126="","",VLOOKUP('OPĆI DIO'!$C$1,'OPĆI DIO'!$N$4:$W$137,10,FALSE))</f>
        <v/>
      </c>
      <c r="B126" s="72" t="str">
        <f>IF(E126="","",VLOOKUP('OPĆI DIO'!$C$1,'OPĆI DIO'!$N$4:$W$137,9,FALSE))</f>
        <v/>
      </c>
      <c r="C126" s="73" t="str">
        <f t="shared" si="7"/>
        <v/>
      </c>
      <c r="D126" s="74" t="str">
        <f t="shared" si="8"/>
        <v/>
      </c>
      <c r="E126" s="75"/>
      <c r="F126" s="76" t="str">
        <f t="shared" si="9"/>
        <v/>
      </c>
      <c r="G126" s="77"/>
      <c r="H126" s="77"/>
      <c r="I126" s="77"/>
      <c r="J126" s="75"/>
      <c r="K126" s="59" t="str">
        <f>IF(E126="","",'OPĆI DIO'!$C$1)</f>
        <v/>
      </c>
      <c r="L126" s="59" t="str">
        <f t="shared" si="5"/>
        <v/>
      </c>
      <c r="M126" s="59" t="str">
        <f t="shared" si="6"/>
        <v/>
      </c>
    </row>
    <row r="127" spans="1:23" ht="15.75" customHeight="1">
      <c r="A127" s="72" t="str">
        <f>IF(E127="","",VLOOKUP('OPĆI DIO'!$C$1,'OPĆI DIO'!$N$4:$W$137,10,FALSE))</f>
        <v/>
      </c>
      <c r="B127" s="72" t="str">
        <f>IF(E127="","",VLOOKUP('OPĆI DIO'!$C$1,'OPĆI DIO'!$N$4:$W$137,9,FALSE))</f>
        <v/>
      </c>
      <c r="C127" s="73" t="str">
        <f t="shared" si="7"/>
        <v/>
      </c>
      <c r="D127" s="74" t="str">
        <f t="shared" si="8"/>
        <v/>
      </c>
      <c r="E127" s="75"/>
      <c r="F127" s="76" t="str">
        <f t="shared" si="9"/>
        <v/>
      </c>
      <c r="G127" s="77"/>
      <c r="H127" s="77"/>
      <c r="I127" s="77"/>
      <c r="J127" s="75"/>
      <c r="K127" s="59" t="str">
        <f>IF(E127="","",'OPĆI DIO'!$C$1)</f>
        <v/>
      </c>
      <c r="L127" s="59" t="str">
        <f t="shared" si="5"/>
        <v/>
      </c>
      <c r="M127" s="59" t="str">
        <f t="shared" si="6"/>
        <v/>
      </c>
    </row>
    <row r="128" spans="1:23" ht="15.75" customHeight="1">
      <c r="A128" s="72" t="str">
        <f>IF(E128="","",VLOOKUP('OPĆI DIO'!$C$1,'OPĆI DIO'!$N$4:$W$137,10,FALSE))</f>
        <v/>
      </c>
      <c r="B128" s="72" t="str">
        <f>IF(E128="","",VLOOKUP('OPĆI DIO'!$C$1,'OPĆI DIO'!$N$4:$W$137,9,FALSE))</f>
        <v/>
      </c>
      <c r="C128" s="73" t="str">
        <f t="shared" si="7"/>
        <v/>
      </c>
      <c r="D128" s="74" t="str">
        <f t="shared" si="8"/>
        <v/>
      </c>
      <c r="E128" s="75"/>
      <c r="F128" s="76" t="str">
        <f t="shared" si="9"/>
        <v/>
      </c>
      <c r="G128" s="77"/>
      <c r="H128" s="77"/>
      <c r="I128" s="77"/>
      <c r="J128" s="75"/>
      <c r="K128" s="59" t="str">
        <f>IF(E128="","",'OPĆI DIO'!$C$1)</f>
        <v/>
      </c>
      <c r="L128" s="59" t="str">
        <f t="shared" si="5"/>
        <v/>
      </c>
      <c r="M128" s="59" t="str">
        <f t="shared" si="6"/>
        <v/>
      </c>
    </row>
    <row r="129" spans="1:13" ht="15.75" customHeight="1">
      <c r="A129" s="72" t="str">
        <f>IF(E129="","",VLOOKUP('OPĆI DIO'!$C$1,'OPĆI DIO'!$N$4:$W$137,10,FALSE))</f>
        <v/>
      </c>
      <c r="B129" s="72" t="str">
        <f>IF(E129="","",VLOOKUP('OPĆI DIO'!$C$1,'OPĆI DIO'!$N$4:$W$137,9,FALSE))</f>
        <v/>
      </c>
      <c r="C129" s="73" t="str">
        <f t="shared" si="7"/>
        <v/>
      </c>
      <c r="D129" s="74" t="str">
        <f t="shared" si="8"/>
        <v/>
      </c>
      <c r="E129" s="75"/>
      <c r="F129" s="76" t="str">
        <f t="shared" si="9"/>
        <v/>
      </c>
      <c r="G129" s="77"/>
      <c r="H129" s="77"/>
      <c r="I129" s="77"/>
      <c r="J129" s="75"/>
      <c r="K129" s="59" t="str">
        <f>IF(E129="","",'OPĆI DIO'!$C$1)</f>
        <v/>
      </c>
      <c r="L129" s="59" t="str">
        <f t="shared" si="5"/>
        <v/>
      </c>
      <c r="M129" s="59" t="str">
        <f t="shared" si="6"/>
        <v/>
      </c>
    </row>
    <row r="130" spans="1:13" ht="15.75" customHeight="1">
      <c r="A130" s="72" t="str">
        <f>IF(E130="","",VLOOKUP('OPĆI DIO'!$C$1,'OPĆI DIO'!$N$4:$W$137,10,FALSE))</f>
        <v/>
      </c>
      <c r="B130" s="72" t="str">
        <f>IF(E130="","",VLOOKUP('OPĆI DIO'!$C$1,'OPĆI DIO'!$N$4:$W$137,9,FALSE))</f>
        <v/>
      </c>
      <c r="C130" s="73" t="str">
        <f t="shared" si="7"/>
        <v/>
      </c>
      <c r="D130" s="74" t="str">
        <f t="shared" si="8"/>
        <v/>
      </c>
      <c r="E130" s="75"/>
      <c r="F130" s="76" t="str">
        <f t="shared" si="9"/>
        <v/>
      </c>
      <c r="G130" s="77"/>
      <c r="H130" s="77"/>
      <c r="I130" s="77"/>
      <c r="J130" s="75"/>
      <c r="K130" s="59" t="str">
        <f>IF(E130="","",'OPĆI DIO'!$C$1)</f>
        <v/>
      </c>
      <c r="L130" s="59" t="str">
        <f t="shared" si="5"/>
        <v/>
      </c>
      <c r="M130" s="59" t="str">
        <f t="shared" si="6"/>
        <v/>
      </c>
    </row>
    <row r="131" spans="1:13" ht="15.75" customHeight="1">
      <c r="A131" s="72" t="str">
        <f>IF(E131="","",VLOOKUP('OPĆI DIO'!$C$1,'OPĆI DIO'!$N$4:$W$137,10,FALSE))</f>
        <v/>
      </c>
      <c r="B131" s="72" t="str">
        <f>IF(E131="","",VLOOKUP('OPĆI DIO'!$C$1,'OPĆI DIO'!$N$4:$W$137,9,FALSE))</f>
        <v/>
      </c>
      <c r="C131" s="73" t="str">
        <f t="shared" si="7"/>
        <v/>
      </c>
      <c r="D131" s="74" t="str">
        <f t="shared" si="8"/>
        <v/>
      </c>
      <c r="E131" s="75"/>
      <c r="F131" s="76" t="str">
        <f t="shared" si="9"/>
        <v/>
      </c>
      <c r="G131" s="77"/>
      <c r="H131" s="77"/>
      <c r="I131" s="77"/>
      <c r="J131" s="75"/>
      <c r="K131" s="59" t="str">
        <f>IF(E131="","",'OPĆI DIO'!$C$1)</f>
        <v/>
      </c>
      <c r="L131" s="59" t="str">
        <f t="shared" ref="L131:L194" si="10">LEFT(E131,2)</f>
        <v/>
      </c>
      <c r="M131" s="59" t="str">
        <f t="shared" ref="M131:M194" si="11">LEFT(E131,3)</f>
        <v/>
      </c>
    </row>
    <row r="132" spans="1:13" ht="15.75" customHeight="1">
      <c r="A132" s="72" t="str">
        <f>IF(E132="","",VLOOKUP('OPĆI DIO'!$C$1,'OPĆI DIO'!$N$4:$W$137,10,FALSE))</f>
        <v/>
      </c>
      <c r="B132" s="72" t="str">
        <f>IF(E132="","",VLOOKUP('OPĆI DIO'!$C$1,'OPĆI DIO'!$N$4:$W$137,9,FALSE))</f>
        <v/>
      </c>
      <c r="C132" s="73" t="str">
        <f t="shared" si="7"/>
        <v/>
      </c>
      <c r="D132" s="74" t="str">
        <f t="shared" si="8"/>
        <v/>
      </c>
      <c r="E132" s="75"/>
      <c r="F132" s="76" t="str">
        <f t="shared" si="9"/>
        <v/>
      </c>
      <c r="G132" s="77"/>
      <c r="H132" s="77"/>
      <c r="I132" s="77"/>
      <c r="J132" s="75"/>
      <c r="K132" s="59" t="str">
        <f>IF(E132="","",'OPĆI DIO'!$C$1)</f>
        <v/>
      </c>
      <c r="L132" s="59" t="str">
        <f t="shared" si="10"/>
        <v/>
      </c>
      <c r="M132" s="59" t="str">
        <f t="shared" si="11"/>
        <v/>
      </c>
    </row>
    <row r="133" spans="1:13" ht="15.75" customHeight="1">
      <c r="A133" s="72" t="str">
        <f>IF(E133="","",VLOOKUP('OPĆI DIO'!$C$1,'OPĆI DIO'!$N$4:$W$137,10,FALSE))</f>
        <v/>
      </c>
      <c r="B133" s="72" t="str">
        <f>IF(E133="","",VLOOKUP('OPĆI DIO'!$C$1,'OPĆI DIO'!$N$4:$W$137,9,FALSE))</f>
        <v/>
      </c>
      <c r="C133" s="73" t="str">
        <f t="shared" si="7"/>
        <v/>
      </c>
      <c r="D133" s="74" t="str">
        <f t="shared" si="8"/>
        <v/>
      </c>
      <c r="E133" s="75"/>
      <c r="F133" s="76" t="str">
        <f t="shared" si="9"/>
        <v/>
      </c>
      <c r="G133" s="77"/>
      <c r="H133" s="77"/>
      <c r="I133" s="77"/>
      <c r="J133" s="75"/>
      <c r="K133" s="59" t="str">
        <f>IF(E133="","",'OPĆI DIO'!$C$1)</f>
        <v/>
      </c>
      <c r="L133" s="59" t="str">
        <f t="shared" si="10"/>
        <v/>
      </c>
      <c r="M133" s="59" t="str">
        <f t="shared" si="11"/>
        <v/>
      </c>
    </row>
    <row r="134" spans="1:13" ht="15.75" customHeight="1">
      <c r="A134" s="72" t="str">
        <f>IF(E134="","",VLOOKUP('OPĆI DIO'!$C$1,'OPĆI DIO'!$N$4:$W$137,10,FALSE))</f>
        <v/>
      </c>
      <c r="B134" s="72" t="str">
        <f>IF(E134="","",VLOOKUP('OPĆI DIO'!$C$1,'OPĆI DIO'!$N$4:$W$137,9,FALSE))</f>
        <v/>
      </c>
      <c r="C134" s="73" t="str">
        <f t="shared" ref="C134:C197" si="12">IFERROR(VLOOKUP(E134,$R$6:$U$113,3,FALSE),"")</f>
        <v/>
      </c>
      <c r="D134" s="74" t="str">
        <f t="shared" ref="D134:D197" si="13">IFERROR(VLOOKUP(E134,$R$6:$U$113,4,FALSE),"")</f>
        <v/>
      </c>
      <c r="E134" s="75"/>
      <c r="F134" s="76" t="str">
        <f t="shared" ref="F134:F197" si="14">IFERROR(VLOOKUP(E134,$R$6:$U$113,2,FALSE),"")</f>
        <v/>
      </c>
      <c r="G134" s="77"/>
      <c r="H134" s="77"/>
      <c r="I134" s="77"/>
      <c r="J134" s="75"/>
      <c r="K134" s="59" t="str">
        <f>IF(E134="","",'OPĆI DIO'!$C$1)</f>
        <v/>
      </c>
      <c r="L134" s="59" t="str">
        <f t="shared" si="10"/>
        <v/>
      </c>
      <c r="M134" s="59" t="str">
        <f t="shared" si="11"/>
        <v/>
      </c>
    </row>
    <row r="135" spans="1:13" ht="15.75" customHeight="1">
      <c r="A135" s="72" t="str">
        <f>IF(E135="","",VLOOKUP('OPĆI DIO'!$C$1,'OPĆI DIO'!$N$4:$W$137,10,FALSE))</f>
        <v/>
      </c>
      <c r="B135" s="72" t="str">
        <f>IF(E135="","",VLOOKUP('OPĆI DIO'!$C$1,'OPĆI DIO'!$N$4:$W$137,9,FALSE))</f>
        <v/>
      </c>
      <c r="C135" s="73" t="str">
        <f t="shared" si="12"/>
        <v/>
      </c>
      <c r="D135" s="74" t="str">
        <f t="shared" si="13"/>
        <v/>
      </c>
      <c r="E135" s="75"/>
      <c r="F135" s="76" t="str">
        <f t="shared" si="14"/>
        <v/>
      </c>
      <c r="G135" s="77"/>
      <c r="H135" s="77"/>
      <c r="I135" s="77"/>
      <c r="J135" s="75"/>
      <c r="K135" s="59" t="str">
        <f>IF(E135="","",'OPĆI DIO'!$C$1)</f>
        <v/>
      </c>
      <c r="L135" s="59" t="str">
        <f t="shared" si="10"/>
        <v/>
      </c>
      <c r="M135" s="59" t="str">
        <f t="shared" si="11"/>
        <v/>
      </c>
    </row>
    <row r="136" spans="1:13" ht="15.75" customHeight="1">
      <c r="A136" s="72" t="str">
        <f>IF(E136="","",VLOOKUP('OPĆI DIO'!$C$1,'OPĆI DIO'!$N$4:$W$137,10,FALSE))</f>
        <v/>
      </c>
      <c r="B136" s="72" t="str">
        <f>IF(E136="","",VLOOKUP('OPĆI DIO'!$C$1,'OPĆI DIO'!$N$4:$W$137,9,FALSE))</f>
        <v/>
      </c>
      <c r="C136" s="73" t="str">
        <f t="shared" si="12"/>
        <v/>
      </c>
      <c r="D136" s="74" t="str">
        <f t="shared" si="13"/>
        <v/>
      </c>
      <c r="E136" s="75"/>
      <c r="F136" s="76" t="str">
        <f t="shared" si="14"/>
        <v/>
      </c>
      <c r="G136" s="77"/>
      <c r="H136" s="77"/>
      <c r="I136" s="77"/>
      <c r="J136" s="75"/>
      <c r="K136" s="59" t="str">
        <f>IF(E136="","",'OPĆI DIO'!$C$1)</f>
        <v/>
      </c>
      <c r="L136" s="59" t="str">
        <f t="shared" si="10"/>
        <v/>
      </c>
      <c r="M136" s="59" t="str">
        <f t="shared" si="11"/>
        <v/>
      </c>
    </row>
    <row r="137" spans="1:13" ht="15.75" customHeight="1">
      <c r="A137" s="72" t="str">
        <f>IF(E137="","",VLOOKUP('OPĆI DIO'!$C$1,'OPĆI DIO'!$N$4:$W$137,10,FALSE))</f>
        <v/>
      </c>
      <c r="B137" s="72" t="str">
        <f>IF(E137="","",VLOOKUP('OPĆI DIO'!$C$1,'OPĆI DIO'!$N$4:$W$137,9,FALSE))</f>
        <v/>
      </c>
      <c r="C137" s="73" t="str">
        <f t="shared" si="12"/>
        <v/>
      </c>
      <c r="D137" s="74" t="str">
        <f t="shared" si="13"/>
        <v/>
      </c>
      <c r="E137" s="75"/>
      <c r="F137" s="76" t="str">
        <f t="shared" si="14"/>
        <v/>
      </c>
      <c r="G137" s="77"/>
      <c r="H137" s="77"/>
      <c r="I137" s="77"/>
      <c r="J137" s="75"/>
      <c r="K137" s="59" t="str">
        <f>IF(E137="","",'OPĆI DIO'!$C$1)</f>
        <v/>
      </c>
      <c r="L137" s="59" t="str">
        <f t="shared" si="10"/>
        <v/>
      </c>
      <c r="M137" s="59" t="str">
        <f t="shared" si="11"/>
        <v/>
      </c>
    </row>
    <row r="138" spans="1:13" ht="15.75" customHeight="1">
      <c r="A138" s="72" t="str">
        <f>IF(E138="","",VLOOKUP('OPĆI DIO'!$C$1,'OPĆI DIO'!$N$4:$W$137,10,FALSE))</f>
        <v/>
      </c>
      <c r="B138" s="72" t="str">
        <f>IF(E138="","",VLOOKUP('OPĆI DIO'!$C$1,'OPĆI DIO'!$N$4:$W$137,9,FALSE))</f>
        <v/>
      </c>
      <c r="C138" s="73" t="str">
        <f t="shared" si="12"/>
        <v/>
      </c>
      <c r="D138" s="74" t="str">
        <f t="shared" si="13"/>
        <v/>
      </c>
      <c r="E138" s="75"/>
      <c r="F138" s="76" t="str">
        <f t="shared" si="14"/>
        <v/>
      </c>
      <c r="G138" s="77"/>
      <c r="H138" s="77"/>
      <c r="I138" s="77"/>
      <c r="J138" s="75"/>
      <c r="K138" s="59" t="str">
        <f>IF(E138="","",'OPĆI DIO'!$C$1)</f>
        <v/>
      </c>
      <c r="L138" s="59" t="str">
        <f t="shared" si="10"/>
        <v/>
      </c>
      <c r="M138" s="59" t="str">
        <f t="shared" si="11"/>
        <v/>
      </c>
    </row>
    <row r="139" spans="1:13" ht="15.75" customHeight="1">
      <c r="A139" s="72" t="str">
        <f>IF(E139="","",VLOOKUP('OPĆI DIO'!$C$1,'OPĆI DIO'!$N$4:$W$137,10,FALSE))</f>
        <v/>
      </c>
      <c r="B139" s="72" t="str">
        <f>IF(E139="","",VLOOKUP('OPĆI DIO'!$C$1,'OPĆI DIO'!$N$4:$W$137,9,FALSE))</f>
        <v/>
      </c>
      <c r="C139" s="73" t="str">
        <f t="shared" si="12"/>
        <v/>
      </c>
      <c r="D139" s="74" t="str">
        <f t="shared" si="13"/>
        <v/>
      </c>
      <c r="E139" s="75"/>
      <c r="F139" s="76" t="str">
        <f t="shared" si="14"/>
        <v/>
      </c>
      <c r="G139" s="77"/>
      <c r="H139" s="77"/>
      <c r="I139" s="77"/>
      <c r="J139" s="75"/>
      <c r="K139" s="59" t="str">
        <f>IF(E139="","",'OPĆI DIO'!$C$1)</f>
        <v/>
      </c>
      <c r="L139" s="59" t="str">
        <f t="shared" si="10"/>
        <v/>
      </c>
      <c r="M139" s="59" t="str">
        <f t="shared" si="11"/>
        <v/>
      </c>
    </row>
    <row r="140" spans="1:13" ht="15.75" customHeight="1">
      <c r="A140" s="72" t="str">
        <f>IF(E140="","",VLOOKUP('OPĆI DIO'!$C$1,'OPĆI DIO'!$N$4:$W$137,10,FALSE))</f>
        <v/>
      </c>
      <c r="B140" s="72" t="str">
        <f>IF(E140="","",VLOOKUP('OPĆI DIO'!$C$1,'OPĆI DIO'!$N$4:$W$137,9,FALSE))</f>
        <v/>
      </c>
      <c r="C140" s="73" t="str">
        <f t="shared" si="12"/>
        <v/>
      </c>
      <c r="D140" s="74" t="str">
        <f t="shared" si="13"/>
        <v/>
      </c>
      <c r="E140" s="75"/>
      <c r="F140" s="76" t="str">
        <f t="shared" si="14"/>
        <v/>
      </c>
      <c r="G140" s="77"/>
      <c r="H140" s="77"/>
      <c r="I140" s="77"/>
      <c r="J140" s="75"/>
      <c r="K140" s="59" t="str">
        <f>IF(E140="","",'OPĆI DIO'!$C$1)</f>
        <v/>
      </c>
      <c r="L140" s="59" t="str">
        <f t="shared" si="10"/>
        <v/>
      </c>
      <c r="M140" s="59" t="str">
        <f t="shared" si="11"/>
        <v/>
      </c>
    </row>
    <row r="141" spans="1:13" ht="15.75" customHeight="1">
      <c r="A141" s="72" t="str">
        <f>IF(E141="","",VLOOKUP('OPĆI DIO'!$C$1,'OPĆI DIO'!$N$4:$W$137,10,FALSE))</f>
        <v/>
      </c>
      <c r="B141" s="72" t="str">
        <f>IF(E141="","",VLOOKUP('OPĆI DIO'!$C$1,'OPĆI DIO'!$N$4:$W$137,9,FALSE))</f>
        <v/>
      </c>
      <c r="C141" s="73" t="str">
        <f t="shared" si="12"/>
        <v/>
      </c>
      <c r="D141" s="74" t="str">
        <f t="shared" si="13"/>
        <v/>
      </c>
      <c r="E141" s="75"/>
      <c r="F141" s="76" t="str">
        <f t="shared" si="14"/>
        <v/>
      </c>
      <c r="G141" s="77"/>
      <c r="H141" s="77"/>
      <c r="I141" s="77"/>
      <c r="J141" s="75"/>
      <c r="K141" s="59" t="str">
        <f>IF(E141="","",'OPĆI DIO'!$C$1)</f>
        <v/>
      </c>
      <c r="L141" s="59" t="str">
        <f t="shared" si="10"/>
        <v/>
      </c>
      <c r="M141" s="59" t="str">
        <f t="shared" si="11"/>
        <v/>
      </c>
    </row>
    <row r="142" spans="1:13" ht="15.75" customHeight="1">
      <c r="A142" s="72" t="str">
        <f>IF(E142="","",VLOOKUP('OPĆI DIO'!$C$1,'OPĆI DIO'!$N$4:$W$137,10,FALSE))</f>
        <v/>
      </c>
      <c r="B142" s="72" t="str">
        <f>IF(E142="","",VLOOKUP('OPĆI DIO'!$C$1,'OPĆI DIO'!$N$4:$W$137,9,FALSE))</f>
        <v/>
      </c>
      <c r="C142" s="73" t="str">
        <f t="shared" si="12"/>
        <v/>
      </c>
      <c r="D142" s="74" t="str">
        <f t="shared" si="13"/>
        <v/>
      </c>
      <c r="E142" s="75"/>
      <c r="F142" s="76" t="str">
        <f t="shared" si="14"/>
        <v/>
      </c>
      <c r="G142" s="77"/>
      <c r="H142" s="77"/>
      <c r="I142" s="77"/>
      <c r="J142" s="75"/>
      <c r="K142" s="59" t="str">
        <f>IF(E142="","",'OPĆI DIO'!$C$1)</f>
        <v/>
      </c>
      <c r="L142" s="59" t="str">
        <f t="shared" si="10"/>
        <v/>
      </c>
      <c r="M142" s="59" t="str">
        <f t="shared" si="11"/>
        <v/>
      </c>
    </row>
    <row r="143" spans="1:13" ht="15.75" customHeight="1">
      <c r="A143" s="72" t="str">
        <f>IF(E143="","",VLOOKUP('OPĆI DIO'!$C$1,'OPĆI DIO'!$N$4:$W$137,10,FALSE))</f>
        <v/>
      </c>
      <c r="B143" s="72" t="str">
        <f>IF(E143="","",VLOOKUP('OPĆI DIO'!$C$1,'OPĆI DIO'!$N$4:$W$137,9,FALSE))</f>
        <v/>
      </c>
      <c r="C143" s="73" t="str">
        <f t="shared" si="12"/>
        <v/>
      </c>
      <c r="D143" s="74" t="str">
        <f t="shared" si="13"/>
        <v/>
      </c>
      <c r="E143" s="75"/>
      <c r="F143" s="76" t="str">
        <f t="shared" si="14"/>
        <v/>
      </c>
      <c r="G143" s="77"/>
      <c r="H143" s="77"/>
      <c r="I143" s="77"/>
      <c r="J143" s="75"/>
      <c r="K143" s="59" t="str">
        <f>IF(E143="","",'OPĆI DIO'!$C$1)</f>
        <v/>
      </c>
      <c r="L143" s="59" t="str">
        <f t="shared" si="10"/>
        <v/>
      </c>
      <c r="M143" s="59" t="str">
        <f t="shared" si="11"/>
        <v/>
      </c>
    </row>
    <row r="144" spans="1:13" ht="15.75" customHeight="1">
      <c r="A144" s="72" t="str">
        <f>IF(E144="","",VLOOKUP('OPĆI DIO'!$C$1,'OPĆI DIO'!$N$4:$W$137,10,FALSE))</f>
        <v/>
      </c>
      <c r="B144" s="72" t="str">
        <f>IF(E144="","",VLOOKUP('OPĆI DIO'!$C$1,'OPĆI DIO'!$N$4:$W$137,9,FALSE))</f>
        <v/>
      </c>
      <c r="C144" s="73" t="str">
        <f t="shared" si="12"/>
        <v/>
      </c>
      <c r="D144" s="74" t="str">
        <f t="shared" si="13"/>
        <v/>
      </c>
      <c r="E144" s="75"/>
      <c r="F144" s="76" t="str">
        <f t="shared" si="14"/>
        <v/>
      </c>
      <c r="G144" s="77"/>
      <c r="H144" s="77"/>
      <c r="I144" s="77"/>
      <c r="J144" s="75"/>
      <c r="K144" s="59" t="str">
        <f>IF(E144="","",'OPĆI DIO'!$C$1)</f>
        <v/>
      </c>
      <c r="L144" s="59" t="str">
        <f t="shared" si="10"/>
        <v/>
      </c>
      <c r="M144" s="59" t="str">
        <f t="shared" si="11"/>
        <v/>
      </c>
    </row>
    <row r="145" spans="1:13" ht="15.75" customHeight="1">
      <c r="A145" s="72" t="str">
        <f>IF(E145="","",VLOOKUP('OPĆI DIO'!$C$1,'OPĆI DIO'!$N$4:$W$137,10,FALSE))</f>
        <v/>
      </c>
      <c r="B145" s="72" t="str">
        <f>IF(E145="","",VLOOKUP('OPĆI DIO'!$C$1,'OPĆI DIO'!$N$4:$W$137,9,FALSE))</f>
        <v/>
      </c>
      <c r="C145" s="73" t="str">
        <f t="shared" si="12"/>
        <v/>
      </c>
      <c r="D145" s="74" t="str">
        <f t="shared" si="13"/>
        <v/>
      </c>
      <c r="E145" s="75"/>
      <c r="F145" s="76" t="str">
        <f t="shared" si="14"/>
        <v/>
      </c>
      <c r="G145" s="77"/>
      <c r="H145" s="77"/>
      <c r="I145" s="77"/>
      <c r="J145" s="75"/>
      <c r="K145" s="59" t="str">
        <f>IF(E145="","",'OPĆI DIO'!$C$1)</f>
        <v/>
      </c>
      <c r="L145" s="59" t="str">
        <f t="shared" si="10"/>
        <v/>
      </c>
      <c r="M145" s="59" t="str">
        <f t="shared" si="11"/>
        <v/>
      </c>
    </row>
    <row r="146" spans="1:13" ht="15.75" customHeight="1">
      <c r="A146" s="72" t="str">
        <f>IF(E146="","",VLOOKUP('OPĆI DIO'!$C$1,'OPĆI DIO'!$N$4:$W$137,10,FALSE))</f>
        <v/>
      </c>
      <c r="B146" s="72" t="str">
        <f>IF(E146="","",VLOOKUP('OPĆI DIO'!$C$1,'OPĆI DIO'!$N$4:$W$137,9,FALSE))</f>
        <v/>
      </c>
      <c r="C146" s="73" t="str">
        <f t="shared" si="12"/>
        <v/>
      </c>
      <c r="D146" s="74" t="str">
        <f t="shared" si="13"/>
        <v/>
      </c>
      <c r="E146" s="75"/>
      <c r="F146" s="76" t="str">
        <f t="shared" si="14"/>
        <v/>
      </c>
      <c r="G146" s="77"/>
      <c r="H146" s="77"/>
      <c r="I146" s="77"/>
      <c r="J146" s="75"/>
      <c r="K146" s="59" t="str">
        <f>IF(E146="","",'OPĆI DIO'!$C$1)</f>
        <v/>
      </c>
      <c r="L146" s="59" t="str">
        <f t="shared" si="10"/>
        <v/>
      </c>
      <c r="M146" s="59" t="str">
        <f t="shared" si="11"/>
        <v/>
      </c>
    </row>
    <row r="147" spans="1:13" ht="15.75" customHeight="1">
      <c r="A147" s="72" t="str">
        <f>IF(E147="","",VLOOKUP('OPĆI DIO'!$C$1,'OPĆI DIO'!$N$4:$W$137,10,FALSE))</f>
        <v/>
      </c>
      <c r="B147" s="72" t="str">
        <f>IF(E147="","",VLOOKUP('OPĆI DIO'!$C$1,'OPĆI DIO'!$N$4:$W$137,9,FALSE))</f>
        <v/>
      </c>
      <c r="C147" s="73" t="str">
        <f t="shared" si="12"/>
        <v/>
      </c>
      <c r="D147" s="74" t="str">
        <f t="shared" si="13"/>
        <v/>
      </c>
      <c r="E147" s="75"/>
      <c r="F147" s="76" t="str">
        <f t="shared" si="14"/>
        <v/>
      </c>
      <c r="G147" s="77"/>
      <c r="H147" s="77"/>
      <c r="I147" s="77"/>
      <c r="J147" s="75"/>
      <c r="K147" s="59" t="str">
        <f>IF(E147="","",'OPĆI DIO'!$C$1)</f>
        <v/>
      </c>
      <c r="L147" s="59" t="str">
        <f t="shared" si="10"/>
        <v/>
      </c>
      <c r="M147" s="59" t="str">
        <f t="shared" si="11"/>
        <v/>
      </c>
    </row>
    <row r="148" spans="1:13" ht="15.75" customHeight="1">
      <c r="A148" s="72" t="str">
        <f>IF(E148="","",VLOOKUP('OPĆI DIO'!$C$1,'OPĆI DIO'!$N$4:$W$137,10,FALSE))</f>
        <v/>
      </c>
      <c r="B148" s="72" t="str">
        <f>IF(E148="","",VLOOKUP('OPĆI DIO'!$C$1,'OPĆI DIO'!$N$4:$W$137,9,FALSE))</f>
        <v/>
      </c>
      <c r="C148" s="73" t="str">
        <f t="shared" si="12"/>
        <v/>
      </c>
      <c r="D148" s="74" t="str">
        <f t="shared" si="13"/>
        <v/>
      </c>
      <c r="E148" s="75"/>
      <c r="F148" s="76" t="str">
        <f t="shared" si="14"/>
        <v/>
      </c>
      <c r="G148" s="77"/>
      <c r="H148" s="77"/>
      <c r="I148" s="77"/>
      <c r="J148" s="75"/>
      <c r="K148" s="59" t="str">
        <f>IF(E148="","",'OPĆI DIO'!$C$1)</f>
        <v/>
      </c>
      <c r="L148" s="59" t="str">
        <f t="shared" si="10"/>
        <v/>
      </c>
      <c r="M148" s="59" t="str">
        <f t="shared" si="11"/>
        <v/>
      </c>
    </row>
    <row r="149" spans="1:13" ht="15.75" customHeight="1">
      <c r="A149" s="72" t="str">
        <f>IF(E149="","",VLOOKUP('OPĆI DIO'!$C$1,'OPĆI DIO'!$N$4:$W$137,10,FALSE))</f>
        <v/>
      </c>
      <c r="B149" s="72" t="str">
        <f>IF(E149="","",VLOOKUP('OPĆI DIO'!$C$1,'OPĆI DIO'!$N$4:$W$137,9,FALSE))</f>
        <v/>
      </c>
      <c r="C149" s="73" t="str">
        <f t="shared" si="12"/>
        <v/>
      </c>
      <c r="D149" s="74" t="str">
        <f t="shared" si="13"/>
        <v/>
      </c>
      <c r="E149" s="75"/>
      <c r="F149" s="76" t="str">
        <f t="shared" si="14"/>
        <v/>
      </c>
      <c r="G149" s="77"/>
      <c r="H149" s="77"/>
      <c r="I149" s="77"/>
      <c r="J149" s="75"/>
      <c r="K149" s="59" t="str">
        <f>IF(E149="","",'OPĆI DIO'!$C$1)</f>
        <v/>
      </c>
      <c r="L149" s="59" t="str">
        <f t="shared" si="10"/>
        <v/>
      </c>
      <c r="M149" s="59" t="str">
        <f t="shared" si="11"/>
        <v/>
      </c>
    </row>
    <row r="150" spans="1:13" ht="15.75" customHeight="1">
      <c r="A150" s="72" t="str">
        <f>IF(E150="","",VLOOKUP('OPĆI DIO'!$C$1,'OPĆI DIO'!$N$4:$W$137,10,FALSE))</f>
        <v/>
      </c>
      <c r="B150" s="72" t="str">
        <f>IF(E150="","",VLOOKUP('OPĆI DIO'!$C$1,'OPĆI DIO'!$N$4:$W$137,9,FALSE))</f>
        <v/>
      </c>
      <c r="C150" s="73" t="str">
        <f t="shared" si="12"/>
        <v/>
      </c>
      <c r="D150" s="74" t="str">
        <f t="shared" si="13"/>
        <v/>
      </c>
      <c r="E150" s="75"/>
      <c r="F150" s="76" t="str">
        <f t="shared" si="14"/>
        <v/>
      </c>
      <c r="G150" s="77"/>
      <c r="H150" s="77"/>
      <c r="I150" s="77"/>
      <c r="J150" s="75"/>
      <c r="K150" s="59" t="str">
        <f>IF(E150="","",'OPĆI DIO'!$C$1)</f>
        <v/>
      </c>
      <c r="L150" s="59" t="str">
        <f t="shared" si="10"/>
        <v/>
      </c>
      <c r="M150" s="59" t="str">
        <f t="shared" si="11"/>
        <v/>
      </c>
    </row>
    <row r="151" spans="1:13" ht="15.75" customHeight="1">
      <c r="A151" s="72" t="str">
        <f>IF(E151="","",VLOOKUP('OPĆI DIO'!$C$1,'OPĆI DIO'!$N$4:$W$137,10,FALSE))</f>
        <v/>
      </c>
      <c r="B151" s="72" t="str">
        <f>IF(E151="","",VLOOKUP('OPĆI DIO'!$C$1,'OPĆI DIO'!$N$4:$W$137,9,FALSE))</f>
        <v/>
      </c>
      <c r="C151" s="73" t="str">
        <f t="shared" si="12"/>
        <v/>
      </c>
      <c r="D151" s="74" t="str">
        <f t="shared" si="13"/>
        <v/>
      </c>
      <c r="E151" s="75"/>
      <c r="F151" s="76" t="str">
        <f t="shared" si="14"/>
        <v/>
      </c>
      <c r="G151" s="77"/>
      <c r="H151" s="77"/>
      <c r="I151" s="77"/>
      <c r="J151" s="75"/>
      <c r="K151" s="59" t="str">
        <f>IF(E151="","",'OPĆI DIO'!$C$1)</f>
        <v/>
      </c>
      <c r="L151" s="59" t="str">
        <f t="shared" si="10"/>
        <v/>
      </c>
      <c r="M151" s="59" t="str">
        <f t="shared" si="11"/>
        <v/>
      </c>
    </row>
    <row r="152" spans="1:13" ht="15.75" customHeight="1">
      <c r="A152" s="72" t="str">
        <f>IF(E152="","",VLOOKUP('OPĆI DIO'!$C$1,'OPĆI DIO'!$N$4:$W$137,10,FALSE))</f>
        <v/>
      </c>
      <c r="B152" s="72" t="str">
        <f>IF(E152="","",VLOOKUP('OPĆI DIO'!$C$1,'OPĆI DIO'!$N$4:$W$137,9,FALSE))</f>
        <v/>
      </c>
      <c r="C152" s="73" t="str">
        <f t="shared" si="12"/>
        <v/>
      </c>
      <c r="D152" s="74" t="str">
        <f t="shared" si="13"/>
        <v/>
      </c>
      <c r="E152" s="75"/>
      <c r="F152" s="76" t="str">
        <f t="shared" si="14"/>
        <v/>
      </c>
      <c r="G152" s="77"/>
      <c r="H152" s="77"/>
      <c r="I152" s="77"/>
      <c r="J152" s="75"/>
      <c r="K152" s="59" t="str">
        <f>IF(E152="","",'OPĆI DIO'!$C$1)</f>
        <v/>
      </c>
      <c r="L152" s="59" t="str">
        <f t="shared" si="10"/>
        <v/>
      </c>
      <c r="M152" s="59" t="str">
        <f t="shared" si="11"/>
        <v/>
      </c>
    </row>
    <row r="153" spans="1:13" ht="15.75" customHeight="1">
      <c r="A153" s="72" t="str">
        <f>IF(E153="","",VLOOKUP('OPĆI DIO'!$C$1,'OPĆI DIO'!$N$4:$W$137,10,FALSE))</f>
        <v/>
      </c>
      <c r="B153" s="72" t="str">
        <f>IF(E153="","",VLOOKUP('OPĆI DIO'!$C$1,'OPĆI DIO'!$N$4:$W$137,9,FALSE))</f>
        <v/>
      </c>
      <c r="C153" s="73" t="str">
        <f t="shared" si="12"/>
        <v/>
      </c>
      <c r="D153" s="74" t="str">
        <f t="shared" si="13"/>
        <v/>
      </c>
      <c r="E153" s="75"/>
      <c r="F153" s="76" t="str">
        <f t="shared" si="14"/>
        <v/>
      </c>
      <c r="G153" s="77"/>
      <c r="H153" s="77"/>
      <c r="I153" s="77"/>
      <c r="J153" s="75"/>
      <c r="K153" s="59" t="str">
        <f>IF(E153="","",'OPĆI DIO'!$C$1)</f>
        <v/>
      </c>
      <c r="L153" s="59" t="str">
        <f t="shared" si="10"/>
        <v/>
      </c>
      <c r="M153" s="59" t="str">
        <f t="shared" si="11"/>
        <v/>
      </c>
    </row>
    <row r="154" spans="1:13" ht="15.75" customHeight="1">
      <c r="A154" s="72" t="str">
        <f>IF(E154="","",VLOOKUP('OPĆI DIO'!$C$1,'OPĆI DIO'!$N$4:$W$137,10,FALSE))</f>
        <v/>
      </c>
      <c r="B154" s="72" t="str">
        <f>IF(E154="","",VLOOKUP('OPĆI DIO'!$C$1,'OPĆI DIO'!$N$4:$W$137,9,FALSE))</f>
        <v/>
      </c>
      <c r="C154" s="73" t="str">
        <f t="shared" si="12"/>
        <v/>
      </c>
      <c r="D154" s="74" t="str">
        <f t="shared" si="13"/>
        <v/>
      </c>
      <c r="E154" s="75"/>
      <c r="F154" s="76" t="str">
        <f t="shared" si="14"/>
        <v/>
      </c>
      <c r="G154" s="77"/>
      <c r="H154" s="77"/>
      <c r="I154" s="77"/>
      <c r="J154" s="75"/>
      <c r="K154" s="59" t="str">
        <f>IF(E154="","",'OPĆI DIO'!$C$1)</f>
        <v/>
      </c>
      <c r="L154" s="59" t="str">
        <f t="shared" si="10"/>
        <v/>
      </c>
      <c r="M154" s="59" t="str">
        <f t="shared" si="11"/>
        <v/>
      </c>
    </row>
    <row r="155" spans="1:13" ht="15.75" customHeight="1">
      <c r="A155" s="72" t="str">
        <f>IF(E155="","",VLOOKUP('OPĆI DIO'!$C$1,'OPĆI DIO'!$N$4:$W$137,10,FALSE))</f>
        <v/>
      </c>
      <c r="B155" s="72" t="str">
        <f>IF(E155="","",VLOOKUP('OPĆI DIO'!$C$1,'OPĆI DIO'!$N$4:$W$137,9,FALSE))</f>
        <v/>
      </c>
      <c r="C155" s="73" t="str">
        <f t="shared" si="12"/>
        <v/>
      </c>
      <c r="D155" s="74" t="str">
        <f t="shared" si="13"/>
        <v/>
      </c>
      <c r="E155" s="75"/>
      <c r="F155" s="76" t="str">
        <f t="shared" si="14"/>
        <v/>
      </c>
      <c r="G155" s="77"/>
      <c r="H155" s="77"/>
      <c r="I155" s="77"/>
      <c r="J155" s="75"/>
      <c r="K155" s="59" t="str">
        <f>IF(E155="","",'OPĆI DIO'!$C$1)</f>
        <v/>
      </c>
      <c r="L155" s="59" t="str">
        <f t="shared" si="10"/>
        <v/>
      </c>
      <c r="M155" s="59" t="str">
        <f t="shared" si="11"/>
        <v/>
      </c>
    </row>
    <row r="156" spans="1:13" ht="15.75" customHeight="1">
      <c r="A156" s="72" t="str">
        <f>IF(E156="","",VLOOKUP('OPĆI DIO'!$C$1,'OPĆI DIO'!$N$4:$W$137,10,FALSE))</f>
        <v/>
      </c>
      <c r="B156" s="72" t="str">
        <f>IF(E156="","",VLOOKUP('OPĆI DIO'!$C$1,'OPĆI DIO'!$N$4:$W$137,9,FALSE))</f>
        <v/>
      </c>
      <c r="C156" s="73" t="str">
        <f t="shared" si="12"/>
        <v/>
      </c>
      <c r="D156" s="74" t="str">
        <f t="shared" si="13"/>
        <v/>
      </c>
      <c r="E156" s="75"/>
      <c r="F156" s="76" t="str">
        <f t="shared" si="14"/>
        <v/>
      </c>
      <c r="G156" s="77"/>
      <c r="H156" s="77"/>
      <c r="I156" s="77"/>
      <c r="J156" s="75"/>
      <c r="K156" s="59" t="str">
        <f>IF(E156="","",'OPĆI DIO'!$C$1)</f>
        <v/>
      </c>
      <c r="L156" s="59" t="str">
        <f t="shared" si="10"/>
        <v/>
      </c>
      <c r="M156" s="59" t="str">
        <f t="shared" si="11"/>
        <v/>
      </c>
    </row>
    <row r="157" spans="1:13" ht="15.75" customHeight="1">
      <c r="A157" s="72" t="str">
        <f>IF(E157="","",VLOOKUP('OPĆI DIO'!$C$1,'OPĆI DIO'!$N$4:$W$137,10,FALSE))</f>
        <v/>
      </c>
      <c r="B157" s="72" t="str">
        <f>IF(E157="","",VLOOKUP('OPĆI DIO'!$C$1,'OPĆI DIO'!$N$4:$W$137,9,FALSE))</f>
        <v/>
      </c>
      <c r="C157" s="73" t="str">
        <f t="shared" si="12"/>
        <v/>
      </c>
      <c r="D157" s="74" t="str">
        <f t="shared" si="13"/>
        <v/>
      </c>
      <c r="E157" s="75"/>
      <c r="F157" s="76" t="str">
        <f t="shared" si="14"/>
        <v/>
      </c>
      <c r="G157" s="77"/>
      <c r="H157" s="77"/>
      <c r="I157" s="77"/>
      <c r="J157" s="75"/>
      <c r="K157" s="59" t="str">
        <f>IF(E157="","",'OPĆI DIO'!$C$1)</f>
        <v/>
      </c>
      <c r="L157" s="59" t="str">
        <f t="shared" si="10"/>
        <v/>
      </c>
      <c r="M157" s="59" t="str">
        <f t="shared" si="11"/>
        <v/>
      </c>
    </row>
    <row r="158" spans="1:13" ht="15.75" customHeight="1">
      <c r="A158" s="72" t="str">
        <f>IF(E158="","",VLOOKUP('OPĆI DIO'!$C$1,'OPĆI DIO'!$N$4:$W$137,10,FALSE))</f>
        <v/>
      </c>
      <c r="B158" s="72" t="str">
        <f>IF(E158="","",VLOOKUP('OPĆI DIO'!$C$1,'OPĆI DIO'!$N$4:$W$137,9,FALSE))</f>
        <v/>
      </c>
      <c r="C158" s="73" t="str">
        <f t="shared" si="12"/>
        <v/>
      </c>
      <c r="D158" s="74" t="str">
        <f t="shared" si="13"/>
        <v/>
      </c>
      <c r="E158" s="75"/>
      <c r="F158" s="76" t="str">
        <f t="shared" si="14"/>
        <v/>
      </c>
      <c r="G158" s="77"/>
      <c r="H158" s="77"/>
      <c r="I158" s="77"/>
      <c r="J158" s="75"/>
      <c r="K158" s="59" t="str">
        <f>IF(E158="","",'OPĆI DIO'!$C$1)</f>
        <v/>
      </c>
      <c r="L158" s="59" t="str">
        <f t="shared" si="10"/>
        <v/>
      </c>
      <c r="M158" s="59" t="str">
        <f t="shared" si="11"/>
        <v/>
      </c>
    </row>
    <row r="159" spans="1:13" ht="15.75" customHeight="1">
      <c r="A159" s="72" t="str">
        <f>IF(E159="","",VLOOKUP('OPĆI DIO'!$C$1,'OPĆI DIO'!$N$4:$W$137,10,FALSE))</f>
        <v/>
      </c>
      <c r="B159" s="72" t="str">
        <f>IF(E159="","",VLOOKUP('OPĆI DIO'!$C$1,'OPĆI DIO'!$N$4:$W$137,9,FALSE))</f>
        <v/>
      </c>
      <c r="C159" s="73" t="str">
        <f t="shared" si="12"/>
        <v/>
      </c>
      <c r="D159" s="74" t="str">
        <f t="shared" si="13"/>
        <v/>
      </c>
      <c r="E159" s="75"/>
      <c r="F159" s="76" t="str">
        <f t="shared" si="14"/>
        <v/>
      </c>
      <c r="G159" s="77"/>
      <c r="H159" s="77"/>
      <c r="I159" s="77"/>
      <c r="J159" s="75"/>
      <c r="K159" s="59" t="str">
        <f>IF(E159="","",'OPĆI DIO'!$C$1)</f>
        <v/>
      </c>
      <c r="L159" s="59" t="str">
        <f t="shared" si="10"/>
        <v/>
      </c>
      <c r="M159" s="59" t="str">
        <f t="shared" si="11"/>
        <v/>
      </c>
    </row>
    <row r="160" spans="1:13" ht="15.75" customHeight="1">
      <c r="A160" s="72" t="str">
        <f>IF(E160="","",VLOOKUP('OPĆI DIO'!$C$1,'OPĆI DIO'!$N$4:$W$137,10,FALSE))</f>
        <v/>
      </c>
      <c r="B160" s="72" t="str">
        <f>IF(E160="","",VLOOKUP('OPĆI DIO'!$C$1,'OPĆI DIO'!$N$4:$W$137,9,FALSE))</f>
        <v/>
      </c>
      <c r="C160" s="73" t="str">
        <f t="shared" si="12"/>
        <v/>
      </c>
      <c r="D160" s="74" t="str">
        <f t="shared" si="13"/>
        <v/>
      </c>
      <c r="E160" s="75"/>
      <c r="F160" s="76" t="str">
        <f t="shared" si="14"/>
        <v/>
      </c>
      <c r="G160" s="77"/>
      <c r="H160" s="77"/>
      <c r="I160" s="77"/>
      <c r="J160" s="75"/>
      <c r="K160" s="59" t="str">
        <f>IF(E160="","",'OPĆI DIO'!$C$1)</f>
        <v/>
      </c>
      <c r="L160" s="59" t="str">
        <f t="shared" si="10"/>
        <v/>
      </c>
      <c r="M160" s="59" t="str">
        <f t="shared" si="11"/>
        <v/>
      </c>
    </row>
    <row r="161" spans="1:13" ht="15.75" customHeight="1">
      <c r="A161" s="72" t="str">
        <f>IF(E161="","",VLOOKUP('OPĆI DIO'!$C$1,'OPĆI DIO'!$N$4:$W$137,10,FALSE))</f>
        <v/>
      </c>
      <c r="B161" s="72" t="str">
        <f>IF(E161="","",VLOOKUP('OPĆI DIO'!$C$1,'OPĆI DIO'!$N$4:$W$137,9,FALSE))</f>
        <v/>
      </c>
      <c r="C161" s="73" t="str">
        <f t="shared" si="12"/>
        <v/>
      </c>
      <c r="D161" s="74" t="str">
        <f t="shared" si="13"/>
        <v/>
      </c>
      <c r="E161" s="75"/>
      <c r="F161" s="76" t="str">
        <f t="shared" si="14"/>
        <v/>
      </c>
      <c r="G161" s="77"/>
      <c r="H161" s="77"/>
      <c r="I161" s="77"/>
      <c r="J161" s="75"/>
      <c r="K161" s="59" t="str">
        <f>IF(E161="","",'OPĆI DIO'!$C$1)</f>
        <v/>
      </c>
      <c r="L161" s="59" t="str">
        <f t="shared" si="10"/>
        <v/>
      </c>
      <c r="M161" s="59" t="str">
        <f t="shared" si="11"/>
        <v/>
      </c>
    </row>
    <row r="162" spans="1:13" ht="15.75" customHeight="1">
      <c r="A162" s="72" t="str">
        <f>IF(E162="","",VLOOKUP('OPĆI DIO'!$C$1,'OPĆI DIO'!$N$4:$W$137,10,FALSE))</f>
        <v/>
      </c>
      <c r="B162" s="72" t="str">
        <f>IF(E162="","",VLOOKUP('OPĆI DIO'!$C$1,'OPĆI DIO'!$N$4:$W$137,9,FALSE))</f>
        <v/>
      </c>
      <c r="C162" s="73" t="str">
        <f t="shared" si="12"/>
        <v/>
      </c>
      <c r="D162" s="74" t="str">
        <f t="shared" si="13"/>
        <v/>
      </c>
      <c r="E162" s="75"/>
      <c r="F162" s="76" t="str">
        <f t="shared" si="14"/>
        <v/>
      </c>
      <c r="G162" s="77"/>
      <c r="H162" s="77"/>
      <c r="I162" s="77"/>
      <c r="J162" s="75"/>
      <c r="K162" s="59" t="str">
        <f>IF(E162="","",'OPĆI DIO'!$C$1)</f>
        <v/>
      </c>
      <c r="L162" s="59" t="str">
        <f t="shared" si="10"/>
        <v/>
      </c>
      <c r="M162" s="59" t="str">
        <f t="shared" si="11"/>
        <v/>
      </c>
    </row>
    <row r="163" spans="1:13" ht="15.75" customHeight="1">
      <c r="A163" s="72" t="str">
        <f>IF(E163="","",VLOOKUP('OPĆI DIO'!$C$1,'OPĆI DIO'!$N$4:$W$137,10,FALSE))</f>
        <v/>
      </c>
      <c r="B163" s="72" t="str">
        <f>IF(E163="","",VLOOKUP('OPĆI DIO'!$C$1,'OPĆI DIO'!$N$4:$W$137,9,FALSE))</f>
        <v/>
      </c>
      <c r="C163" s="73" t="str">
        <f t="shared" si="12"/>
        <v/>
      </c>
      <c r="D163" s="74" t="str">
        <f t="shared" si="13"/>
        <v/>
      </c>
      <c r="E163" s="75"/>
      <c r="F163" s="76" t="str">
        <f t="shared" si="14"/>
        <v/>
      </c>
      <c r="G163" s="77"/>
      <c r="H163" s="77"/>
      <c r="I163" s="77"/>
      <c r="J163" s="75"/>
      <c r="K163" s="59" t="str">
        <f>IF(E163="","",'OPĆI DIO'!$C$1)</f>
        <v/>
      </c>
      <c r="L163" s="59" t="str">
        <f t="shared" si="10"/>
        <v/>
      </c>
      <c r="M163" s="59" t="str">
        <f t="shared" si="11"/>
        <v/>
      </c>
    </row>
    <row r="164" spans="1:13" ht="15.75" customHeight="1">
      <c r="A164" s="72" t="str">
        <f>IF(E164="","",VLOOKUP('OPĆI DIO'!$C$1,'OPĆI DIO'!$N$4:$W$137,10,FALSE))</f>
        <v/>
      </c>
      <c r="B164" s="72" t="str">
        <f>IF(E164="","",VLOOKUP('OPĆI DIO'!$C$1,'OPĆI DIO'!$N$4:$W$137,9,FALSE))</f>
        <v/>
      </c>
      <c r="C164" s="73" t="str">
        <f t="shared" si="12"/>
        <v/>
      </c>
      <c r="D164" s="74" t="str">
        <f t="shared" si="13"/>
        <v/>
      </c>
      <c r="E164" s="75"/>
      <c r="F164" s="76" t="str">
        <f t="shared" si="14"/>
        <v/>
      </c>
      <c r="G164" s="77"/>
      <c r="H164" s="77"/>
      <c r="I164" s="77"/>
      <c r="J164" s="75"/>
      <c r="K164" s="59" t="str">
        <f>IF(E164="","",'OPĆI DIO'!$C$1)</f>
        <v/>
      </c>
      <c r="L164" s="59" t="str">
        <f t="shared" si="10"/>
        <v/>
      </c>
      <c r="M164" s="59" t="str">
        <f t="shared" si="11"/>
        <v/>
      </c>
    </row>
    <row r="165" spans="1:13" ht="15.75" customHeight="1">
      <c r="A165" s="72" t="str">
        <f>IF(E165="","",VLOOKUP('OPĆI DIO'!$C$1,'OPĆI DIO'!$N$4:$W$137,10,FALSE))</f>
        <v/>
      </c>
      <c r="B165" s="72" t="str">
        <f>IF(E165="","",VLOOKUP('OPĆI DIO'!$C$1,'OPĆI DIO'!$N$4:$W$137,9,FALSE))</f>
        <v/>
      </c>
      <c r="C165" s="73" t="str">
        <f t="shared" si="12"/>
        <v/>
      </c>
      <c r="D165" s="74" t="str">
        <f t="shared" si="13"/>
        <v/>
      </c>
      <c r="E165" s="75"/>
      <c r="F165" s="76" t="str">
        <f t="shared" si="14"/>
        <v/>
      </c>
      <c r="G165" s="77"/>
      <c r="H165" s="77"/>
      <c r="I165" s="77"/>
      <c r="J165" s="75"/>
      <c r="K165" s="59" t="str">
        <f>IF(E165="","",'OPĆI DIO'!$C$1)</f>
        <v/>
      </c>
      <c r="L165" s="59" t="str">
        <f t="shared" si="10"/>
        <v/>
      </c>
      <c r="M165" s="59" t="str">
        <f t="shared" si="11"/>
        <v/>
      </c>
    </row>
    <row r="166" spans="1:13" ht="15.75" customHeight="1">
      <c r="A166" s="72" t="str">
        <f>IF(E166="","",VLOOKUP('OPĆI DIO'!$C$1,'OPĆI DIO'!$N$4:$W$137,10,FALSE))</f>
        <v/>
      </c>
      <c r="B166" s="72" t="str">
        <f>IF(E166="","",VLOOKUP('OPĆI DIO'!$C$1,'OPĆI DIO'!$N$4:$W$137,9,FALSE))</f>
        <v/>
      </c>
      <c r="C166" s="73" t="str">
        <f t="shared" si="12"/>
        <v/>
      </c>
      <c r="D166" s="74" t="str">
        <f t="shared" si="13"/>
        <v/>
      </c>
      <c r="E166" s="75"/>
      <c r="F166" s="76" t="str">
        <f t="shared" si="14"/>
        <v/>
      </c>
      <c r="G166" s="77"/>
      <c r="H166" s="77"/>
      <c r="I166" s="77"/>
      <c r="J166" s="75"/>
      <c r="K166" s="59" t="str">
        <f>IF(E166="","",'OPĆI DIO'!$C$1)</f>
        <v/>
      </c>
      <c r="L166" s="59" t="str">
        <f t="shared" si="10"/>
        <v/>
      </c>
      <c r="M166" s="59" t="str">
        <f t="shared" si="11"/>
        <v/>
      </c>
    </row>
    <row r="167" spans="1:13" ht="15.75" customHeight="1">
      <c r="A167" s="72" t="str">
        <f>IF(E167="","",VLOOKUP('OPĆI DIO'!$C$1,'OPĆI DIO'!$N$4:$W$137,10,FALSE))</f>
        <v/>
      </c>
      <c r="B167" s="72" t="str">
        <f>IF(E167="","",VLOOKUP('OPĆI DIO'!$C$1,'OPĆI DIO'!$N$4:$W$137,9,FALSE))</f>
        <v/>
      </c>
      <c r="C167" s="73" t="str">
        <f t="shared" si="12"/>
        <v/>
      </c>
      <c r="D167" s="74" t="str">
        <f t="shared" si="13"/>
        <v/>
      </c>
      <c r="E167" s="75"/>
      <c r="F167" s="76" t="str">
        <f t="shared" si="14"/>
        <v/>
      </c>
      <c r="G167" s="77"/>
      <c r="H167" s="77"/>
      <c r="I167" s="77"/>
      <c r="J167" s="75"/>
      <c r="K167" s="59" t="str">
        <f>IF(E167="","",'OPĆI DIO'!$C$1)</f>
        <v/>
      </c>
      <c r="L167" s="59" t="str">
        <f t="shared" si="10"/>
        <v/>
      </c>
      <c r="M167" s="59" t="str">
        <f t="shared" si="11"/>
        <v/>
      </c>
    </row>
    <row r="168" spans="1:13" ht="15.75" customHeight="1">
      <c r="A168" s="72" t="str">
        <f>IF(E168="","",VLOOKUP('OPĆI DIO'!$C$1,'OPĆI DIO'!$N$4:$W$137,10,FALSE))</f>
        <v/>
      </c>
      <c r="B168" s="72" t="str">
        <f>IF(E168="","",VLOOKUP('OPĆI DIO'!$C$1,'OPĆI DIO'!$N$4:$W$137,9,FALSE))</f>
        <v/>
      </c>
      <c r="C168" s="73" t="str">
        <f t="shared" si="12"/>
        <v/>
      </c>
      <c r="D168" s="74" t="str">
        <f t="shared" si="13"/>
        <v/>
      </c>
      <c r="E168" s="75"/>
      <c r="F168" s="76" t="str">
        <f t="shared" si="14"/>
        <v/>
      </c>
      <c r="G168" s="77"/>
      <c r="H168" s="77"/>
      <c r="I168" s="77"/>
      <c r="J168" s="75"/>
      <c r="K168" s="59" t="str">
        <f>IF(E168="","",'OPĆI DIO'!$C$1)</f>
        <v/>
      </c>
      <c r="L168" s="59" t="str">
        <f t="shared" si="10"/>
        <v/>
      </c>
      <c r="M168" s="59" t="str">
        <f t="shared" si="11"/>
        <v/>
      </c>
    </row>
    <row r="169" spans="1:13" ht="15.75" customHeight="1">
      <c r="A169" s="72" t="str">
        <f>IF(E169="","",VLOOKUP('OPĆI DIO'!$C$1,'OPĆI DIO'!$N$4:$W$137,10,FALSE))</f>
        <v/>
      </c>
      <c r="B169" s="72" t="str">
        <f>IF(E169="","",VLOOKUP('OPĆI DIO'!$C$1,'OPĆI DIO'!$N$4:$W$137,9,FALSE))</f>
        <v/>
      </c>
      <c r="C169" s="73" t="str">
        <f t="shared" si="12"/>
        <v/>
      </c>
      <c r="D169" s="74" t="str">
        <f t="shared" si="13"/>
        <v/>
      </c>
      <c r="E169" s="75"/>
      <c r="F169" s="76" t="str">
        <f t="shared" si="14"/>
        <v/>
      </c>
      <c r="G169" s="77"/>
      <c r="H169" s="77"/>
      <c r="I169" s="77"/>
      <c r="J169" s="75"/>
      <c r="K169" s="59" t="str">
        <f>IF(E169="","",'OPĆI DIO'!$C$1)</f>
        <v/>
      </c>
      <c r="L169" s="59" t="str">
        <f t="shared" si="10"/>
        <v/>
      </c>
      <c r="M169" s="59" t="str">
        <f t="shared" si="11"/>
        <v/>
      </c>
    </row>
    <row r="170" spans="1:13" ht="15.75" customHeight="1">
      <c r="A170" s="72" t="str">
        <f>IF(E170="","",VLOOKUP('OPĆI DIO'!$C$1,'OPĆI DIO'!$N$4:$W$137,10,FALSE))</f>
        <v/>
      </c>
      <c r="B170" s="72" t="str">
        <f>IF(E170="","",VLOOKUP('OPĆI DIO'!$C$1,'OPĆI DIO'!$N$4:$W$137,9,FALSE))</f>
        <v/>
      </c>
      <c r="C170" s="73" t="str">
        <f t="shared" si="12"/>
        <v/>
      </c>
      <c r="D170" s="74" t="str">
        <f t="shared" si="13"/>
        <v/>
      </c>
      <c r="E170" s="75"/>
      <c r="F170" s="76" t="str">
        <f t="shared" si="14"/>
        <v/>
      </c>
      <c r="G170" s="77"/>
      <c r="H170" s="77"/>
      <c r="I170" s="77"/>
      <c r="J170" s="75"/>
      <c r="K170" s="59" t="str">
        <f>IF(E170="","",'OPĆI DIO'!$C$1)</f>
        <v/>
      </c>
      <c r="L170" s="59" t="str">
        <f t="shared" si="10"/>
        <v/>
      </c>
      <c r="M170" s="59" t="str">
        <f t="shared" si="11"/>
        <v/>
      </c>
    </row>
    <row r="171" spans="1:13" ht="15.75" customHeight="1">
      <c r="A171" s="72" t="str">
        <f>IF(E171="","",VLOOKUP('OPĆI DIO'!$C$1,'OPĆI DIO'!$N$4:$W$137,10,FALSE))</f>
        <v/>
      </c>
      <c r="B171" s="72" t="str">
        <f>IF(E171="","",VLOOKUP('OPĆI DIO'!$C$1,'OPĆI DIO'!$N$4:$W$137,9,FALSE))</f>
        <v/>
      </c>
      <c r="C171" s="73" t="str">
        <f t="shared" si="12"/>
        <v/>
      </c>
      <c r="D171" s="74" t="str">
        <f t="shared" si="13"/>
        <v/>
      </c>
      <c r="E171" s="75"/>
      <c r="F171" s="76" t="str">
        <f t="shared" si="14"/>
        <v/>
      </c>
      <c r="G171" s="77"/>
      <c r="H171" s="77"/>
      <c r="I171" s="77"/>
      <c r="J171" s="75"/>
      <c r="K171" s="59" t="str">
        <f>IF(E171="","",'OPĆI DIO'!$C$1)</f>
        <v/>
      </c>
      <c r="L171" s="59" t="str">
        <f t="shared" si="10"/>
        <v/>
      </c>
      <c r="M171" s="59" t="str">
        <f t="shared" si="11"/>
        <v/>
      </c>
    </row>
    <row r="172" spans="1:13" ht="15.75" customHeight="1">
      <c r="A172" s="72" t="str">
        <f>IF(E172="","",VLOOKUP('OPĆI DIO'!$C$1,'OPĆI DIO'!$N$4:$W$137,10,FALSE))</f>
        <v/>
      </c>
      <c r="B172" s="72" t="str">
        <f>IF(E172="","",VLOOKUP('OPĆI DIO'!$C$1,'OPĆI DIO'!$N$4:$W$137,9,FALSE))</f>
        <v/>
      </c>
      <c r="C172" s="73" t="str">
        <f t="shared" si="12"/>
        <v/>
      </c>
      <c r="D172" s="74" t="str">
        <f t="shared" si="13"/>
        <v/>
      </c>
      <c r="E172" s="75"/>
      <c r="F172" s="76" t="str">
        <f t="shared" si="14"/>
        <v/>
      </c>
      <c r="G172" s="77"/>
      <c r="H172" s="77"/>
      <c r="I172" s="77"/>
      <c r="J172" s="75"/>
      <c r="K172" s="59" t="str">
        <f>IF(E172="","",'OPĆI DIO'!$C$1)</f>
        <v/>
      </c>
      <c r="L172" s="59" t="str">
        <f t="shared" si="10"/>
        <v/>
      </c>
      <c r="M172" s="59" t="str">
        <f t="shared" si="11"/>
        <v/>
      </c>
    </row>
    <row r="173" spans="1:13" ht="15.75" customHeight="1">
      <c r="A173" s="72" t="str">
        <f>IF(E173="","",VLOOKUP('OPĆI DIO'!$C$1,'OPĆI DIO'!$N$4:$W$137,10,FALSE))</f>
        <v/>
      </c>
      <c r="B173" s="72" t="str">
        <f>IF(E173="","",VLOOKUP('OPĆI DIO'!$C$1,'OPĆI DIO'!$N$4:$W$137,9,FALSE))</f>
        <v/>
      </c>
      <c r="C173" s="73" t="str">
        <f t="shared" si="12"/>
        <v/>
      </c>
      <c r="D173" s="74" t="str">
        <f t="shared" si="13"/>
        <v/>
      </c>
      <c r="E173" s="75"/>
      <c r="F173" s="76" t="str">
        <f t="shared" si="14"/>
        <v/>
      </c>
      <c r="G173" s="77"/>
      <c r="H173" s="77"/>
      <c r="I173" s="77"/>
      <c r="J173" s="75"/>
      <c r="K173" s="59" t="str">
        <f>IF(E173="","",'OPĆI DIO'!$C$1)</f>
        <v/>
      </c>
      <c r="L173" s="59" t="str">
        <f t="shared" si="10"/>
        <v/>
      </c>
      <c r="M173" s="59" t="str">
        <f t="shared" si="11"/>
        <v/>
      </c>
    </row>
    <row r="174" spans="1:13" ht="15.75" customHeight="1">
      <c r="A174" s="72" t="str">
        <f>IF(E174="","",VLOOKUP('OPĆI DIO'!$C$1,'OPĆI DIO'!$N$4:$W$137,10,FALSE))</f>
        <v/>
      </c>
      <c r="B174" s="72" t="str">
        <f>IF(E174="","",VLOOKUP('OPĆI DIO'!$C$1,'OPĆI DIO'!$N$4:$W$137,9,FALSE))</f>
        <v/>
      </c>
      <c r="C174" s="73" t="str">
        <f t="shared" si="12"/>
        <v/>
      </c>
      <c r="D174" s="74" t="str">
        <f t="shared" si="13"/>
        <v/>
      </c>
      <c r="E174" s="75"/>
      <c r="F174" s="76" t="str">
        <f t="shared" si="14"/>
        <v/>
      </c>
      <c r="G174" s="77"/>
      <c r="H174" s="77"/>
      <c r="I174" s="77"/>
      <c r="J174" s="75"/>
      <c r="K174" s="59" t="str">
        <f>IF(E174="","",'OPĆI DIO'!$C$1)</f>
        <v/>
      </c>
      <c r="L174" s="59" t="str">
        <f t="shared" si="10"/>
        <v/>
      </c>
      <c r="M174" s="59" t="str">
        <f t="shared" si="11"/>
        <v/>
      </c>
    </row>
    <row r="175" spans="1:13" ht="15.75" customHeight="1">
      <c r="A175" s="72" t="str">
        <f>IF(E175="","",VLOOKUP('OPĆI DIO'!$C$1,'OPĆI DIO'!$N$4:$W$137,10,FALSE))</f>
        <v/>
      </c>
      <c r="B175" s="72" t="str">
        <f>IF(E175="","",VLOOKUP('OPĆI DIO'!$C$1,'OPĆI DIO'!$N$4:$W$137,9,FALSE))</f>
        <v/>
      </c>
      <c r="C175" s="73" t="str">
        <f t="shared" si="12"/>
        <v/>
      </c>
      <c r="D175" s="74" t="str">
        <f t="shared" si="13"/>
        <v/>
      </c>
      <c r="E175" s="75"/>
      <c r="F175" s="76" t="str">
        <f t="shared" si="14"/>
        <v/>
      </c>
      <c r="G175" s="77"/>
      <c r="H175" s="77"/>
      <c r="I175" s="77"/>
      <c r="J175" s="75"/>
      <c r="K175" s="59" t="str">
        <f>IF(E175="","",'OPĆI DIO'!$C$1)</f>
        <v/>
      </c>
      <c r="L175" s="59" t="str">
        <f t="shared" si="10"/>
        <v/>
      </c>
      <c r="M175" s="59" t="str">
        <f t="shared" si="11"/>
        <v/>
      </c>
    </row>
    <row r="176" spans="1:13" ht="15.75" customHeight="1">
      <c r="A176" s="72" t="str">
        <f>IF(E176="","",VLOOKUP('OPĆI DIO'!$C$1,'OPĆI DIO'!$N$4:$W$137,10,FALSE))</f>
        <v/>
      </c>
      <c r="B176" s="72" t="str">
        <f>IF(E176="","",VLOOKUP('OPĆI DIO'!$C$1,'OPĆI DIO'!$N$4:$W$137,9,FALSE))</f>
        <v/>
      </c>
      <c r="C176" s="73" t="str">
        <f t="shared" si="12"/>
        <v/>
      </c>
      <c r="D176" s="74" t="str">
        <f t="shared" si="13"/>
        <v/>
      </c>
      <c r="E176" s="75"/>
      <c r="F176" s="76" t="str">
        <f t="shared" si="14"/>
        <v/>
      </c>
      <c r="G176" s="77"/>
      <c r="H176" s="77"/>
      <c r="I176" s="77"/>
      <c r="J176" s="75"/>
      <c r="K176" s="59" t="str">
        <f>IF(E176="","",'OPĆI DIO'!$C$1)</f>
        <v/>
      </c>
      <c r="L176" s="59" t="str">
        <f t="shared" si="10"/>
        <v/>
      </c>
      <c r="M176" s="59" t="str">
        <f t="shared" si="11"/>
        <v/>
      </c>
    </row>
    <row r="177" spans="1:13" ht="15.75" customHeight="1">
      <c r="A177" s="72" t="str">
        <f>IF(E177="","",VLOOKUP('OPĆI DIO'!$C$1,'OPĆI DIO'!$N$4:$W$137,10,FALSE))</f>
        <v/>
      </c>
      <c r="B177" s="72" t="str">
        <f>IF(E177="","",VLOOKUP('OPĆI DIO'!$C$1,'OPĆI DIO'!$N$4:$W$137,9,FALSE))</f>
        <v/>
      </c>
      <c r="C177" s="73" t="str">
        <f t="shared" si="12"/>
        <v/>
      </c>
      <c r="D177" s="74" t="str">
        <f t="shared" si="13"/>
        <v/>
      </c>
      <c r="E177" s="75"/>
      <c r="F177" s="76" t="str">
        <f t="shared" si="14"/>
        <v/>
      </c>
      <c r="G177" s="77"/>
      <c r="H177" s="77"/>
      <c r="I177" s="77"/>
      <c r="J177" s="75"/>
      <c r="K177" s="59" t="str">
        <f>IF(E177="","",'OPĆI DIO'!$C$1)</f>
        <v/>
      </c>
      <c r="L177" s="59" t="str">
        <f t="shared" si="10"/>
        <v/>
      </c>
      <c r="M177" s="59" t="str">
        <f t="shared" si="11"/>
        <v/>
      </c>
    </row>
    <row r="178" spans="1:13" ht="15.75" customHeight="1">
      <c r="A178" s="72" t="str">
        <f>IF(E178="","",VLOOKUP('OPĆI DIO'!$C$1,'OPĆI DIO'!$N$4:$W$137,10,FALSE))</f>
        <v/>
      </c>
      <c r="B178" s="72" t="str">
        <f>IF(E178="","",VLOOKUP('OPĆI DIO'!$C$1,'OPĆI DIO'!$N$4:$W$137,9,FALSE))</f>
        <v/>
      </c>
      <c r="C178" s="73" t="str">
        <f t="shared" si="12"/>
        <v/>
      </c>
      <c r="D178" s="74" t="str">
        <f t="shared" si="13"/>
        <v/>
      </c>
      <c r="E178" s="75"/>
      <c r="F178" s="76" t="str">
        <f t="shared" si="14"/>
        <v/>
      </c>
      <c r="G178" s="77"/>
      <c r="H178" s="77"/>
      <c r="I178" s="77"/>
      <c r="J178" s="75"/>
      <c r="K178" s="59" t="str">
        <f>IF(E178="","",'OPĆI DIO'!$C$1)</f>
        <v/>
      </c>
      <c r="L178" s="59" t="str">
        <f t="shared" si="10"/>
        <v/>
      </c>
      <c r="M178" s="59" t="str">
        <f t="shared" si="11"/>
        <v/>
      </c>
    </row>
    <row r="179" spans="1:13" ht="15.75" customHeight="1">
      <c r="A179" s="72" t="str">
        <f>IF(E179="","",VLOOKUP('OPĆI DIO'!$C$1,'OPĆI DIO'!$N$4:$W$137,10,FALSE))</f>
        <v/>
      </c>
      <c r="B179" s="72" t="str">
        <f>IF(E179="","",VLOOKUP('OPĆI DIO'!$C$1,'OPĆI DIO'!$N$4:$W$137,9,FALSE))</f>
        <v/>
      </c>
      <c r="C179" s="73" t="str">
        <f t="shared" si="12"/>
        <v/>
      </c>
      <c r="D179" s="74" t="str">
        <f t="shared" si="13"/>
        <v/>
      </c>
      <c r="E179" s="75"/>
      <c r="F179" s="76" t="str">
        <f t="shared" si="14"/>
        <v/>
      </c>
      <c r="G179" s="77"/>
      <c r="H179" s="77"/>
      <c r="I179" s="77"/>
      <c r="J179" s="75"/>
      <c r="K179" s="59" t="str">
        <f>IF(E179="","",'OPĆI DIO'!$C$1)</f>
        <v/>
      </c>
      <c r="L179" s="59" t="str">
        <f t="shared" si="10"/>
        <v/>
      </c>
      <c r="M179" s="59" t="str">
        <f t="shared" si="11"/>
        <v/>
      </c>
    </row>
    <row r="180" spans="1:13" ht="15.75" customHeight="1">
      <c r="A180" s="72" t="str">
        <f>IF(E180="","",VLOOKUP('OPĆI DIO'!$C$1,'OPĆI DIO'!$N$4:$W$137,10,FALSE))</f>
        <v/>
      </c>
      <c r="B180" s="72" t="str">
        <f>IF(E180="","",VLOOKUP('OPĆI DIO'!$C$1,'OPĆI DIO'!$N$4:$W$137,9,FALSE))</f>
        <v/>
      </c>
      <c r="C180" s="73" t="str">
        <f t="shared" si="12"/>
        <v/>
      </c>
      <c r="D180" s="74" t="str">
        <f t="shared" si="13"/>
        <v/>
      </c>
      <c r="E180" s="75"/>
      <c r="F180" s="76" t="str">
        <f t="shared" si="14"/>
        <v/>
      </c>
      <c r="G180" s="77"/>
      <c r="H180" s="77"/>
      <c r="I180" s="77"/>
      <c r="J180" s="75"/>
      <c r="K180" s="59" t="str">
        <f>IF(E180="","",'OPĆI DIO'!$C$1)</f>
        <v/>
      </c>
      <c r="L180" s="59" t="str">
        <f t="shared" si="10"/>
        <v/>
      </c>
      <c r="M180" s="59" t="str">
        <f t="shared" si="11"/>
        <v/>
      </c>
    </row>
    <row r="181" spans="1:13" ht="15.75" customHeight="1">
      <c r="A181" s="72" t="str">
        <f>IF(E181="","",VLOOKUP('OPĆI DIO'!$C$1,'OPĆI DIO'!$N$4:$W$137,10,FALSE))</f>
        <v/>
      </c>
      <c r="B181" s="72" t="str">
        <f>IF(E181="","",VLOOKUP('OPĆI DIO'!$C$1,'OPĆI DIO'!$N$4:$W$137,9,FALSE))</f>
        <v/>
      </c>
      <c r="C181" s="73" t="str">
        <f t="shared" si="12"/>
        <v/>
      </c>
      <c r="D181" s="74" t="str">
        <f t="shared" si="13"/>
        <v/>
      </c>
      <c r="E181" s="75"/>
      <c r="F181" s="76" t="str">
        <f t="shared" si="14"/>
        <v/>
      </c>
      <c r="G181" s="77"/>
      <c r="H181" s="77"/>
      <c r="I181" s="77"/>
      <c r="J181" s="75"/>
      <c r="K181" s="59" t="str">
        <f>IF(E181="","",'OPĆI DIO'!$C$1)</f>
        <v/>
      </c>
      <c r="L181" s="59" t="str">
        <f t="shared" si="10"/>
        <v/>
      </c>
      <c r="M181" s="59" t="str">
        <f t="shared" si="11"/>
        <v/>
      </c>
    </row>
    <row r="182" spans="1:13" ht="15.75" customHeight="1">
      <c r="A182" s="72" t="str">
        <f>IF(E182="","",VLOOKUP('OPĆI DIO'!$C$1,'OPĆI DIO'!$N$4:$W$137,10,FALSE))</f>
        <v/>
      </c>
      <c r="B182" s="72" t="str">
        <f>IF(E182="","",VLOOKUP('OPĆI DIO'!$C$1,'OPĆI DIO'!$N$4:$W$137,9,FALSE))</f>
        <v/>
      </c>
      <c r="C182" s="73" t="str">
        <f t="shared" si="12"/>
        <v/>
      </c>
      <c r="D182" s="74" t="str">
        <f t="shared" si="13"/>
        <v/>
      </c>
      <c r="E182" s="75"/>
      <c r="F182" s="76" t="str">
        <f t="shared" si="14"/>
        <v/>
      </c>
      <c r="G182" s="77"/>
      <c r="H182" s="77"/>
      <c r="I182" s="77"/>
      <c r="J182" s="75"/>
      <c r="K182" s="59" t="str">
        <f>IF(E182="","",'OPĆI DIO'!$C$1)</f>
        <v/>
      </c>
      <c r="L182" s="59" t="str">
        <f t="shared" si="10"/>
        <v/>
      </c>
      <c r="M182" s="59" t="str">
        <f t="shared" si="11"/>
        <v/>
      </c>
    </row>
    <row r="183" spans="1:13" ht="15.75" customHeight="1">
      <c r="A183" s="72" t="str">
        <f>IF(E183="","",VLOOKUP('OPĆI DIO'!$C$1,'OPĆI DIO'!$N$4:$W$137,10,FALSE))</f>
        <v/>
      </c>
      <c r="B183" s="72" t="str">
        <f>IF(E183="","",VLOOKUP('OPĆI DIO'!$C$1,'OPĆI DIO'!$N$4:$W$137,9,FALSE))</f>
        <v/>
      </c>
      <c r="C183" s="73" t="str">
        <f t="shared" si="12"/>
        <v/>
      </c>
      <c r="D183" s="74" t="str">
        <f t="shared" si="13"/>
        <v/>
      </c>
      <c r="E183" s="75"/>
      <c r="F183" s="76" t="str">
        <f t="shared" si="14"/>
        <v/>
      </c>
      <c r="G183" s="77"/>
      <c r="H183" s="77"/>
      <c r="I183" s="77"/>
      <c r="J183" s="75"/>
      <c r="K183" s="59" t="str">
        <f>IF(E183="","",'OPĆI DIO'!$C$1)</f>
        <v/>
      </c>
      <c r="L183" s="59" t="str">
        <f t="shared" si="10"/>
        <v/>
      </c>
      <c r="M183" s="59" t="str">
        <f t="shared" si="11"/>
        <v/>
      </c>
    </row>
    <row r="184" spans="1:13" ht="15.75" customHeight="1">
      <c r="A184" s="72" t="str">
        <f>IF(E184="","",VLOOKUP('OPĆI DIO'!$C$1,'OPĆI DIO'!$N$4:$W$137,10,FALSE))</f>
        <v/>
      </c>
      <c r="B184" s="72" t="str">
        <f>IF(E184="","",VLOOKUP('OPĆI DIO'!$C$1,'OPĆI DIO'!$N$4:$W$137,9,FALSE))</f>
        <v/>
      </c>
      <c r="C184" s="73" t="str">
        <f t="shared" si="12"/>
        <v/>
      </c>
      <c r="D184" s="74" t="str">
        <f t="shared" si="13"/>
        <v/>
      </c>
      <c r="E184" s="75"/>
      <c r="F184" s="76" t="str">
        <f t="shared" si="14"/>
        <v/>
      </c>
      <c r="G184" s="77"/>
      <c r="H184" s="77"/>
      <c r="I184" s="77"/>
      <c r="J184" s="75"/>
      <c r="K184" s="59" t="str">
        <f>IF(E184="","",'OPĆI DIO'!$C$1)</f>
        <v/>
      </c>
      <c r="L184" s="59" t="str">
        <f t="shared" si="10"/>
        <v/>
      </c>
      <c r="M184" s="59" t="str">
        <f t="shared" si="11"/>
        <v/>
      </c>
    </row>
    <row r="185" spans="1:13" ht="15.75" customHeight="1">
      <c r="A185" s="72" t="str">
        <f>IF(E185="","",VLOOKUP('OPĆI DIO'!$C$1,'OPĆI DIO'!$N$4:$W$137,10,FALSE))</f>
        <v/>
      </c>
      <c r="B185" s="72" t="str">
        <f>IF(E185="","",VLOOKUP('OPĆI DIO'!$C$1,'OPĆI DIO'!$N$4:$W$137,9,FALSE))</f>
        <v/>
      </c>
      <c r="C185" s="73" t="str">
        <f t="shared" si="12"/>
        <v/>
      </c>
      <c r="D185" s="74" t="str">
        <f t="shared" si="13"/>
        <v/>
      </c>
      <c r="E185" s="75"/>
      <c r="F185" s="76" t="str">
        <f t="shared" si="14"/>
        <v/>
      </c>
      <c r="G185" s="77"/>
      <c r="H185" s="77"/>
      <c r="I185" s="77"/>
      <c r="J185" s="75"/>
      <c r="K185" s="59" t="str">
        <f>IF(E185="","",'OPĆI DIO'!$C$1)</f>
        <v/>
      </c>
      <c r="L185" s="59" t="str">
        <f t="shared" si="10"/>
        <v/>
      </c>
      <c r="M185" s="59" t="str">
        <f t="shared" si="11"/>
        <v/>
      </c>
    </row>
    <row r="186" spans="1:13" ht="15.75" customHeight="1">
      <c r="A186" s="72" t="str">
        <f>IF(E186="","",VLOOKUP('OPĆI DIO'!$C$1,'OPĆI DIO'!$N$4:$W$137,10,FALSE))</f>
        <v/>
      </c>
      <c r="B186" s="72" t="str">
        <f>IF(E186="","",VLOOKUP('OPĆI DIO'!$C$1,'OPĆI DIO'!$N$4:$W$137,9,FALSE))</f>
        <v/>
      </c>
      <c r="C186" s="73" t="str">
        <f t="shared" si="12"/>
        <v/>
      </c>
      <c r="D186" s="74" t="str">
        <f t="shared" si="13"/>
        <v/>
      </c>
      <c r="E186" s="75"/>
      <c r="F186" s="76" t="str">
        <f t="shared" si="14"/>
        <v/>
      </c>
      <c r="G186" s="77"/>
      <c r="H186" s="77"/>
      <c r="I186" s="77"/>
      <c r="J186" s="75"/>
      <c r="K186" s="59" t="str">
        <f>IF(E186="","",'OPĆI DIO'!$C$1)</f>
        <v/>
      </c>
      <c r="L186" s="59" t="str">
        <f t="shared" si="10"/>
        <v/>
      </c>
      <c r="M186" s="59" t="str">
        <f t="shared" si="11"/>
        <v/>
      </c>
    </row>
    <row r="187" spans="1:13" ht="15.75" customHeight="1">
      <c r="A187" s="72" t="str">
        <f>IF(E187="","",VLOOKUP('OPĆI DIO'!$C$1,'OPĆI DIO'!$N$4:$W$137,10,FALSE))</f>
        <v/>
      </c>
      <c r="B187" s="72" t="str">
        <f>IF(E187="","",VLOOKUP('OPĆI DIO'!$C$1,'OPĆI DIO'!$N$4:$W$137,9,FALSE))</f>
        <v/>
      </c>
      <c r="C187" s="73" t="str">
        <f t="shared" si="12"/>
        <v/>
      </c>
      <c r="D187" s="74" t="str">
        <f t="shared" si="13"/>
        <v/>
      </c>
      <c r="E187" s="75"/>
      <c r="F187" s="76" t="str">
        <f t="shared" si="14"/>
        <v/>
      </c>
      <c r="G187" s="77"/>
      <c r="H187" s="77"/>
      <c r="I187" s="77"/>
      <c r="J187" s="75"/>
      <c r="K187" s="59" t="str">
        <f>IF(E187="","",'OPĆI DIO'!$C$1)</f>
        <v/>
      </c>
      <c r="L187" s="59" t="str">
        <f t="shared" si="10"/>
        <v/>
      </c>
      <c r="M187" s="59" t="str">
        <f t="shared" si="11"/>
        <v/>
      </c>
    </row>
    <row r="188" spans="1:13" ht="15.75" customHeight="1">
      <c r="A188" s="72" t="str">
        <f>IF(E188="","",VLOOKUP('OPĆI DIO'!$C$1,'OPĆI DIO'!$N$4:$W$137,10,FALSE))</f>
        <v/>
      </c>
      <c r="B188" s="72" t="str">
        <f>IF(E188="","",VLOOKUP('OPĆI DIO'!$C$1,'OPĆI DIO'!$N$4:$W$137,9,FALSE))</f>
        <v/>
      </c>
      <c r="C188" s="73" t="str">
        <f t="shared" si="12"/>
        <v/>
      </c>
      <c r="D188" s="74" t="str">
        <f t="shared" si="13"/>
        <v/>
      </c>
      <c r="E188" s="75"/>
      <c r="F188" s="76" t="str">
        <f t="shared" si="14"/>
        <v/>
      </c>
      <c r="G188" s="77"/>
      <c r="H188" s="77"/>
      <c r="I188" s="77"/>
      <c r="J188" s="75"/>
      <c r="K188" s="59" t="str">
        <f>IF(E188="","",'OPĆI DIO'!$C$1)</f>
        <v/>
      </c>
      <c r="L188" s="59" t="str">
        <f t="shared" si="10"/>
        <v/>
      </c>
      <c r="M188" s="59" t="str">
        <f t="shared" si="11"/>
        <v/>
      </c>
    </row>
    <row r="189" spans="1:13" ht="15.75" customHeight="1">
      <c r="A189" s="72" t="str">
        <f>IF(E189="","",VLOOKUP('OPĆI DIO'!$C$1,'OPĆI DIO'!$N$4:$W$137,10,FALSE))</f>
        <v/>
      </c>
      <c r="B189" s="72" t="str">
        <f>IF(E189="","",VLOOKUP('OPĆI DIO'!$C$1,'OPĆI DIO'!$N$4:$W$137,9,FALSE))</f>
        <v/>
      </c>
      <c r="C189" s="73" t="str">
        <f t="shared" si="12"/>
        <v/>
      </c>
      <c r="D189" s="74" t="str">
        <f t="shared" si="13"/>
        <v/>
      </c>
      <c r="E189" s="75"/>
      <c r="F189" s="76" t="str">
        <f t="shared" si="14"/>
        <v/>
      </c>
      <c r="G189" s="77"/>
      <c r="H189" s="77"/>
      <c r="I189" s="77"/>
      <c r="J189" s="75"/>
      <c r="K189" s="59" t="str">
        <f>IF(E189="","",'OPĆI DIO'!$C$1)</f>
        <v/>
      </c>
      <c r="L189" s="59" t="str">
        <f t="shared" si="10"/>
        <v/>
      </c>
      <c r="M189" s="59" t="str">
        <f t="shared" si="11"/>
        <v/>
      </c>
    </row>
    <row r="190" spans="1:13" ht="15.75" customHeight="1">
      <c r="A190" s="72" t="str">
        <f>IF(E190="","",VLOOKUP('OPĆI DIO'!$C$1,'OPĆI DIO'!$N$4:$W$137,10,FALSE))</f>
        <v/>
      </c>
      <c r="B190" s="72" t="str">
        <f>IF(E190="","",VLOOKUP('OPĆI DIO'!$C$1,'OPĆI DIO'!$N$4:$W$137,9,FALSE))</f>
        <v/>
      </c>
      <c r="C190" s="73" t="str">
        <f t="shared" si="12"/>
        <v/>
      </c>
      <c r="D190" s="74" t="str">
        <f t="shared" si="13"/>
        <v/>
      </c>
      <c r="E190" s="75"/>
      <c r="F190" s="76" t="str">
        <f t="shared" si="14"/>
        <v/>
      </c>
      <c r="G190" s="77"/>
      <c r="H190" s="77"/>
      <c r="I190" s="77"/>
      <c r="J190" s="75"/>
      <c r="K190" s="59" t="str">
        <f>IF(E190="","",'OPĆI DIO'!$C$1)</f>
        <v/>
      </c>
      <c r="L190" s="59" t="str">
        <f t="shared" si="10"/>
        <v/>
      </c>
      <c r="M190" s="59" t="str">
        <f t="shared" si="11"/>
        <v/>
      </c>
    </row>
    <row r="191" spans="1:13" ht="15.75" customHeight="1">
      <c r="A191" s="72" t="str">
        <f>IF(E191="","",VLOOKUP('OPĆI DIO'!$C$1,'OPĆI DIO'!$N$4:$W$137,10,FALSE))</f>
        <v/>
      </c>
      <c r="B191" s="72" t="str">
        <f>IF(E191="","",VLOOKUP('OPĆI DIO'!$C$1,'OPĆI DIO'!$N$4:$W$137,9,FALSE))</f>
        <v/>
      </c>
      <c r="C191" s="73" t="str">
        <f t="shared" si="12"/>
        <v/>
      </c>
      <c r="D191" s="74" t="str">
        <f t="shared" si="13"/>
        <v/>
      </c>
      <c r="E191" s="75"/>
      <c r="F191" s="76" t="str">
        <f t="shared" si="14"/>
        <v/>
      </c>
      <c r="G191" s="77"/>
      <c r="H191" s="77"/>
      <c r="I191" s="77"/>
      <c r="J191" s="75"/>
      <c r="K191" s="59" t="str">
        <f>IF(E191="","",'OPĆI DIO'!$C$1)</f>
        <v/>
      </c>
      <c r="L191" s="59" t="str">
        <f t="shared" si="10"/>
        <v/>
      </c>
      <c r="M191" s="59" t="str">
        <f t="shared" si="11"/>
        <v/>
      </c>
    </row>
    <row r="192" spans="1:13" ht="15.75" customHeight="1">
      <c r="A192" s="72" t="str">
        <f>IF(E192="","",VLOOKUP('OPĆI DIO'!$C$1,'OPĆI DIO'!$N$4:$W$137,10,FALSE))</f>
        <v/>
      </c>
      <c r="B192" s="72" t="str">
        <f>IF(E192="","",VLOOKUP('OPĆI DIO'!$C$1,'OPĆI DIO'!$N$4:$W$137,9,FALSE))</f>
        <v/>
      </c>
      <c r="C192" s="73" t="str">
        <f t="shared" si="12"/>
        <v/>
      </c>
      <c r="D192" s="74" t="str">
        <f t="shared" si="13"/>
        <v/>
      </c>
      <c r="E192" s="75"/>
      <c r="F192" s="76" t="str">
        <f t="shared" si="14"/>
        <v/>
      </c>
      <c r="G192" s="77"/>
      <c r="H192" s="77"/>
      <c r="I192" s="77"/>
      <c r="J192" s="75"/>
      <c r="K192" s="59" t="str">
        <f>IF(E192="","",'OPĆI DIO'!$C$1)</f>
        <v/>
      </c>
      <c r="L192" s="59" t="str">
        <f t="shared" si="10"/>
        <v/>
      </c>
      <c r="M192" s="59" t="str">
        <f t="shared" si="11"/>
        <v/>
      </c>
    </row>
    <row r="193" spans="1:13" ht="15.75" customHeight="1">
      <c r="A193" s="72" t="str">
        <f>IF(E193="","",VLOOKUP('OPĆI DIO'!$C$1,'OPĆI DIO'!$N$4:$W$137,10,FALSE))</f>
        <v/>
      </c>
      <c r="B193" s="72" t="str">
        <f>IF(E193="","",VLOOKUP('OPĆI DIO'!$C$1,'OPĆI DIO'!$N$4:$W$137,9,FALSE))</f>
        <v/>
      </c>
      <c r="C193" s="73" t="str">
        <f t="shared" si="12"/>
        <v/>
      </c>
      <c r="D193" s="74" t="str">
        <f t="shared" si="13"/>
        <v/>
      </c>
      <c r="E193" s="75"/>
      <c r="F193" s="76" t="str">
        <f t="shared" si="14"/>
        <v/>
      </c>
      <c r="G193" s="77"/>
      <c r="H193" s="77"/>
      <c r="I193" s="77"/>
      <c r="J193" s="75"/>
      <c r="K193" s="59" t="str">
        <f>IF(E193="","",'OPĆI DIO'!$C$1)</f>
        <v/>
      </c>
      <c r="L193" s="59" t="str">
        <f t="shared" si="10"/>
        <v/>
      </c>
      <c r="M193" s="59" t="str">
        <f t="shared" si="11"/>
        <v/>
      </c>
    </row>
    <row r="194" spans="1:13" ht="15.75" customHeight="1">
      <c r="A194" s="72" t="str">
        <f>IF(E194="","",VLOOKUP('OPĆI DIO'!$C$1,'OPĆI DIO'!$N$4:$W$137,10,FALSE))</f>
        <v/>
      </c>
      <c r="B194" s="72" t="str">
        <f>IF(E194="","",VLOOKUP('OPĆI DIO'!$C$1,'OPĆI DIO'!$N$4:$W$137,9,FALSE))</f>
        <v/>
      </c>
      <c r="C194" s="73" t="str">
        <f t="shared" si="12"/>
        <v/>
      </c>
      <c r="D194" s="74" t="str">
        <f t="shared" si="13"/>
        <v/>
      </c>
      <c r="E194" s="75"/>
      <c r="F194" s="76" t="str">
        <f t="shared" si="14"/>
        <v/>
      </c>
      <c r="G194" s="77"/>
      <c r="H194" s="77"/>
      <c r="I194" s="77"/>
      <c r="J194" s="75"/>
      <c r="K194" s="59" t="str">
        <f>IF(E194="","",'OPĆI DIO'!$C$1)</f>
        <v/>
      </c>
      <c r="L194" s="59" t="str">
        <f t="shared" si="10"/>
        <v/>
      </c>
      <c r="M194" s="59" t="str">
        <f t="shared" si="11"/>
        <v/>
      </c>
    </row>
    <row r="195" spans="1:13" ht="15.75" customHeight="1">
      <c r="A195" s="72" t="str">
        <f>IF(E195="","",VLOOKUP('OPĆI DIO'!$C$1,'OPĆI DIO'!$N$4:$W$137,10,FALSE))</f>
        <v/>
      </c>
      <c r="B195" s="72" t="str">
        <f>IF(E195="","",VLOOKUP('OPĆI DIO'!$C$1,'OPĆI DIO'!$N$4:$W$137,9,FALSE))</f>
        <v/>
      </c>
      <c r="C195" s="73" t="str">
        <f t="shared" si="12"/>
        <v/>
      </c>
      <c r="D195" s="74" t="str">
        <f t="shared" si="13"/>
        <v/>
      </c>
      <c r="E195" s="75"/>
      <c r="F195" s="76" t="str">
        <f t="shared" si="14"/>
        <v/>
      </c>
      <c r="G195" s="77"/>
      <c r="H195" s="77"/>
      <c r="I195" s="77"/>
      <c r="J195" s="75"/>
      <c r="K195" s="59" t="str">
        <f>IF(E195="","",'OPĆI DIO'!$C$1)</f>
        <v/>
      </c>
      <c r="L195" s="59" t="str">
        <f t="shared" ref="L195:L258" si="15">LEFT(E195,2)</f>
        <v/>
      </c>
      <c r="M195" s="59" t="str">
        <f t="shared" ref="M195:M258" si="16">LEFT(E195,3)</f>
        <v/>
      </c>
    </row>
    <row r="196" spans="1:13" ht="15.75" customHeight="1">
      <c r="A196" s="72" t="str">
        <f>IF(E196="","",VLOOKUP('OPĆI DIO'!$C$1,'OPĆI DIO'!$N$4:$W$137,10,FALSE))</f>
        <v/>
      </c>
      <c r="B196" s="72" t="str">
        <f>IF(E196="","",VLOOKUP('OPĆI DIO'!$C$1,'OPĆI DIO'!$N$4:$W$137,9,FALSE))</f>
        <v/>
      </c>
      <c r="C196" s="73" t="str">
        <f t="shared" si="12"/>
        <v/>
      </c>
      <c r="D196" s="74" t="str">
        <f t="shared" si="13"/>
        <v/>
      </c>
      <c r="E196" s="75"/>
      <c r="F196" s="76" t="str">
        <f t="shared" si="14"/>
        <v/>
      </c>
      <c r="G196" s="77"/>
      <c r="H196" s="77"/>
      <c r="I196" s="77"/>
      <c r="J196" s="75"/>
      <c r="K196" s="59" t="str">
        <f>IF(E196="","",'OPĆI DIO'!$C$1)</f>
        <v/>
      </c>
      <c r="L196" s="59" t="str">
        <f t="shared" si="15"/>
        <v/>
      </c>
      <c r="M196" s="59" t="str">
        <f t="shared" si="16"/>
        <v/>
      </c>
    </row>
    <row r="197" spans="1:13" ht="15.75" customHeight="1">
      <c r="A197" s="72" t="str">
        <f>IF(E197="","",VLOOKUP('OPĆI DIO'!$C$1,'OPĆI DIO'!$N$4:$W$137,10,FALSE))</f>
        <v/>
      </c>
      <c r="B197" s="72" t="str">
        <f>IF(E197="","",VLOOKUP('OPĆI DIO'!$C$1,'OPĆI DIO'!$N$4:$W$137,9,FALSE))</f>
        <v/>
      </c>
      <c r="C197" s="73" t="str">
        <f t="shared" si="12"/>
        <v/>
      </c>
      <c r="D197" s="74" t="str">
        <f t="shared" si="13"/>
        <v/>
      </c>
      <c r="E197" s="75"/>
      <c r="F197" s="76" t="str">
        <f t="shared" si="14"/>
        <v/>
      </c>
      <c r="G197" s="77"/>
      <c r="H197" s="77"/>
      <c r="I197" s="77"/>
      <c r="J197" s="75"/>
      <c r="K197" s="59" t="str">
        <f>IF(E197="","",'OPĆI DIO'!$C$1)</f>
        <v/>
      </c>
      <c r="L197" s="59" t="str">
        <f t="shared" si="15"/>
        <v/>
      </c>
      <c r="M197" s="59" t="str">
        <f t="shared" si="16"/>
        <v/>
      </c>
    </row>
    <row r="198" spans="1:13" ht="15.75" customHeight="1">
      <c r="A198" s="72" t="str">
        <f>IF(E198="","",VLOOKUP('OPĆI DIO'!$C$1,'OPĆI DIO'!$N$4:$W$137,10,FALSE))</f>
        <v/>
      </c>
      <c r="B198" s="72" t="str">
        <f>IF(E198="","",VLOOKUP('OPĆI DIO'!$C$1,'OPĆI DIO'!$N$4:$W$137,9,FALSE))</f>
        <v/>
      </c>
      <c r="C198" s="73" t="str">
        <f t="shared" ref="C198:C261" si="17">IFERROR(VLOOKUP(E198,$R$6:$U$113,3,FALSE),"")</f>
        <v/>
      </c>
      <c r="D198" s="74" t="str">
        <f t="shared" ref="D198:D261" si="18">IFERROR(VLOOKUP(E198,$R$6:$U$113,4,FALSE),"")</f>
        <v/>
      </c>
      <c r="E198" s="75"/>
      <c r="F198" s="76" t="str">
        <f t="shared" ref="F198:F261" si="19">IFERROR(VLOOKUP(E198,$R$6:$U$113,2,FALSE),"")</f>
        <v/>
      </c>
      <c r="G198" s="77"/>
      <c r="H198" s="77"/>
      <c r="I198" s="77"/>
      <c r="J198" s="75"/>
      <c r="K198" s="59" t="str">
        <f>IF(E198="","",'OPĆI DIO'!$C$1)</f>
        <v/>
      </c>
      <c r="L198" s="59" t="str">
        <f t="shared" si="15"/>
        <v/>
      </c>
      <c r="M198" s="59" t="str">
        <f t="shared" si="16"/>
        <v/>
      </c>
    </row>
    <row r="199" spans="1:13" ht="15.75" customHeight="1">
      <c r="A199" s="72" t="str">
        <f>IF(E199="","",VLOOKUP('OPĆI DIO'!$C$1,'OPĆI DIO'!$N$4:$W$137,10,FALSE))</f>
        <v/>
      </c>
      <c r="B199" s="72" t="str">
        <f>IF(E199="","",VLOOKUP('OPĆI DIO'!$C$1,'OPĆI DIO'!$N$4:$W$137,9,FALSE))</f>
        <v/>
      </c>
      <c r="C199" s="73" t="str">
        <f t="shared" si="17"/>
        <v/>
      </c>
      <c r="D199" s="74" t="str">
        <f t="shared" si="18"/>
        <v/>
      </c>
      <c r="E199" s="75"/>
      <c r="F199" s="76" t="str">
        <f t="shared" si="19"/>
        <v/>
      </c>
      <c r="G199" s="77"/>
      <c r="H199" s="77"/>
      <c r="I199" s="77"/>
      <c r="J199" s="75"/>
      <c r="K199" s="59" t="str">
        <f>IF(E199="","",'OPĆI DIO'!$C$1)</f>
        <v/>
      </c>
      <c r="L199" s="59" t="str">
        <f t="shared" si="15"/>
        <v/>
      </c>
      <c r="M199" s="59" t="str">
        <f t="shared" si="16"/>
        <v/>
      </c>
    </row>
    <row r="200" spans="1:13" ht="15.75" customHeight="1">
      <c r="A200" s="72" t="str">
        <f>IF(E200="","",VLOOKUP('OPĆI DIO'!$C$1,'OPĆI DIO'!$N$4:$W$137,10,FALSE))</f>
        <v/>
      </c>
      <c r="B200" s="72" t="str">
        <f>IF(E200="","",VLOOKUP('OPĆI DIO'!$C$1,'OPĆI DIO'!$N$4:$W$137,9,FALSE))</f>
        <v/>
      </c>
      <c r="C200" s="73" t="str">
        <f t="shared" si="17"/>
        <v/>
      </c>
      <c r="D200" s="74" t="str">
        <f t="shared" si="18"/>
        <v/>
      </c>
      <c r="E200" s="75"/>
      <c r="F200" s="76" t="str">
        <f t="shared" si="19"/>
        <v/>
      </c>
      <c r="G200" s="77"/>
      <c r="H200" s="77"/>
      <c r="I200" s="77"/>
      <c r="J200" s="75"/>
      <c r="K200" s="59" t="str">
        <f>IF(E200="","",'OPĆI DIO'!$C$1)</f>
        <v/>
      </c>
      <c r="L200" s="59" t="str">
        <f t="shared" si="15"/>
        <v/>
      </c>
      <c r="M200" s="59" t="str">
        <f t="shared" si="16"/>
        <v/>
      </c>
    </row>
    <row r="201" spans="1:13" ht="15.75" customHeight="1">
      <c r="A201" s="72" t="str">
        <f>IF(E201="","",VLOOKUP('OPĆI DIO'!$C$1,'OPĆI DIO'!$N$4:$W$137,10,FALSE))</f>
        <v/>
      </c>
      <c r="B201" s="72" t="str">
        <f>IF(E201="","",VLOOKUP('OPĆI DIO'!$C$1,'OPĆI DIO'!$N$4:$W$137,9,FALSE))</f>
        <v/>
      </c>
      <c r="C201" s="73" t="str">
        <f t="shared" si="17"/>
        <v/>
      </c>
      <c r="D201" s="74" t="str">
        <f t="shared" si="18"/>
        <v/>
      </c>
      <c r="E201" s="75"/>
      <c r="F201" s="76" t="str">
        <f t="shared" si="19"/>
        <v/>
      </c>
      <c r="G201" s="77"/>
      <c r="H201" s="77"/>
      <c r="I201" s="77"/>
      <c r="J201" s="75"/>
      <c r="K201" s="59" t="str">
        <f>IF(E201="","",'OPĆI DIO'!$C$1)</f>
        <v/>
      </c>
      <c r="L201" s="59" t="str">
        <f t="shared" si="15"/>
        <v/>
      </c>
      <c r="M201" s="59" t="str">
        <f t="shared" si="16"/>
        <v/>
      </c>
    </row>
    <row r="202" spans="1:13" ht="15.75" customHeight="1">
      <c r="A202" s="72" t="str">
        <f>IF(E202="","",VLOOKUP('OPĆI DIO'!$C$1,'OPĆI DIO'!$N$4:$W$137,10,FALSE))</f>
        <v/>
      </c>
      <c r="B202" s="72" t="str">
        <f>IF(E202="","",VLOOKUP('OPĆI DIO'!$C$1,'OPĆI DIO'!$N$4:$W$137,9,FALSE))</f>
        <v/>
      </c>
      <c r="C202" s="73" t="str">
        <f t="shared" si="17"/>
        <v/>
      </c>
      <c r="D202" s="74" t="str">
        <f t="shared" si="18"/>
        <v/>
      </c>
      <c r="E202" s="75"/>
      <c r="F202" s="76" t="str">
        <f t="shared" si="19"/>
        <v/>
      </c>
      <c r="G202" s="77"/>
      <c r="H202" s="77"/>
      <c r="I202" s="77"/>
      <c r="J202" s="75"/>
      <c r="K202" s="59" t="str">
        <f>IF(E202="","",'OPĆI DIO'!$C$1)</f>
        <v/>
      </c>
      <c r="L202" s="59" t="str">
        <f t="shared" si="15"/>
        <v/>
      </c>
      <c r="M202" s="59" t="str">
        <f t="shared" si="16"/>
        <v/>
      </c>
    </row>
    <row r="203" spans="1:13" ht="15.75" customHeight="1">
      <c r="A203" s="72" t="str">
        <f>IF(E203="","",VLOOKUP('OPĆI DIO'!$C$1,'OPĆI DIO'!$N$4:$W$137,10,FALSE))</f>
        <v/>
      </c>
      <c r="B203" s="72" t="str">
        <f>IF(E203="","",VLOOKUP('OPĆI DIO'!$C$1,'OPĆI DIO'!$N$4:$W$137,9,FALSE))</f>
        <v/>
      </c>
      <c r="C203" s="73" t="str">
        <f t="shared" si="17"/>
        <v/>
      </c>
      <c r="D203" s="74" t="str">
        <f t="shared" si="18"/>
        <v/>
      </c>
      <c r="E203" s="75"/>
      <c r="F203" s="76" t="str">
        <f t="shared" si="19"/>
        <v/>
      </c>
      <c r="G203" s="77"/>
      <c r="H203" s="77"/>
      <c r="I203" s="77"/>
      <c r="J203" s="75"/>
      <c r="K203" s="59" t="str">
        <f>IF(E203="","",'OPĆI DIO'!$C$1)</f>
        <v/>
      </c>
      <c r="L203" s="59" t="str">
        <f t="shared" si="15"/>
        <v/>
      </c>
      <c r="M203" s="59" t="str">
        <f t="shared" si="16"/>
        <v/>
      </c>
    </row>
    <row r="204" spans="1:13" ht="15.75" customHeight="1">
      <c r="A204" s="72" t="str">
        <f>IF(E204="","",VLOOKUP('OPĆI DIO'!$C$1,'OPĆI DIO'!$N$4:$W$137,10,FALSE))</f>
        <v/>
      </c>
      <c r="B204" s="72" t="str">
        <f>IF(E204="","",VLOOKUP('OPĆI DIO'!$C$1,'OPĆI DIO'!$N$4:$W$137,9,FALSE))</f>
        <v/>
      </c>
      <c r="C204" s="73" t="str">
        <f t="shared" si="17"/>
        <v/>
      </c>
      <c r="D204" s="74" t="str">
        <f t="shared" si="18"/>
        <v/>
      </c>
      <c r="E204" s="75"/>
      <c r="F204" s="76" t="str">
        <f t="shared" si="19"/>
        <v/>
      </c>
      <c r="G204" s="77"/>
      <c r="H204" s="77"/>
      <c r="I204" s="77"/>
      <c r="J204" s="75"/>
      <c r="K204" s="59" t="str">
        <f>IF(E204="","",'OPĆI DIO'!$C$1)</f>
        <v/>
      </c>
      <c r="L204" s="59" t="str">
        <f t="shared" si="15"/>
        <v/>
      </c>
      <c r="M204" s="59" t="str">
        <f t="shared" si="16"/>
        <v/>
      </c>
    </row>
    <row r="205" spans="1:13" ht="15.75" customHeight="1">
      <c r="A205" s="72" t="str">
        <f>IF(E205="","",VLOOKUP('OPĆI DIO'!$C$1,'OPĆI DIO'!$N$4:$W$137,10,FALSE))</f>
        <v/>
      </c>
      <c r="B205" s="72" t="str">
        <f>IF(E205="","",VLOOKUP('OPĆI DIO'!$C$1,'OPĆI DIO'!$N$4:$W$137,9,FALSE))</f>
        <v/>
      </c>
      <c r="C205" s="73" t="str">
        <f t="shared" si="17"/>
        <v/>
      </c>
      <c r="D205" s="74" t="str">
        <f t="shared" si="18"/>
        <v/>
      </c>
      <c r="E205" s="75"/>
      <c r="F205" s="76" t="str">
        <f t="shared" si="19"/>
        <v/>
      </c>
      <c r="G205" s="77"/>
      <c r="H205" s="77"/>
      <c r="I205" s="77"/>
      <c r="J205" s="75"/>
      <c r="K205" s="59" t="str">
        <f>IF(E205="","",'OPĆI DIO'!$C$1)</f>
        <v/>
      </c>
      <c r="L205" s="59" t="str">
        <f t="shared" si="15"/>
        <v/>
      </c>
      <c r="M205" s="59" t="str">
        <f t="shared" si="16"/>
        <v/>
      </c>
    </row>
    <row r="206" spans="1:13" ht="15.75" customHeight="1">
      <c r="A206" s="72" t="str">
        <f>IF(E206="","",VLOOKUP('OPĆI DIO'!$C$1,'OPĆI DIO'!$N$4:$W$137,10,FALSE))</f>
        <v/>
      </c>
      <c r="B206" s="72" t="str">
        <f>IF(E206="","",VLOOKUP('OPĆI DIO'!$C$1,'OPĆI DIO'!$N$4:$W$137,9,FALSE))</f>
        <v/>
      </c>
      <c r="C206" s="73" t="str">
        <f t="shared" si="17"/>
        <v/>
      </c>
      <c r="D206" s="74" t="str">
        <f t="shared" si="18"/>
        <v/>
      </c>
      <c r="E206" s="75"/>
      <c r="F206" s="76" t="str">
        <f t="shared" si="19"/>
        <v/>
      </c>
      <c r="G206" s="77"/>
      <c r="H206" s="77"/>
      <c r="I206" s="77"/>
      <c r="J206" s="75"/>
      <c r="K206" s="59" t="str">
        <f>IF(E206="","",'OPĆI DIO'!$C$1)</f>
        <v/>
      </c>
      <c r="L206" s="59" t="str">
        <f t="shared" si="15"/>
        <v/>
      </c>
      <c r="M206" s="59" t="str">
        <f t="shared" si="16"/>
        <v/>
      </c>
    </row>
    <row r="207" spans="1:13" ht="15.75" customHeight="1">
      <c r="A207" s="72" t="str">
        <f>IF(E207="","",VLOOKUP('OPĆI DIO'!$C$1,'OPĆI DIO'!$N$4:$W$137,10,FALSE))</f>
        <v/>
      </c>
      <c r="B207" s="72" t="str">
        <f>IF(E207="","",VLOOKUP('OPĆI DIO'!$C$1,'OPĆI DIO'!$N$4:$W$137,9,FALSE))</f>
        <v/>
      </c>
      <c r="C207" s="73" t="str">
        <f t="shared" si="17"/>
        <v/>
      </c>
      <c r="D207" s="74" t="str">
        <f t="shared" si="18"/>
        <v/>
      </c>
      <c r="E207" s="75"/>
      <c r="F207" s="76" t="str">
        <f t="shared" si="19"/>
        <v/>
      </c>
      <c r="G207" s="77"/>
      <c r="H207" s="77"/>
      <c r="I207" s="77"/>
      <c r="J207" s="75"/>
      <c r="K207" s="59" t="str">
        <f>IF(E207="","",'OPĆI DIO'!$C$1)</f>
        <v/>
      </c>
      <c r="L207" s="59" t="str">
        <f t="shared" si="15"/>
        <v/>
      </c>
      <c r="M207" s="59" t="str">
        <f t="shared" si="16"/>
        <v/>
      </c>
    </row>
    <row r="208" spans="1:13" ht="15.75" customHeight="1">
      <c r="A208" s="72" t="str">
        <f>IF(E208="","",VLOOKUP('OPĆI DIO'!$C$1,'OPĆI DIO'!$N$4:$W$137,10,FALSE))</f>
        <v/>
      </c>
      <c r="B208" s="72" t="str">
        <f>IF(E208="","",VLOOKUP('OPĆI DIO'!$C$1,'OPĆI DIO'!$N$4:$W$137,9,FALSE))</f>
        <v/>
      </c>
      <c r="C208" s="73" t="str">
        <f t="shared" si="17"/>
        <v/>
      </c>
      <c r="D208" s="74" t="str">
        <f t="shared" si="18"/>
        <v/>
      </c>
      <c r="E208" s="75"/>
      <c r="F208" s="76" t="str">
        <f t="shared" si="19"/>
        <v/>
      </c>
      <c r="G208" s="77"/>
      <c r="H208" s="77"/>
      <c r="I208" s="77"/>
      <c r="J208" s="75"/>
      <c r="K208" s="59" t="str">
        <f>IF(E208="","",'OPĆI DIO'!$C$1)</f>
        <v/>
      </c>
      <c r="L208" s="59" t="str">
        <f t="shared" si="15"/>
        <v/>
      </c>
      <c r="M208" s="59" t="str">
        <f t="shared" si="16"/>
        <v/>
      </c>
    </row>
    <row r="209" spans="1:13" ht="15.75" customHeight="1">
      <c r="A209" s="72" t="str">
        <f>IF(E209="","",VLOOKUP('OPĆI DIO'!$C$1,'OPĆI DIO'!$N$4:$W$137,10,FALSE))</f>
        <v/>
      </c>
      <c r="B209" s="72" t="str">
        <f>IF(E209="","",VLOOKUP('OPĆI DIO'!$C$1,'OPĆI DIO'!$N$4:$W$137,9,FALSE))</f>
        <v/>
      </c>
      <c r="C209" s="73" t="str">
        <f t="shared" si="17"/>
        <v/>
      </c>
      <c r="D209" s="74" t="str">
        <f t="shared" si="18"/>
        <v/>
      </c>
      <c r="E209" s="75"/>
      <c r="F209" s="76" t="str">
        <f t="shared" si="19"/>
        <v/>
      </c>
      <c r="G209" s="77"/>
      <c r="H209" s="77"/>
      <c r="I209" s="77"/>
      <c r="J209" s="75"/>
      <c r="K209" s="59" t="str">
        <f>IF(E209="","",'OPĆI DIO'!$C$1)</f>
        <v/>
      </c>
      <c r="L209" s="59" t="str">
        <f t="shared" si="15"/>
        <v/>
      </c>
      <c r="M209" s="59" t="str">
        <f t="shared" si="16"/>
        <v/>
      </c>
    </row>
    <row r="210" spans="1:13" ht="15.75" customHeight="1">
      <c r="A210" s="72" t="str">
        <f>IF(E210="","",VLOOKUP('OPĆI DIO'!$C$1,'OPĆI DIO'!$N$4:$W$137,10,FALSE))</f>
        <v/>
      </c>
      <c r="B210" s="72" t="str">
        <f>IF(E210="","",VLOOKUP('OPĆI DIO'!$C$1,'OPĆI DIO'!$N$4:$W$137,9,FALSE))</f>
        <v/>
      </c>
      <c r="C210" s="73" t="str">
        <f t="shared" si="17"/>
        <v/>
      </c>
      <c r="D210" s="74" t="str">
        <f t="shared" si="18"/>
        <v/>
      </c>
      <c r="E210" s="75"/>
      <c r="F210" s="76" t="str">
        <f t="shared" si="19"/>
        <v/>
      </c>
      <c r="G210" s="77"/>
      <c r="H210" s="77"/>
      <c r="I210" s="77"/>
      <c r="J210" s="75"/>
      <c r="K210" s="59" t="str">
        <f>IF(E210="","",'OPĆI DIO'!$C$1)</f>
        <v/>
      </c>
      <c r="L210" s="59" t="str">
        <f t="shared" si="15"/>
        <v/>
      </c>
      <c r="M210" s="59" t="str">
        <f t="shared" si="16"/>
        <v/>
      </c>
    </row>
    <row r="211" spans="1:13" ht="15.75" customHeight="1">
      <c r="A211" s="72" t="str">
        <f>IF(E211="","",VLOOKUP('OPĆI DIO'!$C$1,'OPĆI DIO'!$N$4:$W$137,10,FALSE))</f>
        <v/>
      </c>
      <c r="B211" s="72" t="str">
        <f>IF(E211="","",VLOOKUP('OPĆI DIO'!$C$1,'OPĆI DIO'!$N$4:$W$137,9,FALSE))</f>
        <v/>
      </c>
      <c r="C211" s="73" t="str">
        <f t="shared" si="17"/>
        <v/>
      </c>
      <c r="D211" s="74" t="str">
        <f t="shared" si="18"/>
        <v/>
      </c>
      <c r="E211" s="75"/>
      <c r="F211" s="76" t="str">
        <f t="shared" si="19"/>
        <v/>
      </c>
      <c r="G211" s="77"/>
      <c r="H211" s="77"/>
      <c r="I211" s="77"/>
      <c r="J211" s="75"/>
      <c r="K211" s="59" t="str">
        <f>IF(E211="","",'OPĆI DIO'!$C$1)</f>
        <v/>
      </c>
      <c r="L211" s="59" t="str">
        <f t="shared" si="15"/>
        <v/>
      </c>
      <c r="M211" s="59" t="str">
        <f t="shared" si="16"/>
        <v/>
      </c>
    </row>
    <row r="212" spans="1:13" ht="15.75" customHeight="1">
      <c r="A212" s="72" t="str">
        <f>IF(E212="","",VLOOKUP('OPĆI DIO'!$C$1,'OPĆI DIO'!$N$4:$W$137,10,FALSE))</f>
        <v/>
      </c>
      <c r="B212" s="72" t="str">
        <f>IF(E212="","",VLOOKUP('OPĆI DIO'!$C$1,'OPĆI DIO'!$N$4:$W$137,9,FALSE))</f>
        <v/>
      </c>
      <c r="C212" s="73" t="str">
        <f t="shared" si="17"/>
        <v/>
      </c>
      <c r="D212" s="74" t="str">
        <f t="shared" si="18"/>
        <v/>
      </c>
      <c r="E212" s="75"/>
      <c r="F212" s="76" t="str">
        <f t="shared" si="19"/>
        <v/>
      </c>
      <c r="G212" s="77"/>
      <c r="H212" s="77"/>
      <c r="I212" s="77"/>
      <c r="J212" s="75"/>
      <c r="K212" s="59" t="str">
        <f>IF(E212="","",'OPĆI DIO'!$C$1)</f>
        <v/>
      </c>
      <c r="L212" s="59" t="str">
        <f t="shared" si="15"/>
        <v/>
      </c>
      <c r="M212" s="59" t="str">
        <f t="shared" si="16"/>
        <v/>
      </c>
    </row>
    <row r="213" spans="1:13" ht="15.75" customHeight="1">
      <c r="A213" s="72" t="str">
        <f>IF(E213="","",VLOOKUP('OPĆI DIO'!$C$1,'OPĆI DIO'!$N$4:$W$137,10,FALSE))</f>
        <v/>
      </c>
      <c r="B213" s="72" t="str">
        <f>IF(E213="","",VLOOKUP('OPĆI DIO'!$C$1,'OPĆI DIO'!$N$4:$W$137,9,FALSE))</f>
        <v/>
      </c>
      <c r="C213" s="73" t="str">
        <f t="shared" si="17"/>
        <v/>
      </c>
      <c r="D213" s="74" t="str">
        <f t="shared" si="18"/>
        <v/>
      </c>
      <c r="E213" s="75"/>
      <c r="F213" s="76" t="str">
        <f t="shared" si="19"/>
        <v/>
      </c>
      <c r="G213" s="77"/>
      <c r="H213" s="77"/>
      <c r="I213" s="77"/>
      <c r="J213" s="75"/>
      <c r="K213" s="59" t="str">
        <f>IF(E213="","",'OPĆI DIO'!$C$1)</f>
        <v/>
      </c>
      <c r="L213" s="59" t="str">
        <f t="shared" si="15"/>
        <v/>
      </c>
      <c r="M213" s="59" t="str">
        <f t="shared" si="16"/>
        <v/>
      </c>
    </row>
    <row r="214" spans="1:13" ht="15.75" customHeight="1">
      <c r="A214" s="72" t="str">
        <f>IF(E214="","",VLOOKUP('OPĆI DIO'!$C$1,'OPĆI DIO'!$N$4:$W$137,10,FALSE))</f>
        <v/>
      </c>
      <c r="B214" s="72" t="str">
        <f>IF(E214="","",VLOOKUP('OPĆI DIO'!$C$1,'OPĆI DIO'!$N$4:$W$137,9,FALSE))</f>
        <v/>
      </c>
      <c r="C214" s="73" t="str">
        <f t="shared" si="17"/>
        <v/>
      </c>
      <c r="D214" s="74" t="str">
        <f t="shared" si="18"/>
        <v/>
      </c>
      <c r="E214" s="75"/>
      <c r="F214" s="76" t="str">
        <f t="shared" si="19"/>
        <v/>
      </c>
      <c r="G214" s="77"/>
      <c r="H214" s="77"/>
      <c r="I214" s="77"/>
      <c r="J214" s="75"/>
      <c r="K214" s="59" t="str">
        <f>IF(E214="","",'OPĆI DIO'!$C$1)</f>
        <v/>
      </c>
      <c r="L214" s="59" t="str">
        <f t="shared" si="15"/>
        <v/>
      </c>
      <c r="M214" s="59" t="str">
        <f t="shared" si="16"/>
        <v/>
      </c>
    </row>
    <row r="215" spans="1:13" ht="15.75" customHeight="1">
      <c r="A215" s="72" t="str">
        <f>IF(E215="","",VLOOKUP('OPĆI DIO'!$C$1,'OPĆI DIO'!$N$4:$W$137,10,FALSE))</f>
        <v/>
      </c>
      <c r="B215" s="72" t="str">
        <f>IF(E215="","",VLOOKUP('OPĆI DIO'!$C$1,'OPĆI DIO'!$N$4:$W$137,9,FALSE))</f>
        <v/>
      </c>
      <c r="C215" s="73" t="str">
        <f t="shared" si="17"/>
        <v/>
      </c>
      <c r="D215" s="74" t="str">
        <f t="shared" si="18"/>
        <v/>
      </c>
      <c r="E215" s="75"/>
      <c r="F215" s="76" t="str">
        <f t="shared" si="19"/>
        <v/>
      </c>
      <c r="G215" s="77"/>
      <c r="H215" s="77"/>
      <c r="I215" s="77"/>
      <c r="J215" s="75"/>
      <c r="K215" s="59" t="str">
        <f>IF(E215="","",'OPĆI DIO'!$C$1)</f>
        <v/>
      </c>
      <c r="L215" s="59" t="str">
        <f t="shared" si="15"/>
        <v/>
      </c>
      <c r="M215" s="59" t="str">
        <f t="shared" si="16"/>
        <v/>
      </c>
    </row>
    <row r="216" spans="1:13" ht="15.75" customHeight="1">
      <c r="A216" s="72" t="str">
        <f>IF(E216="","",VLOOKUP('OPĆI DIO'!$C$1,'OPĆI DIO'!$N$4:$W$137,10,FALSE))</f>
        <v/>
      </c>
      <c r="B216" s="72" t="str">
        <f>IF(E216="","",VLOOKUP('OPĆI DIO'!$C$1,'OPĆI DIO'!$N$4:$W$137,9,FALSE))</f>
        <v/>
      </c>
      <c r="C216" s="73" t="str">
        <f t="shared" si="17"/>
        <v/>
      </c>
      <c r="D216" s="74" t="str">
        <f t="shared" si="18"/>
        <v/>
      </c>
      <c r="E216" s="75"/>
      <c r="F216" s="76" t="str">
        <f t="shared" si="19"/>
        <v/>
      </c>
      <c r="G216" s="77"/>
      <c r="H216" s="77"/>
      <c r="I216" s="77"/>
      <c r="J216" s="75"/>
      <c r="K216" s="59" t="str">
        <f>IF(E216="","",'OPĆI DIO'!$C$1)</f>
        <v/>
      </c>
      <c r="L216" s="59" t="str">
        <f t="shared" si="15"/>
        <v/>
      </c>
      <c r="M216" s="59" t="str">
        <f t="shared" si="16"/>
        <v/>
      </c>
    </row>
    <row r="217" spans="1:13" ht="15.75" customHeight="1">
      <c r="A217" s="72" t="str">
        <f>IF(E217="","",VLOOKUP('OPĆI DIO'!$C$1,'OPĆI DIO'!$N$4:$W$137,10,FALSE))</f>
        <v/>
      </c>
      <c r="B217" s="72" t="str">
        <f>IF(E217="","",VLOOKUP('OPĆI DIO'!$C$1,'OPĆI DIO'!$N$4:$W$137,9,FALSE))</f>
        <v/>
      </c>
      <c r="C217" s="73" t="str">
        <f t="shared" si="17"/>
        <v/>
      </c>
      <c r="D217" s="74" t="str">
        <f t="shared" si="18"/>
        <v/>
      </c>
      <c r="E217" s="75"/>
      <c r="F217" s="76" t="str">
        <f t="shared" si="19"/>
        <v/>
      </c>
      <c r="G217" s="77"/>
      <c r="H217" s="77"/>
      <c r="I217" s="77"/>
      <c r="J217" s="75"/>
      <c r="K217" s="59" t="str">
        <f>IF(E217="","",'OPĆI DIO'!$C$1)</f>
        <v/>
      </c>
      <c r="L217" s="59" t="str">
        <f t="shared" si="15"/>
        <v/>
      </c>
      <c r="M217" s="59" t="str">
        <f t="shared" si="16"/>
        <v/>
      </c>
    </row>
    <row r="218" spans="1:13" ht="15.75" customHeight="1">
      <c r="A218" s="72" t="str">
        <f>IF(E218="","",VLOOKUP('OPĆI DIO'!$C$1,'OPĆI DIO'!$N$4:$W$137,10,FALSE))</f>
        <v/>
      </c>
      <c r="B218" s="72" t="str">
        <f>IF(E218="","",VLOOKUP('OPĆI DIO'!$C$1,'OPĆI DIO'!$N$4:$W$137,9,FALSE))</f>
        <v/>
      </c>
      <c r="C218" s="73" t="str">
        <f t="shared" si="17"/>
        <v/>
      </c>
      <c r="D218" s="74" t="str">
        <f t="shared" si="18"/>
        <v/>
      </c>
      <c r="E218" s="75"/>
      <c r="F218" s="76" t="str">
        <f t="shared" si="19"/>
        <v/>
      </c>
      <c r="G218" s="77"/>
      <c r="H218" s="77"/>
      <c r="I218" s="77"/>
      <c r="J218" s="75"/>
      <c r="K218" s="59" t="str">
        <f>IF(E218="","",'OPĆI DIO'!$C$1)</f>
        <v/>
      </c>
      <c r="L218" s="59" t="str">
        <f t="shared" si="15"/>
        <v/>
      </c>
      <c r="M218" s="59" t="str">
        <f t="shared" si="16"/>
        <v/>
      </c>
    </row>
    <row r="219" spans="1:13" ht="15.75" customHeight="1">
      <c r="A219" s="72" t="str">
        <f>IF(E219="","",VLOOKUP('OPĆI DIO'!$C$1,'OPĆI DIO'!$N$4:$W$137,10,FALSE))</f>
        <v/>
      </c>
      <c r="B219" s="72" t="str">
        <f>IF(E219="","",VLOOKUP('OPĆI DIO'!$C$1,'OPĆI DIO'!$N$4:$W$137,9,FALSE))</f>
        <v/>
      </c>
      <c r="C219" s="73" t="str">
        <f t="shared" si="17"/>
        <v/>
      </c>
      <c r="D219" s="74" t="str">
        <f t="shared" si="18"/>
        <v/>
      </c>
      <c r="E219" s="75"/>
      <c r="F219" s="76" t="str">
        <f t="shared" si="19"/>
        <v/>
      </c>
      <c r="G219" s="77"/>
      <c r="H219" s="77"/>
      <c r="I219" s="77"/>
      <c r="J219" s="75"/>
      <c r="K219" s="59" t="str">
        <f>IF(E219="","",'OPĆI DIO'!$C$1)</f>
        <v/>
      </c>
      <c r="L219" s="59" t="str">
        <f t="shared" si="15"/>
        <v/>
      </c>
      <c r="M219" s="59" t="str">
        <f t="shared" si="16"/>
        <v/>
      </c>
    </row>
    <row r="220" spans="1:13" ht="15.75" customHeight="1">
      <c r="A220" s="72" t="str">
        <f>IF(E220="","",VLOOKUP('OPĆI DIO'!$C$1,'OPĆI DIO'!$N$4:$W$137,10,FALSE))</f>
        <v/>
      </c>
      <c r="B220" s="72" t="str">
        <f>IF(E220="","",VLOOKUP('OPĆI DIO'!$C$1,'OPĆI DIO'!$N$4:$W$137,9,FALSE))</f>
        <v/>
      </c>
      <c r="C220" s="73" t="str">
        <f t="shared" si="17"/>
        <v/>
      </c>
      <c r="D220" s="74" t="str">
        <f t="shared" si="18"/>
        <v/>
      </c>
      <c r="E220" s="75"/>
      <c r="F220" s="76" t="str">
        <f t="shared" si="19"/>
        <v/>
      </c>
      <c r="G220" s="77"/>
      <c r="H220" s="77"/>
      <c r="I220" s="77"/>
      <c r="J220" s="75"/>
      <c r="K220" s="59" t="str">
        <f>IF(E220="","",'OPĆI DIO'!$C$1)</f>
        <v/>
      </c>
      <c r="L220" s="59" t="str">
        <f t="shared" si="15"/>
        <v/>
      </c>
      <c r="M220" s="59" t="str">
        <f t="shared" si="16"/>
        <v/>
      </c>
    </row>
    <row r="221" spans="1:13" ht="15.75" customHeight="1">
      <c r="A221" s="72" t="str">
        <f>IF(E221="","",VLOOKUP('OPĆI DIO'!$C$1,'OPĆI DIO'!$N$4:$W$137,10,FALSE))</f>
        <v/>
      </c>
      <c r="B221" s="72" t="str">
        <f>IF(E221="","",VLOOKUP('OPĆI DIO'!$C$1,'OPĆI DIO'!$N$4:$W$137,9,FALSE))</f>
        <v/>
      </c>
      <c r="C221" s="73" t="str">
        <f t="shared" si="17"/>
        <v/>
      </c>
      <c r="D221" s="74" t="str">
        <f t="shared" si="18"/>
        <v/>
      </c>
      <c r="E221" s="75"/>
      <c r="F221" s="76" t="str">
        <f t="shared" si="19"/>
        <v/>
      </c>
      <c r="G221" s="77"/>
      <c r="H221" s="77"/>
      <c r="I221" s="77"/>
      <c r="J221" s="75"/>
      <c r="K221" s="59" t="str">
        <f>IF(E221="","",'OPĆI DIO'!$C$1)</f>
        <v/>
      </c>
      <c r="L221" s="59" t="str">
        <f t="shared" si="15"/>
        <v/>
      </c>
      <c r="M221" s="59" t="str">
        <f t="shared" si="16"/>
        <v/>
      </c>
    </row>
    <row r="222" spans="1:13" ht="15.75" customHeight="1">
      <c r="A222" s="72" t="str">
        <f>IF(E222="","",VLOOKUP('OPĆI DIO'!$C$1,'OPĆI DIO'!$N$4:$W$137,10,FALSE))</f>
        <v/>
      </c>
      <c r="B222" s="72" t="str">
        <f>IF(E222="","",VLOOKUP('OPĆI DIO'!$C$1,'OPĆI DIO'!$N$4:$W$137,9,FALSE))</f>
        <v/>
      </c>
      <c r="C222" s="73" t="str">
        <f t="shared" si="17"/>
        <v/>
      </c>
      <c r="D222" s="74" t="str">
        <f t="shared" si="18"/>
        <v/>
      </c>
      <c r="E222" s="75"/>
      <c r="F222" s="76" t="str">
        <f t="shared" si="19"/>
        <v/>
      </c>
      <c r="G222" s="77"/>
      <c r="H222" s="77"/>
      <c r="I222" s="77"/>
      <c r="J222" s="75"/>
      <c r="K222" s="59" t="str">
        <f>IF(E222="","",'OPĆI DIO'!$C$1)</f>
        <v/>
      </c>
      <c r="L222" s="59" t="str">
        <f t="shared" si="15"/>
        <v/>
      </c>
      <c r="M222" s="59" t="str">
        <f t="shared" si="16"/>
        <v/>
      </c>
    </row>
    <row r="223" spans="1:13" ht="15.75" customHeight="1">
      <c r="A223" s="72" t="str">
        <f>IF(E223="","",VLOOKUP('OPĆI DIO'!$C$1,'OPĆI DIO'!$N$4:$W$137,10,FALSE))</f>
        <v/>
      </c>
      <c r="B223" s="72" t="str">
        <f>IF(E223="","",VLOOKUP('OPĆI DIO'!$C$1,'OPĆI DIO'!$N$4:$W$137,9,FALSE))</f>
        <v/>
      </c>
      <c r="C223" s="73" t="str">
        <f t="shared" si="17"/>
        <v/>
      </c>
      <c r="D223" s="74" t="str">
        <f t="shared" si="18"/>
        <v/>
      </c>
      <c r="E223" s="75"/>
      <c r="F223" s="76" t="str">
        <f t="shared" si="19"/>
        <v/>
      </c>
      <c r="G223" s="77"/>
      <c r="H223" s="77"/>
      <c r="I223" s="77"/>
      <c r="J223" s="75"/>
      <c r="K223" s="59" t="str">
        <f>IF(E223="","",'OPĆI DIO'!$C$1)</f>
        <v/>
      </c>
      <c r="L223" s="59" t="str">
        <f t="shared" si="15"/>
        <v/>
      </c>
      <c r="M223" s="59" t="str">
        <f t="shared" si="16"/>
        <v/>
      </c>
    </row>
    <row r="224" spans="1:13" ht="15.75" customHeight="1">
      <c r="A224" s="72" t="str">
        <f>IF(E224="","",VLOOKUP('OPĆI DIO'!$C$1,'OPĆI DIO'!$N$4:$W$137,10,FALSE))</f>
        <v/>
      </c>
      <c r="B224" s="72" t="str">
        <f>IF(E224="","",VLOOKUP('OPĆI DIO'!$C$1,'OPĆI DIO'!$N$4:$W$137,9,FALSE))</f>
        <v/>
      </c>
      <c r="C224" s="73" t="str">
        <f t="shared" si="17"/>
        <v/>
      </c>
      <c r="D224" s="74" t="str">
        <f t="shared" si="18"/>
        <v/>
      </c>
      <c r="E224" s="75"/>
      <c r="F224" s="76" t="str">
        <f t="shared" si="19"/>
        <v/>
      </c>
      <c r="G224" s="77"/>
      <c r="H224" s="77"/>
      <c r="I224" s="77"/>
      <c r="J224" s="75"/>
      <c r="K224" s="59" t="str">
        <f>IF(E224="","",'OPĆI DIO'!$C$1)</f>
        <v/>
      </c>
      <c r="L224" s="59" t="str">
        <f t="shared" si="15"/>
        <v/>
      </c>
      <c r="M224" s="59" t="str">
        <f t="shared" si="16"/>
        <v/>
      </c>
    </row>
    <row r="225" spans="1:13" ht="15.75" customHeight="1">
      <c r="A225" s="72" t="str">
        <f>IF(E225="","",VLOOKUP('OPĆI DIO'!$C$1,'OPĆI DIO'!$N$4:$W$137,10,FALSE))</f>
        <v/>
      </c>
      <c r="B225" s="72" t="str">
        <f>IF(E225="","",VLOOKUP('OPĆI DIO'!$C$1,'OPĆI DIO'!$N$4:$W$137,9,FALSE))</f>
        <v/>
      </c>
      <c r="C225" s="73" t="str">
        <f t="shared" si="17"/>
        <v/>
      </c>
      <c r="D225" s="74" t="str">
        <f t="shared" si="18"/>
        <v/>
      </c>
      <c r="E225" s="75"/>
      <c r="F225" s="76" t="str">
        <f t="shared" si="19"/>
        <v/>
      </c>
      <c r="G225" s="77"/>
      <c r="H225" s="77"/>
      <c r="I225" s="77"/>
      <c r="J225" s="75"/>
      <c r="K225" s="59" t="str">
        <f>IF(E225="","",'OPĆI DIO'!$C$1)</f>
        <v/>
      </c>
      <c r="L225" s="59" t="str">
        <f t="shared" si="15"/>
        <v/>
      </c>
      <c r="M225" s="59" t="str">
        <f t="shared" si="16"/>
        <v/>
      </c>
    </row>
    <row r="226" spans="1:13" ht="15.75" customHeight="1">
      <c r="A226" s="72" t="str">
        <f>IF(E226="","",VLOOKUP('OPĆI DIO'!$C$1,'OPĆI DIO'!$N$4:$W$137,10,FALSE))</f>
        <v/>
      </c>
      <c r="B226" s="72" t="str">
        <f>IF(E226="","",VLOOKUP('OPĆI DIO'!$C$1,'OPĆI DIO'!$N$4:$W$137,9,FALSE))</f>
        <v/>
      </c>
      <c r="C226" s="73" t="str">
        <f t="shared" si="17"/>
        <v/>
      </c>
      <c r="D226" s="74" t="str">
        <f t="shared" si="18"/>
        <v/>
      </c>
      <c r="E226" s="75"/>
      <c r="F226" s="76" t="str">
        <f t="shared" si="19"/>
        <v/>
      </c>
      <c r="G226" s="77"/>
      <c r="H226" s="77"/>
      <c r="I226" s="77"/>
      <c r="J226" s="75"/>
      <c r="K226" s="59" t="str">
        <f>IF(E226="","",'OPĆI DIO'!$C$1)</f>
        <v/>
      </c>
      <c r="L226" s="59" t="str">
        <f t="shared" si="15"/>
        <v/>
      </c>
      <c r="M226" s="59" t="str">
        <f t="shared" si="16"/>
        <v/>
      </c>
    </row>
    <row r="227" spans="1:13" ht="15.75" customHeight="1">
      <c r="A227" s="72" t="str">
        <f>IF(E227="","",VLOOKUP('OPĆI DIO'!$C$1,'OPĆI DIO'!$N$4:$W$137,10,FALSE))</f>
        <v/>
      </c>
      <c r="B227" s="72" t="str">
        <f>IF(E227="","",VLOOKUP('OPĆI DIO'!$C$1,'OPĆI DIO'!$N$4:$W$137,9,FALSE))</f>
        <v/>
      </c>
      <c r="C227" s="73" t="str">
        <f t="shared" si="17"/>
        <v/>
      </c>
      <c r="D227" s="74" t="str">
        <f t="shared" si="18"/>
        <v/>
      </c>
      <c r="E227" s="75"/>
      <c r="F227" s="76" t="str">
        <f t="shared" si="19"/>
        <v/>
      </c>
      <c r="G227" s="77"/>
      <c r="H227" s="77"/>
      <c r="I227" s="77"/>
      <c r="J227" s="75"/>
      <c r="K227" s="59" t="str">
        <f>IF(E227="","",'OPĆI DIO'!$C$1)</f>
        <v/>
      </c>
      <c r="L227" s="59" t="str">
        <f t="shared" si="15"/>
        <v/>
      </c>
      <c r="M227" s="59" t="str">
        <f t="shared" si="16"/>
        <v/>
      </c>
    </row>
    <row r="228" spans="1:13" ht="15.75" customHeight="1">
      <c r="A228" s="72" t="str">
        <f>IF(E228="","",VLOOKUP('OPĆI DIO'!$C$1,'OPĆI DIO'!$N$4:$W$137,10,FALSE))</f>
        <v/>
      </c>
      <c r="B228" s="72" t="str">
        <f>IF(E228="","",VLOOKUP('OPĆI DIO'!$C$1,'OPĆI DIO'!$N$4:$W$137,9,FALSE))</f>
        <v/>
      </c>
      <c r="C228" s="73" t="str">
        <f t="shared" si="17"/>
        <v/>
      </c>
      <c r="D228" s="74" t="str">
        <f t="shared" si="18"/>
        <v/>
      </c>
      <c r="E228" s="75"/>
      <c r="F228" s="76" t="str">
        <f t="shared" si="19"/>
        <v/>
      </c>
      <c r="G228" s="77"/>
      <c r="H228" s="77"/>
      <c r="I228" s="77"/>
      <c r="J228" s="75"/>
      <c r="K228" s="59" t="str">
        <f>IF(E228="","",'OPĆI DIO'!$C$1)</f>
        <v/>
      </c>
      <c r="L228" s="59" t="str">
        <f t="shared" si="15"/>
        <v/>
      </c>
      <c r="M228" s="59" t="str">
        <f t="shared" si="16"/>
        <v/>
      </c>
    </row>
    <row r="229" spans="1:13" ht="15.75" customHeight="1">
      <c r="A229" s="72" t="str">
        <f>IF(E229="","",VLOOKUP('OPĆI DIO'!$C$1,'OPĆI DIO'!$N$4:$W$137,10,FALSE))</f>
        <v/>
      </c>
      <c r="B229" s="72" t="str">
        <f>IF(E229="","",VLOOKUP('OPĆI DIO'!$C$1,'OPĆI DIO'!$N$4:$W$137,9,FALSE))</f>
        <v/>
      </c>
      <c r="C229" s="73" t="str">
        <f t="shared" si="17"/>
        <v/>
      </c>
      <c r="D229" s="74" t="str">
        <f t="shared" si="18"/>
        <v/>
      </c>
      <c r="E229" s="75"/>
      <c r="F229" s="76" t="str">
        <f t="shared" si="19"/>
        <v/>
      </c>
      <c r="G229" s="77"/>
      <c r="H229" s="77"/>
      <c r="I229" s="77"/>
      <c r="J229" s="75"/>
      <c r="K229" s="59" t="str">
        <f>IF(E229="","",'OPĆI DIO'!$C$1)</f>
        <v/>
      </c>
      <c r="L229" s="59" t="str">
        <f t="shared" si="15"/>
        <v/>
      </c>
      <c r="M229" s="59" t="str">
        <f t="shared" si="16"/>
        <v/>
      </c>
    </row>
    <row r="230" spans="1:13" ht="15.75" customHeight="1">
      <c r="A230" s="72" t="str">
        <f>IF(E230="","",VLOOKUP('OPĆI DIO'!$C$1,'OPĆI DIO'!$N$4:$W$137,10,FALSE))</f>
        <v/>
      </c>
      <c r="B230" s="72" t="str">
        <f>IF(E230="","",VLOOKUP('OPĆI DIO'!$C$1,'OPĆI DIO'!$N$4:$W$137,9,FALSE))</f>
        <v/>
      </c>
      <c r="C230" s="73" t="str">
        <f t="shared" si="17"/>
        <v/>
      </c>
      <c r="D230" s="74" t="str">
        <f t="shared" si="18"/>
        <v/>
      </c>
      <c r="E230" s="75"/>
      <c r="F230" s="76" t="str">
        <f t="shared" si="19"/>
        <v/>
      </c>
      <c r="G230" s="77"/>
      <c r="H230" s="77"/>
      <c r="I230" s="77"/>
      <c r="J230" s="75"/>
      <c r="K230" s="59" t="str">
        <f>IF(E230="","",'OPĆI DIO'!$C$1)</f>
        <v/>
      </c>
      <c r="L230" s="59" t="str">
        <f t="shared" si="15"/>
        <v/>
      </c>
      <c r="M230" s="59" t="str">
        <f t="shared" si="16"/>
        <v/>
      </c>
    </row>
    <row r="231" spans="1:13" ht="15.75" customHeight="1">
      <c r="A231" s="72" t="str">
        <f>IF(E231="","",VLOOKUP('OPĆI DIO'!$C$1,'OPĆI DIO'!$N$4:$W$137,10,FALSE))</f>
        <v/>
      </c>
      <c r="B231" s="72" t="str">
        <f>IF(E231="","",VLOOKUP('OPĆI DIO'!$C$1,'OPĆI DIO'!$N$4:$W$137,9,FALSE))</f>
        <v/>
      </c>
      <c r="C231" s="73" t="str">
        <f t="shared" si="17"/>
        <v/>
      </c>
      <c r="D231" s="74" t="str">
        <f t="shared" si="18"/>
        <v/>
      </c>
      <c r="E231" s="75"/>
      <c r="F231" s="76" t="str">
        <f t="shared" si="19"/>
        <v/>
      </c>
      <c r="G231" s="77"/>
      <c r="H231" s="77"/>
      <c r="I231" s="77"/>
      <c r="J231" s="75"/>
      <c r="K231" s="59" t="str">
        <f>IF(E231="","",'OPĆI DIO'!$C$1)</f>
        <v/>
      </c>
      <c r="L231" s="59" t="str">
        <f t="shared" si="15"/>
        <v/>
      </c>
      <c r="M231" s="59" t="str">
        <f t="shared" si="16"/>
        <v/>
      </c>
    </row>
    <row r="232" spans="1:13" ht="15.75" customHeight="1">
      <c r="A232" s="72" t="str">
        <f>IF(E232="","",VLOOKUP('OPĆI DIO'!$C$1,'OPĆI DIO'!$N$4:$W$137,10,FALSE))</f>
        <v/>
      </c>
      <c r="B232" s="72" t="str">
        <f>IF(E232="","",VLOOKUP('OPĆI DIO'!$C$1,'OPĆI DIO'!$N$4:$W$137,9,FALSE))</f>
        <v/>
      </c>
      <c r="C232" s="73" t="str">
        <f t="shared" si="17"/>
        <v/>
      </c>
      <c r="D232" s="74" t="str">
        <f t="shared" si="18"/>
        <v/>
      </c>
      <c r="E232" s="75"/>
      <c r="F232" s="76" t="str">
        <f t="shared" si="19"/>
        <v/>
      </c>
      <c r="G232" s="77"/>
      <c r="H232" s="77"/>
      <c r="I232" s="77"/>
      <c r="J232" s="75"/>
      <c r="K232" s="59" t="str">
        <f>IF(E232="","",'OPĆI DIO'!$C$1)</f>
        <v/>
      </c>
      <c r="L232" s="59" t="str">
        <f t="shared" si="15"/>
        <v/>
      </c>
      <c r="M232" s="59" t="str">
        <f t="shared" si="16"/>
        <v/>
      </c>
    </row>
    <row r="233" spans="1:13" ht="15.75" customHeight="1">
      <c r="A233" s="72" t="str">
        <f>IF(E233="","",VLOOKUP('OPĆI DIO'!$C$1,'OPĆI DIO'!$N$4:$W$137,10,FALSE))</f>
        <v/>
      </c>
      <c r="B233" s="72" t="str">
        <f>IF(E233="","",VLOOKUP('OPĆI DIO'!$C$1,'OPĆI DIO'!$N$4:$W$137,9,FALSE))</f>
        <v/>
      </c>
      <c r="C233" s="73" t="str">
        <f t="shared" si="17"/>
        <v/>
      </c>
      <c r="D233" s="74" t="str">
        <f t="shared" si="18"/>
        <v/>
      </c>
      <c r="E233" s="75"/>
      <c r="F233" s="76" t="str">
        <f t="shared" si="19"/>
        <v/>
      </c>
      <c r="G233" s="77"/>
      <c r="H233" s="77"/>
      <c r="I233" s="77"/>
      <c r="J233" s="75"/>
      <c r="K233" s="59" t="str">
        <f>IF(E233="","",'OPĆI DIO'!$C$1)</f>
        <v/>
      </c>
      <c r="L233" s="59" t="str">
        <f t="shared" si="15"/>
        <v/>
      </c>
      <c r="M233" s="59" t="str">
        <f t="shared" si="16"/>
        <v/>
      </c>
    </row>
    <row r="234" spans="1:13" ht="15.75" customHeight="1">
      <c r="A234" s="72" t="str">
        <f>IF(E234="","",VLOOKUP('OPĆI DIO'!$C$1,'OPĆI DIO'!$N$4:$W$137,10,FALSE))</f>
        <v/>
      </c>
      <c r="B234" s="72" t="str">
        <f>IF(E234="","",VLOOKUP('OPĆI DIO'!$C$1,'OPĆI DIO'!$N$4:$W$137,9,FALSE))</f>
        <v/>
      </c>
      <c r="C234" s="73" t="str">
        <f t="shared" si="17"/>
        <v/>
      </c>
      <c r="D234" s="74" t="str">
        <f t="shared" si="18"/>
        <v/>
      </c>
      <c r="E234" s="75"/>
      <c r="F234" s="76" t="str">
        <f t="shared" si="19"/>
        <v/>
      </c>
      <c r="G234" s="77"/>
      <c r="H234" s="77"/>
      <c r="I234" s="77"/>
      <c r="J234" s="75"/>
      <c r="K234" s="59" t="str">
        <f>IF(E234="","",'OPĆI DIO'!$C$1)</f>
        <v/>
      </c>
      <c r="L234" s="59" t="str">
        <f t="shared" si="15"/>
        <v/>
      </c>
      <c r="M234" s="59" t="str">
        <f t="shared" si="16"/>
        <v/>
      </c>
    </row>
    <row r="235" spans="1:13" ht="15.75" customHeight="1">
      <c r="A235" s="72" t="str">
        <f>IF(E235="","",VLOOKUP('OPĆI DIO'!$C$1,'OPĆI DIO'!$N$4:$W$137,10,FALSE))</f>
        <v/>
      </c>
      <c r="B235" s="72" t="str">
        <f>IF(E235="","",VLOOKUP('OPĆI DIO'!$C$1,'OPĆI DIO'!$N$4:$W$137,9,FALSE))</f>
        <v/>
      </c>
      <c r="C235" s="73" t="str">
        <f t="shared" si="17"/>
        <v/>
      </c>
      <c r="D235" s="74" t="str">
        <f t="shared" si="18"/>
        <v/>
      </c>
      <c r="E235" s="75"/>
      <c r="F235" s="76" t="str">
        <f t="shared" si="19"/>
        <v/>
      </c>
      <c r="G235" s="77"/>
      <c r="H235" s="77"/>
      <c r="I235" s="77"/>
      <c r="J235" s="75"/>
      <c r="K235" s="59" t="str">
        <f>IF(E235="","",'OPĆI DIO'!$C$1)</f>
        <v/>
      </c>
      <c r="L235" s="59" t="str">
        <f t="shared" si="15"/>
        <v/>
      </c>
      <c r="M235" s="59" t="str">
        <f t="shared" si="16"/>
        <v/>
      </c>
    </row>
    <row r="236" spans="1:13" ht="15.75" customHeight="1">
      <c r="A236" s="72" t="str">
        <f>IF(E236="","",VLOOKUP('OPĆI DIO'!$C$1,'OPĆI DIO'!$N$4:$W$137,10,FALSE))</f>
        <v/>
      </c>
      <c r="B236" s="72" t="str">
        <f>IF(E236="","",VLOOKUP('OPĆI DIO'!$C$1,'OPĆI DIO'!$N$4:$W$137,9,FALSE))</f>
        <v/>
      </c>
      <c r="C236" s="73" t="str">
        <f t="shared" si="17"/>
        <v/>
      </c>
      <c r="D236" s="74" t="str">
        <f t="shared" si="18"/>
        <v/>
      </c>
      <c r="E236" s="75"/>
      <c r="F236" s="76" t="str">
        <f t="shared" si="19"/>
        <v/>
      </c>
      <c r="G236" s="77"/>
      <c r="H236" s="77"/>
      <c r="I236" s="77"/>
      <c r="J236" s="75"/>
      <c r="K236" s="59" t="str">
        <f>IF(E236="","",'OPĆI DIO'!$C$1)</f>
        <v/>
      </c>
      <c r="L236" s="59" t="str">
        <f t="shared" si="15"/>
        <v/>
      </c>
      <c r="M236" s="59" t="str">
        <f t="shared" si="16"/>
        <v/>
      </c>
    </row>
    <row r="237" spans="1:13" ht="15.75" customHeight="1">
      <c r="A237" s="72" t="str">
        <f>IF(E237="","",VLOOKUP('OPĆI DIO'!$C$1,'OPĆI DIO'!$N$4:$W$137,10,FALSE))</f>
        <v/>
      </c>
      <c r="B237" s="72" t="str">
        <f>IF(E237="","",VLOOKUP('OPĆI DIO'!$C$1,'OPĆI DIO'!$N$4:$W$137,9,FALSE))</f>
        <v/>
      </c>
      <c r="C237" s="73" t="str">
        <f t="shared" si="17"/>
        <v/>
      </c>
      <c r="D237" s="74" t="str">
        <f t="shared" si="18"/>
        <v/>
      </c>
      <c r="E237" s="75"/>
      <c r="F237" s="76" t="str">
        <f t="shared" si="19"/>
        <v/>
      </c>
      <c r="G237" s="77"/>
      <c r="H237" s="77"/>
      <c r="I237" s="77"/>
      <c r="J237" s="75"/>
      <c r="K237" s="59" t="str">
        <f>IF(E237="","",'OPĆI DIO'!$C$1)</f>
        <v/>
      </c>
      <c r="L237" s="59" t="str">
        <f t="shared" si="15"/>
        <v/>
      </c>
      <c r="M237" s="59" t="str">
        <f t="shared" si="16"/>
        <v/>
      </c>
    </row>
    <row r="238" spans="1:13" ht="15.75" customHeight="1">
      <c r="A238" s="72" t="str">
        <f>IF(E238="","",VLOOKUP('OPĆI DIO'!$C$1,'OPĆI DIO'!$N$4:$W$137,10,FALSE))</f>
        <v/>
      </c>
      <c r="B238" s="72" t="str">
        <f>IF(E238="","",VLOOKUP('OPĆI DIO'!$C$1,'OPĆI DIO'!$N$4:$W$137,9,FALSE))</f>
        <v/>
      </c>
      <c r="C238" s="73" t="str">
        <f t="shared" si="17"/>
        <v/>
      </c>
      <c r="D238" s="74" t="str">
        <f t="shared" si="18"/>
        <v/>
      </c>
      <c r="E238" s="75"/>
      <c r="F238" s="76" t="str">
        <f t="shared" si="19"/>
        <v/>
      </c>
      <c r="G238" s="77"/>
      <c r="H238" s="77"/>
      <c r="I238" s="77"/>
      <c r="J238" s="75"/>
      <c r="K238" s="59" t="str">
        <f>IF(E238="","",'OPĆI DIO'!$C$1)</f>
        <v/>
      </c>
      <c r="L238" s="59" t="str">
        <f t="shared" si="15"/>
        <v/>
      </c>
      <c r="M238" s="59" t="str">
        <f t="shared" si="16"/>
        <v/>
      </c>
    </row>
    <row r="239" spans="1:13" ht="15.75" customHeight="1">
      <c r="A239" s="72" t="str">
        <f>IF(E239="","",VLOOKUP('OPĆI DIO'!$C$1,'OPĆI DIO'!$N$4:$W$137,10,FALSE))</f>
        <v/>
      </c>
      <c r="B239" s="72" t="str">
        <f>IF(E239="","",VLOOKUP('OPĆI DIO'!$C$1,'OPĆI DIO'!$N$4:$W$137,9,FALSE))</f>
        <v/>
      </c>
      <c r="C239" s="73" t="str">
        <f t="shared" si="17"/>
        <v/>
      </c>
      <c r="D239" s="74" t="str">
        <f t="shared" si="18"/>
        <v/>
      </c>
      <c r="E239" s="75"/>
      <c r="F239" s="76" t="str">
        <f t="shared" si="19"/>
        <v/>
      </c>
      <c r="G239" s="77"/>
      <c r="H239" s="77"/>
      <c r="I239" s="77"/>
      <c r="J239" s="75"/>
      <c r="K239" s="59" t="str">
        <f>IF(E239="","",'OPĆI DIO'!$C$1)</f>
        <v/>
      </c>
      <c r="L239" s="59" t="str">
        <f t="shared" si="15"/>
        <v/>
      </c>
      <c r="M239" s="59" t="str">
        <f t="shared" si="16"/>
        <v/>
      </c>
    </row>
    <row r="240" spans="1:13" ht="15.75" customHeight="1">
      <c r="A240" s="72" t="str">
        <f>IF(E240="","",VLOOKUP('OPĆI DIO'!$C$1,'OPĆI DIO'!$N$4:$W$137,10,FALSE))</f>
        <v/>
      </c>
      <c r="B240" s="72" t="str">
        <f>IF(E240="","",VLOOKUP('OPĆI DIO'!$C$1,'OPĆI DIO'!$N$4:$W$137,9,FALSE))</f>
        <v/>
      </c>
      <c r="C240" s="73" t="str">
        <f t="shared" si="17"/>
        <v/>
      </c>
      <c r="D240" s="74" t="str">
        <f t="shared" si="18"/>
        <v/>
      </c>
      <c r="E240" s="75"/>
      <c r="F240" s="76" t="str">
        <f t="shared" si="19"/>
        <v/>
      </c>
      <c r="G240" s="77"/>
      <c r="H240" s="77"/>
      <c r="I240" s="77"/>
      <c r="J240" s="75"/>
      <c r="K240" s="59" t="str">
        <f>IF(E240="","",'OPĆI DIO'!$C$1)</f>
        <v/>
      </c>
      <c r="L240" s="59" t="str">
        <f t="shared" si="15"/>
        <v/>
      </c>
      <c r="M240" s="59" t="str">
        <f t="shared" si="16"/>
        <v/>
      </c>
    </row>
    <row r="241" spans="1:13" ht="15.75" customHeight="1">
      <c r="A241" s="72" t="str">
        <f>IF(E241="","",VLOOKUP('OPĆI DIO'!$C$1,'OPĆI DIO'!$N$4:$W$137,10,FALSE))</f>
        <v/>
      </c>
      <c r="B241" s="72" t="str">
        <f>IF(E241="","",VLOOKUP('OPĆI DIO'!$C$1,'OPĆI DIO'!$N$4:$W$137,9,FALSE))</f>
        <v/>
      </c>
      <c r="C241" s="73" t="str">
        <f t="shared" si="17"/>
        <v/>
      </c>
      <c r="D241" s="74" t="str">
        <f t="shared" si="18"/>
        <v/>
      </c>
      <c r="E241" s="75"/>
      <c r="F241" s="76" t="str">
        <f t="shared" si="19"/>
        <v/>
      </c>
      <c r="G241" s="77"/>
      <c r="H241" s="77"/>
      <c r="I241" s="77"/>
      <c r="J241" s="75"/>
      <c r="K241" s="59" t="str">
        <f>IF(E241="","",'OPĆI DIO'!$C$1)</f>
        <v/>
      </c>
      <c r="L241" s="59" t="str">
        <f t="shared" si="15"/>
        <v/>
      </c>
      <c r="M241" s="59" t="str">
        <f t="shared" si="16"/>
        <v/>
      </c>
    </row>
    <row r="242" spans="1:13" ht="15.75" customHeight="1">
      <c r="A242" s="72" t="str">
        <f>IF(E242="","",VLOOKUP('OPĆI DIO'!$C$1,'OPĆI DIO'!$N$4:$W$137,10,FALSE))</f>
        <v/>
      </c>
      <c r="B242" s="72" t="str">
        <f>IF(E242="","",VLOOKUP('OPĆI DIO'!$C$1,'OPĆI DIO'!$N$4:$W$137,9,FALSE))</f>
        <v/>
      </c>
      <c r="C242" s="73" t="str">
        <f t="shared" si="17"/>
        <v/>
      </c>
      <c r="D242" s="74" t="str">
        <f t="shared" si="18"/>
        <v/>
      </c>
      <c r="E242" s="75"/>
      <c r="F242" s="76" t="str">
        <f t="shared" si="19"/>
        <v/>
      </c>
      <c r="G242" s="77"/>
      <c r="H242" s="77"/>
      <c r="I242" s="77"/>
      <c r="J242" s="75"/>
      <c r="K242" s="59" t="str">
        <f>IF(E242="","",'OPĆI DIO'!$C$1)</f>
        <v/>
      </c>
      <c r="L242" s="59" t="str">
        <f t="shared" si="15"/>
        <v/>
      </c>
      <c r="M242" s="59" t="str">
        <f t="shared" si="16"/>
        <v/>
      </c>
    </row>
    <row r="243" spans="1:13" ht="15.75" customHeight="1">
      <c r="A243" s="72" t="str">
        <f>IF(E243="","",VLOOKUP('OPĆI DIO'!$C$1,'OPĆI DIO'!$N$4:$W$137,10,FALSE))</f>
        <v/>
      </c>
      <c r="B243" s="72" t="str">
        <f>IF(E243="","",VLOOKUP('OPĆI DIO'!$C$1,'OPĆI DIO'!$N$4:$W$137,9,FALSE))</f>
        <v/>
      </c>
      <c r="C243" s="73" t="str">
        <f t="shared" si="17"/>
        <v/>
      </c>
      <c r="D243" s="74" t="str">
        <f t="shared" si="18"/>
        <v/>
      </c>
      <c r="E243" s="75"/>
      <c r="F243" s="76" t="str">
        <f t="shared" si="19"/>
        <v/>
      </c>
      <c r="G243" s="77"/>
      <c r="H243" s="77"/>
      <c r="I243" s="77"/>
      <c r="J243" s="75"/>
      <c r="K243" s="59" t="str">
        <f>IF(E243="","",'OPĆI DIO'!$C$1)</f>
        <v/>
      </c>
      <c r="L243" s="59" t="str">
        <f t="shared" si="15"/>
        <v/>
      </c>
      <c r="M243" s="59" t="str">
        <f t="shared" si="16"/>
        <v/>
      </c>
    </row>
    <row r="244" spans="1:13" ht="15.75" customHeight="1">
      <c r="A244" s="72" t="str">
        <f>IF(E244="","",VLOOKUP('OPĆI DIO'!$C$1,'OPĆI DIO'!$N$4:$W$137,10,FALSE))</f>
        <v/>
      </c>
      <c r="B244" s="72" t="str">
        <f>IF(E244="","",VLOOKUP('OPĆI DIO'!$C$1,'OPĆI DIO'!$N$4:$W$137,9,FALSE))</f>
        <v/>
      </c>
      <c r="C244" s="73" t="str">
        <f t="shared" si="17"/>
        <v/>
      </c>
      <c r="D244" s="74" t="str">
        <f t="shared" si="18"/>
        <v/>
      </c>
      <c r="E244" s="75"/>
      <c r="F244" s="76" t="str">
        <f t="shared" si="19"/>
        <v/>
      </c>
      <c r="G244" s="77"/>
      <c r="H244" s="77"/>
      <c r="I244" s="77"/>
      <c r="J244" s="75"/>
      <c r="K244" s="59" t="str">
        <f>IF(E244="","",'OPĆI DIO'!$C$1)</f>
        <v/>
      </c>
      <c r="L244" s="59" t="str">
        <f t="shared" si="15"/>
        <v/>
      </c>
      <c r="M244" s="59" t="str">
        <f t="shared" si="16"/>
        <v/>
      </c>
    </row>
    <row r="245" spans="1:13" ht="15.75" customHeight="1">
      <c r="A245" s="72" t="str">
        <f>IF(E245="","",VLOOKUP('OPĆI DIO'!$C$1,'OPĆI DIO'!$N$4:$W$137,10,FALSE))</f>
        <v/>
      </c>
      <c r="B245" s="72" t="str">
        <f>IF(E245="","",VLOOKUP('OPĆI DIO'!$C$1,'OPĆI DIO'!$N$4:$W$137,9,FALSE))</f>
        <v/>
      </c>
      <c r="C245" s="73" t="str">
        <f t="shared" si="17"/>
        <v/>
      </c>
      <c r="D245" s="74" t="str">
        <f t="shared" si="18"/>
        <v/>
      </c>
      <c r="E245" s="75"/>
      <c r="F245" s="76" t="str">
        <f t="shared" si="19"/>
        <v/>
      </c>
      <c r="G245" s="77"/>
      <c r="H245" s="77"/>
      <c r="I245" s="77"/>
      <c r="J245" s="75"/>
      <c r="K245" s="59" t="str">
        <f>IF(E245="","",'OPĆI DIO'!$C$1)</f>
        <v/>
      </c>
      <c r="L245" s="59" t="str">
        <f t="shared" si="15"/>
        <v/>
      </c>
      <c r="M245" s="59" t="str">
        <f t="shared" si="16"/>
        <v/>
      </c>
    </row>
    <row r="246" spans="1:13" ht="15.75" customHeight="1">
      <c r="A246" s="72" t="str">
        <f>IF(E246="","",VLOOKUP('OPĆI DIO'!$C$1,'OPĆI DIO'!$N$4:$W$137,10,FALSE))</f>
        <v/>
      </c>
      <c r="B246" s="72" t="str">
        <f>IF(E246="","",VLOOKUP('OPĆI DIO'!$C$1,'OPĆI DIO'!$N$4:$W$137,9,FALSE))</f>
        <v/>
      </c>
      <c r="C246" s="73" t="str">
        <f t="shared" si="17"/>
        <v/>
      </c>
      <c r="D246" s="74" t="str">
        <f t="shared" si="18"/>
        <v/>
      </c>
      <c r="E246" s="75"/>
      <c r="F246" s="76" t="str">
        <f t="shared" si="19"/>
        <v/>
      </c>
      <c r="G246" s="77"/>
      <c r="H246" s="77"/>
      <c r="I246" s="77"/>
      <c r="J246" s="75"/>
      <c r="K246" s="59" t="str">
        <f>IF(E246="","",'OPĆI DIO'!$C$1)</f>
        <v/>
      </c>
      <c r="L246" s="59" t="str">
        <f t="shared" si="15"/>
        <v/>
      </c>
      <c r="M246" s="59" t="str">
        <f t="shared" si="16"/>
        <v/>
      </c>
    </row>
    <row r="247" spans="1:13" ht="15.75" customHeight="1">
      <c r="A247" s="72" t="str">
        <f>IF(E247="","",VLOOKUP('OPĆI DIO'!$C$1,'OPĆI DIO'!$N$4:$W$137,10,FALSE))</f>
        <v/>
      </c>
      <c r="B247" s="72" t="str">
        <f>IF(E247="","",VLOOKUP('OPĆI DIO'!$C$1,'OPĆI DIO'!$N$4:$W$137,9,FALSE))</f>
        <v/>
      </c>
      <c r="C247" s="73" t="str">
        <f t="shared" si="17"/>
        <v/>
      </c>
      <c r="D247" s="74" t="str">
        <f t="shared" si="18"/>
        <v/>
      </c>
      <c r="E247" s="75"/>
      <c r="F247" s="76" t="str">
        <f t="shared" si="19"/>
        <v/>
      </c>
      <c r="G247" s="77"/>
      <c r="H247" s="77"/>
      <c r="I247" s="77"/>
      <c r="J247" s="75"/>
      <c r="K247" s="59" t="str">
        <f>IF(E247="","",'OPĆI DIO'!$C$1)</f>
        <v/>
      </c>
      <c r="L247" s="59" t="str">
        <f t="shared" si="15"/>
        <v/>
      </c>
      <c r="M247" s="59" t="str">
        <f t="shared" si="16"/>
        <v/>
      </c>
    </row>
    <row r="248" spans="1:13" ht="15.75" customHeight="1">
      <c r="A248" s="72" t="str">
        <f>IF(E248="","",VLOOKUP('OPĆI DIO'!$C$1,'OPĆI DIO'!$N$4:$W$137,10,FALSE))</f>
        <v/>
      </c>
      <c r="B248" s="72" t="str">
        <f>IF(E248="","",VLOOKUP('OPĆI DIO'!$C$1,'OPĆI DIO'!$N$4:$W$137,9,FALSE))</f>
        <v/>
      </c>
      <c r="C248" s="73" t="str">
        <f t="shared" si="17"/>
        <v/>
      </c>
      <c r="D248" s="74" t="str">
        <f t="shared" si="18"/>
        <v/>
      </c>
      <c r="E248" s="75"/>
      <c r="F248" s="76" t="str">
        <f t="shared" si="19"/>
        <v/>
      </c>
      <c r="G248" s="77"/>
      <c r="H248" s="77"/>
      <c r="I248" s="77"/>
      <c r="J248" s="75"/>
      <c r="K248" s="59" t="str">
        <f>IF(E248="","",'OPĆI DIO'!$C$1)</f>
        <v/>
      </c>
      <c r="L248" s="59" t="str">
        <f t="shared" si="15"/>
        <v/>
      </c>
      <c r="M248" s="59" t="str">
        <f t="shared" si="16"/>
        <v/>
      </c>
    </row>
    <row r="249" spans="1:13" ht="15.75" customHeight="1">
      <c r="A249" s="72" t="str">
        <f>IF(E249="","",VLOOKUP('OPĆI DIO'!$C$1,'OPĆI DIO'!$N$4:$W$137,10,FALSE))</f>
        <v/>
      </c>
      <c r="B249" s="72" t="str">
        <f>IF(E249="","",VLOOKUP('OPĆI DIO'!$C$1,'OPĆI DIO'!$N$4:$W$137,9,FALSE))</f>
        <v/>
      </c>
      <c r="C249" s="73" t="str">
        <f t="shared" si="17"/>
        <v/>
      </c>
      <c r="D249" s="74" t="str">
        <f t="shared" si="18"/>
        <v/>
      </c>
      <c r="E249" s="75"/>
      <c r="F249" s="76" t="str">
        <f t="shared" si="19"/>
        <v/>
      </c>
      <c r="G249" s="77"/>
      <c r="H249" s="77"/>
      <c r="I249" s="77"/>
      <c r="J249" s="75"/>
      <c r="K249" s="59" t="str">
        <f>IF(E249="","",'OPĆI DIO'!$C$1)</f>
        <v/>
      </c>
      <c r="L249" s="59" t="str">
        <f t="shared" si="15"/>
        <v/>
      </c>
      <c r="M249" s="59" t="str">
        <f t="shared" si="16"/>
        <v/>
      </c>
    </row>
    <row r="250" spans="1:13" ht="15.75" customHeight="1">
      <c r="A250" s="72" t="str">
        <f>IF(E250="","",VLOOKUP('OPĆI DIO'!$C$1,'OPĆI DIO'!$N$4:$W$137,10,FALSE))</f>
        <v/>
      </c>
      <c r="B250" s="72" t="str">
        <f>IF(E250="","",VLOOKUP('OPĆI DIO'!$C$1,'OPĆI DIO'!$N$4:$W$137,9,FALSE))</f>
        <v/>
      </c>
      <c r="C250" s="73" t="str">
        <f t="shared" si="17"/>
        <v/>
      </c>
      <c r="D250" s="74" t="str">
        <f t="shared" si="18"/>
        <v/>
      </c>
      <c r="E250" s="75"/>
      <c r="F250" s="76" t="str">
        <f t="shared" si="19"/>
        <v/>
      </c>
      <c r="G250" s="77"/>
      <c r="H250" s="77"/>
      <c r="I250" s="77"/>
      <c r="J250" s="75"/>
      <c r="K250" s="59" t="str">
        <f>IF(E250="","",'OPĆI DIO'!$C$1)</f>
        <v/>
      </c>
      <c r="L250" s="59" t="str">
        <f t="shared" si="15"/>
        <v/>
      </c>
      <c r="M250" s="59" t="str">
        <f t="shared" si="16"/>
        <v/>
      </c>
    </row>
    <row r="251" spans="1:13" ht="15.75" customHeight="1">
      <c r="A251" s="72" t="str">
        <f>IF(E251="","",VLOOKUP('OPĆI DIO'!$C$1,'OPĆI DIO'!$N$4:$W$137,10,FALSE))</f>
        <v/>
      </c>
      <c r="B251" s="72" t="str">
        <f>IF(E251="","",VLOOKUP('OPĆI DIO'!$C$1,'OPĆI DIO'!$N$4:$W$137,9,FALSE))</f>
        <v/>
      </c>
      <c r="C251" s="73" t="str">
        <f t="shared" si="17"/>
        <v/>
      </c>
      <c r="D251" s="74" t="str">
        <f t="shared" si="18"/>
        <v/>
      </c>
      <c r="E251" s="75"/>
      <c r="F251" s="76" t="str">
        <f t="shared" si="19"/>
        <v/>
      </c>
      <c r="G251" s="77"/>
      <c r="H251" s="77"/>
      <c r="I251" s="77"/>
      <c r="J251" s="75"/>
      <c r="K251" s="59" t="str">
        <f>IF(E251="","",'OPĆI DIO'!$C$1)</f>
        <v/>
      </c>
      <c r="L251" s="59" t="str">
        <f t="shared" si="15"/>
        <v/>
      </c>
      <c r="M251" s="59" t="str">
        <f t="shared" si="16"/>
        <v/>
      </c>
    </row>
    <row r="252" spans="1:13" ht="15.75" customHeight="1">
      <c r="A252" s="72" t="str">
        <f>IF(E252="","",VLOOKUP('OPĆI DIO'!$C$1,'OPĆI DIO'!$N$4:$W$137,10,FALSE))</f>
        <v/>
      </c>
      <c r="B252" s="72" t="str">
        <f>IF(E252="","",VLOOKUP('OPĆI DIO'!$C$1,'OPĆI DIO'!$N$4:$W$137,9,FALSE))</f>
        <v/>
      </c>
      <c r="C252" s="73" t="str">
        <f t="shared" si="17"/>
        <v/>
      </c>
      <c r="D252" s="74" t="str">
        <f t="shared" si="18"/>
        <v/>
      </c>
      <c r="E252" s="75"/>
      <c r="F252" s="76" t="str">
        <f t="shared" si="19"/>
        <v/>
      </c>
      <c r="G252" s="77"/>
      <c r="H252" s="77"/>
      <c r="I252" s="77"/>
      <c r="J252" s="75"/>
      <c r="K252" s="59" t="str">
        <f>IF(E252="","",'OPĆI DIO'!$C$1)</f>
        <v/>
      </c>
      <c r="L252" s="59" t="str">
        <f t="shared" si="15"/>
        <v/>
      </c>
      <c r="M252" s="59" t="str">
        <f t="shared" si="16"/>
        <v/>
      </c>
    </row>
    <row r="253" spans="1:13" ht="15.75" customHeight="1">
      <c r="A253" s="72" t="str">
        <f>IF(E253="","",VLOOKUP('OPĆI DIO'!$C$1,'OPĆI DIO'!$N$4:$W$137,10,FALSE))</f>
        <v/>
      </c>
      <c r="B253" s="72" t="str">
        <f>IF(E253="","",VLOOKUP('OPĆI DIO'!$C$1,'OPĆI DIO'!$N$4:$W$137,9,FALSE))</f>
        <v/>
      </c>
      <c r="C253" s="73" t="str">
        <f t="shared" si="17"/>
        <v/>
      </c>
      <c r="D253" s="74" t="str">
        <f t="shared" si="18"/>
        <v/>
      </c>
      <c r="E253" s="75"/>
      <c r="F253" s="76" t="str">
        <f t="shared" si="19"/>
        <v/>
      </c>
      <c r="G253" s="77"/>
      <c r="H253" s="77"/>
      <c r="I253" s="77"/>
      <c r="J253" s="75"/>
      <c r="K253" s="59" t="str">
        <f>IF(E253="","",'OPĆI DIO'!$C$1)</f>
        <v/>
      </c>
      <c r="L253" s="59" t="str">
        <f t="shared" si="15"/>
        <v/>
      </c>
      <c r="M253" s="59" t="str">
        <f t="shared" si="16"/>
        <v/>
      </c>
    </row>
    <row r="254" spans="1:13" ht="15.75" customHeight="1">
      <c r="A254" s="72" t="str">
        <f>IF(E254="","",VLOOKUP('OPĆI DIO'!$C$1,'OPĆI DIO'!$N$4:$W$137,10,FALSE))</f>
        <v/>
      </c>
      <c r="B254" s="72" t="str">
        <f>IF(E254="","",VLOOKUP('OPĆI DIO'!$C$1,'OPĆI DIO'!$N$4:$W$137,9,FALSE))</f>
        <v/>
      </c>
      <c r="C254" s="73" t="str">
        <f t="shared" si="17"/>
        <v/>
      </c>
      <c r="D254" s="74" t="str">
        <f t="shared" si="18"/>
        <v/>
      </c>
      <c r="E254" s="75"/>
      <c r="F254" s="76" t="str">
        <f t="shared" si="19"/>
        <v/>
      </c>
      <c r="G254" s="77"/>
      <c r="H254" s="77"/>
      <c r="I254" s="77"/>
      <c r="J254" s="75"/>
      <c r="K254" s="59" t="str">
        <f>IF(E254="","",'OPĆI DIO'!$C$1)</f>
        <v/>
      </c>
      <c r="L254" s="59" t="str">
        <f t="shared" si="15"/>
        <v/>
      </c>
      <c r="M254" s="59" t="str">
        <f t="shared" si="16"/>
        <v/>
      </c>
    </row>
    <row r="255" spans="1:13" ht="15.75" customHeight="1">
      <c r="A255" s="72" t="str">
        <f>IF(E255="","",VLOOKUP('OPĆI DIO'!$C$1,'OPĆI DIO'!$N$4:$W$137,10,FALSE))</f>
        <v/>
      </c>
      <c r="B255" s="72" t="str">
        <f>IF(E255="","",VLOOKUP('OPĆI DIO'!$C$1,'OPĆI DIO'!$N$4:$W$137,9,FALSE))</f>
        <v/>
      </c>
      <c r="C255" s="73" t="str">
        <f t="shared" si="17"/>
        <v/>
      </c>
      <c r="D255" s="74" t="str">
        <f t="shared" si="18"/>
        <v/>
      </c>
      <c r="E255" s="75"/>
      <c r="F255" s="76" t="str">
        <f t="shared" si="19"/>
        <v/>
      </c>
      <c r="G255" s="77"/>
      <c r="H255" s="77"/>
      <c r="I255" s="77"/>
      <c r="J255" s="75"/>
      <c r="K255" s="59" t="str">
        <f>IF(E255="","",'OPĆI DIO'!$C$1)</f>
        <v/>
      </c>
      <c r="L255" s="59" t="str">
        <f t="shared" si="15"/>
        <v/>
      </c>
      <c r="M255" s="59" t="str">
        <f t="shared" si="16"/>
        <v/>
      </c>
    </row>
    <row r="256" spans="1:13" ht="15.75" customHeight="1">
      <c r="A256" s="72" t="str">
        <f>IF(E256="","",VLOOKUP('OPĆI DIO'!$C$1,'OPĆI DIO'!$N$4:$W$137,10,FALSE))</f>
        <v/>
      </c>
      <c r="B256" s="72" t="str">
        <f>IF(E256="","",VLOOKUP('OPĆI DIO'!$C$1,'OPĆI DIO'!$N$4:$W$137,9,FALSE))</f>
        <v/>
      </c>
      <c r="C256" s="73" t="str">
        <f t="shared" si="17"/>
        <v/>
      </c>
      <c r="D256" s="74" t="str">
        <f t="shared" si="18"/>
        <v/>
      </c>
      <c r="E256" s="75"/>
      <c r="F256" s="76" t="str">
        <f t="shared" si="19"/>
        <v/>
      </c>
      <c r="G256" s="77"/>
      <c r="H256" s="77"/>
      <c r="I256" s="77"/>
      <c r="J256" s="75"/>
      <c r="K256" s="59" t="str">
        <f>IF(E256="","",'OPĆI DIO'!$C$1)</f>
        <v/>
      </c>
      <c r="L256" s="59" t="str">
        <f t="shared" si="15"/>
        <v/>
      </c>
      <c r="M256" s="59" t="str">
        <f t="shared" si="16"/>
        <v/>
      </c>
    </row>
    <row r="257" spans="1:13" ht="15.75" customHeight="1">
      <c r="A257" s="72" t="str">
        <f>IF(E257="","",VLOOKUP('OPĆI DIO'!$C$1,'OPĆI DIO'!$N$4:$W$137,10,FALSE))</f>
        <v/>
      </c>
      <c r="B257" s="72" t="str">
        <f>IF(E257="","",VLOOKUP('OPĆI DIO'!$C$1,'OPĆI DIO'!$N$4:$W$137,9,FALSE))</f>
        <v/>
      </c>
      <c r="C257" s="73" t="str">
        <f t="shared" si="17"/>
        <v/>
      </c>
      <c r="D257" s="74" t="str">
        <f t="shared" si="18"/>
        <v/>
      </c>
      <c r="E257" s="75"/>
      <c r="F257" s="76" t="str">
        <f t="shared" si="19"/>
        <v/>
      </c>
      <c r="G257" s="77"/>
      <c r="H257" s="77"/>
      <c r="I257" s="77"/>
      <c r="J257" s="75"/>
      <c r="K257" s="59" t="str">
        <f>IF(E257="","",'OPĆI DIO'!$C$1)</f>
        <v/>
      </c>
      <c r="L257" s="59" t="str">
        <f t="shared" si="15"/>
        <v/>
      </c>
      <c r="M257" s="59" t="str">
        <f t="shared" si="16"/>
        <v/>
      </c>
    </row>
    <row r="258" spans="1:13" ht="15.75" customHeight="1">
      <c r="A258" s="72" t="str">
        <f>IF(E258="","",VLOOKUP('OPĆI DIO'!$C$1,'OPĆI DIO'!$N$4:$W$137,10,FALSE))</f>
        <v/>
      </c>
      <c r="B258" s="72" t="str">
        <f>IF(E258="","",VLOOKUP('OPĆI DIO'!$C$1,'OPĆI DIO'!$N$4:$W$137,9,FALSE))</f>
        <v/>
      </c>
      <c r="C258" s="73" t="str">
        <f t="shared" si="17"/>
        <v/>
      </c>
      <c r="D258" s="74" t="str">
        <f t="shared" si="18"/>
        <v/>
      </c>
      <c r="E258" s="75"/>
      <c r="F258" s="76" t="str">
        <f t="shared" si="19"/>
        <v/>
      </c>
      <c r="G258" s="77"/>
      <c r="H258" s="77"/>
      <c r="I258" s="77"/>
      <c r="J258" s="75"/>
      <c r="K258" s="59" t="str">
        <f>IF(E258="","",'OPĆI DIO'!$C$1)</f>
        <v/>
      </c>
      <c r="L258" s="59" t="str">
        <f t="shared" si="15"/>
        <v/>
      </c>
      <c r="M258" s="59" t="str">
        <f t="shared" si="16"/>
        <v/>
      </c>
    </row>
    <row r="259" spans="1:13" ht="15.75" customHeight="1">
      <c r="A259" s="72" t="str">
        <f>IF(E259="","",VLOOKUP('OPĆI DIO'!$C$1,'OPĆI DIO'!$N$4:$W$137,10,FALSE))</f>
        <v/>
      </c>
      <c r="B259" s="72" t="str">
        <f>IF(E259="","",VLOOKUP('OPĆI DIO'!$C$1,'OPĆI DIO'!$N$4:$W$137,9,FALSE))</f>
        <v/>
      </c>
      <c r="C259" s="73" t="str">
        <f t="shared" si="17"/>
        <v/>
      </c>
      <c r="D259" s="74" t="str">
        <f t="shared" si="18"/>
        <v/>
      </c>
      <c r="E259" s="75"/>
      <c r="F259" s="76" t="str">
        <f t="shared" si="19"/>
        <v/>
      </c>
      <c r="G259" s="77"/>
      <c r="H259" s="77"/>
      <c r="I259" s="77"/>
      <c r="J259" s="75"/>
      <c r="K259" s="59" t="str">
        <f>IF(E259="","",'OPĆI DIO'!$C$1)</f>
        <v/>
      </c>
      <c r="L259" s="59" t="str">
        <f t="shared" ref="L259:L322" si="20">LEFT(E259,2)</f>
        <v/>
      </c>
      <c r="M259" s="59" t="str">
        <f t="shared" ref="M259:M322" si="21">LEFT(E259,3)</f>
        <v/>
      </c>
    </row>
    <row r="260" spans="1:13" ht="15.75" customHeight="1">
      <c r="A260" s="72" t="str">
        <f>IF(E260="","",VLOOKUP('OPĆI DIO'!$C$1,'OPĆI DIO'!$N$4:$W$137,10,FALSE))</f>
        <v/>
      </c>
      <c r="B260" s="72" t="str">
        <f>IF(E260="","",VLOOKUP('OPĆI DIO'!$C$1,'OPĆI DIO'!$N$4:$W$137,9,FALSE))</f>
        <v/>
      </c>
      <c r="C260" s="73" t="str">
        <f t="shared" si="17"/>
        <v/>
      </c>
      <c r="D260" s="74" t="str">
        <f t="shared" si="18"/>
        <v/>
      </c>
      <c r="E260" s="75"/>
      <c r="F260" s="76" t="str">
        <f t="shared" si="19"/>
        <v/>
      </c>
      <c r="G260" s="77"/>
      <c r="H260" s="77"/>
      <c r="I260" s="77"/>
      <c r="J260" s="75"/>
      <c r="K260" s="59" t="str">
        <f>IF(E260="","",'OPĆI DIO'!$C$1)</f>
        <v/>
      </c>
      <c r="L260" s="59" t="str">
        <f t="shared" si="20"/>
        <v/>
      </c>
      <c r="M260" s="59" t="str">
        <f t="shared" si="21"/>
        <v/>
      </c>
    </row>
    <row r="261" spans="1:13" ht="15.75" customHeight="1">
      <c r="A261" s="72" t="str">
        <f>IF(E261="","",VLOOKUP('OPĆI DIO'!$C$1,'OPĆI DIO'!$N$4:$W$137,10,FALSE))</f>
        <v/>
      </c>
      <c r="B261" s="72" t="str">
        <f>IF(E261="","",VLOOKUP('OPĆI DIO'!$C$1,'OPĆI DIO'!$N$4:$W$137,9,FALSE))</f>
        <v/>
      </c>
      <c r="C261" s="73" t="str">
        <f t="shared" si="17"/>
        <v/>
      </c>
      <c r="D261" s="74" t="str">
        <f t="shared" si="18"/>
        <v/>
      </c>
      <c r="E261" s="75"/>
      <c r="F261" s="76" t="str">
        <f t="shared" si="19"/>
        <v/>
      </c>
      <c r="G261" s="77"/>
      <c r="H261" s="77"/>
      <c r="I261" s="77"/>
      <c r="J261" s="75"/>
      <c r="K261" s="59" t="str">
        <f>IF(E261="","",'OPĆI DIO'!$C$1)</f>
        <v/>
      </c>
      <c r="L261" s="59" t="str">
        <f t="shared" si="20"/>
        <v/>
      </c>
      <c r="M261" s="59" t="str">
        <f t="shared" si="21"/>
        <v/>
      </c>
    </row>
    <row r="262" spans="1:13" ht="15.75" customHeight="1">
      <c r="A262" s="72" t="str">
        <f>IF(E262="","",VLOOKUP('OPĆI DIO'!$C$1,'OPĆI DIO'!$N$4:$W$137,10,FALSE))</f>
        <v/>
      </c>
      <c r="B262" s="72" t="str">
        <f>IF(E262="","",VLOOKUP('OPĆI DIO'!$C$1,'OPĆI DIO'!$N$4:$W$137,9,FALSE))</f>
        <v/>
      </c>
      <c r="C262" s="73" t="str">
        <f t="shared" ref="C262:C325" si="22">IFERROR(VLOOKUP(E262,$R$6:$U$113,3,FALSE),"")</f>
        <v/>
      </c>
      <c r="D262" s="74" t="str">
        <f t="shared" ref="D262:D325" si="23">IFERROR(VLOOKUP(E262,$R$6:$U$113,4,FALSE),"")</f>
        <v/>
      </c>
      <c r="E262" s="75"/>
      <c r="F262" s="76" t="str">
        <f t="shared" ref="F262:F325" si="24">IFERROR(VLOOKUP(E262,$R$6:$U$113,2,FALSE),"")</f>
        <v/>
      </c>
      <c r="G262" s="77"/>
      <c r="H262" s="77"/>
      <c r="I262" s="77"/>
      <c r="J262" s="75"/>
      <c r="K262" s="59" t="str">
        <f>IF(E262="","",'OPĆI DIO'!$C$1)</f>
        <v/>
      </c>
      <c r="L262" s="59" t="str">
        <f t="shared" si="20"/>
        <v/>
      </c>
      <c r="M262" s="59" t="str">
        <f t="shared" si="21"/>
        <v/>
      </c>
    </row>
    <row r="263" spans="1:13" ht="15.75" customHeight="1">
      <c r="A263" s="72" t="str">
        <f>IF(E263="","",VLOOKUP('OPĆI DIO'!$C$1,'OPĆI DIO'!$N$4:$W$137,10,FALSE))</f>
        <v/>
      </c>
      <c r="B263" s="72" t="str">
        <f>IF(E263="","",VLOOKUP('OPĆI DIO'!$C$1,'OPĆI DIO'!$N$4:$W$137,9,FALSE))</f>
        <v/>
      </c>
      <c r="C263" s="73" t="str">
        <f t="shared" si="22"/>
        <v/>
      </c>
      <c r="D263" s="74" t="str">
        <f t="shared" si="23"/>
        <v/>
      </c>
      <c r="E263" s="75"/>
      <c r="F263" s="76" t="str">
        <f t="shared" si="24"/>
        <v/>
      </c>
      <c r="G263" s="77"/>
      <c r="H263" s="77"/>
      <c r="I263" s="77"/>
      <c r="J263" s="75"/>
      <c r="K263" s="59" t="str">
        <f>IF(E263="","",'OPĆI DIO'!$C$1)</f>
        <v/>
      </c>
      <c r="L263" s="59" t="str">
        <f t="shared" si="20"/>
        <v/>
      </c>
      <c r="M263" s="59" t="str">
        <f t="shared" si="21"/>
        <v/>
      </c>
    </row>
    <row r="264" spans="1:13" ht="15.75" customHeight="1">
      <c r="A264" s="72" t="str">
        <f>IF(E264="","",VLOOKUP('OPĆI DIO'!$C$1,'OPĆI DIO'!$N$4:$W$137,10,FALSE))</f>
        <v/>
      </c>
      <c r="B264" s="72" t="str">
        <f>IF(E264="","",VLOOKUP('OPĆI DIO'!$C$1,'OPĆI DIO'!$N$4:$W$137,9,FALSE))</f>
        <v/>
      </c>
      <c r="C264" s="73" t="str">
        <f t="shared" si="22"/>
        <v/>
      </c>
      <c r="D264" s="74" t="str">
        <f t="shared" si="23"/>
        <v/>
      </c>
      <c r="E264" s="75"/>
      <c r="F264" s="76" t="str">
        <f t="shared" si="24"/>
        <v/>
      </c>
      <c r="G264" s="77"/>
      <c r="H264" s="77"/>
      <c r="I264" s="77"/>
      <c r="J264" s="75"/>
      <c r="K264" s="59" t="str">
        <f>IF(E264="","",'OPĆI DIO'!$C$1)</f>
        <v/>
      </c>
      <c r="L264" s="59" t="str">
        <f t="shared" si="20"/>
        <v/>
      </c>
      <c r="M264" s="59" t="str">
        <f t="shared" si="21"/>
        <v/>
      </c>
    </row>
    <row r="265" spans="1:13" ht="15.75" customHeight="1">
      <c r="A265" s="72" t="str">
        <f>IF(E265="","",VLOOKUP('OPĆI DIO'!$C$1,'OPĆI DIO'!$N$4:$W$137,10,FALSE))</f>
        <v/>
      </c>
      <c r="B265" s="72" t="str">
        <f>IF(E265="","",VLOOKUP('OPĆI DIO'!$C$1,'OPĆI DIO'!$N$4:$W$137,9,FALSE))</f>
        <v/>
      </c>
      <c r="C265" s="73" t="str">
        <f t="shared" si="22"/>
        <v/>
      </c>
      <c r="D265" s="74" t="str">
        <f t="shared" si="23"/>
        <v/>
      </c>
      <c r="E265" s="75"/>
      <c r="F265" s="76" t="str">
        <f t="shared" si="24"/>
        <v/>
      </c>
      <c r="G265" s="77"/>
      <c r="H265" s="77"/>
      <c r="I265" s="77"/>
      <c r="J265" s="75"/>
      <c r="K265" s="59" t="str">
        <f>IF(E265="","",'OPĆI DIO'!$C$1)</f>
        <v/>
      </c>
      <c r="L265" s="59" t="str">
        <f t="shared" si="20"/>
        <v/>
      </c>
      <c r="M265" s="59" t="str">
        <f t="shared" si="21"/>
        <v/>
      </c>
    </row>
    <row r="266" spans="1:13" ht="15.75" customHeight="1">
      <c r="A266" s="72" t="str">
        <f>IF(E266="","",VLOOKUP('OPĆI DIO'!$C$1,'OPĆI DIO'!$N$4:$W$137,10,FALSE))</f>
        <v/>
      </c>
      <c r="B266" s="72" t="str">
        <f>IF(E266="","",VLOOKUP('OPĆI DIO'!$C$1,'OPĆI DIO'!$N$4:$W$137,9,FALSE))</f>
        <v/>
      </c>
      <c r="C266" s="73" t="str">
        <f t="shared" si="22"/>
        <v/>
      </c>
      <c r="D266" s="74" t="str">
        <f t="shared" si="23"/>
        <v/>
      </c>
      <c r="E266" s="75"/>
      <c r="F266" s="76" t="str">
        <f t="shared" si="24"/>
        <v/>
      </c>
      <c r="G266" s="77"/>
      <c r="H266" s="77"/>
      <c r="I266" s="77"/>
      <c r="J266" s="75"/>
      <c r="K266" s="59" t="str">
        <f>IF(E266="","",'OPĆI DIO'!$C$1)</f>
        <v/>
      </c>
      <c r="L266" s="59" t="str">
        <f t="shared" si="20"/>
        <v/>
      </c>
      <c r="M266" s="59" t="str">
        <f t="shared" si="21"/>
        <v/>
      </c>
    </row>
    <row r="267" spans="1:13" ht="15.75" customHeight="1">
      <c r="A267" s="72" t="str">
        <f>IF(E267="","",VLOOKUP('OPĆI DIO'!$C$1,'OPĆI DIO'!$N$4:$W$137,10,FALSE))</f>
        <v/>
      </c>
      <c r="B267" s="72" t="str">
        <f>IF(E267="","",VLOOKUP('OPĆI DIO'!$C$1,'OPĆI DIO'!$N$4:$W$137,9,FALSE))</f>
        <v/>
      </c>
      <c r="C267" s="73" t="str">
        <f t="shared" si="22"/>
        <v/>
      </c>
      <c r="D267" s="74" t="str">
        <f t="shared" si="23"/>
        <v/>
      </c>
      <c r="E267" s="75"/>
      <c r="F267" s="76" t="str">
        <f t="shared" si="24"/>
        <v/>
      </c>
      <c r="G267" s="77"/>
      <c r="H267" s="77"/>
      <c r="I267" s="77"/>
      <c r="J267" s="75"/>
      <c r="K267" s="59" t="str">
        <f>IF(E267="","",'OPĆI DIO'!$C$1)</f>
        <v/>
      </c>
      <c r="L267" s="59" t="str">
        <f t="shared" si="20"/>
        <v/>
      </c>
      <c r="M267" s="59" t="str">
        <f t="shared" si="21"/>
        <v/>
      </c>
    </row>
    <row r="268" spans="1:13" ht="15.75" customHeight="1">
      <c r="A268" s="72" t="str">
        <f>IF(E268="","",VLOOKUP('OPĆI DIO'!$C$1,'OPĆI DIO'!$N$4:$W$137,10,FALSE))</f>
        <v/>
      </c>
      <c r="B268" s="72" t="str">
        <f>IF(E268="","",VLOOKUP('OPĆI DIO'!$C$1,'OPĆI DIO'!$N$4:$W$137,9,FALSE))</f>
        <v/>
      </c>
      <c r="C268" s="73" t="str">
        <f t="shared" si="22"/>
        <v/>
      </c>
      <c r="D268" s="74" t="str">
        <f t="shared" si="23"/>
        <v/>
      </c>
      <c r="E268" s="75"/>
      <c r="F268" s="76" t="str">
        <f t="shared" si="24"/>
        <v/>
      </c>
      <c r="G268" s="77"/>
      <c r="H268" s="77"/>
      <c r="I268" s="77"/>
      <c r="J268" s="75"/>
      <c r="K268" s="59" t="str">
        <f>IF(E268="","",'OPĆI DIO'!$C$1)</f>
        <v/>
      </c>
      <c r="L268" s="59" t="str">
        <f t="shared" si="20"/>
        <v/>
      </c>
      <c r="M268" s="59" t="str">
        <f t="shared" si="21"/>
        <v/>
      </c>
    </row>
    <row r="269" spans="1:13" ht="15.75" customHeight="1">
      <c r="A269" s="72" t="str">
        <f>IF(E269="","",VLOOKUP('OPĆI DIO'!$C$1,'OPĆI DIO'!$N$4:$W$137,10,FALSE))</f>
        <v/>
      </c>
      <c r="B269" s="72" t="str">
        <f>IF(E269="","",VLOOKUP('OPĆI DIO'!$C$1,'OPĆI DIO'!$N$4:$W$137,9,FALSE))</f>
        <v/>
      </c>
      <c r="C269" s="73" t="str">
        <f t="shared" si="22"/>
        <v/>
      </c>
      <c r="D269" s="74" t="str">
        <f t="shared" si="23"/>
        <v/>
      </c>
      <c r="E269" s="75"/>
      <c r="F269" s="76" t="str">
        <f t="shared" si="24"/>
        <v/>
      </c>
      <c r="G269" s="77"/>
      <c r="H269" s="77"/>
      <c r="I269" s="77"/>
      <c r="J269" s="75"/>
      <c r="K269" s="59" t="str">
        <f>IF(E269="","",'OPĆI DIO'!$C$1)</f>
        <v/>
      </c>
      <c r="L269" s="59" t="str">
        <f t="shared" si="20"/>
        <v/>
      </c>
      <c r="M269" s="59" t="str">
        <f t="shared" si="21"/>
        <v/>
      </c>
    </row>
    <row r="270" spans="1:13" ht="15.75" customHeight="1">
      <c r="A270" s="72" t="str">
        <f>IF(E270="","",VLOOKUP('OPĆI DIO'!$C$1,'OPĆI DIO'!$N$4:$W$137,10,FALSE))</f>
        <v/>
      </c>
      <c r="B270" s="72" t="str">
        <f>IF(E270="","",VLOOKUP('OPĆI DIO'!$C$1,'OPĆI DIO'!$N$4:$W$137,9,FALSE))</f>
        <v/>
      </c>
      <c r="C270" s="73" t="str">
        <f t="shared" si="22"/>
        <v/>
      </c>
      <c r="D270" s="74" t="str">
        <f t="shared" si="23"/>
        <v/>
      </c>
      <c r="E270" s="75"/>
      <c r="F270" s="76" t="str">
        <f t="shared" si="24"/>
        <v/>
      </c>
      <c r="G270" s="77"/>
      <c r="H270" s="77"/>
      <c r="I270" s="77"/>
      <c r="J270" s="75"/>
      <c r="K270" s="59" t="str">
        <f>IF(E270="","",'OPĆI DIO'!$C$1)</f>
        <v/>
      </c>
      <c r="L270" s="59" t="str">
        <f t="shared" si="20"/>
        <v/>
      </c>
      <c r="M270" s="59" t="str">
        <f t="shared" si="21"/>
        <v/>
      </c>
    </row>
    <row r="271" spans="1:13" ht="15.75" customHeight="1">
      <c r="A271" s="72" t="str">
        <f>IF(E271="","",VLOOKUP('OPĆI DIO'!$C$1,'OPĆI DIO'!$N$4:$W$137,10,FALSE))</f>
        <v/>
      </c>
      <c r="B271" s="72" t="str">
        <f>IF(E271="","",VLOOKUP('OPĆI DIO'!$C$1,'OPĆI DIO'!$N$4:$W$137,9,FALSE))</f>
        <v/>
      </c>
      <c r="C271" s="73" t="str">
        <f t="shared" si="22"/>
        <v/>
      </c>
      <c r="D271" s="74" t="str">
        <f t="shared" si="23"/>
        <v/>
      </c>
      <c r="E271" s="75"/>
      <c r="F271" s="76" t="str">
        <f t="shared" si="24"/>
        <v/>
      </c>
      <c r="G271" s="77"/>
      <c r="H271" s="77"/>
      <c r="I271" s="77"/>
      <c r="J271" s="75"/>
      <c r="K271" s="59" t="str">
        <f>IF(E271="","",'OPĆI DIO'!$C$1)</f>
        <v/>
      </c>
      <c r="L271" s="59" t="str">
        <f t="shared" si="20"/>
        <v/>
      </c>
      <c r="M271" s="59" t="str">
        <f t="shared" si="21"/>
        <v/>
      </c>
    </row>
    <row r="272" spans="1:13" ht="15.75" customHeight="1">
      <c r="A272" s="72" t="str">
        <f>IF(E272="","",VLOOKUP('OPĆI DIO'!$C$1,'OPĆI DIO'!$N$4:$W$137,10,FALSE))</f>
        <v/>
      </c>
      <c r="B272" s="72" t="str">
        <f>IF(E272="","",VLOOKUP('OPĆI DIO'!$C$1,'OPĆI DIO'!$N$4:$W$137,9,FALSE))</f>
        <v/>
      </c>
      <c r="C272" s="73" t="str">
        <f t="shared" si="22"/>
        <v/>
      </c>
      <c r="D272" s="74" t="str">
        <f t="shared" si="23"/>
        <v/>
      </c>
      <c r="E272" s="75"/>
      <c r="F272" s="76" t="str">
        <f t="shared" si="24"/>
        <v/>
      </c>
      <c r="G272" s="77"/>
      <c r="H272" s="77"/>
      <c r="I272" s="77"/>
      <c r="J272" s="75"/>
      <c r="K272" s="59" t="str">
        <f>IF(E272="","",'OPĆI DIO'!$C$1)</f>
        <v/>
      </c>
      <c r="L272" s="59" t="str">
        <f t="shared" si="20"/>
        <v/>
      </c>
      <c r="M272" s="59" t="str">
        <f t="shared" si="21"/>
        <v/>
      </c>
    </row>
    <row r="273" spans="1:13" ht="15.75" customHeight="1">
      <c r="A273" s="72" t="str">
        <f>IF(E273="","",VLOOKUP('OPĆI DIO'!$C$1,'OPĆI DIO'!$N$4:$W$137,10,FALSE))</f>
        <v/>
      </c>
      <c r="B273" s="72" t="str">
        <f>IF(E273="","",VLOOKUP('OPĆI DIO'!$C$1,'OPĆI DIO'!$N$4:$W$137,9,FALSE))</f>
        <v/>
      </c>
      <c r="C273" s="73" t="str">
        <f t="shared" si="22"/>
        <v/>
      </c>
      <c r="D273" s="74" t="str">
        <f t="shared" si="23"/>
        <v/>
      </c>
      <c r="E273" s="75"/>
      <c r="F273" s="76" t="str">
        <f t="shared" si="24"/>
        <v/>
      </c>
      <c r="G273" s="77"/>
      <c r="H273" s="77"/>
      <c r="I273" s="77"/>
      <c r="J273" s="75"/>
      <c r="K273" s="59" t="str">
        <f>IF(E273="","",'OPĆI DIO'!$C$1)</f>
        <v/>
      </c>
      <c r="L273" s="59" t="str">
        <f t="shared" si="20"/>
        <v/>
      </c>
      <c r="M273" s="59" t="str">
        <f t="shared" si="21"/>
        <v/>
      </c>
    </row>
    <row r="274" spans="1:13" ht="15.75" customHeight="1">
      <c r="A274" s="72" t="str">
        <f>IF(E274="","",VLOOKUP('OPĆI DIO'!$C$1,'OPĆI DIO'!$N$4:$W$137,10,FALSE))</f>
        <v/>
      </c>
      <c r="B274" s="72" t="str">
        <f>IF(E274="","",VLOOKUP('OPĆI DIO'!$C$1,'OPĆI DIO'!$N$4:$W$137,9,FALSE))</f>
        <v/>
      </c>
      <c r="C274" s="73" t="str">
        <f t="shared" si="22"/>
        <v/>
      </c>
      <c r="D274" s="74" t="str">
        <f t="shared" si="23"/>
        <v/>
      </c>
      <c r="E274" s="75"/>
      <c r="F274" s="76" t="str">
        <f t="shared" si="24"/>
        <v/>
      </c>
      <c r="G274" s="77"/>
      <c r="H274" s="77"/>
      <c r="I274" s="77"/>
      <c r="J274" s="75"/>
      <c r="K274" s="59" t="str">
        <f>IF(E274="","",'OPĆI DIO'!$C$1)</f>
        <v/>
      </c>
      <c r="L274" s="59" t="str">
        <f t="shared" si="20"/>
        <v/>
      </c>
      <c r="M274" s="59" t="str">
        <f t="shared" si="21"/>
        <v/>
      </c>
    </row>
    <row r="275" spans="1:13" ht="15.75" customHeight="1">
      <c r="A275" s="72" t="str">
        <f>IF(E275="","",VLOOKUP('OPĆI DIO'!$C$1,'OPĆI DIO'!$N$4:$W$137,10,FALSE))</f>
        <v/>
      </c>
      <c r="B275" s="72" t="str">
        <f>IF(E275="","",VLOOKUP('OPĆI DIO'!$C$1,'OPĆI DIO'!$N$4:$W$137,9,FALSE))</f>
        <v/>
      </c>
      <c r="C275" s="73" t="str">
        <f t="shared" si="22"/>
        <v/>
      </c>
      <c r="D275" s="74" t="str">
        <f t="shared" si="23"/>
        <v/>
      </c>
      <c r="E275" s="75"/>
      <c r="F275" s="76" t="str">
        <f t="shared" si="24"/>
        <v/>
      </c>
      <c r="G275" s="77"/>
      <c r="H275" s="77"/>
      <c r="I275" s="77"/>
      <c r="J275" s="75"/>
      <c r="K275" s="59" t="str">
        <f>IF(E275="","",'OPĆI DIO'!$C$1)</f>
        <v/>
      </c>
      <c r="L275" s="59" t="str">
        <f t="shared" si="20"/>
        <v/>
      </c>
      <c r="M275" s="59" t="str">
        <f t="shared" si="21"/>
        <v/>
      </c>
    </row>
    <row r="276" spans="1:13" ht="15.75" customHeight="1">
      <c r="A276" s="72" t="str">
        <f>IF(E276="","",VLOOKUP('OPĆI DIO'!$C$1,'OPĆI DIO'!$N$4:$W$137,10,FALSE))</f>
        <v/>
      </c>
      <c r="B276" s="72" t="str">
        <f>IF(E276="","",VLOOKUP('OPĆI DIO'!$C$1,'OPĆI DIO'!$N$4:$W$137,9,FALSE))</f>
        <v/>
      </c>
      <c r="C276" s="73" t="str">
        <f t="shared" si="22"/>
        <v/>
      </c>
      <c r="D276" s="74" t="str">
        <f t="shared" si="23"/>
        <v/>
      </c>
      <c r="E276" s="75"/>
      <c r="F276" s="76" t="str">
        <f t="shared" si="24"/>
        <v/>
      </c>
      <c r="G276" s="77"/>
      <c r="H276" s="77"/>
      <c r="I276" s="77"/>
      <c r="J276" s="75"/>
      <c r="K276" s="59" t="str">
        <f>IF(E276="","",'OPĆI DIO'!$C$1)</f>
        <v/>
      </c>
      <c r="L276" s="59" t="str">
        <f t="shared" si="20"/>
        <v/>
      </c>
      <c r="M276" s="59" t="str">
        <f t="shared" si="21"/>
        <v/>
      </c>
    </row>
    <row r="277" spans="1:13" ht="15.75" customHeight="1">
      <c r="A277" s="72" t="str">
        <f>IF(E277="","",VLOOKUP('OPĆI DIO'!$C$1,'OPĆI DIO'!$N$4:$W$137,10,FALSE))</f>
        <v/>
      </c>
      <c r="B277" s="72" t="str">
        <f>IF(E277="","",VLOOKUP('OPĆI DIO'!$C$1,'OPĆI DIO'!$N$4:$W$137,9,FALSE))</f>
        <v/>
      </c>
      <c r="C277" s="73" t="str">
        <f t="shared" si="22"/>
        <v/>
      </c>
      <c r="D277" s="74" t="str">
        <f t="shared" si="23"/>
        <v/>
      </c>
      <c r="E277" s="75"/>
      <c r="F277" s="76" t="str">
        <f t="shared" si="24"/>
        <v/>
      </c>
      <c r="G277" s="77"/>
      <c r="H277" s="77"/>
      <c r="I277" s="77"/>
      <c r="J277" s="75"/>
      <c r="K277" s="59" t="str">
        <f>IF(E277="","",'OPĆI DIO'!$C$1)</f>
        <v/>
      </c>
      <c r="L277" s="59" t="str">
        <f t="shared" si="20"/>
        <v/>
      </c>
      <c r="M277" s="59" t="str">
        <f t="shared" si="21"/>
        <v/>
      </c>
    </row>
    <row r="278" spans="1:13" ht="15.75" customHeight="1">
      <c r="A278" s="72" t="str">
        <f>IF(E278="","",VLOOKUP('OPĆI DIO'!$C$1,'OPĆI DIO'!$N$4:$W$137,10,FALSE))</f>
        <v/>
      </c>
      <c r="B278" s="72" t="str">
        <f>IF(E278="","",VLOOKUP('OPĆI DIO'!$C$1,'OPĆI DIO'!$N$4:$W$137,9,FALSE))</f>
        <v/>
      </c>
      <c r="C278" s="73" t="str">
        <f t="shared" si="22"/>
        <v/>
      </c>
      <c r="D278" s="74" t="str">
        <f t="shared" si="23"/>
        <v/>
      </c>
      <c r="E278" s="75"/>
      <c r="F278" s="76" t="str">
        <f t="shared" si="24"/>
        <v/>
      </c>
      <c r="G278" s="77"/>
      <c r="H278" s="77"/>
      <c r="I278" s="77"/>
      <c r="J278" s="75"/>
      <c r="K278" s="59" t="str">
        <f>IF(E278="","",'OPĆI DIO'!$C$1)</f>
        <v/>
      </c>
      <c r="L278" s="59" t="str">
        <f t="shared" si="20"/>
        <v/>
      </c>
      <c r="M278" s="59" t="str">
        <f t="shared" si="21"/>
        <v/>
      </c>
    </row>
    <row r="279" spans="1:13" ht="15.75" customHeight="1">
      <c r="A279" s="72" t="str">
        <f>IF(E279="","",VLOOKUP('OPĆI DIO'!$C$1,'OPĆI DIO'!$N$4:$W$137,10,FALSE))</f>
        <v/>
      </c>
      <c r="B279" s="72" t="str">
        <f>IF(E279="","",VLOOKUP('OPĆI DIO'!$C$1,'OPĆI DIO'!$N$4:$W$137,9,FALSE))</f>
        <v/>
      </c>
      <c r="C279" s="73" t="str">
        <f t="shared" si="22"/>
        <v/>
      </c>
      <c r="D279" s="74" t="str">
        <f t="shared" si="23"/>
        <v/>
      </c>
      <c r="E279" s="75"/>
      <c r="F279" s="76" t="str">
        <f t="shared" si="24"/>
        <v/>
      </c>
      <c r="G279" s="77"/>
      <c r="H279" s="77"/>
      <c r="I279" s="77"/>
      <c r="J279" s="75"/>
      <c r="K279" s="59" t="str">
        <f>IF(E279="","",'OPĆI DIO'!$C$1)</f>
        <v/>
      </c>
      <c r="L279" s="59" t="str">
        <f t="shared" si="20"/>
        <v/>
      </c>
      <c r="M279" s="59" t="str">
        <f t="shared" si="21"/>
        <v/>
      </c>
    </row>
    <row r="280" spans="1:13" ht="15.75" customHeight="1">
      <c r="A280" s="72" t="str">
        <f>IF(E280="","",VLOOKUP('OPĆI DIO'!$C$1,'OPĆI DIO'!$N$4:$W$137,10,FALSE))</f>
        <v/>
      </c>
      <c r="B280" s="72" t="str">
        <f>IF(E280="","",VLOOKUP('OPĆI DIO'!$C$1,'OPĆI DIO'!$N$4:$W$137,9,FALSE))</f>
        <v/>
      </c>
      <c r="C280" s="73" t="str">
        <f t="shared" si="22"/>
        <v/>
      </c>
      <c r="D280" s="74" t="str">
        <f t="shared" si="23"/>
        <v/>
      </c>
      <c r="E280" s="75"/>
      <c r="F280" s="76" t="str">
        <f t="shared" si="24"/>
        <v/>
      </c>
      <c r="G280" s="77"/>
      <c r="H280" s="77"/>
      <c r="I280" s="77"/>
      <c r="J280" s="75"/>
      <c r="K280" s="59" t="str">
        <f>IF(E280="","",'OPĆI DIO'!$C$1)</f>
        <v/>
      </c>
      <c r="L280" s="59" t="str">
        <f t="shared" si="20"/>
        <v/>
      </c>
      <c r="M280" s="59" t="str">
        <f t="shared" si="21"/>
        <v/>
      </c>
    </row>
    <row r="281" spans="1:13" ht="15.75" customHeight="1">
      <c r="A281" s="72" t="str">
        <f>IF(E281="","",VLOOKUP('OPĆI DIO'!$C$1,'OPĆI DIO'!$N$4:$W$137,10,FALSE))</f>
        <v/>
      </c>
      <c r="B281" s="72" t="str">
        <f>IF(E281="","",VLOOKUP('OPĆI DIO'!$C$1,'OPĆI DIO'!$N$4:$W$137,9,FALSE))</f>
        <v/>
      </c>
      <c r="C281" s="73" t="str">
        <f t="shared" si="22"/>
        <v/>
      </c>
      <c r="D281" s="74" t="str">
        <f t="shared" si="23"/>
        <v/>
      </c>
      <c r="E281" s="75"/>
      <c r="F281" s="76" t="str">
        <f t="shared" si="24"/>
        <v/>
      </c>
      <c r="G281" s="77"/>
      <c r="H281" s="77"/>
      <c r="I281" s="77"/>
      <c r="J281" s="75"/>
      <c r="K281" s="59" t="str">
        <f>IF(E281="","",'OPĆI DIO'!$C$1)</f>
        <v/>
      </c>
      <c r="L281" s="59" t="str">
        <f t="shared" si="20"/>
        <v/>
      </c>
      <c r="M281" s="59" t="str">
        <f t="shared" si="21"/>
        <v/>
      </c>
    </row>
    <row r="282" spans="1:13" ht="15.75" customHeight="1">
      <c r="A282" s="72" t="str">
        <f>IF(E282="","",VLOOKUP('OPĆI DIO'!$C$1,'OPĆI DIO'!$N$4:$W$137,10,FALSE))</f>
        <v/>
      </c>
      <c r="B282" s="72" t="str">
        <f>IF(E282="","",VLOOKUP('OPĆI DIO'!$C$1,'OPĆI DIO'!$N$4:$W$137,9,FALSE))</f>
        <v/>
      </c>
      <c r="C282" s="73" t="str">
        <f t="shared" si="22"/>
        <v/>
      </c>
      <c r="D282" s="74" t="str">
        <f t="shared" si="23"/>
        <v/>
      </c>
      <c r="E282" s="75"/>
      <c r="F282" s="76" t="str">
        <f t="shared" si="24"/>
        <v/>
      </c>
      <c r="G282" s="77"/>
      <c r="H282" s="77"/>
      <c r="I282" s="77"/>
      <c r="J282" s="75"/>
      <c r="K282" s="59" t="str">
        <f>IF(E282="","",'OPĆI DIO'!$C$1)</f>
        <v/>
      </c>
      <c r="L282" s="59" t="str">
        <f t="shared" si="20"/>
        <v/>
      </c>
      <c r="M282" s="59" t="str">
        <f t="shared" si="21"/>
        <v/>
      </c>
    </row>
    <row r="283" spans="1:13" ht="15.75" customHeight="1">
      <c r="A283" s="72" t="str">
        <f>IF(E283="","",VLOOKUP('OPĆI DIO'!$C$1,'OPĆI DIO'!$N$4:$W$137,10,FALSE))</f>
        <v/>
      </c>
      <c r="B283" s="72" t="str">
        <f>IF(E283="","",VLOOKUP('OPĆI DIO'!$C$1,'OPĆI DIO'!$N$4:$W$137,9,FALSE))</f>
        <v/>
      </c>
      <c r="C283" s="73" t="str">
        <f t="shared" si="22"/>
        <v/>
      </c>
      <c r="D283" s="74" t="str">
        <f t="shared" si="23"/>
        <v/>
      </c>
      <c r="E283" s="75"/>
      <c r="F283" s="76" t="str">
        <f t="shared" si="24"/>
        <v/>
      </c>
      <c r="G283" s="77"/>
      <c r="H283" s="77"/>
      <c r="I283" s="77"/>
      <c r="J283" s="75"/>
      <c r="K283" s="59" t="str">
        <f>IF(E283="","",'OPĆI DIO'!$C$1)</f>
        <v/>
      </c>
      <c r="L283" s="59" t="str">
        <f t="shared" si="20"/>
        <v/>
      </c>
      <c r="M283" s="59" t="str">
        <f t="shared" si="21"/>
        <v/>
      </c>
    </row>
    <row r="284" spans="1:13" ht="15.75" customHeight="1">
      <c r="A284" s="72" t="str">
        <f>IF(E284="","",VLOOKUP('OPĆI DIO'!$C$1,'OPĆI DIO'!$N$4:$W$137,10,FALSE))</f>
        <v/>
      </c>
      <c r="B284" s="72" t="str">
        <f>IF(E284="","",VLOOKUP('OPĆI DIO'!$C$1,'OPĆI DIO'!$N$4:$W$137,9,FALSE))</f>
        <v/>
      </c>
      <c r="C284" s="73" t="str">
        <f t="shared" si="22"/>
        <v/>
      </c>
      <c r="D284" s="74" t="str">
        <f t="shared" si="23"/>
        <v/>
      </c>
      <c r="E284" s="75"/>
      <c r="F284" s="76" t="str">
        <f t="shared" si="24"/>
        <v/>
      </c>
      <c r="G284" s="77"/>
      <c r="H284" s="77"/>
      <c r="I284" s="77"/>
      <c r="J284" s="75"/>
      <c r="K284" s="59" t="str">
        <f>IF(E284="","",'OPĆI DIO'!$C$1)</f>
        <v/>
      </c>
      <c r="L284" s="59" t="str">
        <f t="shared" si="20"/>
        <v/>
      </c>
      <c r="M284" s="59" t="str">
        <f t="shared" si="21"/>
        <v/>
      </c>
    </row>
    <row r="285" spans="1:13" ht="15.75" customHeight="1">
      <c r="A285" s="72" t="str">
        <f>IF(E285="","",VLOOKUP('OPĆI DIO'!$C$1,'OPĆI DIO'!$N$4:$W$137,10,FALSE))</f>
        <v/>
      </c>
      <c r="B285" s="72" t="str">
        <f>IF(E285="","",VLOOKUP('OPĆI DIO'!$C$1,'OPĆI DIO'!$N$4:$W$137,9,FALSE))</f>
        <v/>
      </c>
      <c r="C285" s="73" t="str">
        <f t="shared" si="22"/>
        <v/>
      </c>
      <c r="D285" s="74" t="str">
        <f t="shared" si="23"/>
        <v/>
      </c>
      <c r="E285" s="75"/>
      <c r="F285" s="76" t="str">
        <f t="shared" si="24"/>
        <v/>
      </c>
      <c r="G285" s="77"/>
      <c r="H285" s="77"/>
      <c r="I285" s="77"/>
      <c r="J285" s="75"/>
      <c r="K285" s="59" t="str">
        <f>IF(E285="","",'OPĆI DIO'!$C$1)</f>
        <v/>
      </c>
      <c r="L285" s="59" t="str">
        <f t="shared" si="20"/>
        <v/>
      </c>
      <c r="M285" s="59" t="str">
        <f t="shared" si="21"/>
        <v/>
      </c>
    </row>
    <row r="286" spans="1:13" ht="15.75" customHeight="1">
      <c r="A286" s="72" t="str">
        <f>IF(E286="","",VLOOKUP('OPĆI DIO'!$C$1,'OPĆI DIO'!$N$4:$W$137,10,FALSE))</f>
        <v/>
      </c>
      <c r="B286" s="72" t="str">
        <f>IF(E286="","",VLOOKUP('OPĆI DIO'!$C$1,'OPĆI DIO'!$N$4:$W$137,9,FALSE))</f>
        <v/>
      </c>
      <c r="C286" s="73" t="str">
        <f t="shared" si="22"/>
        <v/>
      </c>
      <c r="D286" s="74" t="str">
        <f t="shared" si="23"/>
        <v/>
      </c>
      <c r="E286" s="75"/>
      <c r="F286" s="76" t="str">
        <f t="shared" si="24"/>
        <v/>
      </c>
      <c r="G286" s="77"/>
      <c r="H286" s="77"/>
      <c r="I286" s="77"/>
      <c r="J286" s="75"/>
      <c r="K286" s="59" t="str">
        <f>IF(E286="","",'OPĆI DIO'!$C$1)</f>
        <v/>
      </c>
      <c r="L286" s="59" t="str">
        <f t="shared" si="20"/>
        <v/>
      </c>
      <c r="M286" s="59" t="str">
        <f t="shared" si="21"/>
        <v/>
      </c>
    </row>
    <row r="287" spans="1:13" ht="15.75" customHeight="1">
      <c r="A287" s="72" t="str">
        <f>IF(E287="","",VLOOKUP('OPĆI DIO'!$C$1,'OPĆI DIO'!$N$4:$W$137,10,FALSE))</f>
        <v/>
      </c>
      <c r="B287" s="72" t="str">
        <f>IF(E287="","",VLOOKUP('OPĆI DIO'!$C$1,'OPĆI DIO'!$N$4:$W$137,9,FALSE))</f>
        <v/>
      </c>
      <c r="C287" s="73" t="str">
        <f t="shared" si="22"/>
        <v/>
      </c>
      <c r="D287" s="74" t="str">
        <f t="shared" si="23"/>
        <v/>
      </c>
      <c r="E287" s="75"/>
      <c r="F287" s="76" t="str">
        <f t="shared" si="24"/>
        <v/>
      </c>
      <c r="G287" s="77"/>
      <c r="H287" s="77"/>
      <c r="I287" s="77"/>
      <c r="J287" s="75"/>
      <c r="K287" s="59" t="str">
        <f>IF(E287="","",'OPĆI DIO'!$C$1)</f>
        <v/>
      </c>
      <c r="L287" s="59" t="str">
        <f t="shared" si="20"/>
        <v/>
      </c>
      <c r="M287" s="59" t="str">
        <f t="shared" si="21"/>
        <v/>
      </c>
    </row>
    <row r="288" spans="1:13" ht="15.75" customHeight="1">
      <c r="A288" s="72" t="str">
        <f>IF(E288="","",VLOOKUP('OPĆI DIO'!$C$1,'OPĆI DIO'!$N$4:$W$137,10,FALSE))</f>
        <v/>
      </c>
      <c r="B288" s="72" t="str">
        <f>IF(E288="","",VLOOKUP('OPĆI DIO'!$C$1,'OPĆI DIO'!$N$4:$W$137,9,FALSE))</f>
        <v/>
      </c>
      <c r="C288" s="73" t="str">
        <f t="shared" si="22"/>
        <v/>
      </c>
      <c r="D288" s="74" t="str">
        <f t="shared" si="23"/>
        <v/>
      </c>
      <c r="E288" s="75"/>
      <c r="F288" s="76" t="str">
        <f t="shared" si="24"/>
        <v/>
      </c>
      <c r="G288" s="77"/>
      <c r="H288" s="77"/>
      <c r="I288" s="77"/>
      <c r="J288" s="75"/>
      <c r="K288" s="59" t="str">
        <f>IF(E288="","",'OPĆI DIO'!$C$1)</f>
        <v/>
      </c>
      <c r="L288" s="59" t="str">
        <f t="shared" si="20"/>
        <v/>
      </c>
      <c r="M288" s="59" t="str">
        <f t="shared" si="21"/>
        <v/>
      </c>
    </row>
    <row r="289" spans="1:13" ht="15.75" customHeight="1">
      <c r="A289" s="72" t="str">
        <f>IF(E289="","",VLOOKUP('OPĆI DIO'!$C$1,'OPĆI DIO'!$N$4:$W$137,10,FALSE))</f>
        <v/>
      </c>
      <c r="B289" s="72" t="str">
        <f>IF(E289="","",VLOOKUP('OPĆI DIO'!$C$1,'OPĆI DIO'!$N$4:$W$137,9,FALSE))</f>
        <v/>
      </c>
      <c r="C289" s="73" t="str">
        <f t="shared" si="22"/>
        <v/>
      </c>
      <c r="D289" s="74" t="str">
        <f t="shared" si="23"/>
        <v/>
      </c>
      <c r="E289" s="75"/>
      <c r="F289" s="76" t="str">
        <f t="shared" si="24"/>
        <v/>
      </c>
      <c r="G289" s="77"/>
      <c r="H289" s="77"/>
      <c r="I289" s="77"/>
      <c r="J289" s="75"/>
      <c r="K289" s="59" t="str">
        <f>IF(E289="","",'OPĆI DIO'!$C$1)</f>
        <v/>
      </c>
      <c r="L289" s="59" t="str">
        <f t="shared" si="20"/>
        <v/>
      </c>
      <c r="M289" s="59" t="str">
        <f t="shared" si="21"/>
        <v/>
      </c>
    </row>
    <row r="290" spans="1:13" ht="15.75" customHeight="1">
      <c r="A290" s="72" t="str">
        <f>IF(E290="","",VLOOKUP('OPĆI DIO'!$C$1,'OPĆI DIO'!$N$4:$W$137,10,FALSE))</f>
        <v/>
      </c>
      <c r="B290" s="72" t="str">
        <f>IF(E290="","",VLOOKUP('OPĆI DIO'!$C$1,'OPĆI DIO'!$N$4:$W$137,9,FALSE))</f>
        <v/>
      </c>
      <c r="C290" s="73" t="str">
        <f t="shared" si="22"/>
        <v/>
      </c>
      <c r="D290" s="74" t="str">
        <f t="shared" si="23"/>
        <v/>
      </c>
      <c r="E290" s="75"/>
      <c r="F290" s="76" t="str">
        <f t="shared" si="24"/>
        <v/>
      </c>
      <c r="G290" s="77"/>
      <c r="H290" s="77"/>
      <c r="I290" s="77"/>
      <c r="J290" s="75"/>
      <c r="K290" s="59" t="str">
        <f>IF(E290="","",'OPĆI DIO'!$C$1)</f>
        <v/>
      </c>
      <c r="L290" s="59" t="str">
        <f t="shared" si="20"/>
        <v/>
      </c>
      <c r="M290" s="59" t="str">
        <f t="shared" si="21"/>
        <v/>
      </c>
    </row>
    <row r="291" spans="1:13" ht="15.75" customHeight="1">
      <c r="A291" s="72" t="str">
        <f>IF(E291="","",VLOOKUP('OPĆI DIO'!$C$1,'OPĆI DIO'!$N$4:$W$137,10,FALSE))</f>
        <v/>
      </c>
      <c r="B291" s="72" t="str">
        <f>IF(E291="","",VLOOKUP('OPĆI DIO'!$C$1,'OPĆI DIO'!$N$4:$W$137,9,FALSE))</f>
        <v/>
      </c>
      <c r="C291" s="73" t="str">
        <f t="shared" si="22"/>
        <v/>
      </c>
      <c r="D291" s="74" t="str">
        <f t="shared" si="23"/>
        <v/>
      </c>
      <c r="E291" s="75"/>
      <c r="F291" s="76" t="str">
        <f t="shared" si="24"/>
        <v/>
      </c>
      <c r="G291" s="77"/>
      <c r="H291" s="77"/>
      <c r="I291" s="77"/>
      <c r="J291" s="75"/>
      <c r="K291" s="59" t="str">
        <f>IF(E291="","",'OPĆI DIO'!$C$1)</f>
        <v/>
      </c>
      <c r="L291" s="59" t="str">
        <f t="shared" si="20"/>
        <v/>
      </c>
      <c r="M291" s="59" t="str">
        <f t="shared" si="21"/>
        <v/>
      </c>
    </row>
    <row r="292" spans="1:13" ht="15.75" customHeight="1">
      <c r="A292" s="72" t="str">
        <f>IF(E292="","",VLOOKUP('OPĆI DIO'!$C$1,'OPĆI DIO'!$N$4:$W$137,10,FALSE))</f>
        <v/>
      </c>
      <c r="B292" s="72" t="str">
        <f>IF(E292="","",VLOOKUP('OPĆI DIO'!$C$1,'OPĆI DIO'!$N$4:$W$137,9,FALSE))</f>
        <v/>
      </c>
      <c r="C292" s="73" t="str">
        <f t="shared" si="22"/>
        <v/>
      </c>
      <c r="D292" s="74" t="str">
        <f t="shared" si="23"/>
        <v/>
      </c>
      <c r="E292" s="75"/>
      <c r="F292" s="76" t="str">
        <f t="shared" si="24"/>
        <v/>
      </c>
      <c r="G292" s="77"/>
      <c r="H292" s="77"/>
      <c r="I292" s="77"/>
      <c r="J292" s="75"/>
      <c r="K292" s="59" t="str">
        <f>IF(E292="","",'OPĆI DIO'!$C$1)</f>
        <v/>
      </c>
      <c r="L292" s="59" t="str">
        <f t="shared" si="20"/>
        <v/>
      </c>
      <c r="M292" s="59" t="str">
        <f t="shared" si="21"/>
        <v/>
      </c>
    </row>
    <row r="293" spans="1:13" ht="15.75" customHeight="1">
      <c r="A293" s="72" t="str">
        <f>IF(E293="","",VLOOKUP('OPĆI DIO'!$C$1,'OPĆI DIO'!$N$4:$W$137,10,FALSE))</f>
        <v/>
      </c>
      <c r="B293" s="72" t="str">
        <f>IF(E293="","",VLOOKUP('OPĆI DIO'!$C$1,'OPĆI DIO'!$N$4:$W$137,9,FALSE))</f>
        <v/>
      </c>
      <c r="C293" s="73" t="str">
        <f t="shared" si="22"/>
        <v/>
      </c>
      <c r="D293" s="74" t="str">
        <f t="shared" si="23"/>
        <v/>
      </c>
      <c r="E293" s="75"/>
      <c r="F293" s="76" t="str">
        <f t="shared" si="24"/>
        <v/>
      </c>
      <c r="G293" s="77"/>
      <c r="H293" s="77"/>
      <c r="I293" s="77"/>
      <c r="J293" s="75"/>
      <c r="K293" s="59" t="str">
        <f>IF(E293="","",'OPĆI DIO'!$C$1)</f>
        <v/>
      </c>
      <c r="L293" s="59" t="str">
        <f t="shared" si="20"/>
        <v/>
      </c>
      <c r="M293" s="59" t="str">
        <f t="shared" si="21"/>
        <v/>
      </c>
    </row>
    <row r="294" spans="1:13" ht="15.75" customHeight="1">
      <c r="A294" s="72" t="str">
        <f>IF(E294="","",VLOOKUP('OPĆI DIO'!$C$1,'OPĆI DIO'!$N$4:$W$137,10,FALSE))</f>
        <v/>
      </c>
      <c r="B294" s="72" t="str">
        <f>IF(E294="","",VLOOKUP('OPĆI DIO'!$C$1,'OPĆI DIO'!$N$4:$W$137,9,FALSE))</f>
        <v/>
      </c>
      <c r="C294" s="73" t="str">
        <f t="shared" si="22"/>
        <v/>
      </c>
      <c r="D294" s="74" t="str">
        <f t="shared" si="23"/>
        <v/>
      </c>
      <c r="E294" s="75"/>
      <c r="F294" s="76" t="str">
        <f t="shared" si="24"/>
        <v/>
      </c>
      <c r="G294" s="77"/>
      <c r="H294" s="77"/>
      <c r="I294" s="77"/>
      <c r="J294" s="75"/>
      <c r="K294" s="59" t="str">
        <f>IF(E294="","",'OPĆI DIO'!$C$1)</f>
        <v/>
      </c>
      <c r="L294" s="59" t="str">
        <f t="shared" si="20"/>
        <v/>
      </c>
      <c r="M294" s="59" t="str">
        <f t="shared" si="21"/>
        <v/>
      </c>
    </row>
    <row r="295" spans="1:13" ht="15.75" customHeight="1">
      <c r="A295" s="72" t="str">
        <f>IF(E295="","",VLOOKUP('OPĆI DIO'!$C$1,'OPĆI DIO'!$N$4:$W$137,10,FALSE))</f>
        <v/>
      </c>
      <c r="B295" s="72" t="str">
        <f>IF(E295="","",VLOOKUP('OPĆI DIO'!$C$1,'OPĆI DIO'!$N$4:$W$137,9,FALSE))</f>
        <v/>
      </c>
      <c r="C295" s="73" t="str">
        <f t="shared" si="22"/>
        <v/>
      </c>
      <c r="D295" s="74" t="str">
        <f t="shared" si="23"/>
        <v/>
      </c>
      <c r="E295" s="75"/>
      <c r="F295" s="76" t="str">
        <f t="shared" si="24"/>
        <v/>
      </c>
      <c r="G295" s="77"/>
      <c r="H295" s="77"/>
      <c r="I295" s="77"/>
      <c r="J295" s="75"/>
      <c r="K295" s="59" t="str">
        <f>IF(E295="","",'OPĆI DIO'!$C$1)</f>
        <v/>
      </c>
      <c r="L295" s="59" t="str">
        <f t="shared" si="20"/>
        <v/>
      </c>
      <c r="M295" s="59" t="str">
        <f t="shared" si="21"/>
        <v/>
      </c>
    </row>
    <row r="296" spans="1:13" ht="15.75" customHeight="1">
      <c r="A296" s="72" t="str">
        <f>IF(E296="","",VLOOKUP('OPĆI DIO'!$C$1,'OPĆI DIO'!$N$4:$W$137,10,FALSE))</f>
        <v/>
      </c>
      <c r="B296" s="72" t="str">
        <f>IF(E296="","",VLOOKUP('OPĆI DIO'!$C$1,'OPĆI DIO'!$N$4:$W$137,9,FALSE))</f>
        <v/>
      </c>
      <c r="C296" s="73" t="str">
        <f t="shared" si="22"/>
        <v/>
      </c>
      <c r="D296" s="74" t="str">
        <f t="shared" si="23"/>
        <v/>
      </c>
      <c r="E296" s="75"/>
      <c r="F296" s="76" t="str">
        <f t="shared" si="24"/>
        <v/>
      </c>
      <c r="G296" s="77"/>
      <c r="H296" s="77"/>
      <c r="I296" s="77"/>
      <c r="J296" s="75"/>
      <c r="K296" s="59" t="str">
        <f>IF(E296="","",'OPĆI DIO'!$C$1)</f>
        <v/>
      </c>
      <c r="L296" s="59" t="str">
        <f t="shared" si="20"/>
        <v/>
      </c>
      <c r="M296" s="59" t="str">
        <f t="shared" si="21"/>
        <v/>
      </c>
    </row>
    <row r="297" spans="1:13" ht="15.75" customHeight="1">
      <c r="A297" s="72" t="str">
        <f>IF(E297="","",VLOOKUP('OPĆI DIO'!$C$1,'OPĆI DIO'!$N$4:$W$137,10,FALSE))</f>
        <v/>
      </c>
      <c r="B297" s="72" t="str">
        <f>IF(E297="","",VLOOKUP('OPĆI DIO'!$C$1,'OPĆI DIO'!$N$4:$W$137,9,FALSE))</f>
        <v/>
      </c>
      <c r="C297" s="73" t="str">
        <f t="shared" si="22"/>
        <v/>
      </c>
      <c r="D297" s="74" t="str">
        <f t="shared" si="23"/>
        <v/>
      </c>
      <c r="E297" s="75"/>
      <c r="F297" s="76" t="str">
        <f t="shared" si="24"/>
        <v/>
      </c>
      <c r="G297" s="77"/>
      <c r="H297" s="77"/>
      <c r="I297" s="77"/>
      <c r="J297" s="75"/>
      <c r="K297" s="59" t="str">
        <f>IF(E297="","",'OPĆI DIO'!$C$1)</f>
        <v/>
      </c>
      <c r="L297" s="59" t="str">
        <f t="shared" si="20"/>
        <v/>
      </c>
      <c r="M297" s="59" t="str">
        <f t="shared" si="21"/>
        <v/>
      </c>
    </row>
    <row r="298" spans="1:13" ht="15.75" customHeight="1">
      <c r="A298" s="72" t="str">
        <f>IF(E298="","",VLOOKUP('OPĆI DIO'!$C$1,'OPĆI DIO'!$N$4:$W$137,10,FALSE))</f>
        <v/>
      </c>
      <c r="B298" s="72" t="str">
        <f>IF(E298="","",VLOOKUP('OPĆI DIO'!$C$1,'OPĆI DIO'!$N$4:$W$137,9,FALSE))</f>
        <v/>
      </c>
      <c r="C298" s="73" t="str">
        <f t="shared" si="22"/>
        <v/>
      </c>
      <c r="D298" s="74" t="str">
        <f t="shared" si="23"/>
        <v/>
      </c>
      <c r="E298" s="75"/>
      <c r="F298" s="76" t="str">
        <f t="shared" si="24"/>
        <v/>
      </c>
      <c r="G298" s="77"/>
      <c r="H298" s="77"/>
      <c r="I298" s="77"/>
      <c r="J298" s="75"/>
      <c r="K298" s="59" t="str">
        <f>IF(E298="","",'OPĆI DIO'!$C$1)</f>
        <v/>
      </c>
      <c r="L298" s="59" t="str">
        <f t="shared" si="20"/>
        <v/>
      </c>
      <c r="M298" s="59" t="str">
        <f t="shared" si="21"/>
        <v/>
      </c>
    </row>
    <row r="299" spans="1:13" ht="15.75" customHeight="1">
      <c r="A299" s="72" t="str">
        <f>IF(E299="","",VLOOKUP('OPĆI DIO'!$C$1,'OPĆI DIO'!$N$4:$W$137,10,FALSE))</f>
        <v/>
      </c>
      <c r="B299" s="72" t="str">
        <f>IF(E299="","",VLOOKUP('OPĆI DIO'!$C$1,'OPĆI DIO'!$N$4:$W$137,9,FALSE))</f>
        <v/>
      </c>
      <c r="C299" s="73" t="str">
        <f t="shared" si="22"/>
        <v/>
      </c>
      <c r="D299" s="74" t="str">
        <f t="shared" si="23"/>
        <v/>
      </c>
      <c r="E299" s="75"/>
      <c r="F299" s="76" t="str">
        <f t="shared" si="24"/>
        <v/>
      </c>
      <c r="G299" s="77"/>
      <c r="H299" s="77"/>
      <c r="I299" s="77"/>
      <c r="J299" s="75"/>
      <c r="K299" s="59" t="str">
        <f>IF(E299="","",'OPĆI DIO'!$C$1)</f>
        <v/>
      </c>
      <c r="L299" s="59" t="str">
        <f t="shared" si="20"/>
        <v/>
      </c>
      <c r="M299" s="59" t="str">
        <f t="shared" si="21"/>
        <v/>
      </c>
    </row>
    <row r="300" spans="1:13" ht="15.75" customHeight="1">
      <c r="A300" s="72" t="str">
        <f>IF(E300="","",VLOOKUP('OPĆI DIO'!$C$1,'OPĆI DIO'!$N$4:$W$137,10,FALSE))</f>
        <v/>
      </c>
      <c r="B300" s="72" t="str">
        <f>IF(E300="","",VLOOKUP('OPĆI DIO'!$C$1,'OPĆI DIO'!$N$4:$W$137,9,FALSE))</f>
        <v/>
      </c>
      <c r="C300" s="73" t="str">
        <f t="shared" si="22"/>
        <v/>
      </c>
      <c r="D300" s="74" t="str">
        <f t="shared" si="23"/>
        <v/>
      </c>
      <c r="E300" s="75"/>
      <c r="F300" s="76" t="str">
        <f t="shared" si="24"/>
        <v/>
      </c>
      <c r="G300" s="77"/>
      <c r="H300" s="77"/>
      <c r="I300" s="77"/>
      <c r="J300" s="75"/>
      <c r="K300" s="59" t="str">
        <f>IF(E300="","",'OPĆI DIO'!$C$1)</f>
        <v/>
      </c>
      <c r="L300" s="59" t="str">
        <f t="shared" si="20"/>
        <v/>
      </c>
      <c r="M300" s="59" t="str">
        <f t="shared" si="21"/>
        <v/>
      </c>
    </row>
    <row r="301" spans="1:13" ht="15.75" customHeight="1">
      <c r="A301" s="72" t="str">
        <f>IF(E301="","",VLOOKUP('OPĆI DIO'!$C$1,'OPĆI DIO'!$N$4:$W$137,10,FALSE))</f>
        <v/>
      </c>
      <c r="B301" s="72" t="str">
        <f>IF(E301="","",VLOOKUP('OPĆI DIO'!$C$1,'OPĆI DIO'!$N$4:$W$137,9,FALSE))</f>
        <v/>
      </c>
      <c r="C301" s="73" t="str">
        <f t="shared" si="22"/>
        <v/>
      </c>
      <c r="D301" s="74" t="str">
        <f t="shared" si="23"/>
        <v/>
      </c>
      <c r="E301" s="75"/>
      <c r="F301" s="76" t="str">
        <f t="shared" si="24"/>
        <v/>
      </c>
      <c r="G301" s="77"/>
      <c r="H301" s="77"/>
      <c r="I301" s="77"/>
      <c r="J301" s="75"/>
      <c r="K301" s="59" t="str">
        <f>IF(E301="","",'OPĆI DIO'!$C$1)</f>
        <v/>
      </c>
      <c r="L301" s="59" t="str">
        <f t="shared" si="20"/>
        <v/>
      </c>
      <c r="M301" s="59" t="str">
        <f t="shared" si="21"/>
        <v/>
      </c>
    </row>
    <row r="302" spans="1:13" ht="15.75" customHeight="1">
      <c r="A302" s="72" t="str">
        <f>IF(E302="","",VLOOKUP('OPĆI DIO'!$C$1,'OPĆI DIO'!$N$4:$W$137,10,FALSE))</f>
        <v/>
      </c>
      <c r="B302" s="72" t="str">
        <f>IF(E302="","",VLOOKUP('OPĆI DIO'!$C$1,'OPĆI DIO'!$N$4:$W$137,9,FALSE))</f>
        <v/>
      </c>
      <c r="C302" s="73" t="str">
        <f t="shared" si="22"/>
        <v/>
      </c>
      <c r="D302" s="74" t="str">
        <f t="shared" si="23"/>
        <v/>
      </c>
      <c r="E302" s="75"/>
      <c r="F302" s="76" t="str">
        <f t="shared" si="24"/>
        <v/>
      </c>
      <c r="G302" s="77"/>
      <c r="H302" s="77"/>
      <c r="I302" s="77"/>
      <c r="J302" s="75"/>
      <c r="K302" s="59" t="str">
        <f>IF(E302="","",'OPĆI DIO'!$C$1)</f>
        <v/>
      </c>
      <c r="L302" s="59" t="str">
        <f t="shared" si="20"/>
        <v/>
      </c>
      <c r="M302" s="59" t="str">
        <f t="shared" si="21"/>
        <v/>
      </c>
    </row>
    <row r="303" spans="1:13" ht="15.75" customHeight="1">
      <c r="A303" s="72" t="str">
        <f>IF(E303="","",VLOOKUP('OPĆI DIO'!$C$1,'OPĆI DIO'!$N$4:$W$137,10,FALSE))</f>
        <v/>
      </c>
      <c r="B303" s="72" t="str">
        <f>IF(E303="","",VLOOKUP('OPĆI DIO'!$C$1,'OPĆI DIO'!$N$4:$W$137,9,FALSE))</f>
        <v/>
      </c>
      <c r="C303" s="73" t="str">
        <f t="shared" si="22"/>
        <v/>
      </c>
      <c r="D303" s="74" t="str">
        <f t="shared" si="23"/>
        <v/>
      </c>
      <c r="E303" s="75"/>
      <c r="F303" s="76" t="str">
        <f t="shared" si="24"/>
        <v/>
      </c>
      <c r="G303" s="77"/>
      <c r="H303" s="77"/>
      <c r="I303" s="77"/>
      <c r="J303" s="75"/>
      <c r="K303" s="59" t="str">
        <f>IF(E303="","",'OPĆI DIO'!$C$1)</f>
        <v/>
      </c>
      <c r="L303" s="59" t="str">
        <f t="shared" si="20"/>
        <v/>
      </c>
      <c r="M303" s="59" t="str">
        <f t="shared" si="21"/>
        <v/>
      </c>
    </row>
    <row r="304" spans="1:13" ht="15.75" customHeight="1">
      <c r="A304" s="72" t="str">
        <f>IF(E304="","",VLOOKUP('OPĆI DIO'!$C$1,'OPĆI DIO'!$N$4:$W$137,10,FALSE))</f>
        <v/>
      </c>
      <c r="B304" s="72" t="str">
        <f>IF(E304="","",VLOOKUP('OPĆI DIO'!$C$1,'OPĆI DIO'!$N$4:$W$137,9,FALSE))</f>
        <v/>
      </c>
      <c r="C304" s="73" t="str">
        <f t="shared" si="22"/>
        <v/>
      </c>
      <c r="D304" s="74" t="str">
        <f t="shared" si="23"/>
        <v/>
      </c>
      <c r="E304" s="75"/>
      <c r="F304" s="76" t="str">
        <f t="shared" si="24"/>
        <v/>
      </c>
      <c r="G304" s="77"/>
      <c r="H304" s="77"/>
      <c r="I304" s="77"/>
      <c r="J304" s="75"/>
      <c r="K304" s="59" t="str">
        <f>IF(E304="","",'OPĆI DIO'!$C$1)</f>
        <v/>
      </c>
      <c r="L304" s="59" t="str">
        <f t="shared" si="20"/>
        <v/>
      </c>
      <c r="M304" s="59" t="str">
        <f t="shared" si="21"/>
        <v/>
      </c>
    </row>
    <row r="305" spans="1:13" ht="15.75" customHeight="1">
      <c r="A305" s="72" t="str">
        <f>IF(E305="","",VLOOKUP('OPĆI DIO'!$C$1,'OPĆI DIO'!$N$4:$W$137,10,FALSE))</f>
        <v/>
      </c>
      <c r="B305" s="72" t="str">
        <f>IF(E305="","",VLOOKUP('OPĆI DIO'!$C$1,'OPĆI DIO'!$N$4:$W$137,9,FALSE))</f>
        <v/>
      </c>
      <c r="C305" s="73" t="str">
        <f t="shared" si="22"/>
        <v/>
      </c>
      <c r="D305" s="74" t="str">
        <f t="shared" si="23"/>
        <v/>
      </c>
      <c r="E305" s="75"/>
      <c r="F305" s="76" t="str">
        <f t="shared" si="24"/>
        <v/>
      </c>
      <c r="G305" s="77"/>
      <c r="H305" s="77"/>
      <c r="I305" s="77"/>
      <c r="J305" s="75"/>
      <c r="K305" s="59" t="str">
        <f>IF(E305="","",'OPĆI DIO'!$C$1)</f>
        <v/>
      </c>
      <c r="L305" s="59" t="str">
        <f t="shared" si="20"/>
        <v/>
      </c>
      <c r="M305" s="59" t="str">
        <f t="shared" si="21"/>
        <v/>
      </c>
    </row>
    <row r="306" spans="1:13" ht="15.75" customHeight="1">
      <c r="A306" s="72" t="str">
        <f>IF(E306="","",VLOOKUP('OPĆI DIO'!$C$1,'OPĆI DIO'!$N$4:$W$137,10,FALSE))</f>
        <v/>
      </c>
      <c r="B306" s="72" t="str">
        <f>IF(E306="","",VLOOKUP('OPĆI DIO'!$C$1,'OPĆI DIO'!$N$4:$W$137,9,FALSE))</f>
        <v/>
      </c>
      <c r="C306" s="73" t="str">
        <f t="shared" si="22"/>
        <v/>
      </c>
      <c r="D306" s="74" t="str">
        <f t="shared" si="23"/>
        <v/>
      </c>
      <c r="E306" s="75"/>
      <c r="F306" s="76" t="str">
        <f t="shared" si="24"/>
        <v/>
      </c>
      <c r="G306" s="77"/>
      <c r="H306" s="77"/>
      <c r="I306" s="77"/>
      <c r="J306" s="75"/>
      <c r="K306" s="59" t="str">
        <f>IF(E306="","",'OPĆI DIO'!$C$1)</f>
        <v/>
      </c>
      <c r="L306" s="59" t="str">
        <f t="shared" si="20"/>
        <v/>
      </c>
      <c r="M306" s="59" t="str">
        <f t="shared" si="21"/>
        <v/>
      </c>
    </row>
    <row r="307" spans="1:13" ht="15.75" customHeight="1">
      <c r="A307" s="72" t="str">
        <f>IF(E307="","",VLOOKUP('OPĆI DIO'!$C$1,'OPĆI DIO'!$N$4:$W$137,10,FALSE))</f>
        <v/>
      </c>
      <c r="B307" s="72" t="str">
        <f>IF(E307="","",VLOOKUP('OPĆI DIO'!$C$1,'OPĆI DIO'!$N$4:$W$137,9,FALSE))</f>
        <v/>
      </c>
      <c r="C307" s="73" t="str">
        <f t="shared" si="22"/>
        <v/>
      </c>
      <c r="D307" s="74" t="str">
        <f t="shared" si="23"/>
        <v/>
      </c>
      <c r="E307" s="75"/>
      <c r="F307" s="76" t="str">
        <f t="shared" si="24"/>
        <v/>
      </c>
      <c r="G307" s="77"/>
      <c r="H307" s="77"/>
      <c r="I307" s="77"/>
      <c r="J307" s="75"/>
      <c r="K307" s="59" t="str">
        <f>IF(E307="","",'OPĆI DIO'!$C$1)</f>
        <v/>
      </c>
      <c r="L307" s="59" t="str">
        <f t="shared" si="20"/>
        <v/>
      </c>
      <c r="M307" s="59" t="str">
        <f t="shared" si="21"/>
        <v/>
      </c>
    </row>
    <row r="308" spans="1:13" ht="15.75" customHeight="1">
      <c r="A308" s="72" t="str">
        <f>IF(E308="","",VLOOKUP('OPĆI DIO'!$C$1,'OPĆI DIO'!$N$4:$W$137,10,FALSE))</f>
        <v/>
      </c>
      <c r="B308" s="72" t="str">
        <f>IF(E308="","",VLOOKUP('OPĆI DIO'!$C$1,'OPĆI DIO'!$N$4:$W$137,9,FALSE))</f>
        <v/>
      </c>
      <c r="C308" s="73" t="str">
        <f t="shared" si="22"/>
        <v/>
      </c>
      <c r="D308" s="74" t="str">
        <f t="shared" si="23"/>
        <v/>
      </c>
      <c r="E308" s="75"/>
      <c r="F308" s="76" t="str">
        <f t="shared" si="24"/>
        <v/>
      </c>
      <c r="G308" s="77"/>
      <c r="H308" s="77"/>
      <c r="I308" s="77"/>
      <c r="J308" s="75"/>
      <c r="K308" s="59" t="str">
        <f>IF(E308="","",'OPĆI DIO'!$C$1)</f>
        <v/>
      </c>
      <c r="L308" s="59" t="str">
        <f t="shared" si="20"/>
        <v/>
      </c>
      <c r="M308" s="59" t="str">
        <f t="shared" si="21"/>
        <v/>
      </c>
    </row>
    <row r="309" spans="1:13" ht="15.75" customHeight="1">
      <c r="A309" s="72" t="str">
        <f>IF(E309="","",VLOOKUP('OPĆI DIO'!$C$1,'OPĆI DIO'!$N$4:$W$137,10,FALSE))</f>
        <v/>
      </c>
      <c r="B309" s="72" t="str">
        <f>IF(E309="","",VLOOKUP('OPĆI DIO'!$C$1,'OPĆI DIO'!$N$4:$W$137,9,FALSE))</f>
        <v/>
      </c>
      <c r="C309" s="73" t="str">
        <f t="shared" si="22"/>
        <v/>
      </c>
      <c r="D309" s="74" t="str">
        <f t="shared" si="23"/>
        <v/>
      </c>
      <c r="E309" s="75"/>
      <c r="F309" s="76" t="str">
        <f t="shared" si="24"/>
        <v/>
      </c>
      <c r="G309" s="77"/>
      <c r="H309" s="77"/>
      <c r="I309" s="77"/>
      <c r="J309" s="75"/>
      <c r="K309" s="59" t="str">
        <f>IF(E309="","",'OPĆI DIO'!$C$1)</f>
        <v/>
      </c>
      <c r="L309" s="59" t="str">
        <f t="shared" si="20"/>
        <v/>
      </c>
      <c r="M309" s="59" t="str">
        <f t="shared" si="21"/>
        <v/>
      </c>
    </row>
    <row r="310" spans="1:13" ht="15.75" customHeight="1">
      <c r="A310" s="72" t="str">
        <f>IF(E310="","",VLOOKUP('OPĆI DIO'!$C$1,'OPĆI DIO'!$N$4:$W$137,10,FALSE))</f>
        <v/>
      </c>
      <c r="B310" s="72" t="str">
        <f>IF(E310="","",VLOOKUP('OPĆI DIO'!$C$1,'OPĆI DIO'!$N$4:$W$137,9,FALSE))</f>
        <v/>
      </c>
      <c r="C310" s="73" t="str">
        <f t="shared" si="22"/>
        <v/>
      </c>
      <c r="D310" s="74" t="str">
        <f t="shared" si="23"/>
        <v/>
      </c>
      <c r="E310" s="75"/>
      <c r="F310" s="76" t="str">
        <f t="shared" si="24"/>
        <v/>
      </c>
      <c r="G310" s="77"/>
      <c r="H310" s="77"/>
      <c r="I310" s="77"/>
      <c r="J310" s="75"/>
      <c r="K310" s="59" t="str">
        <f>IF(E310="","",'OPĆI DIO'!$C$1)</f>
        <v/>
      </c>
      <c r="L310" s="59" t="str">
        <f t="shared" si="20"/>
        <v/>
      </c>
      <c r="M310" s="59" t="str">
        <f t="shared" si="21"/>
        <v/>
      </c>
    </row>
    <row r="311" spans="1:13" ht="15.75" customHeight="1">
      <c r="A311" s="72" t="str">
        <f>IF(E311="","",VLOOKUP('OPĆI DIO'!$C$1,'OPĆI DIO'!$N$4:$W$137,10,FALSE))</f>
        <v/>
      </c>
      <c r="B311" s="72" t="str">
        <f>IF(E311="","",VLOOKUP('OPĆI DIO'!$C$1,'OPĆI DIO'!$N$4:$W$137,9,FALSE))</f>
        <v/>
      </c>
      <c r="C311" s="73" t="str">
        <f t="shared" si="22"/>
        <v/>
      </c>
      <c r="D311" s="74" t="str">
        <f t="shared" si="23"/>
        <v/>
      </c>
      <c r="E311" s="75"/>
      <c r="F311" s="76" t="str">
        <f t="shared" si="24"/>
        <v/>
      </c>
      <c r="G311" s="77"/>
      <c r="H311" s="77"/>
      <c r="I311" s="77"/>
      <c r="J311" s="75"/>
      <c r="K311" s="59" t="str">
        <f>IF(E311="","",'OPĆI DIO'!$C$1)</f>
        <v/>
      </c>
      <c r="L311" s="59" t="str">
        <f t="shared" si="20"/>
        <v/>
      </c>
      <c r="M311" s="59" t="str">
        <f t="shared" si="21"/>
        <v/>
      </c>
    </row>
    <row r="312" spans="1:13" ht="15.75" customHeight="1">
      <c r="A312" s="72" t="str">
        <f>IF(E312="","",VLOOKUP('OPĆI DIO'!$C$1,'OPĆI DIO'!$N$4:$W$137,10,FALSE))</f>
        <v/>
      </c>
      <c r="B312" s="72" t="str">
        <f>IF(E312="","",VLOOKUP('OPĆI DIO'!$C$1,'OPĆI DIO'!$N$4:$W$137,9,FALSE))</f>
        <v/>
      </c>
      <c r="C312" s="73" t="str">
        <f t="shared" si="22"/>
        <v/>
      </c>
      <c r="D312" s="74" t="str">
        <f t="shared" si="23"/>
        <v/>
      </c>
      <c r="E312" s="75"/>
      <c r="F312" s="76" t="str">
        <f t="shared" si="24"/>
        <v/>
      </c>
      <c r="G312" s="77"/>
      <c r="H312" s="77"/>
      <c r="I312" s="77"/>
      <c r="J312" s="75"/>
      <c r="K312" s="59" t="str">
        <f>IF(E312="","",'OPĆI DIO'!$C$1)</f>
        <v/>
      </c>
      <c r="L312" s="59" t="str">
        <f t="shared" si="20"/>
        <v/>
      </c>
      <c r="M312" s="59" t="str">
        <f t="shared" si="21"/>
        <v/>
      </c>
    </row>
    <row r="313" spans="1:13" ht="15.75" customHeight="1">
      <c r="A313" s="72" t="str">
        <f>IF(E313="","",VLOOKUP('OPĆI DIO'!$C$1,'OPĆI DIO'!$N$4:$W$137,10,FALSE))</f>
        <v/>
      </c>
      <c r="B313" s="72" t="str">
        <f>IF(E313="","",VLOOKUP('OPĆI DIO'!$C$1,'OPĆI DIO'!$N$4:$W$137,9,FALSE))</f>
        <v/>
      </c>
      <c r="C313" s="73" t="str">
        <f t="shared" si="22"/>
        <v/>
      </c>
      <c r="D313" s="74" t="str">
        <f t="shared" si="23"/>
        <v/>
      </c>
      <c r="E313" s="75"/>
      <c r="F313" s="76" t="str">
        <f t="shared" si="24"/>
        <v/>
      </c>
      <c r="G313" s="77"/>
      <c r="H313" s="77"/>
      <c r="I313" s="77"/>
      <c r="J313" s="75"/>
      <c r="K313" s="59" t="str">
        <f>IF(E313="","",'OPĆI DIO'!$C$1)</f>
        <v/>
      </c>
      <c r="L313" s="59" t="str">
        <f t="shared" si="20"/>
        <v/>
      </c>
      <c r="M313" s="59" t="str">
        <f t="shared" si="21"/>
        <v/>
      </c>
    </row>
    <row r="314" spans="1:13" ht="15.75" customHeight="1">
      <c r="A314" s="72" t="str">
        <f>IF(E314="","",VLOOKUP('OPĆI DIO'!$C$1,'OPĆI DIO'!$N$4:$W$137,10,FALSE))</f>
        <v/>
      </c>
      <c r="B314" s="72" t="str">
        <f>IF(E314="","",VLOOKUP('OPĆI DIO'!$C$1,'OPĆI DIO'!$N$4:$W$137,9,FALSE))</f>
        <v/>
      </c>
      <c r="C314" s="73" t="str">
        <f t="shared" si="22"/>
        <v/>
      </c>
      <c r="D314" s="74" t="str">
        <f t="shared" si="23"/>
        <v/>
      </c>
      <c r="E314" s="75"/>
      <c r="F314" s="76" t="str">
        <f t="shared" si="24"/>
        <v/>
      </c>
      <c r="G314" s="77"/>
      <c r="H314" s="77"/>
      <c r="I314" s="77"/>
      <c r="J314" s="75"/>
      <c r="K314" s="59" t="str">
        <f>IF(E314="","",'OPĆI DIO'!$C$1)</f>
        <v/>
      </c>
      <c r="L314" s="59" t="str">
        <f t="shared" si="20"/>
        <v/>
      </c>
      <c r="M314" s="59" t="str">
        <f t="shared" si="21"/>
        <v/>
      </c>
    </row>
    <row r="315" spans="1:13" ht="15.75" customHeight="1">
      <c r="A315" s="72" t="str">
        <f>IF(E315="","",VLOOKUP('OPĆI DIO'!$C$1,'OPĆI DIO'!$N$4:$W$137,10,FALSE))</f>
        <v/>
      </c>
      <c r="B315" s="72" t="str">
        <f>IF(E315="","",VLOOKUP('OPĆI DIO'!$C$1,'OPĆI DIO'!$N$4:$W$137,9,FALSE))</f>
        <v/>
      </c>
      <c r="C315" s="73" t="str">
        <f t="shared" si="22"/>
        <v/>
      </c>
      <c r="D315" s="74" t="str">
        <f t="shared" si="23"/>
        <v/>
      </c>
      <c r="E315" s="75"/>
      <c r="F315" s="76" t="str">
        <f t="shared" si="24"/>
        <v/>
      </c>
      <c r="G315" s="77"/>
      <c r="H315" s="77"/>
      <c r="I315" s="77"/>
      <c r="J315" s="75"/>
      <c r="K315" s="59" t="str">
        <f>IF(E315="","",'OPĆI DIO'!$C$1)</f>
        <v/>
      </c>
      <c r="L315" s="59" t="str">
        <f t="shared" si="20"/>
        <v/>
      </c>
      <c r="M315" s="59" t="str">
        <f t="shared" si="21"/>
        <v/>
      </c>
    </row>
    <row r="316" spans="1:13" ht="15.75" customHeight="1">
      <c r="A316" s="72" t="str">
        <f>IF(E316="","",VLOOKUP('OPĆI DIO'!$C$1,'OPĆI DIO'!$N$4:$W$137,10,FALSE))</f>
        <v/>
      </c>
      <c r="B316" s="72" t="str">
        <f>IF(E316="","",VLOOKUP('OPĆI DIO'!$C$1,'OPĆI DIO'!$N$4:$W$137,9,FALSE))</f>
        <v/>
      </c>
      <c r="C316" s="73" t="str">
        <f t="shared" si="22"/>
        <v/>
      </c>
      <c r="D316" s="74" t="str">
        <f t="shared" si="23"/>
        <v/>
      </c>
      <c r="E316" s="75"/>
      <c r="F316" s="76" t="str">
        <f t="shared" si="24"/>
        <v/>
      </c>
      <c r="G316" s="77"/>
      <c r="H316" s="77"/>
      <c r="I316" s="77"/>
      <c r="J316" s="75"/>
      <c r="K316" s="59" t="str">
        <f>IF(E316="","",'OPĆI DIO'!$C$1)</f>
        <v/>
      </c>
      <c r="L316" s="59" t="str">
        <f t="shared" si="20"/>
        <v/>
      </c>
      <c r="M316" s="59" t="str">
        <f t="shared" si="21"/>
        <v/>
      </c>
    </row>
    <row r="317" spans="1:13" ht="15.75" customHeight="1">
      <c r="A317" s="72" t="str">
        <f>IF(E317="","",VLOOKUP('OPĆI DIO'!$C$1,'OPĆI DIO'!$N$4:$W$137,10,FALSE))</f>
        <v/>
      </c>
      <c r="B317" s="72" t="str">
        <f>IF(E317="","",VLOOKUP('OPĆI DIO'!$C$1,'OPĆI DIO'!$N$4:$W$137,9,FALSE))</f>
        <v/>
      </c>
      <c r="C317" s="73" t="str">
        <f t="shared" si="22"/>
        <v/>
      </c>
      <c r="D317" s="74" t="str">
        <f t="shared" si="23"/>
        <v/>
      </c>
      <c r="E317" s="75"/>
      <c r="F317" s="76" t="str">
        <f t="shared" si="24"/>
        <v/>
      </c>
      <c r="G317" s="77"/>
      <c r="H317" s="77"/>
      <c r="I317" s="77"/>
      <c r="J317" s="75"/>
      <c r="K317" s="59" t="str">
        <f>IF(E317="","",'OPĆI DIO'!$C$1)</f>
        <v/>
      </c>
      <c r="L317" s="59" t="str">
        <f t="shared" si="20"/>
        <v/>
      </c>
      <c r="M317" s="59" t="str">
        <f t="shared" si="21"/>
        <v/>
      </c>
    </row>
    <row r="318" spans="1:13" ht="15.75" customHeight="1">
      <c r="A318" s="72" t="str">
        <f>IF(E318="","",VLOOKUP('OPĆI DIO'!$C$1,'OPĆI DIO'!$N$4:$W$137,10,FALSE))</f>
        <v/>
      </c>
      <c r="B318" s="72" t="str">
        <f>IF(E318="","",VLOOKUP('OPĆI DIO'!$C$1,'OPĆI DIO'!$N$4:$W$137,9,FALSE))</f>
        <v/>
      </c>
      <c r="C318" s="73" t="str">
        <f t="shared" si="22"/>
        <v/>
      </c>
      <c r="D318" s="74" t="str">
        <f t="shared" si="23"/>
        <v/>
      </c>
      <c r="E318" s="75"/>
      <c r="F318" s="76" t="str">
        <f t="shared" si="24"/>
        <v/>
      </c>
      <c r="G318" s="77"/>
      <c r="H318" s="77"/>
      <c r="I318" s="77"/>
      <c r="J318" s="75"/>
      <c r="K318" s="59" t="str">
        <f>IF(E318="","",'OPĆI DIO'!$C$1)</f>
        <v/>
      </c>
      <c r="L318" s="59" t="str">
        <f t="shared" si="20"/>
        <v/>
      </c>
      <c r="M318" s="59" t="str">
        <f t="shared" si="21"/>
        <v/>
      </c>
    </row>
    <row r="319" spans="1:13" ht="15.75" customHeight="1">
      <c r="A319" s="72" t="str">
        <f>IF(E319="","",VLOOKUP('OPĆI DIO'!$C$1,'OPĆI DIO'!$N$4:$W$137,10,FALSE))</f>
        <v/>
      </c>
      <c r="B319" s="72" t="str">
        <f>IF(E319="","",VLOOKUP('OPĆI DIO'!$C$1,'OPĆI DIO'!$N$4:$W$137,9,FALSE))</f>
        <v/>
      </c>
      <c r="C319" s="73" t="str">
        <f t="shared" si="22"/>
        <v/>
      </c>
      <c r="D319" s="74" t="str">
        <f t="shared" si="23"/>
        <v/>
      </c>
      <c r="E319" s="75"/>
      <c r="F319" s="76" t="str">
        <f t="shared" si="24"/>
        <v/>
      </c>
      <c r="G319" s="77"/>
      <c r="H319" s="77"/>
      <c r="I319" s="77"/>
      <c r="J319" s="75"/>
      <c r="K319" s="59" t="str">
        <f>IF(E319="","",'OPĆI DIO'!$C$1)</f>
        <v/>
      </c>
      <c r="L319" s="59" t="str">
        <f t="shared" si="20"/>
        <v/>
      </c>
      <c r="M319" s="59" t="str">
        <f t="shared" si="21"/>
        <v/>
      </c>
    </row>
    <row r="320" spans="1:13" ht="15.75" customHeight="1">
      <c r="A320" s="72" t="str">
        <f>IF(E320="","",VLOOKUP('OPĆI DIO'!$C$1,'OPĆI DIO'!$N$4:$W$137,10,FALSE))</f>
        <v/>
      </c>
      <c r="B320" s="72" t="str">
        <f>IF(E320="","",VLOOKUP('OPĆI DIO'!$C$1,'OPĆI DIO'!$N$4:$W$137,9,FALSE))</f>
        <v/>
      </c>
      <c r="C320" s="73" t="str">
        <f t="shared" si="22"/>
        <v/>
      </c>
      <c r="D320" s="74" t="str">
        <f t="shared" si="23"/>
        <v/>
      </c>
      <c r="E320" s="75"/>
      <c r="F320" s="76" t="str">
        <f t="shared" si="24"/>
        <v/>
      </c>
      <c r="G320" s="77"/>
      <c r="H320" s="77"/>
      <c r="I320" s="77"/>
      <c r="J320" s="75"/>
      <c r="K320" s="59" t="str">
        <f>IF(E320="","",'OPĆI DIO'!$C$1)</f>
        <v/>
      </c>
      <c r="L320" s="59" t="str">
        <f t="shared" si="20"/>
        <v/>
      </c>
      <c r="M320" s="59" t="str">
        <f t="shared" si="21"/>
        <v/>
      </c>
    </row>
    <row r="321" spans="1:13" ht="15.75" customHeight="1">
      <c r="A321" s="72" t="str">
        <f>IF(E321="","",VLOOKUP('OPĆI DIO'!$C$1,'OPĆI DIO'!$N$4:$W$137,10,FALSE))</f>
        <v/>
      </c>
      <c r="B321" s="72" t="str">
        <f>IF(E321="","",VLOOKUP('OPĆI DIO'!$C$1,'OPĆI DIO'!$N$4:$W$137,9,FALSE))</f>
        <v/>
      </c>
      <c r="C321" s="73" t="str">
        <f t="shared" si="22"/>
        <v/>
      </c>
      <c r="D321" s="74" t="str">
        <f t="shared" si="23"/>
        <v/>
      </c>
      <c r="E321" s="75"/>
      <c r="F321" s="76" t="str">
        <f t="shared" si="24"/>
        <v/>
      </c>
      <c r="G321" s="77"/>
      <c r="H321" s="77"/>
      <c r="I321" s="77"/>
      <c r="J321" s="75"/>
      <c r="K321" s="59" t="str">
        <f>IF(E321="","",'OPĆI DIO'!$C$1)</f>
        <v/>
      </c>
      <c r="L321" s="59" t="str">
        <f t="shared" si="20"/>
        <v/>
      </c>
      <c r="M321" s="59" t="str">
        <f t="shared" si="21"/>
        <v/>
      </c>
    </row>
    <row r="322" spans="1:13" ht="15.75" customHeight="1">
      <c r="A322" s="72" t="str">
        <f>IF(E322="","",VLOOKUP('OPĆI DIO'!$C$1,'OPĆI DIO'!$N$4:$W$137,10,FALSE))</f>
        <v/>
      </c>
      <c r="B322" s="72" t="str">
        <f>IF(E322="","",VLOOKUP('OPĆI DIO'!$C$1,'OPĆI DIO'!$N$4:$W$137,9,FALSE))</f>
        <v/>
      </c>
      <c r="C322" s="73" t="str">
        <f t="shared" si="22"/>
        <v/>
      </c>
      <c r="D322" s="74" t="str">
        <f t="shared" si="23"/>
        <v/>
      </c>
      <c r="E322" s="75"/>
      <c r="F322" s="76" t="str">
        <f t="shared" si="24"/>
        <v/>
      </c>
      <c r="G322" s="77"/>
      <c r="H322" s="77"/>
      <c r="I322" s="77"/>
      <c r="J322" s="75"/>
      <c r="K322" s="59" t="str">
        <f>IF(E322="","",'OPĆI DIO'!$C$1)</f>
        <v/>
      </c>
      <c r="L322" s="59" t="str">
        <f t="shared" si="20"/>
        <v/>
      </c>
      <c r="M322" s="59" t="str">
        <f t="shared" si="21"/>
        <v/>
      </c>
    </row>
    <row r="323" spans="1:13" ht="15.75" customHeight="1">
      <c r="A323" s="72" t="str">
        <f>IF(E323="","",VLOOKUP('OPĆI DIO'!$C$1,'OPĆI DIO'!$N$4:$W$137,10,FALSE))</f>
        <v/>
      </c>
      <c r="B323" s="72" t="str">
        <f>IF(E323="","",VLOOKUP('OPĆI DIO'!$C$1,'OPĆI DIO'!$N$4:$W$137,9,FALSE))</f>
        <v/>
      </c>
      <c r="C323" s="73" t="str">
        <f t="shared" si="22"/>
        <v/>
      </c>
      <c r="D323" s="74" t="str">
        <f t="shared" si="23"/>
        <v/>
      </c>
      <c r="E323" s="75"/>
      <c r="F323" s="76" t="str">
        <f t="shared" si="24"/>
        <v/>
      </c>
      <c r="G323" s="77"/>
      <c r="H323" s="77"/>
      <c r="I323" s="77"/>
      <c r="J323" s="75"/>
      <c r="K323" s="59" t="str">
        <f>IF(E323="","",'OPĆI DIO'!$C$1)</f>
        <v/>
      </c>
      <c r="L323" s="59" t="str">
        <f t="shared" ref="L323:L386" si="25">LEFT(E323,2)</f>
        <v/>
      </c>
      <c r="M323" s="59" t="str">
        <f t="shared" ref="M323:M386" si="26">LEFT(E323,3)</f>
        <v/>
      </c>
    </row>
    <row r="324" spans="1:13" ht="15.75" customHeight="1">
      <c r="A324" s="72" t="str">
        <f>IF(E324="","",VLOOKUP('OPĆI DIO'!$C$1,'OPĆI DIO'!$N$4:$W$137,10,FALSE))</f>
        <v/>
      </c>
      <c r="B324" s="72" t="str">
        <f>IF(E324="","",VLOOKUP('OPĆI DIO'!$C$1,'OPĆI DIO'!$N$4:$W$137,9,FALSE))</f>
        <v/>
      </c>
      <c r="C324" s="73" t="str">
        <f t="shared" si="22"/>
        <v/>
      </c>
      <c r="D324" s="74" t="str">
        <f t="shared" si="23"/>
        <v/>
      </c>
      <c r="E324" s="75"/>
      <c r="F324" s="76" t="str">
        <f t="shared" si="24"/>
        <v/>
      </c>
      <c r="G324" s="77"/>
      <c r="H324" s="77"/>
      <c r="I324" s="77"/>
      <c r="J324" s="75"/>
      <c r="K324" s="59" t="str">
        <f>IF(E324="","",'OPĆI DIO'!$C$1)</f>
        <v/>
      </c>
      <c r="L324" s="59" t="str">
        <f t="shared" si="25"/>
        <v/>
      </c>
      <c r="M324" s="59" t="str">
        <f t="shared" si="26"/>
        <v/>
      </c>
    </row>
    <row r="325" spans="1:13" ht="15.75" customHeight="1">
      <c r="A325" s="72" t="str">
        <f>IF(E325="","",VLOOKUP('OPĆI DIO'!$C$1,'OPĆI DIO'!$N$4:$W$137,10,FALSE))</f>
        <v/>
      </c>
      <c r="B325" s="72" t="str">
        <f>IF(E325="","",VLOOKUP('OPĆI DIO'!$C$1,'OPĆI DIO'!$N$4:$W$137,9,FALSE))</f>
        <v/>
      </c>
      <c r="C325" s="73" t="str">
        <f t="shared" si="22"/>
        <v/>
      </c>
      <c r="D325" s="74" t="str">
        <f t="shared" si="23"/>
        <v/>
      </c>
      <c r="E325" s="75"/>
      <c r="F325" s="76" t="str">
        <f t="shared" si="24"/>
        <v/>
      </c>
      <c r="G325" s="77"/>
      <c r="H325" s="77"/>
      <c r="I325" s="77"/>
      <c r="J325" s="75"/>
      <c r="K325" s="59" t="str">
        <f>IF(E325="","",'OPĆI DIO'!$C$1)</f>
        <v/>
      </c>
      <c r="L325" s="59" t="str">
        <f t="shared" si="25"/>
        <v/>
      </c>
      <c r="M325" s="59" t="str">
        <f t="shared" si="26"/>
        <v/>
      </c>
    </row>
    <row r="326" spans="1:13" ht="15.75" customHeight="1">
      <c r="A326" s="72" t="str">
        <f>IF(E326="","",VLOOKUP('OPĆI DIO'!$C$1,'OPĆI DIO'!$N$4:$W$137,10,FALSE))</f>
        <v/>
      </c>
      <c r="B326" s="72" t="str">
        <f>IF(E326="","",VLOOKUP('OPĆI DIO'!$C$1,'OPĆI DIO'!$N$4:$W$137,9,FALSE))</f>
        <v/>
      </c>
      <c r="C326" s="73" t="str">
        <f t="shared" ref="C326:C389" si="27">IFERROR(VLOOKUP(E326,$R$6:$U$113,3,FALSE),"")</f>
        <v/>
      </c>
      <c r="D326" s="74" t="str">
        <f t="shared" ref="D326:D389" si="28">IFERROR(VLOOKUP(E326,$R$6:$U$113,4,FALSE),"")</f>
        <v/>
      </c>
      <c r="E326" s="75"/>
      <c r="F326" s="76" t="str">
        <f t="shared" ref="F326:F389" si="29">IFERROR(VLOOKUP(E326,$R$6:$U$113,2,FALSE),"")</f>
        <v/>
      </c>
      <c r="G326" s="77"/>
      <c r="H326" s="77"/>
      <c r="I326" s="77"/>
      <c r="J326" s="75"/>
      <c r="K326" s="59" t="str">
        <f>IF(E326="","",'OPĆI DIO'!$C$1)</f>
        <v/>
      </c>
      <c r="L326" s="59" t="str">
        <f t="shared" si="25"/>
        <v/>
      </c>
      <c r="M326" s="59" t="str">
        <f t="shared" si="26"/>
        <v/>
      </c>
    </row>
    <row r="327" spans="1:13" ht="15.75" customHeight="1">
      <c r="A327" s="72" t="str">
        <f>IF(E327="","",VLOOKUP('OPĆI DIO'!$C$1,'OPĆI DIO'!$N$4:$W$137,10,FALSE))</f>
        <v/>
      </c>
      <c r="B327" s="72" t="str">
        <f>IF(E327="","",VLOOKUP('OPĆI DIO'!$C$1,'OPĆI DIO'!$N$4:$W$137,9,FALSE))</f>
        <v/>
      </c>
      <c r="C327" s="73" t="str">
        <f t="shared" si="27"/>
        <v/>
      </c>
      <c r="D327" s="74" t="str">
        <f t="shared" si="28"/>
        <v/>
      </c>
      <c r="E327" s="75"/>
      <c r="F327" s="76" t="str">
        <f t="shared" si="29"/>
        <v/>
      </c>
      <c r="G327" s="77"/>
      <c r="H327" s="77"/>
      <c r="I327" s="77"/>
      <c r="J327" s="75"/>
      <c r="K327" s="59" t="str">
        <f>IF(E327="","",'OPĆI DIO'!$C$1)</f>
        <v/>
      </c>
      <c r="L327" s="59" t="str">
        <f t="shared" si="25"/>
        <v/>
      </c>
      <c r="M327" s="59" t="str">
        <f t="shared" si="26"/>
        <v/>
      </c>
    </row>
    <row r="328" spans="1:13" ht="15.75" customHeight="1">
      <c r="A328" s="72" t="str">
        <f>IF(E328="","",VLOOKUP('OPĆI DIO'!$C$1,'OPĆI DIO'!$N$4:$W$137,10,FALSE))</f>
        <v/>
      </c>
      <c r="B328" s="72" t="str">
        <f>IF(E328="","",VLOOKUP('OPĆI DIO'!$C$1,'OPĆI DIO'!$N$4:$W$137,9,FALSE))</f>
        <v/>
      </c>
      <c r="C328" s="73" t="str">
        <f t="shared" si="27"/>
        <v/>
      </c>
      <c r="D328" s="74" t="str">
        <f t="shared" si="28"/>
        <v/>
      </c>
      <c r="E328" s="75"/>
      <c r="F328" s="76" t="str">
        <f t="shared" si="29"/>
        <v/>
      </c>
      <c r="G328" s="77"/>
      <c r="H328" s="77"/>
      <c r="I328" s="77"/>
      <c r="J328" s="75"/>
      <c r="K328" s="59" t="str">
        <f>IF(E328="","",'OPĆI DIO'!$C$1)</f>
        <v/>
      </c>
      <c r="L328" s="59" t="str">
        <f t="shared" si="25"/>
        <v/>
      </c>
      <c r="M328" s="59" t="str">
        <f t="shared" si="26"/>
        <v/>
      </c>
    </row>
    <row r="329" spans="1:13" ht="15.75" customHeight="1">
      <c r="A329" s="72" t="str">
        <f>IF(E329="","",VLOOKUP('OPĆI DIO'!$C$1,'OPĆI DIO'!$N$4:$W$137,10,FALSE))</f>
        <v/>
      </c>
      <c r="B329" s="72" t="str">
        <f>IF(E329="","",VLOOKUP('OPĆI DIO'!$C$1,'OPĆI DIO'!$N$4:$W$137,9,FALSE))</f>
        <v/>
      </c>
      <c r="C329" s="73" t="str">
        <f t="shared" si="27"/>
        <v/>
      </c>
      <c r="D329" s="74" t="str">
        <f t="shared" si="28"/>
        <v/>
      </c>
      <c r="E329" s="75"/>
      <c r="F329" s="76" t="str">
        <f t="shared" si="29"/>
        <v/>
      </c>
      <c r="G329" s="77"/>
      <c r="H329" s="77"/>
      <c r="I329" s="77"/>
      <c r="J329" s="75"/>
      <c r="K329" s="59" t="str">
        <f>IF(E329="","",'OPĆI DIO'!$C$1)</f>
        <v/>
      </c>
      <c r="L329" s="59" t="str">
        <f t="shared" si="25"/>
        <v/>
      </c>
      <c r="M329" s="59" t="str">
        <f t="shared" si="26"/>
        <v/>
      </c>
    </row>
    <row r="330" spans="1:13" ht="15.75" customHeight="1">
      <c r="A330" s="72" t="str">
        <f>IF(E330="","",VLOOKUP('OPĆI DIO'!$C$1,'OPĆI DIO'!$N$4:$W$137,10,FALSE))</f>
        <v/>
      </c>
      <c r="B330" s="72" t="str">
        <f>IF(E330="","",VLOOKUP('OPĆI DIO'!$C$1,'OPĆI DIO'!$N$4:$W$137,9,FALSE))</f>
        <v/>
      </c>
      <c r="C330" s="73" t="str">
        <f t="shared" si="27"/>
        <v/>
      </c>
      <c r="D330" s="74" t="str">
        <f t="shared" si="28"/>
        <v/>
      </c>
      <c r="E330" s="75"/>
      <c r="F330" s="76" t="str">
        <f t="shared" si="29"/>
        <v/>
      </c>
      <c r="G330" s="77"/>
      <c r="H330" s="77"/>
      <c r="I330" s="77"/>
      <c r="J330" s="75"/>
      <c r="K330" s="59" t="str">
        <f>IF(E330="","",'OPĆI DIO'!$C$1)</f>
        <v/>
      </c>
      <c r="L330" s="59" t="str">
        <f t="shared" si="25"/>
        <v/>
      </c>
      <c r="M330" s="59" t="str">
        <f t="shared" si="26"/>
        <v/>
      </c>
    </row>
    <row r="331" spans="1:13" ht="15.75" customHeight="1">
      <c r="A331" s="72" t="str">
        <f>IF(E331="","",VLOOKUP('OPĆI DIO'!$C$1,'OPĆI DIO'!$N$4:$W$137,10,FALSE))</f>
        <v/>
      </c>
      <c r="B331" s="72" t="str">
        <f>IF(E331="","",VLOOKUP('OPĆI DIO'!$C$1,'OPĆI DIO'!$N$4:$W$137,9,FALSE))</f>
        <v/>
      </c>
      <c r="C331" s="73" t="str">
        <f t="shared" si="27"/>
        <v/>
      </c>
      <c r="D331" s="74" t="str">
        <f t="shared" si="28"/>
        <v/>
      </c>
      <c r="E331" s="75"/>
      <c r="F331" s="76" t="str">
        <f t="shared" si="29"/>
        <v/>
      </c>
      <c r="G331" s="77"/>
      <c r="H331" s="77"/>
      <c r="I331" s="77"/>
      <c r="J331" s="75"/>
      <c r="K331" s="59" t="str">
        <f>IF(E331="","",'OPĆI DIO'!$C$1)</f>
        <v/>
      </c>
      <c r="L331" s="59" t="str">
        <f t="shared" si="25"/>
        <v/>
      </c>
      <c r="M331" s="59" t="str">
        <f t="shared" si="26"/>
        <v/>
      </c>
    </row>
    <row r="332" spans="1:13" ht="15.75" customHeight="1">
      <c r="A332" s="72" t="str">
        <f>IF(E332="","",VLOOKUP('OPĆI DIO'!$C$1,'OPĆI DIO'!$N$4:$W$137,10,FALSE))</f>
        <v/>
      </c>
      <c r="B332" s="72" t="str">
        <f>IF(E332="","",VLOOKUP('OPĆI DIO'!$C$1,'OPĆI DIO'!$N$4:$W$137,9,FALSE))</f>
        <v/>
      </c>
      <c r="C332" s="73" t="str">
        <f t="shared" si="27"/>
        <v/>
      </c>
      <c r="D332" s="74" t="str">
        <f t="shared" si="28"/>
        <v/>
      </c>
      <c r="E332" s="75"/>
      <c r="F332" s="76" t="str">
        <f t="shared" si="29"/>
        <v/>
      </c>
      <c r="G332" s="77"/>
      <c r="H332" s="77"/>
      <c r="I332" s="77"/>
      <c r="J332" s="75"/>
      <c r="K332" s="59" t="str">
        <f>IF(E332="","",'OPĆI DIO'!$C$1)</f>
        <v/>
      </c>
      <c r="L332" s="59" t="str">
        <f t="shared" si="25"/>
        <v/>
      </c>
      <c r="M332" s="59" t="str">
        <f t="shared" si="26"/>
        <v/>
      </c>
    </row>
    <row r="333" spans="1:13" ht="15.75" customHeight="1">
      <c r="A333" s="72" t="str">
        <f>IF(E333="","",VLOOKUP('OPĆI DIO'!$C$1,'OPĆI DIO'!$N$4:$W$137,10,FALSE))</f>
        <v/>
      </c>
      <c r="B333" s="72" t="str">
        <f>IF(E333="","",VLOOKUP('OPĆI DIO'!$C$1,'OPĆI DIO'!$N$4:$W$137,9,FALSE))</f>
        <v/>
      </c>
      <c r="C333" s="73" t="str">
        <f t="shared" si="27"/>
        <v/>
      </c>
      <c r="D333" s="74" t="str">
        <f t="shared" si="28"/>
        <v/>
      </c>
      <c r="E333" s="75"/>
      <c r="F333" s="76" t="str">
        <f t="shared" si="29"/>
        <v/>
      </c>
      <c r="G333" s="77"/>
      <c r="H333" s="77"/>
      <c r="I333" s="77"/>
      <c r="J333" s="75"/>
      <c r="K333" s="59" t="str">
        <f>IF(E333="","",'OPĆI DIO'!$C$1)</f>
        <v/>
      </c>
      <c r="L333" s="59" t="str">
        <f t="shared" si="25"/>
        <v/>
      </c>
      <c r="M333" s="59" t="str">
        <f t="shared" si="26"/>
        <v/>
      </c>
    </row>
    <row r="334" spans="1:13" ht="15.75" customHeight="1">
      <c r="A334" s="72" t="str">
        <f>IF(E334="","",VLOOKUP('OPĆI DIO'!$C$1,'OPĆI DIO'!$N$4:$W$137,10,FALSE))</f>
        <v/>
      </c>
      <c r="B334" s="72" t="str">
        <f>IF(E334="","",VLOOKUP('OPĆI DIO'!$C$1,'OPĆI DIO'!$N$4:$W$137,9,FALSE))</f>
        <v/>
      </c>
      <c r="C334" s="73" t="str">
        <f t="shared" si="27"/>
        <v/>
      </c>
      <c r="D334" s="74" t="str">
        <f t="shared" si="28"/>
        <v/>
      </c>
      <c r="E334" s="75"/>
      <c r="F334" s="76" t="str">
        <f t="shared" si="29"/>
        <v/>
      </c>
      <c r="G334" s="77"/>
      <c r="H334" s="77"/>
      <c r="I334" s="77"/>
      <c r="J334" s="75"/>
      <c r="K334" s="59" t="str">
        <f>IF(E334="","",'OPĆI DIO'!$C$1)</f>
        <v/>
      </c>
      <c r="L334" s="59" t="str">
        <f t="shared" si="25"/>
        <v/>
      </c>
      <c r="M334" s="59" t="str">
        <f t="shared" si="26"/>
        <v/>
      </c>
    </row>
    <row r="335" spans="1:13" ht="15.75" customHeight="1">
      <c r="A335" s="72" t="str">
        <f>IF(E335="","",VLOOKUP('OPĆI DIO'!$C$1,'OPĆI DIO'!$N$4:$W$137,10,FALSE))</f>
        <v/>
      </c>
      <c r="B335" s="72" t="str">
        <f>IF(E335="","",VLOOKUP('OPĆI DIO'!$C$1,'OPĆI DIO'!$N$4:$W$137,9,FALSE))</f>
        <v/>
      </c>
      <c r="C335" s="73" t="str">
        <f t="shared" si="27"/>
        <v/>
      </c>
      <c r="D335" s="74" t="str">
        <f t="shared" si="28"/>
        <v/>
      </c>
      <c r="E335" s="75"/>
      <c r="F335" s="76" t="str">
        <f t="shared" si="29"/>
        <v/>
      </c>
      <c r="G335" s="77"/>
      <c r="H335" s="77"/>
      <c r="I335" s="77"/>
      <c r="J335" s="75"/>
      <c r="K335" s="59" t="str">
        <f>IF(E335="","",'OPĆI DIO'!$C$1)</f>
        <v/>
      </c>
      <c r="L335" s="59" t="str">
        <f t="shared" si="25"/>
        <v/>
      </c>
      <c r="M335" s="59" t="str">
        <f t="shared" si="26"/>
        <v/>
      </c>
    </row>
    <row r="336" spans="1:13" ht="15.75" customHeight="1">
      <c r="A336" s="72" t="str">
        <f>IF(E336="","",VLOOKUP('OPĆI DIO'!$C$1,'OPĆI DIO'!$N$4:$W$137,10,FALSE))</f>
        <v/>
      </c>
      <c r="B336" s="72" t="str">
        <f>IF(E336="","",VLOOKUP('OPĆI DIO'!$C$1,'OPĆI DIO'!$N$4:$W$137,9,FALSE))</f>
        <v/>
      </c>
      <c r="C336" s="73" t="str">
        <f t="shared" si="27"/>
        <v/>
      </c>
      <c r="D336" s="74" t="str">
        <f t="shared" si="28"/>
        <v/>
      </c>
      <c r="E336" s="75"/>
      <c r="F336" s="76" t="str">
        <f t="shared" si="29"/>
        <v/>
      </c>
      <c r="G336" s="77"/>
      <c r="H336" s="77"/>
      <c r="I336" s="77"/>
      <c r="J336" s="75"/>
      <c r="K336" s="59" t="str">
        <f>IF(E336="","",'OPĆI DIO'!$C$1)</f>
        <v/>
      </c>
      <c r="L336" s="59" t="str">
        <f t="shared" si="25"/>
        <v/>
      </c>
      <c r="M336" s="59" t="str">
        <f t="shared" si="26"/>
        <v/>
      </c>
    </row>
    <row r="337" spans="1:13" ht="15.75" customHeight="1">
      <c r="A337" s="72" t="str">
        <f>IF(E337="","",VLOOKUP('OPĆI DIO'!$C$1,'OPĆI DIO'!$N$4:$W$137,10,FALSE))</f>
        <v/>
      </c>
      <c r="B337" s="72" t="str">
        <f>IF(E337="","",VLOOKUP('OPĆI DIO'!$C$1,'OPĆI DIO'!$N$4:$W$137,9,FALSE))</f>
        <v/>
      </c>
      <c r="C337" s="73" t="str">
        <f t="shared" si="27"/>
        <v/>
      </c>
      <c r="D337" s="74" t="str">
        <f t="shared" si="28"/>
        <v/>
      </c>
      <c r="E337" s="75"/>
      <c r="F337" s="76" t="str">
        <f t="shared" si="29"/>
        <v/>
      </c>
      <c r="G337" s="77"/>
      <c r="H337" s="77"/>
      <c r="I337" s="77"/>
      <c r="J337" s="75"/>
      <c r="K337" s="59" t="str">
        <f>IF(E337="","",'OPĆI DIO'!$C$1)</f>
        <v/>
      </c>
      <c r="L337" s="59" t="str">
        <f t="shared" si="25"/>
        <v/>
      </c>
      <c r="M337" s="59" t="str">
        <f t="shared" si="26"/>
        <v/>
      </c>
    </row>
    <row r="338" spans="1:13" ht="15.75" customHeight="1">
      <c r="A338" s="72" t="str">
        <f>IF(E338="","",VLOOKUP('OPĆI DIO'!$C$1,'OPĆI DIO'!$N$4:$W$137,10,FALSE))</f>
        <v/>
      </c>
      <c r="B338" s="72" t="str">
        <f>IF(E338="","",VLOOKUP('OPĆI DIO'!$C$1,'OPĆI DIO'!$N$4:$W$137,9,FALSE))</f>
        <v/>
      </c>
      <c r="C338" s="73" t="str">
        <f t="shared" si="27"/>
        <v/>
      </c>
      <c r="D338" s="74" t="str">
        <f t="shared" si="28"/>
        <v/>
      </c>
      <c r="E338" s="75"/>
      <c r="F338" s="76" t="str">
        <f t="shared" si="29"/>
        <v/>
      </c>
      <c r="G338" s="77"/>
      <c r="H338" s="77"/>
      <c r="I338" s="77"/>
      <c r="J338" s="75"/>
      <c r="K338" s="59" t="str">
        <f>IF(E338="","",'OPĆI DIO'!$C$1)</f>
        <v/>
      </c>
      <c r="L338" s="59" t="str">
        <f t="shared" si="25"/>
        <v/>
      </c>
      <c r="M338" s="59" t="str">
        <f t="shared" si="26"/>
        <v/>
      </c>
    </row>
    <row r="339" spans="1:13" ht="15.75" customHeight="1">
      <c r="A339" s="72" t="str">
        <f>IF(E339="","",VLOOKUP('OPĆI DIO'!$C$1,'OPĆI DIO'!$N$4:$W$137,10,FALSE))</f>
        <v/>
      </c>
      <c r="B339" s="72" t="str">
        <f>IF(E339="","",VLOOKUP('OPĆI DIO'!$C$1,'OPĆI DIO'!$N$4:$W$137,9,FALSE))</f>
        <v/>
      </c>
      <c r="C339" s="73" t="str">
        <f t="shared" si="27"/>
        <v/>
      </c>
      <c r="D339" s="74" t="str">
        <f t="shared" si="28"/>
        <v/>
      </c>
      <c r="E339" s="75"/>
      <c r="F339" s="76" t="str">
        <f t="shared" si="29"/>
        <v/>
      </c>
      <c r="G339" s="77"/>
      <c r="H339" s="77"/>
      <c r="I339" s="77"/>
      <c r="J339" s="75"/>
      <c r="K339" s="59" t="str">
        <f>IF(E339="","",'OPĆI DIO'!$C$1)</f>
        <v/>
      </c>
      <c r="L339" s="59" t="str">
        <f t="shared" si="25"/>
        <v/>
      </c>
      <c r="M339" s="59" t="str">
        <f t="shared" si="26"/>
        <v/>
      </c>
    </row>
    <row r="340" spans="1:13" ht="15.75" customHeight="1">
      <c r="A340" s="72" t="str">
        <f>IF(E340="","",VLOOKUP('OPĆI DIO'!$C$1,'OPĆI DIO'!$N$4:$W$137,10,FALSE))</f>
        <v/>
      </c>
      <c r="B340" s="72" t="str">
        <f>IF(E340="","",VLOOKUP('OPĆI DIO'!$C$1,'OPĆI DIO'!$N$4:$W$137,9,FALSE))</f>
        <v/>
      </c>
      <c r="C340" s="73" t="str">
        <f t="shared" si="27"/>
        <v/>
      </c>
      <c r="D340" s="74" t="str">
        <f t="shared" si="28"/>
        <v/>
      </c>
      <c r="E340" s="75"/>
      <c r="F340" s="76" t="str">
        <f t="shared" si="29"/>
        <v/>
      </c>
      <c r="G340" s="77"/>
      <c r="H340" s="77"/>
      <c r="I340" s="77"/>
      <c r="J340" s="75"/>
      <c r="K340" s="59" t="str">
        <f>IF(E340="","",'OPĆI DIO'!$C$1)</f>
        <v/>
      </c>
      <c r="L340" s="59" t="str">
        <f t="shared" si="25"/>
        <v/>
      </c>
      <c r="M340" s="59" t="str">
        <f t="shared" si="26"/>
        <v/>
      </c>
    </row>
    <row r="341" spans="1:13" ht="15.75" customHeight="1">
      <c r="A341" s="72" t="str">
        <f>IF(E341="","",VLOOKUP('OPĆI DIO'!$C$1,'OPĆI DIO'!$N$4:$W$137,10,FALSE))</f>
        <v/>
      </c>
      <c r="B341" s="72" t="str">
        <f>IF(E341="","",VLOOKUP('OPĆI DIO'!$C$1,'OPĆI DIO'!$N$4:$W$137,9,FALSE))</f>
        <v/>
      </c>
      <c r="C341" s="73" t="str">
        <f t="shared" si="27"/>
        <v/>
      </c>
      <c r="D341" s="74" t="str">
        <f t="shared" si="28"/>
        <v/>
      </c>
      <c r="E341" s="75"/>
      <c r="F341" s="76" t="str">
        <f t="shared" si="29"/>
        <v/>
      </c>
      <c r="G341" s="77"/>
      <c r="H341" s="77"/>
      <c r="I341" s="77"/>
      <c r="J341" s="75"/>
      <c r="K341" s="59" t="str">
        <f>IF(E341="","",'OPĆI DIO'!$C$1)</f>
        <v/>
      </c>
      <c r="L341" s="59" t="str">
        <f t="shared" si="25"/>
        <v/>
      </c>
      <c r="M341" s="59" t="str">
        <f t="shared" si="26"/>
        <v/>
      </c>
    </row>
    <row r="342" spans="1:13" ht="15.75" customHeight="1">
      <c r="A342" s="72" t="str">
        <f>IF(E342="","",VLOOKUP('OPĆI DIO'!$C$1,'OPĆI DIO'!$N$4:$W$137,10,FALSE))</f>
        <v/>
      </c>
      <c r="B342" s="72" t="str">
        <f>IF(E342="","",VLOOKUP('OPĆI DIO'!$C$1,'OPĆI DIO'!$N$4:$W$137,9,FALSE))</f>
        <v/>
      </c>
      <c r="C342" s="73" t="str">
        <f t="shared" si="27"/>
        <v/>
      </c>
      <c r="D342" s="74" t="str">
        <f t="shared" si="28"/>
        <v/>
      </c>
      <c r="E342" s="75"/>
      <c r="F342" s="76" t="str">
        <f t="shared" si="29"/>
        <v/>
      </c>
      <c r="G342" s="77"/>
      <c r="H342" s="77"/>
      <c r="I342" s="77"/>
      <c r="J342" s="75"/>
      <c r="K342" s="59" t="str">
        <f>IF(E342="","",'OPĆI DIO'!$C$1)</f>
        <v/>
      </c>
      <c r="L342" s="59" t="str">
        <f t="shared" si="25"/>
        <v/>
      </c>
      <c r="M342" s="59" t="str">
        <f t="shared" si="26"/>
        <v/>
      </c>
    </row>
    <row r="343" spans="1:13" ht="15.75" customHeight="1">
      <c r="A343" s="72" t="str">
        <f>IF(E343="","",VLOOKUP('OPĆI DIO'!$C$1,'OPĆI DIO'!$N$4:$W$137,10,FALSE))</f>
        <v/>
      </c>
      <c r="B343" s="72" t="str">
        <f>IF(E343="","",VLOOKUP('OPĆI DIO'!$C$1,'OPĆI DIO'!$N$4:$W$137,9,FALSE))</f>
        <v/>
      </c>
      <c r="C343" s="73" t="str">
        <f t="shared" si="27"/>
        <v/>
      </c>
      <c r="D343" s="74" t="str">
        <f t="shared" si="28"/>
        <v/>
      </c>
      <c r="E343" s="75"/>
      <c r="F343" s="76" t="str">
        <f t="shared" si="29"/>
        <v/>
      </c>
      <c r="G343" s="77"/>
      <c r="H343" s="77"/>
      <c r="I343" s="77"/>
      <c r="J343" s="75"/>
      <c r="K343" s="59" t="str">
        <f>IF(E343="","",'OPĆI DIO'!$C$1)</f>
        <v/>
      </c>
      <c r="L343" s="59" t="str">
        <f t="shared" si="25"/>
        <v/>
      </c>
      <c r="M343" s="59" t="str">
        <f t="shared" si="26"/>
        <v/>
      </c>
    </row>
    <row r="344" spans="1:13" ht="15.75" customHeight="1">
      <c r="A344" s="72" t="str">
        <f>IF(E344="","",VLOOKUP('OPĆI DIO'!$C$1,'OPĆI DIO'!$N$4:$W$137,10,FALSE))</f>
        <v/>
      </c>
      <c r="B344" s="72" t="str">
        <f>IF(E344="","",VLOOKUP('OPĆI DIO'!$C$1,'OPĆI DIO'!$N$4:$W$137,9,FALSE))</f>
        <v/>
      </c>
      <c r="C344" s="73" t="str">
        <f t="shared" si="27"/>
        <v/>
      </c>
      <c r="D344" s="74" t="str">
        <f t="shared" si="28"/>
        <v/>
      </c>
      <c r="E344" s="75"/>
      <c r="F344" s="76" t="str">
        <f t="shared" si="29"/>
        <v/>
      </c>
      <c r="G344" s="77"/>
      <c r="H344" s="77"/>
      <c r="I344" s="77"/>
      <c r="J344" s="75"/>
      <c r="K344" s="59" t="str">
        <f>IF(E344="","",'OPĆI DIO'!$C$1)</f>
        <v/>
      </c>
      <c r="L344" s="59" t="str">
        <f t="shared" si="25"/>
        <v/>
      </c>
      <c r="M344" s="59" t="str">
        <f t="shared" si="26"/>
        <v/>
      </c>
    </row>
    <row r="345" spans="1:13" ht="15.75" customHeight="1">
      <c r="A345" s="72" t="str">
        <f>IF(E345="","",VLOOKUP('OPĆI DIO'!$C$1,'OPĆI DIO'!$N$4:$W$137,10,FALSE))</f>
        <v/>
      </c>
      <c r="B345" s="72" t="str">
        <f>IF(E345="","",VLOOKUP('OPĆI DIO'!$C$1,'OPĆI DIO'!$N$4:$W$137,9,FALSE))</f>
        <v/>
      </c>
      <c r="C345" s="73" t="str">
        <f t="shared" si="27"/>
        <v/>
      </c>
      <c r="D345" s="74" t="str">
        <f t="shared" si="28"/>
        <v/>
      </c>
      <c r="E345" s="75"/>
      <c r="F345" s="76" t="str">
        <f t="shared" si="29"/>
        <v/>
      </c>
      <c r="G345" s="77"/>
      <c r="H345" s="77"/>
      <c r="I345" s="77"/>
      <c r="J345" s="75"/>
      <c r="K345" s="59" t="str">
        <f>IF(E345="","",'OPĆI DIO'!$C$1)</f>
        <v/>
      </c>
      <c r="L345" s="59" t="str">
        <f t="shared" si="25"/>
        <v/>
      </c>
      <c r="M345" s="59" t="str">
        <f t="shared" si="26"/>
        <v/>
      </c>
    </row>
    <row r="346" spans="1:13" ht="15.75" customHeight="1">
      <c r="A346" s="72" t="str">
        <f>IF(E346="","",VLOOKUP('OPĆI DIO'!$C$1,'OPĆI DIO'!$N$4:$W$137,10,FALSE))</f>
        <v/>
      </c>
      <c r="B346" s="72" t="str">
        <f>IF(E346="","",VLOOKUP('OPĆI DIO'!$C$1,'OPĆI DIO'!$N$4:$W$137,9,FALSE))</f>
        <v/>
      </c>
      <c r="C346" s="73" t="str">
        <f t="shared" si="27"/>
        <v/>
      </c>
      <c r="D346" s="74" t="str">
        <f t="shared" si="28"/>
        <v/>
      </c>
      <c r="E346" s="75"/>
      <c r="F346" s="76" t="str">
        <f t="shared" si="29"/>
        <v/>
      </c>
      <c r="G346" s="77"/>
      <c r="H346" s="77"/>
      <c r="I346" s="77"/>
      <c r="J346" s="75"/>
      <c r="K346" s="59" t="str">
        <f>IF(E346="","",'OPĆI DIO'!$C$1)</f>
        <v/>
      </c>
      <c r="L346" s="59" t="str">
        <f t="shared" si="25"/>
        <v/>
      </c>
      <c r="M346" s="59" t="str">
        <f t="shared" si="26"/>
        <v/>
      </c>
    </row>
    <row r="347" spans="1:13" ht="15.75" customHeight="1">
      <c r="A347" s="72" t="str">
        <f>IF(E347="","",VLOOKUP('OPĆI DIO'!$C$1,'OPĆI DIO'!$N$4:$W$137,10,FALSE))</f>
        <v/>
      </c>
      <c r="B347" s="72" t="str">
        <f>IF(E347="","",VLOOKUP('OPĆI DIO'!$C$1,'OPĆI DIO'!$N$4:$W$137,9,FALSE))</f>
        <v/>
      </c>
      <c r="C347" s="73" t="str">
        <f t="shared" si="27"/>
        <v/>
      </c>
      <c r="D347" s="74" t="str">
        <f t="shared" si="28"/>
        <v/>
      </c>
      <c r="E347" s="75"/>
      <c r="F347" s="76" t="str">
        <f t="shared" si="29"/>
        <v/>
      </c>
      <c r="G347" s="77"/>
      <c r="H347" s="77"/>
      <c r="I347" s="77"/>
      <c r="J347" s="75"/>
      <c r="K347" s="59" t="str">
        <f>IF(E347="","",'OPĆI DIO'!$C$1)</f>
        <v/>
      </c>
      <c r="L347" s="59" t="str">
        <f t="shared" si="25"/>
        <v/>
      </c>
      <c r="M347" s="59" t="str">
        <f t="shared" si="26"/>
        <v/>
      </c>
    </row>
    <row r="348" spans="1:13" ht="15.75" customHeight="1">
      <c r="A348" s="72" t="str">
        <f>IF(E348="","",VLOOKUP('OPĆI DIO'!$C$1,'OPĆI DIO'!$N$4:$W$137,10,FALSE))</f>
        <v/>
      </c>
      <c r="B348" s="72" t="str">
        <f>IF(E348="","",VLOOKUP('OPĆI DIO'!$C$1,'OPĆI DIO'!$N$4:$W$137,9,FALSE))</f>
        <v/>
      </c>
      <c r="C348" s="73" t="str">
        <f t="shared" si="27"/>
        <v/>
      </c>
      <c r="D348" s="74" t="str">
        <f t="shared" si="28"/>
        <v/>
      </c>
      <c r="E348" s="75"/>
      <c r="F348" s="76" t="str">
        <f t="shared" si="29"/>
        <v/>
      </c>
      <c r="G348" s="77"/>
      <c r="H348" s="77"/>
      <c r="I348" s="77"/>
      <c r="J348" s="75"/>
      <c r="K348" s="59" t="str">
        <f>IF(E348="","",'OPĆI DIO'!$C$1)</f>
        <v/>
      </c>
      <c r="L348" s="59" t="str">
        <f t="shared" si="25"/>
        <v/>
      </c>
      <c r="M348" s="59" t="str">
        <f t="shared" si="26"/>
        <v/>
      </c>
    </row>
    <row r="349" spans="1:13" ht="15.75" customHeight="1">
      <c r="A349" s="72" t="str">
        <f>IF(E349="","",VLOOKUP('OPĆI DIO'!$C$1,'OPĆI DIO'!$N$4:$W$137,10,FALSE))</f>
        <v/>
      </c>
      <c r="B349" s="72" t="str">
        <f>IF(E349="","",VLOOKUP('OPĆI DIO'!$C$1,'OPĆI DIO'!$N$4:$W$137,9,FALSE))</f>
        <v/>
      </c>
      <c r="C349" s="73" t="str">
        <f t="shared" si="27"/>
        <v/>
      </c>
      <c r="D349" s="74" t="str">
        <f t="shared" si="28"/>
        <v/>
      </c>
      <c r="E349" s="75"/>
      <c r="F349" s="76" t="str">
        <f t="shared" si="29"/>
        <v/>
      </c>
      <c r="G349" s="77"/>
      <c r="H349" s="77"/>
      <c r="I349" s="77"/>
      <c r="J349" s="75"/>
      <c r="K349" s="59" t="str">
        <f>IF(E349="","",'OPĆI DIO'!$C$1)</f>
        <v/>
      </c>
      <c r="L349" s="59" t="str">
        <f t="shared" si="25"/>
        <v/>
      </c>
      <c r="M349" s="59" t="str">
        <f t="shared" si="26"/>
        <v/>
      </c>
    </row>
    <row r="350" spans="1:13" ht="15.75" customHeight="1">
      <c r="A350" s="72" t="str">
        <f>IF(E350="","",VLOOKUP('OPĆI DIO'!$C$1,'OPĆI DIO'!$N$4:$W$137,10,FALSE))</f>
        <v/>
      </c>
      <c r="B350" s="72" t="str">
        <f>IF(E350="","",VLOOKUP('OPĆI DIO'!$C$1,'OPĆI DIO'!$N$4:$W$137,9,FALSE))</f>
        <v/>
      </c>
      <c r="C350" s="73" t="str">
        <f t="shared" si="27"/>
        <v/>
      </c>
      <c r="D350" s="74" t="str">
        <f t="shared" si="28"/>
        <v/>
      </c>
      <c r="E350" s="75"/>
      <c r="F350" s="76" t="str">
        <f t="shared" si="29"/>
        <v/>
      </c>
      <c r="G350" s="77"/>
      <c r="H350" s="77"/>
      <c r="I350" s="77"/>
      <c r="J350" s="75"/>
      <c r="K350" s="59" t="str">
        <f>IF(E350="","",'OPĆI DIO'!$C$1)</f>
        <v/>
      </c>
      <c r="L350" s="59" t="str">
        <f t="shared" si="25"/>
        <v/>
      </c>
      <c r="M350" s="59" t="str">
        <f t="shared" si="26"/>
        <v/>
      </c>
    </row>
    <row r="351" spans="1:13" ht="15.75" customHeight="1">
      <c r="A351" s="72" t="str">
        <f>IF(E351="","",VLOOKUP('OPĆI DIO'!$C$1,'OPĆI DIO'!$N$4:$W$137,10,FALSE))</f>
        <v/>
      </c>
      <c r="B351" s="72" t="str">
        <f>IF(E351="","",VLOOKUP('OPĆI DIO'!$C$1,'OPĆI DIO'!$N$4:$W$137,9,FALSE))</f>
        <v/>
      </c>
      <c r="C351" s="73" t="str">
        <f t="shared" si="27"/>
        <v/>
      </c>
      <c r="D351" s="74" t="str">
        <f t="shared" si="28"/>
        <v/>
      </c>
      <c r="E351" s="75"/>
      <c r="F351" s="76" t="str">
        <f t="shared" si="29"/>
        <v/>
      </c>
      <c r="G351" s="77"/>
      <c r="H351" s="77"/>
      <c r="I351" s="77"/>
      <c r="J351" s="75"/>
      <c r="K351" s="59" t="str">
        <f>IF(E351="","",'OPĆI DIO'!$C$1)</f>
        <v/>
      </c>
      <c r="L351" s="59" t="str">
        <f t="shared" si="25"/>
        <v/>
      </c>
      <c r="M351" s="59" t="str">
        <f t="shared" si="26"/>
        <v/>
      </c>
    </row>
    <row r="352" spans="1:13" ht="15.75" customHeight="1">
      <c r="A352" s="72" t="str">
        <f>IF(E352="","",VLOOKUP('OPĆI DIO'!$C$1,'OPĆI DIO'!$N$4:$W$137,10,FALSE))</f>
        <v/>
      </c>
      <c r="B352" s="72" t="str">
        <f>IF(E352="","",VLOOKUP('OPĆI DIO'!$C$1,'OPĆI DIO'!$N$4:$W$137,9,FALSE))</f>
        <v/>
      </c>
      <c r="C352" s="73" t="str">
        <f t="shared" si="27"/>
        <v/>
      </c>
      <c r="D352" s="74" t="str">
        <f t="shared" si="28"/>
        <v/>
      </c>
      <c r="E352" s="75"/>
      <c r="F352" s="76" t="str">
        <f t="shared" si="29"/>
        <v/>
      </c>
      <c r="G352" s="77"/>
      <c r="H352" s="77"/>
      <c r="I352" s="77"/>
      <c r="J352" s="75"/>
      <c r="K352" s="59" t="str">
        <f>IF(E352="","",'OPĆI DIO'!$C$1)</f>
        <v/>
      </c>
      <c r="L352" s="59" t="str">
        <f t="shared" si="25"/>
        <v/>
      </c>
      <c r="M352" s="59" t="str">
        <f t="shared" si="26"/>
        <v/>
      </c>
    </row>
    <row r="353" spans="1:13" ht="15.75" customHeight="1">
      <c r="A353" s="72" t="str">
        <f>IF(E353="","",VLOOKUP('OPĆI DIO'!$C$1,'OPĆI DIO'!$N$4:$W$137,10,FALSE))</f>
        <v/>
      </c>
      <c r="B353" s="72" t="str">
        <f>IF(E353="","",VLOOKUP('OPĆI DIO'!$C$1,'OPĆI DIO'!$N$4:$W$137,9,FALSE))</f>
        <v/>
      </c>
      <c r="C353" s="73" t="str">
        <f t="shared" si="27"/>
        <v/>
      </c>
      <c r="D353" s="74" t="str">
        <f t="shared" si="28"/>
        <v/>
      </c>
      <c r="E353" s="75"/>
      <c r="F353" s="76" t="str">
        <f t="shared" si="29"/>
        <v/>
      </c>
      <c r="G353" s="77"/>
      <c r="H353" s="77"/>
      <c r="I353" s="77"/>
      <c r="J353" s="75"/>
      <c r="K353" s="59" t="str">
        <f>IF(E353="","",'OPĆI DIO'!$C$1)</f>
        <v/>
      </c>
      <c r="L353" s="59" t="str">
        <f t="shared" si="25"/>
        <v/>
      </c>
      <c r="M353" s="59" t="str">
        <f t="shared" si="26"/>
        <v/>
      </c>
    </row>
    <row r="354" spans="1:13" ht="15.75" customHeight="1">
      <c r="A354" s="72" t="str">
        <f>IF(E354="","",VLOOKUP('OPĆI DIO'!$C$1,'OPĆI DIO'!$N$4:$W$137,10,FALSE))</f>
        <v/>
      </c>
      <c r="B354" s="72" t="str">
        <f>IF(E354="","",VLOOKUP('OPĆI DIO'!$C$1,'OPĆI DIO'!$N$4:$W$137,9,FALSE))</f>
        <v/>
      </c>
      <c r="C354" s="73" t="str">
        <f t="shared" si="27"/>
        <v/>
      </c>
      <c r="D354" s="74" t="str">
        <f t="shared" si="28"/>
        <v/>
      </c>
      <c r="E354" s="75"/>
      <c r="F354" s="76" t="str">
        <f t="shared" si="29"/>
        <v/>
      </c>
      <c r="G354" s="77"/>
      <c r="H354" s="77"/>
      <c r="I354" s="77"/>
      <c r="J354" s="75"/>
      <c r="K354" s="59" t="str">
        <f>IF(E354="","",'OPĆI DIO'!$C$1)</f>
        <v/>
      </c>
      <c r="L354" s="59" t="str">
        <f t="shared" si="25"/>
        <v/>
      </c>
      <c r="M354" s="59" t="str">
        <f t="shared" si="26"/>
        <v/>
      </c>
    </row>
    <row r="355" spans="1:13" ht="15.75" customHeight="1">
      <c r="A355" s="72" t="str">
        <f>IF(E355="","",VLOOKUP('OPĆI DIO'!$C$1,'OPĆI DIO'!$N$4:$W$137,10,FALSE))</f>
        <v/>
      </c>
      <c r="B355" s="72" t="str">
        <f>IF(E355="","",VLOOKUP('OPĆI DIO'!$C$1,'OPĆI DIO'!$N$4:$W$137,9,FALSE))</f>
        <v/>
      </c>
      <c r="C355" s="73" t="str">
        <f t="shared" si="27"/>
        <v/>
      </c>
      <c r="D355" s="74" t="str">
        <f t="shared" si="28"/>
        <v/>
      </c>
      <c r="E355" s="75"/>
      <c r="F355" s="76" t="str">
        <f t="shared" si="29"/>
        <v/>
      </c>
      <c r="G355" s="77"/>
      <c r="H355" s="77"/>
      <c r="I355" s="77"/>
      <c r="J355" s="75"/>
      <c r="K355" s="59" t="str">
        <f>IF(E355="","",'OPĆI DIO'!$C$1)</f>
        <v/>
      </c>
      <c r="L355" s="59" t="str">
        <f t="shared" si="25"/>
        <v/>
      </c>
      <c r="M355" s="59" t="str">
        <f t="shared" si="26"/>
        <v/>
      </c>
    </row>
    <row r="356" spans="1:13" ht="15.75" customHeight="1">
      <c r="A356" s="72" t="str">
        <f>IF(E356="","",VLOOKUP('OPĆI DIO'!$C$1,'OPĆI DIO'!$N$4:$W$137,10,FALSE))</f>
        <v/>
      </c>
      <c r="B356" s="72" t="str">
        <f>IF(E356="","",VLOOKUP('OPĆI DIO'!$C$1,'OPĆI DIO'!$N$4:$W$137,9,FALSE))</f>
        <v/>
      </c>
      <c r="C356" s="73" t="str">
        <f t="shared" si="27"/>
        <v/>
      </c>
      <c r="D356" s="74" t="str">
        <f t="shared" si="28"/>
        <v/>
      </c>
      <c r="E356" s="75"/>
      <c r="F356" s="76" t="str">
        <f t="shared" si="29"/>
        <v/>
      </c>
      <c r="G356" s="77"/>
      <c r="H356" s="77"/>
      <c r="I356" s="77"/>
      <c r="J356" s="75"/>
      <c r="K356" s="59" t="str">
        <f>IF(E356="","",'OPĆI DIO'!$C$1)</f>
        <v/>
      </c>
      <c r="L356" s="59" t="str">
        <f t="shared" si="25"/>
        <v/>
      </c>
      <c r="M356" s="59" t="str">
        <f t="shared" si="26"/>
        <v/>
      </c>
    </row>
    <row r="357" spans="1:13" ht="15.75" customHeight="1">
      <c r="A357" s="72" t="str">
        <f>IF(E357="","",VLOOKUP('OPĆI DIO'!$C$1,'OPĆI DIO'!$N$4:$W$137,10,FALSE))</f>
        <v/>
      </c>
      <c r="B357" s="72" t="str">
        <f>IF(E357="","",VLOOKUP('OPĆI DIO'!$C$1,'OPĆI DIO'!$N$4:$W$137,9,FALSE))</f>
        <v/>
      </c>
      <c r="C357" s="73" t="str">
        <f t="shared" si="27"/>
        <v/>
      </c>
      <c r="D357" s="74" t="str">
        <f t="shared" si="28"/>
        <v/>
      </c>
      <c r="E357" s="75"/>
      <c r="F357" s="76" t="str">
        <f t="shared" si="29"/>
        <v/>
      </c>
      <c r="G357" s="77"/>
      <c r="H357" s="77"/>
      <c r="I357" s="77"/>
      <c r="J357" s="75"/>
      <c r="K357" s="59" t="str">
        <f>IF(E357="","",'OPĆI DIO'!$C$1)</f>
        <v/>
      </c>
      <c r="L357" s="59" t="str">
        <f t="shared" si="25"/>
        <v/>
      </c>
      <c r="M357" s="59" t="str">
        <f t="shared" si="26"/>
        <v/>
      </c>
    </row>
    <row r="358" spans="1:13" ht="15.75" customHeight="1">
      <c r="A358" s="72" t="str">
        <f>IF(E358="","",VLOOKUP('OPĆI DIO'!$C$1,'OPĆI DIO'!$N$4:$W$137,10,FALSE))</f>
        <v/>
      </c>
      <c r="B358" s="72" t="str">
        <f>IF(E358="","",VLOOKUP('OPĆI DIO'!$C$1,'OPĆI DIO'!$N$4:$W$137,9,FALSE))</f>
        <v/>
      </c>
      <c r="C358" s="73" t="str">
        <f t="shared" si="27"/>
        <v/>
      </c>
      <c r="D358" s="74" t="str">
        <f t="shared" si="28"/>
        <v/>
      </c>
      <c r="E358" s="75"/>
      <c r="F358" s="76" t="str">
        <f t="shared" si="29"/>
        <v/>
      </c>
      <c r="G358" s="77"/>
      <c r="H358" s="77"/>
      <c r="I358" s="77"/>
      <c r="J358" s="75"/>
      <c r="K358" s="59" t="str">
        <f>IF(E358="","",'OPĆI DIO'!$C$1)</f>
        <v/>
      </c>
      <c r="L358" s="59" t="str">
        <f t="shared" si="25"/>
        <v/>
      </c>
      <c r="M358" s="59" t="str">
        <f t="shared" si="26"/>
        <v/>
      </c>
    </row>
    <row r="359" spans="1:13" ht="15.75" customHeight="1">
      <c r="A359" s="72" t="str">
        <f>IF(E359="","",VLOOKUP('OPĆI DIO'!$C$1,'OPĆI DIO'!$N$4:$W$137,10,FALSE))</f>
        <v/>
      </c>
      <c r="B359" s="72" t="str">
        <f>IF(E359="","",VLOOKUP('OPĆI DIO'!$C$1,'OPĆI DIO'!$N$4:$W$137,9,FALSE))</f>
        <v/>
      </c>
      <c r="C359" s="73" t="str">
        <f t="shared" si="27"/>
        <v/>
      </c>
      <c r="D359" s="74" t="str">
        <f t="shared" si="28"/>
        <v/>
      </c>
      <c r="E359" s="75"/>
      <c r="F359" s="76" t="str">
        <f t="shared" si="29"/>
        <v/>
      </c>
      <c r="G359" s="77"/>
      <c r="H359" s="77"/>
      <c r="I359" s="77"/>
      <c r="J359" s="75"/>
      <c r="K359" s="59" t="str">
        <f>IF(E359="","",'OPĆI DIO'!$C$1)</f>
        <v/>
      </c>
      <c r="L359" s="59" t="str">
        <f t="shared" si="25"/>
        <v/>
      </c>
      <c r="M359" s="59" t="str">
        <f t="shared" si="26"/>
        <v/>
      </c>
    </row>
    <row r="360" spans="1:13" ht="15.75" customHeight="1">
      <c r="A360" s="72" t="str">
        <f>IF(E360="","",VLOOKUP('OPĆI DIO'!$C$1,'OPĆI DIO'!$N$4:$W$137,10,FALSE))</f>
        <v/>
      </c>
      <c r="B360" s="72" t="str">
        <f>IF(E360="","",VLOOKUP('OPĆI DIO'!$C$1,'OPĆI DIO'!$N$4:$W$137,9,FALSE))</f>
        <v/>
      </c>
      <c r="C360" s="73" t="str">
        <f t="shared" si="27"/>
        <v/>
      </c>
      <c r="D360" s="74" t="str">
        <f t="shared" si="28"/>
        <v/>
      </c>
      <c r="E360" s="75"/>
      <c r="F360" s="76" t="str">
        <f t="shared" si="29"/>
        <v/>
      </c>
      <c r="G360" s="77"/>
      <c r="H360" s="77"/>
      <c r="I360" s="77"/>
      <c r="J360" s="75"/>
      <c r="K360" s="59" t="str">
        <f>IF(E360="","",'OPĆI DIO'!$C$1)</f>
        <v/>
      </c>
      <c r="L360" s="59" t="str">
        <f t="shared" si="25"/>
        <v/>
      </c>
      <c r="M360" s="59" t="str">
        <f t="shared" si="26"/>
        <v/>
      </c>
    </row>
    <row r="361" spans="1:13" ht="15.75" customHeight="1">
      <c r="A361" s="72" t="str">
        <f>IF(E361="","",VLOOKUP('OPĆI DIO'!$C$1,'OPĆI DIO'!$N$4:$W$137,10,FALSE))</f>
        <v/>
      </c>
      <c r="B361" s="72" t="str">
        <f>IF(E361="","",VLOOKUP('OPĆI DIO'!$C$1,'OPĆI DIO'!$N$4:$W$137,9,FALSE))</f>
        <v/>
      </c>
      <c r="C361" s="73" t="str">
        <f t="shared" si="27"/>
        <v/>
      </c>
      <c r="D361" s="74" t="str">
        <f t="shared" si="28"/>
        <v/>
      </c>
      <c r="E361" s="75"/>
      <c r="F361" s="76" t="str">
        <f t="shared" si="29"/>
        <v/>
      </c>
      <c r="G361" s="77"/>
      <c r="H361" s="77"/>
      <c r="I361" s="77"/>
      <c r="J361" s="75"/>
      <c r="K361" s="59" t="str">
        <f>IF(E361="","",'OPĆI DIO'!$C$1)</f>
        <v/>
      </c>
      <c r="L361" s="59" t="str">
        <f t="shared" si="25"/>
        <v/>
      </c>
      <c r="M361" s="59" t="str">
        <f t="shared" si="26"/>
        <v/>
      </c>
    </row>
    <row r="362" spans="1:13" ht="15.75" customHeight="1">
      <c r="A362" s="72" t="str">
        <f>IF(E362="","",VLOOKUP('OPĆI DIO'!$C$1,'OPĆI DIO'!$N$4:$W$137,10,FALSE))</f>
        <v/>
      </c>
      <c r="B362" s="72" t="str">
        <f>IF(E362="","",VLOOKUP('OPĆI DIO'!$C$1,'OPĆI DIO'!$N$4:$W$137,9,FALSE))</f>
        <v/>
      </c>
      <c r="C362" s="73" t="str">
        <f t="shared" si="27"/>
        <v/>
      </c>
      <c r="D362" s="74" t="str">
        <f t="shared" si="28"/>
        <v/>
      </c>
      <c r="E362" s="75"/>
      <c r="F362" s="76" t="str">
        <f t="shared" si="29"/>
        <v/>
      </c>
      <c r="G362" s="77"/>
      <c r="H362" s="77"/>
      <c r="I362" s="77"/>
      <c r="J362" s="75"/>
      <c r="K362" s="59" t="str">
        <f>IF(E362="","",'OPĆI DIO'!$C$1)</f>
        <v/>
      </c>
      <c r="L362" s="59" t="str">
        <f t="shared" si="25"/>
        <v/>
      </c>
      <c r="M362" s="59" t="str">
        <f t="shared" si="26"/>
        <v/>
      </c>
    </row>
    <row r="363" spans="1:13" ht="15.75" customHeight="1">
      <c r="A363" s="72" t="str">
        <f>IF(E363="","",VLOOKUP('OPĆI DIO'!$C$1,'OPĆI DIO'!$N$4:$W$137,10,FALSE))</f>
        <v/>
      </c>
      <c r="B363" s="72" t="str">
        <f>IF(E363="","",VLOOKUP('OPĆI DIO'!$C$1,'OPĆI DIO'!$N$4:$W$137,9,FALSE))</f>
        <v/>
      </c>
      <c r="C363" s="73" t="str">
        <f t="shared" si="27"/>
        <v/>
      </c>
      <c r="D363" s="74" t="str">
        <f t="shared" si="28"/>
        <v/>
      </c>
      <c r="E363" s="75"/>
      <c r="F363" s="76" t="str">
        <f t="shared" si="29"/>
        <v/>
      </c>
      <c r="G363" s="77"/>
      <c r="H363" s="77"/>
      <c r="I363" s="77"/>
      <c r="J363" s="75"/>
      <c r="K363" s="59" t="str">
        <f>IF(E363="","",'OPĆI DIO'!$C$1)</f>
        <v/>
      </c>
      <c r="L363" s="59" t="str">
        <f t="shared" si="25"/>
        <v/>
      </c>
      <c r="M363" s="59" t="str">
        <f t="shared" si="26"/>
        <v/>
      </c>
    </row>
    <row r="364" spans="1:13" ht="15.75" customHeight="1">
      <c r="A364" s="72" t="str">
        <f>IF(E364="","",VLOOKUP('OPĆI DIO'!$C$1,'OPĆI DIO'!$N$4:$W$137,10,FALSE))</f>
        <v/>
      </c>
      <c r="B364" s="72" t="str">
        <f>IF(E364="","",VLOOKUP('OPĆI DIO'!$C$1,'OPĆI DIO'!$N$4:$W$137,9,FALSE))</f>
        <v/>
      </c>
      <c r="C364" s="73" t="str">
        <f t="shared" si="27"/>
        <v/>
      </c>
      <c r="D364" s="74" t="str">
        <f t="shared" si="28"/>
        <v/>
      </c>
      <c r="E364" s="75"/>
      <c r="F364" s="76" t="str">
        <f t="shared" si="29"/>
        <v/>
      </c>
      <c r="G364" s="77"/>
      <c r="H364" s="77"/>
      <c r="I364" s="77"/>
      <c r="J364" s="75"/>
      <c r="K364" s="59" t="str">
        <f>IF(E364="","",'OPĆI DIO'!$C$1)</f>
        <v/>
      </c>
      <c r="L364" s="59" t="str">
        <f t="shared" si="25"/>
        <v/>
      </c>
      <c r="M364" s="59" t="str">
        <f t="shared" si="26"/>
        <v/>
      </c>
    </row>
    <row r="365" spans="1:13" ht="15.75" customHeight="1">
      <c r="A365" s="72" t="str">
        <f>IF(E365="","",VLOOKUP('OPĆI DIO'!$C$1,'OPĆI DIO'!$N$4:$W$137,10,FALSE))</f>
        <v/>
      </c>
      <c r="B365" s="72" t="str">
        <f>IF(E365="","",VLOOKUP('OPĆI DIO'!$C$1,'OPĆI DIO'!$N$4:$W$137,9,FALSE))</f>
        <v/>
      </c>
      <c r="C365" s="73" t="str">
        <f t="shared" si="27"/>
        <v/>
      </c>
      <c r="D365" s="74" t="str">
        <f t="shared" si="28"/>
        <v/>
      </c>
      <c r="E365" s="75"/>
      <c r="F365" s="76" t="str">
        <f t="shared" si="29"/>
        <v/>
      </c>
      <c r="G365" s="77"/>
      <c r="H365" s="77"/>
      <c r="I365" s="77"/>
      <c r="J365" s="75"/>
      <c r="K365" s="59" t="str">
        <f>IF(E365="","",'OPĆI DIO'!$C$1)</f>
        <v/>
      </c>
      <c r="L365" s="59" t="str">
        <f t="shared" si="25"/>
        <v/>
      </c>
      <c r="M365" s="59" t="str">
        <f t="shared" si="26"/>
        <v/>
      </c>
    </row>
    <row r="366" spans="1:13" ht="15.75" customHeight="1">
      <c r="A366" s="72" t="str">
        <f>IF(E366="","",VLOOKUP('OPĆI DIO'!$C$1,'OPĆI DIO'!$N$4:$W$137,10,FALSE))</f>
        <v/>
      </c>
      <c r="B366" s="72" t="str">
        <f>IF(E366="","",VLOOKUP('OPĆI DIO'!$C$1,'OPĆI DIO'!$N$4:$W$137,9,FALSE))</f>
        <v/>
      </c>
      <c r="C366" s="73" t="str">
        <f t="shared" si="27"/>
        <v/>
      </c>
      <c r="D366" s="74" t="str">
        <f t="shared" si="28"/>
        <v/>
      </c>
      <c r="E366" s="75"/>
      <c r="F366" s="76" t="str">
        <f t="shared" si="29"/>
        <v/>
      </c>
      <c r="G366" s="77"/>
      <c r="H366" s="77"/>
      <c r="I366" s="77"/>
      <c r="J366" s="75"/>
      <c r="K366" s="59" t="str">
        <f>IF(E366="","",'OPĆI DIO'!$C$1)</f>
        <v/>
      </c>
      <c r="L366" s="59" t="str">
        <f t="shared" si="25"/>
        <v/>
      </c>
      <c r="M366" s="59" t="str">
        <f t="shared" si="26"/>
        <v/>
      </c>
    </row>
    <row r="367" spans="1:13" ht="15.75" customHeight="1">
      <c r="A367" s="72" t="str">
        <f>IF(E367="","",VLOOKUP('OPĆI DIO'!$C$1,'OPĆI DIO'!$N$4:$W$137,10,FALSE))</f>
        <v/>
      </c>
      <c r="B367" s="72" t="str">
        <f>IF(E367="","",VLOOKUP('OPĆI DIO'!$C$1,'OPĆI DIO'!$N$4:$W$137,9,FALSE))</f>
        <v/>
      </c>
      <c r="C367" s="73" t="str">
        <f t="shared" si="27"/>
        <v/>
      </c>
      <c r="D367" s="74" t="str">
        <f t="shared" si="28"/>
        <v/>
      </c>
      <c r="E367" s="75"/>
      <c r="F367" s="76" t="str">
        <f t="shared" si="29"/>
        <v/>
      </c>
      <c r="G367" s="77"/>
      <c r="H367" s="77"/>
      <c r="I367" s="77"/>
      <c r="J367" s="75"/>
      <c r="K367" s="59" t="str">
        <f>IF(E367="","",'OPĆI DIO'!$C$1)</f>
        <v/>
      </c>
      <c r="L367" s="59" t="str">
        <f t="shared" si="25"/>
        <v/>
      </c>
      <c r="M367" s="59" t="str">
        <f t="shared" si="26"/>
        <v/>
      </c>
    </row>
    <row r="368" spans="1:13" ht="15.75" customHeight="1">
      <c r="A368" s="72" t="str">
        <f>IF(E368="","",VLOOKUP('OPĆI DIO'!$C$1,'OPĆI DIO'!$N$4:$W$137,10,FALSE))</f>
        <v/>
      </c>
      <c r="B368" s="72" t="str">
        <f>IF(E368="","",VLOOKUP('OPĆI DIO'!$C$1,'OPĆI DIO'!$N$4:$W$137,9,FALSE))</f>
        <v/>
      </c>
      <c r="C368" s="73" t="str">
        <f t="shared" si="27"/>
        <v/>
      </c>
      <c r="D368" s="74" t="str">
        <f t="shared" si="28"/>
        <v/>
      </c>
      <c r="E368" s="75"/>
      <c r="F368" s="76" t="str">
        <f t="shared" si="29"/>
        <v/>
      </c>
      <c r="G368" s="77"/>
      <c r="H368" s="77"/>
      <c r="I368" s="77"/>
      <c r="J368" s="75"/>
      <c r="K368" s="59" t="str">
        <f>IF(E368="","",'OPĆI DIO'!$C$1)</f>
        <v/>
      </c>
      <c r="L368" s="59" t="str">
        <f t="shared" si="25"/>
        <v/>
      </c>
      <c r="M368" s="59" t="str">
        <f t="shared" si="26"/>
        <v/>
      </c>
    </row>
    <row r="369" spans="1:13" ht="15.75" customHeight="1">
      <c r="A369" s="72" t="str">
        <f>IF(E369="","",VLOOKUP('OPĆI DIO'!$C$1,'OPĆI DIO'!$N$4:$W$137,10,FALSE))</f>
        <v/>
      </c>
      <c r="B369" s="72" t="str">
        <f>IF(E369="","",VLOOKUP('OPĆI DIO'!$C$1,'OPĆI DIO'!$N$4:$W$137,9,FALSE))</f>
        <v/>
      </c>
      <c r="C369" s="73" t="str">
        <f t="shared" si="27"/>
        <v/>
      </c>
      <c r="D369" s="74" t="str">
        <f t="shared" si="28"/>
        <v/>
      </c>
      <c r="E369" s="75"/>
      <c r="F369" s="76" t="str">
        <f t="shared" si="29"/>
        <v/>
      </c>
      <c r="G369" s="77"/>
      <c r="H369" s="77"/>
      <c r="I369" s="77"/>
      <c r="J369" s="75"/>
      <c r="K369" s="59" t="str">
        <f>IF(E369="","",'OPĆI DIO'!$C$1)</f>
        <v/>
      </c>
      <c r="L369" s="59" t="str">
        <f t="shared" si="25"/>
        <v/>
      </c>
      <c r="M369" s="59" t="str">
        <f t="shared" si="26"/>
        <v/>
      </c>
    </row>
    <row r="370" spans="1:13" ht="15.75" customHeight="1">
      <c r="A370" s="72" t="str">
        <f>IF(E370="","",VLOOKUP('OPĆI DIO'!$C$1,'OPĆI DIO'!$N$4:$W$137,10,FALSE))</f>
        <v/>
      </c>
      <c r="B370" s="72" t="str">
        <f>IF(E370="","",VLOOKUP('OPĆI DIO'!$C$1,'OPĆI DIO'!$N$4:$W$137,9,FALSE))</f>
        <v/>
      </c>
      <c r="C370" s="73" t="str">
        <f t="shared" si="27"/>
        <v/>
      </c>
      <c r="D370" s="74" t="str">
        <f t="shared" si="28"/>
        <v/>
      </c>
      <c r="E370" s="75"/>
      <c r="F370" s="76" t="str">
        <f t="shared" si="29"/>
        <v/>
      </c>
      <c r="G370" s="77"/>
      <c r="H370" s="77"/>
      <c r="I370" s="77"/>
      <c r="J370" s="75"/>
      <c r="K370" s="59" t="str">
        <f>IF(E370="","",'OPĆI DIO'!$C$1)</f>
        <v/>
      </c>
      <c r="L370" s="59" t="str">
        <f t="shared" si="25"/>
        <v/>
      </c>
      <c r="M370" s="59" t="str">
        <f t="shared" si="26"/>
        <v/>
      </c>
    </row>
    <row r="371" spans="1:13" ht="15.75" customHeight="1">
      <c r="A371" s="72" t="str">
        <f>IF(E371="","",VLOOKUP('OPĆI DIO'!$C$1,'OPĆI DIO'!$N$4:$W$137,10,FALSE))</f>
        <v/>
      </c>
      <c r="B371" s="72" t="str">
        <f>IF(E371="","",VLOOKUP('OPĆI DIO'!$C$1,'OPĆI DIO'!$N$4:$W$137,9,FALSE))</f>
        <v/>
      </c>
      <c r="C371" s="73" t="str">
        <f t="shared" si="27"/>
        <v/>
      </c>
      <c r="D371" s="74" t="str">
        <f t="shared" si="28"/>
        <v/>
      </c>
      <c r="E371" s="75"/>
      <c r="F371" s="76" t="str">
        <f t="shared" si="29"/>
        <v/>
      </c>
      <c r="G371" s="77"/>
      <c r="H371" s="77"/>
      <c r="I371" s="77"/>
      <c r="J371" s="75"/>
      <c r="K371" s="59" t="str">
        <f>IF(E371="","",'OPĆI DIO'!$C$1)</f>
        <v/>
      </c>
      <c r="L371" s="59" t="str">
        <f t="shared" si="25"/>
        <v/>
      </c>
      <c r="M371" s="59" t="str">
        <f t="shared" si="26"/>
        <v/>
      </c>
    </row>
    <row r="372" spans="1:13" ht="15.75" customHeight="1">
      <c r="A372" s="72" t="str">
        <f>IF(E372="","",VLOOKUP('OPĆI DIO'!$C$1,'OPĆI DIO'!$N$4:$W$137,10,FALSE))</f>
        <v/>
      </c>
      <c r="B372" s="72" t="str">
        <f>IF(E372="","",VLOOKUP('OPĆI DIO'!$C$1,'OPĆI DIO'!$N$4:$W$137,9,FALSE))</f>
        <v/>
      </c>
      <c r="C372" s="73" t="str">
        <f t="shared" si="27"/>
        <v/>
      </c>
      <c r="D372" s="74" t="str">
        <f t="shared" si="28"/>
        <v/>
      </c>
      <c r="E372" s="75"/>
      <c r="F372" s="76" t="str">
        <f t="shared" si="29"/>
        <v/>
      </c>
      <c r="G372" s="77"/>
      <c r="H372" s="77"/>
      <c r="I372" s="77"/>
      <c r="J372" s="75"/>
      <c r="K372" s="59" t="str">
        <f>IF(E372="","",'OPĆI DIO'!$C$1)</f>
        <v/>
      </c>
      <c r="L372" s="59" t="str">
        <f t="shared" si="25"/>
        <v/>
      </c>
      <c r="M372" s="59" t="str">
        <f t="shared" si="26"/>
        <v/>
      </c>
    </row>
    <row r="373" spans="1:13" ht="15.75" customHeight="1">
      <c r="A373" s="72" t="str">
        <f>IF(E373="","",VLOOKUP('OPĆI DIO'!$C$1,'OPĆI DIO'!$N$4:$W$137,10,FALSE))</f>
        <v/>
      </c>
      <c r="B373" s="72" t="str">
        <f>IF(E373="","",VLOOKUP('OPĆI DIO'!$C$1,'OPĆI DIO'!$N$4:$W$137,9,FALSE))</f>
        <v/>
      </c>
      <c r="C373" s="73" t="str">
        <f t="shared" si="27"/>
        <v/>
      </c>
      <c r="D373" s="74" t="str">
        <f t="shared" si="28"/>
        <v/>
      </c>
      <c r="E373" s="75"/>
      <c r="F373" s="76" t="str">
        <f t="shared" si="29"/>
        <v/>
      </c>
      <c r="G373" s="77"/>
      <c r="H373" s="77"/>
      <c r="I373" s="77"/>
      <c r="J373" s="75"/>
      <c r="K373" s="59" t="str">
        <f>IF(E373="","",'OPĆI DIO'!$C$1)</f>
        <v/>
      </c>
      <c r="L373" s="59" t="str">
        <f t="shared" si="25"/>
        <v/>
      </c>
      <c r="M373" s="59" t="str">
        <f t="shared" si="26"/>
        <v/>
      </c>
    </row>
    <row r="374" spans="1:13" ht="15.75" customHeight="1">
      <c r="A374" s="72" t="str">
        <f>IF(E374="","",VLOOKUP('OPĆI DIO'!$C$1,'OPĆI DIO'!$N$4:$W$137,10,FALSE))</f>
        <v/>
      </c>
      <c r="B374" s="72" t="str">
        <f>IF(E374="","",VLOOKUP('OPĆI DIO'!$C$1,'OPĆI DIO'!$N$4:$W$137,9,FALSE))</f>
        <v/>
      </c>
      <c r="C374" s="73" t="str">
        <f t="shared" si="27"/>
        <v/>
      </c>
      <c r="D374" s="74" t="str">
        <f t="shared" si="28"/>
        <v/>
      </c>
      <c r="E374" s="75"/>
      <c r="F374" s="76" t="str">
        <f t="shared" si="29"/>
        <v/>
      </c>
      <c r="G374" s="77"/>
      <c r="H374" s="77"/>
      <c r="I374" s="77"/>
      <c r="J374" s="75"/>
      <c r="K374" s="59" t="str">
        <f>IF(E374="","",'OPĆI DIO'!$C$1)</f>
        <v/>
      </c>
      <c r="L374" s="59" t="str">
        <f t="shared" si="25"/>
        <v/>
      </c>
      <c r="M374" s="59" t="str">
        <f t="shared" si="26"/>
        <v/>
      </c>
    </row>
    <row r="375" spans="1:13" ht="15.75" customHeight="1">
      <c r="A375" s="72" t="str">
        <f>IF(E375="","",VLOOKUP('OPĆI DIO'!$C$1,'OPĆI DIO'!$N$4:$W$137,10,FALSE))</f>
        <v/>
      </c>
      <c r="B375" s="72" t="str">
        <f>IF(E375="","",VLOOKUP('OPĆI DIO'!$C$1,'OPĆI DIO'!$N$4:$W$137,9,FALSE))</f>
        <v/>
      </c>
      <c r="C375" s="73" t="str">
        <f t="shared" si="27"/>
        <v/>
      </c>
      <c r="D375" s="74" t="str">
        <f t="shared" si="28"/>
        <v/>
      </c>
      <c r="E375" s="75"/>
      <c r="F375" s="76" t="str">
        <f t="shared" si="29"/>
        <v/>
      </c>
      <c r="G375" s="77"/>
      <c r="H375" s="77"/>
      <c r="I375" s="77"/>
      <c r="J375" s="75"/>
      <c r="K375" s="59" t="str">
        <f>IF(E375="","",'OPĆI DIO'!$C$1)</f>
        <v/>
      </c>
      <c r="L375" s="59" t="str">
        <f t="shared" si="25"/>
        <v/>
      </c>
      <c r="M375" s="59" t="str">
        <f t="shared" si="26"/>
        <v/>
      </c>
    </row>
    <row r="376" spans="1:13" ht="15.75" customHeight="1">
      <c r="A376" s="72" t="str">
        <f>IF(E376="","",VLOOKUP('OPĆI DIO'!$C$1,'OPĆI DIO'!$N$4:$W$137,10,FALSE))</f>
        <v/>
      </c>
      <c r="B376" s="72" t="str">
        <f>IF(E376="","",VLOOKUP('OPĆI DIO'!$C$1,'OPĆI DIO'!$N$4:$W$137,9,FALSE))</f>
        <v/>
      </c>
      <c r="C376" s="73" t="str">
        <f t="shared" si="27"/>
        <v/>
      </c>
      <c r="D376" s="74" t="str">
        <f t="shared" si="28"/>
        <v/>
      </c>
      <c r="E376" s="75"/>
      <c r="F376" s="76" t="str">
        <f t="shared" si="29"/>
        <v/>
      </c>
      <c r="G376" s="77"/>
      <c r="H376" s="77"/>
      <c r="I376" s="77"/>
      <c r="J376" s="75"/>
      <c r="K376" s="59" t="str">
        <f>IF(E376="","",'OPĆI DIO'!$C$1)</f>
        <v/>
      </c>
      <c r="L376" s="59" t="str">
        <f t="shared" si="25"/>
        <v/>
      </c>
      <c r="M376" s="59" t="str">
        <f t="shared" si="26"/>
        <v/>
      </c>
    </row>
    <row r="377" spans="1:13" ht="15.75" customHeight="1">
      <c r="A377" s="72" t="str">
        <f>IF(E377="","",VLOOKUP('OPĆI DIO'!$C$1,'OPĆI DIO'!$N$4:$W$137,10,FALSE))</f>
        <v/>
      </c>
      <c r="B377" s="72" t="str">
        <f>IF(E377="","",VLOOKUP('OPĆI DIO'!$C$1,'OPĆI DIO'!$N$4:$W$137,9,FALSE))</f>
        <v/>
      </c>
      <c r="C377" s="73" t="str">
        <f t="shared" si="27"/>
        <v/>
      </c>
      <c r="D377" s="74" t="str">
        <f t="shared" si="28"/>
        <v/>
      </c>
      <c r="E377" s="75"/>
      <c r="F377" s="76" t="str">
        <f t="shared" si="29"/>
        <v/>
      </c>
      <c r="G377" s="77"/>
      <c r="H377" s="77"/>
      <c r="I377" s="77"/>
      <c r="J377" s="75"/>
      <c r="K377" s="59" t="str">
        <f>IF(E377="","",'OPĆI DIO'!$C$1)</f>
        <v/>
      </c>
      <c r="L377" s="59" t="str">
        <f t="shared" si="25"/>
        <v/>
      </c>
      <c r="M377" s="59" t="str">
        <f t="shared" si="26"/>
        <v/>
      </c>
    </row>
    <row r="378" spans="1:13" ht="15.75" customHeight="1">
      <c r="A378" s="72" t="str">
        <f>IF(E378="","",VLOOKUP('OPĆI DIO'!$C$1,'OPĆI DIO'!$N$4:$W$137,10,FALSE))</f>
        <v/>
      </c>
      <c r="B378" s="72" t="str">
        <f>IF(E378="","",VLOOKUP('OPĆI DIO'!$C$1,'OPĆI DIO'!$N$4:$W$137,9,FALSE))</f>
        <v/>
      </c>
      <c r="C378" s="73" t="str">
        <f t="shared" si="27"/>
        <v/>
      </c>
      <c r="D378" s="74" t="str">
        <f t="shared" si="28"/>
        <v/>
      </c>
      <c r="E378" s="75"/>
      <c r="F378" s="76" t="str">
        <f t="shared" si="29"/>
        <v/>
      </c>
      <c r="G378" s="77"/>
      <c r="H378" s="77"/>
      <c r="I378" s="77"/>
      <c r="J378" s="75"/>
      <c r="K378" s="59" t="str">
        <f>IF(E378="","",'OPĆI DIO'!$C$1)</f>
        <v/>
      </c>
      <c r="L378" s="59" t="str">
        <f t="shared" si="25"/>
        <v/>
      </c>
      <c r="M378" s="59" t="str">
        <f t="shared" si="26"/>
        <v/>
      </c>
    </row>
    <row r="379" spans="1:13" ht="15.75" customHeight="1">
      <c r="A379" s="72" t="str">
        <f>IF(E379="","",VLOOKUP('OPĆI DIO'!$C$1,'OPĆI DIO'!$N$4:$W$137,10,FALSE))</f>
        <v/>
      </c>
      <c r="B379" s="72" t="str">
        <f>IF(E379="","",VLOOKUP('OPĆI DIO'!$C$1,'OPĆI DIO'!$N$4:$W$137,9,FALSE))</f>
        <v/>
      </c>
      <c r="C379" s="73" t="str">
        <f t="shared" si="27"/>
        <v/>
      </c>
      <c r="D379" s="74" t="str">
        <f t="shared" si="28"/>
        <v/>
      </c>
      <c r="E379" s="75"/>
      <c r="F379" s="76" t="str">
        <f t="shared" si="29"/>
        <v/>
      </c>
      <c r="G379" s="77"/>
      <c r="H379" s="77"/>
      <c r="I379" s="77"/>
      <c r="J379" s="75"/>
      <c r="K379" s="59" t="str">
        <f>IF(E379="","",'OPĆI DIO'!$C$1)</f>
        <v/>
      </c>
      <c r="L379" s="59" t="str">
        <f t="shared" si="25"/>
        <v/>
      </c>
      <c r="M379" s="59" t="str">
        <f t="shared" si="26"/>
        <v/>
      </c>
    </row>
    <row r="380" spans="1:13" ht="15.75" customHeight="1">
      <c r="A380" s="72" t="str">
        <f>IF(E380="","",VLOOKUP('OPĆI DIO'!$C$1,'OPĆI DIO'!$N$4:$W$137,10,FALSE))</f>
        <v/>
      </c>
      <c r="B380" s="72" t="str">
        <f>IF(E380="","",VLOOKUP('OPĆI DIO'!$C$1,'OPĆI DIO'!$N$4:$W$137,9,FALSE))</f>
        <v/>
      </c>
      <c r="C380" s="73" t="str">
        <f t="shared" si="27"/>
        <v/>
      </c>
      <c r="D380" s="74" t="str">
        <f t="shared" si="28"/>
        <v/>
      </c>
      <c r="E380" s="75"/>
      <c r="F380" s="76" t="str">
        <f t="shared" si="29"/>
        <v/>
      </c>
      <c r="G380" s="77"/>
      <c r="H380" s="77"/>
      <c r="I380" s="77"/>
      <c r="J380" s="75"/>
      <c r="K380" s="59" t="str">
        <f>IF(E380="","",'OPĆI DIO'!$C$1)</f>
        <v/>
      </c>
      <c r="L380" s="59" t="str">
        <f t="shared" si="25"/>
        <v/>
      </c>
      <c r="M380" s="59" t="str">
        <f t="shared" si="26"/>
        <v/>
      </c>
    </row>
    <row r="381" spans="1:13" ht="15.75" customHeight="1">
      <c r="A381" s="72" t="str">
        <f>IF(E381="","",VLOOKUP('OPĆI DIO'!$C$1,'OPĆI DIO'!$N$4:$W$137,10,FALSE))</f>
        <v/>
      </c>
      <c r="B381" s="72" t="str">
        <f>IF(E381="","",VLOOKUP('OPĆI DIO'!$C$1,'OPĆI DIO'!$N$4:$W$137,9,FALSE))</f>
        <v/>
      </c>
      <c r="C381" s="73" t="str">
        <f t="shared" si="27"/>
        <v/>
      </c>
      <c r="D381" s="74" t="str">
        <f t="shared" si="28"/>
        <v/>
      </c>
      <c r="E381" s="75"/>
      <c r="F381" s="76" t="str">
        <f t="shared" si="29"/>
        <v/>
      </c>
      <c r="G381" s="77"/>
      <c r="H381" s="77"/>
      <c r="I381" s="77"/>
      <c r="J381" s="75"/>
      <c r="K381" s="59" t="str">
        <f>IF(E381="","",'OPĆI DIO'!$C$1)</f>
        <v/>
      </c>
      <c r="L381" s="59" t="str">
        <f t="shared" si="25"/>
        <v/>
      </c>
      <c r="M381" s="59" t="str">
        <f t="shared" si="26"/>
        <v/>
      </c>
    </row>
    <row r="382" spans="1:13" ht="15.75" customHeight="1">
      <c r="A382" s="72" t="str">
        <f>IF(E382="","",VLOOKUP('OPĆI DIO'!$C$1,'OPĆI DIO'!$N$4:$W$137,10,FALSE))</f>
        <v/>
      </c>
      <c r="B382" s="72" t="str">
        <f>IF(E382="","",VLOOKUP('OPĆI DIO'!$C$1,'OPĆI DIO'!$N$4:$W$137,9,FALSE))</f>
        <v/>
      </c>
      <c r="C382" s="73" t="str">
        <f t="shared" si="27"/>
        <v/>
      </c>
      <c r="D382" s="74" t="str">
        <f t="shared" si="28"/>
        <v/>
      </c>
      <c r="E382" s="75"/>
      <c r="F382" s="76" t="str">
        <f t="shared" si="29"/>
        <v/>
      </c>
      <c r="G382" s="77"/>
      <c r="H382" s="77"/>
      <c r="I382" s="77"/>
      <c r="J382" s="75"/>
      <c r="K382" s="59" t="str">
        <f>IF(E382="","",'OPĆI DIO'!$C$1)</f>
        <v/>
      </c>
      <c r="L382" s="59" t="str">
        <f t="shared" si="25"/>
        <v/>
      </c>
      <c r="M382" s="59" t="str">
        <f t="shared" si="26"/>
        <v/>
      </c>
    </row>
    <row r="383" spans="1:13" ht="15.75" customHeight="1">
      <c r="A383" s="72" t="str">
        <f>IF(E383="","",VLOOKUP('OPĆI DIO'!$C$1,'OPĆI DIO'!$N$4:$W$137,10,FALSE))</f>
        <v/>
      </c>
      <c r="B383" s="72" t="str">
        <f>IF(E383="","",VLOOKUP('OPĆI DIO'!$C$1,'OPĆI DIO'!$N$4:$W$137,9,FALSE))</f>
        <v/>
      </c>
      <c r="C383" s="73" t="str">
        <f t="shared" si="27"/>
        <v/>
      </c>
      <c r="D383" s="74" t="str">
        <f t="shared" si="28"/>
        <v/>
      </c>
      <c r="E383" s="75"/>
      <c r="F383" s="76" t="str">
        <f t="shared" si="29"/>
        <v/>
      </c>
      <c r="G383" s="77"/>
      <c r="H383" s="77"/>
      <c r="I383" s="77"/>
      <c r="J383" s="75"/>
      <c r="K383" s="59" t="str">
        <f>IF(E383="","",'OPĆI DIO'!$C$1)</f>
        <v/>
      </c>
      <c r="L383" s="59" t="str">
        <f t="shared" si="25"/>
        <v/>
      </c>
      <c r="M383" s="59" t="str">
        <f t="shared" si="26"/>
        <v/>
      </c>
    </row>
    <row r="384" spans="1:13" ht="15.75" customHeight="1">
      <c r="A384" s="72" t="str">
        <f>IF(E384="","",VLOOKUP('OPĆI DIO'!$C$1,'OPĆI DIO'!$N$4:$W$137,10,FALSE))</f>
        <v/>
      </c>
      <c r="B384" s="72" t="str">
        <f>IF(E384="","",VLOOKUP('OPĆI DIO'!$C$1,'OPĆI DIO'!$N$4:$W$137,9,FALSE))</f>
        <v/>
      </c>
      <c r="C384" s="73" t="str">
        <f t="shared" si="27"/>
        <v/>
      </c>
      <c r="D384" s="74" t="str">
        <f t="shared" si="28"/>
        <v/>
      </c>
      <c r="E384" s="75"/>
      <c r="F384" s="76" t="str">
        <f t="shared" si="29"/>
        <v/>
      </c>
      <c r="G384" s="77"/>
      <c r="H384" s="77"/>
      <c r="I384" s="77"/>
      <c r="J384" s="75"/>
      <c r="K384" s="59" t="str">
        <f>IF(E384="","",'OPĆI DIO'!$C$1)</f>
        <v/>
      </c>
      <c r="L384" s="59" t="str">
        <f t="shared" si="25"/>
        <v/>
      </c>
      <c r="M384" s="59" t="str">
        <f t="shared" si="26"/>
        <v/>
      </c>
    </row>
    <row r="385" spans="1:13" ht="15.75" customHeight="1">
      <c r="A385" s="72" t="str">
        <f>IF(E385="","",VLOOKUP('OPĆI DIO'!$C$1,'OPĆI DIO'!$N$4:$W$137,10,FALSE))</f>
        <v/>
      </c>
      <c r="B385" s="72" t="str">
        <f>IF(E385="","",VLOOKUP('OPĆI DIO'!$C$1,'OPĆI DIO'!$N$4:$W$137,9,FALSE))</f>
        <v/>
      </c>
      <c r="C385" s="73" t="str">
        <f t="shared" si="27"/>
        <v/>
      </c>
      <c r="D385" s="74" t="str">
        <f t="shared" si="28"/>
        <v/>
      </c>
      <c r="E385" s="75"/>
      <c r="F385" s="76" t="str">
        <f t="shared" si="29"/>
        <v/>
      </c>
      <c r="G385" s="77"/>
      <c r="H385" s="77"/>
      <c r="I385" s="77"/>
      <c r="J385" s="75"/>
      <c r="K385" s="59" t="str">
        <f>IF(E385="","",'OPĆI DIO'!$C$1)</f>
        <v/>
      </c>
      <c r="L385" s="59" t="str">
        <f t="shared" si="25"/>
        <v/>
      </c>
      <c r="M385" s="59" t="str">
        <f t="shared" si="26"/>
        <v/>
      </c>
    </row>
    <row r="386" spans="1:13" ht="15.75" customHeight="1">
      <c r="A386" s="72" t="str">
        <f>IF(E386="","",VLOOKUP('OPĆI DIO'!$C$1,'OPĆI DIO'!$N$4:$W$137,10,FALSE))</f>
        <v/>
      </c>
      <c r="B386" s="72" t="str">
        <f>IF(E386="","",VLOOKUP('OPĆI DIO'!$C$1,'OPĆI DIO'!$N$4:$W$137,9,FALSE))</f>
        <v/>
      </c>
      <c r="C386" s="73" t="str">
        <f t="shared" si="27"/>
        <v/>
      </c>
      <c r="D386" s="74" t="str">
        <f t="shared" si="28"/>
        <v/>
      </c>
      <c r="E386" s="75"/>
      <c r="F386" s="76" t="str">
        <f t="shared" si="29"/>
        <v/>
      </c>
      <c r="G386" s="77"/>
      <c r="H386" s="77"/>
      <c r="I386" s="77"/>
      <c r="J386" s="75"/>
      <c r="K386" s="59" t="str">
        <f>IF(E386="","",'OPĆI DIO'!$C$1)</f>
        <v/>
      </c>
      <c r="L386" s="59" t="str">
        <f t="shared" si="25"/>
        <v/>
      </c>
      <c r="M386" s="59" t="str">
        <f t="shared" si="26"/>
        <v/>
      </c>
    </row>
    <row r="387" spans="1:13" ht="15.75" customHeight="1">
      <c r="A387" s="72" t="str">
        <f>IF(E387="","",VLOOKUP('OPĆI DIO'!$C$1,'OPĆI DIO'!$N$4:$W$137,10,FALSE))</f>
        <v/>
      </c>
      <c r="B387" s="72" t="str">
        <f>IF(E387="","",VLOOKUP('OPĆI DIO'!$C$1,'OPĆI DIO'!$N$4:$W$137,9,FALSE))</f>
        <v/>
      </c>
      <c r="C387" s="73" t="str">
        <f t="shared" si="27"/>
        <v/>
      </c>
      <c r="D387" s="74" t="str">
        <f t="shared" si="28"/>
        <v/>
      </c>
      <c r="E387" s="75"/>
      <c r="F387" s="76" t="str">
        <f t="shared" si="29"/>
        <v/>
      </c>
      <c r="G387" s="77"/>
      <c r="H387" s="77"/>
      <c r="I387" s="77"/>
      <c r="J387" s="75"/>
      <c r="K387" s="59" t="str">
        <f>IF(E387="","",'OPĆI DIO'!$C$1)</f>
        <v/>
      </c>
      <c r="L387" s="59" t="str">
        <f t="shared" ref="L387:L450" si="30">LEFT(E387,2)</f>
        <v/>
      </c>
      <c r="M387" s="59" t="str">
        <f t="shared" ref="M387:M450" si="31">LEFT(E387,3)</f>
        <v/>
      </c>
    </row>
    <row r="388" spans="1:13" ht="15.75" customHeight="1">
      <c r="A388" s="72" t="str">
        <f>IF(E388="","",VLOOKUP('OPĆI DIO'!$C$1,'OPĆI DIO'!$N$4:$W$137,10,FALSE))</f>
        <v/>
      </c>
      <c r="B388" s="72" t="str">
        <f>IF(E388="","",VLOOKUP('OPĆI DIO'!$C$1,'OPĆI DIO'!$N$4:$W$137,9,FALSE))</f>
        <v/>
      </c>
      <c r="C388" s="73" t="str">
        <f t="shared" si="27"/>
        <v/>
      </c>
      <c r="D388" s="74" t="str">
        <f t="shared" si="28"/>
        <v/>
      </c>
      <c r="E388" s="75"/>
      <c r="F388" s="76" t="str">
        <f t="shared" si="29"/>
        <v/>
      </c>
      <c r="G388" s="77"/>
      <c r="H388" s="77"/>
      <c r="I388" s="77"/>
      <c r="J388" s="75"/>
      <c r="K388" s="59" t="str">
        <f>IF(E388="","",'OPĆI DIO'!$C$1)</f>
        <v/>
      </c>
      <c r="L388" s="59" t="str">
        <f t="shared" si="30"/>
        <v/>
      </c>
      <c r="M388" s="59" t="str">
        <f t="shared" si="31"/>
        <v/>
      </c>
    </row>
    <row r="389" spans="1:13" ht="15.75" customHeight="1">
      <c r="A389" s="72" t="str">
        <f>IF(E389="","",VLOOKUP('OPĆI DIO'!$C$1,'OPĆI DIO'!$N$4:$W$137,10,FALSE))</f>
        <v/>
      </c>
      <c r="B389" s="72" t="str">
        <f>IF(E389="","",VLOOKUP('OPĆI DIO'!$C$1,'OPĆI DIO'!$N$4:$W$137,9,FALSE))</f>
        <v/>
      </c>
      <c r="C389" s="73" t="str">
        <f t="shared" si="27"/>
        <v/>
      </c>
      <c r="D389" s="74" t="str">
        <f t="shared" si="28"/>
        <v/>
      </c>
      <c r="E389" s="75"/>
      <c r="F389" s="76" t="str">
        <f t="shared" si="29"/>
        <v/>
      </c>
      <c r="G389" s="77"/>
      <c r="H389" s="77"/>
      <c r="I389" s="77"/>
      <c r="J389" s="75"/>
      <c r="K389" s="59" t="str">
        <f>IF(E389="","",'OPĆI DIO'!$C$1)</f>
        <v/>
      </c>
      <c r="L389" s="59" t="str">
        <f t="shared" si="30"/>
        <v/>
      </c>
      <c r="M389" s="59" t="str">
        <f t="shared" si="31"/>
        <v/>
      </c>
    </row>
    <row r="390" spans="1:13" ht="15.75" customHeight="1">
      <c r="A390" s="72" t="str">
        <f>IF(E390="","",VLOOKUP('OPĆI DIO'!$C$1,'OPĆI DIO'!$N$4:$W$137,10,FALSE))</f>
        <v/>
      </c>
      <c r="B390" s="72" t="str">
        <f>IF(E390="","",VLOOKUP('OPĆI DIO'!$C$1,'OPĆI DIO'!$N$4:$W$137,9,FALSE))</f>
        <v/>
      </c>
      <c r="C390" s="73" t="str">
        <f t="shared" ref="C390:C453" si="32">IFERROR(VLOOKUP(E390,$R$6:$U$113,3,FALSE),"")</f>
        <v/>
      </c>
      <c r="D390" s="74" t="str">
        <f t="shared" ref="D390:D453" si="33">IFERROR(VLOOKUP(E390,$R$6:$U$113,4,FALSE),"")</f>
        <v/>
      </c>
      <c r="E390" s="75"/>
      <c r="F390" s="76" t="str">
        <f t="shared" ref="F390:F453" si="34">IFERROR(VLOOKUP(E390,$R$6:$U$113,2,FALSE),"")</f>
        <v/>
      </c>
      <c r="G390" s="77"/>
      <c r="H390" s="77"/>
      <c r="I390" s="77"/>
      <c r="J390" s="75"/>
      <c r="K390" s="59" t="str">
        <f>IF(E390="","",'OPĆI DIO'!$C$1)</f>
        <v/>
      </c>
      <c r="L390" s="59" t="str">
        <f t="shared" si="30"/>
        <v/>
      </c>
      <c r="M390" s="59" t="str">
        <f t="shared" si="31"/>
        <v/>
      </c>
    </row>
    <row r="391" spans="1:13" ht="15.75" customHeight="1">
      <c r="A391" s="72" t="str">
        <f>IF(E391="","",VLOOKUP('OPĆI DIO'!$C$1,'OPĆI DIO'!$N$4:$W$137,10,FALSE))</f>
        <v/>
      </c>
      <c r="B391" s="72" t="str">
        <f>IF(E391="","",VLOOKUP('OPĆI DIO'!$C$1,'OPĆI DIO'!$N$4:$W$137,9,FALSE))</f>
        <v/>
      </c>
      <c r="C391" s="73" t="str">
        <f t="shared" si="32"/>
        <v/>
      </c>
      <c r="D391" s="74" t="str">
        <f t="shared" si="33"/>
        <v/>
      </c>
      <c r="E391" s="75"/>
      <c r="F391" s="76" t="str">
        <f t="shared" si="34"/>
        <v/>
      </c>
      <c r="G391" s="77"/>
      <c r="H391" s="77"/>
      <c r="I391" s="77"/>
      <c r="J391" s="75"/>
      <c r="K391" s="59" t="str">
        <f>IF(E391="","",'OPĆI DIO'!$C$1)</f>
        <v/>
      </c>
      <c r="L391" s="59" t="str">
        <f t="shared" si="30"/>
        <v/>
      </c>
      <c r="M391" s="59" t="str">
        <f t="shared" si="31"/>
        <v/>
      </c>
    </row>
    <row r="392" spans="1:13" ht="15.75" customHeight="1">
      <c r="A392" s="72" t="str">
        <f>IF(E392="","",VLOOKUP('OPĆI DIO'!$C$1,'OPĆI DIO'!$N$4:$W$137,10,FALSE))</f>
        <v/>
      </c>
      <c r="B392" s="72" t="str">
        <f>IF(E392="","",VLOOKUP('OPĆI DIO'!$C$1,'OPĆI DIO'!$N$4:$W$137,9,FALSE))</f>
        <v/>
      </c>
      <c r="C392" s="73" t="str">
        <f t="shared" si="32"/>
        <v/>
      </c>
      <c r="D392" s="74" t="str">
        <f t="shared" si="33"/>
        <v/>
      </c>
      <c r="E392" s="75"/>
      <c r="F392" s="76" t="str">
        <f t="shared" si="34"/>
        <v/>
      </c>
      <c r="G392" s="77"/>
      <c r="H392" s="77"/>
      <c r="I392" s="77"/>
      <c r="J392" s="75"/>
      <c r="K392" s="59" t="str">
        <f>IF(E392="","",'OPĆI DIO'!$C$1)</f>
        <v/>
      </c>
      <c r="L392" s="59" t="str">
        <f t="shared" si="30"/>
        <v/>
      </c>
      <c r="M392" s="59" t="str">
        <f t="shared" si="31"/>
        <v/>
      </c>
    </row>
    <row r="393" spans="1:13" ht="15.75" customHeight="1">
      <c r="A393" s="72" t="str">
        <f>IF(E393="","",VLOOKUP('OPĆI DIO'!$C$1,'OPĆI DIO'!$N$4:$W$137,10,FALSE))</f>
        <v/>
      </c>
      <c r="B393" s="72" t="str">
        <f>IF(E393="","",VLOOKUP('OPĆI DIO'!$C$1,'OPĆI DIO'!$N$4:$W$137,9,FALSE))</f>
        <v/>
      </c>
      <c r="C393" s="73" t="str">
        <f t="shared" si="32"/>
        <v/>
      </c>
      <c r="D393" s="74" t="str">
        <f t="shared" si="33"/>
        <v/>
      </c>
      <c r="E393" s="75"/>
      <c r="F393" s="76" t="str">
        <f t="shared" si="34"/>
        <v/>
      </c>
      <c r="G393" s="77"/>
      <c r="H393" s="77"/>
      <c r="I393" s="77"/>
      <c r="J393" s="75"/>
      <c r="K393" s="59" t="str">
        <f>IF(E393="","",'OPĆI DIO'!$C$1)</f>
        <v/>
      </c>
      <c r="L393" s="59" t="str">
        <f t="shared" si="30"/>
        <v/>
      </c>
      <c r="M393" s="59" t="str">
        <f t="shared" si="31"/>
        <v/>
      </c>
    </row>
    <row r="394" spans="1:13" ht="15.75" customHeight="1">
      <c r="A394" s="72" t="str">
        <f>IF(E394="","",VLOOKUP('OPĆI DIO'!$C$1,'OPĆI DIO'!$N$4:$W$137,10,FALSE))</f>
        <v/>
      </c>
      <c r="B394" s="72" t="str">
        <f>IF(E394="","",VLOOKUP('OPĆI DIO'!$C$1,'OPĆI DIO'!$N$4:$W$137,9,FALSE))</f>
        <v/>
      </c>
      <c r="C394" s="73" t="str">
        <f t="shared" si="32"/>
        <v/>
      </c>
      <c r="D394" s="74" t="str">
        <f t="shared" si="33"/>
        <v/>
      </c>
      <c r="E394" s="75"/>
      <c r="F394" s="76" t="str">
        <f t="shared" si="34"/>
        <v/>
      </c>
      <c r="G394" s="77"/>
      <c r="H394" s="77"/>
      <c r="I394" s="77"/>
      <c r="J394" s="75"/>
      <c r="K394" s="59" t="str">
        <f>IF(E394="","",'OPĆI DIO'!$C$1)</f>
        <v/>
      </c>
      <c r="L394" s="59" t="str">
        <f t="shared" si="30"/>
        <v/>
      </c>
      <c r="M394" s="59" t="str">
        <f t="shared" si="31"/>
        <v/>
      </c>
    </row>
    <row r="395" spans="1:13" ht="15.75" customHeight="1">
      <c r="A395" s="72" t="str">
        <f>IF(E395="","",VLOOKUP('OPĆI DIO'!$C$1,'OPĆI DIO'!$N$4:$W$137,10,FALSE))</f>
        <v/>
      </c>
      <c r="B395" s="72" t="str">
        <f>IF(E395="","",VLOOKUP('OPĆI DIO'!$C$1,'OPĆI DIO'!$N$4:$W$137,9,FALSE))</f>
        <v/>
      </c>
      <c r="C395" s="73" t="str">
        <f t="shared" si="32"/>
        <v/>
      </c>
      <c r="D395" s="74" t="str">
        <f t="shared" si="33"/>
        <v/>
      </c>
      <c r="E395" s="75"/>
      <c r="F395" s="76" t="str">
        <f t="shared" si="34"/>
        <v/>
      </c>
      <c r="G395" s="77"/>
      <c r="H395" s="77"/>
      <c r="I395" s="77"/>
      <c r="J395" s="75"/>
      <c r="K395" s="59" t="str">
        <f>IF(E395="","",'OPĆI DIO'!$C$1)</f>
        <v/>
      </c>
      <c r="L395" s="59" t="str">
        <f t="shared" si="30"/>
        <v/>
      </c>
      <c r="M395" s="59" t="str">
        <f t="shared" si="31"/>
        <v/>
      </c>
    </row>
    <row r="396" spans="1:13" ht="15.75" customHeight="1">
      <c r="A396" s="72" t="str">
        <f>IF(E396="","",VLOOKUP('OPĆI DIO'!$C$1,'OPĆI DIO'!$N$4:$W$137,10,FALSE))</f>
        <v/>
      </c>
      <c r="B396" s="72" t="str">
        <f>IF(E396="","",VLOOKUP('OPĆI DIO'!$C$1,'OPĆI DIO'!$N$4:$W$137,9,FALSE))</f>
        <v/>
      </c>
      <c r="C396" s="73" t="str">
        <f t="shared" si="32"/>
        <v/>
      </c>
      <c r="D396" s="74" t="str">
        <f t="shared" si="33"/>
        <v/>
      </c>
      <c r="E396" s="75"/>
      <c r="F396" s="76" t="str">
        <f t="shared" si="34"/>
        <v/>
      </c>
      <c r="G396" s="77"/>
      <c r="H396" s="77"/>
      <c r="I396" s="77"/>
      <c r="J396" s="75"/>
      <c r="K396" s="59" t="str">
        <f>IF(E396="","",'OPĆI DIO'!$C$1)</f>
        <v/>
      </c>
      <c r="L396" s="59" t="str">
        <f t="shared" si="30"/>
        <v/>
      </c>
      <c r="M396" s="59" t="str">
        <f t="shared" si="31"/>
        <v/>
      </c>
    </row>
    <row r="397" spans="1:13" ht="15.75" customHeight="1">
      <c r="A397" s="72" t="str">
        <f>IF(E397="","",VLOOKUP('OPĆI DIO'!$C$1,'OPĆI DIO'!$N$4:$W$137,10,FALSE))</f>
        <v/>
      </c>
      <c r="B397" s="72" t="str">
        <f>IF(E397="","",VLOOKUP('OPĆI DIO'!$C$1,'OPĆI DIO'!$N$4:$W$137,9,FALSE))</f>
        <v/>
      </c>
      <c r="C397" s="73" t="str">
        <f t="shared" si="32"/>
        <v/>
      </c>
      <c r="D397" s="74" t="str">
        <f t="shared" si="33"/>
        <v/>
      </c>
      <c r="E397" s="75"/>
      <c r="F397" s="76" t="str">
        <f t="shared" si="34"/>
        <v/>
      </c>
      <c r="G397" s="77"/>
      <c r="H397" s="77"/>
      <c r="I397" s="77"/>
      <c r="J397" s="75"/>
      <c r="K397" s="59" t="str">
        <f>IF(E397="","",'OPĆI DIO'!$C$1)</f>
        <v/>
      </c>
      <c r="L397" s="59" t="str">
        <f t="shared" si="30"/>
        <v/>
      </c>
      <c r="M397" s="59" t="str">
        <f t="shared" si="31"/>
        <v/>
      </c>
    </row>
    <row r="398" spans="1:13" ht="15.75" customHeight="1">
      <c r="A398" s="72" t="str">
        <f>IF(E398="","",VLOOKUP('OPĆI DIO'!$C$1,'OPĆI DIO'!$N$4:$W$137,10,FALSE))</f>
        <v/>
      </c>
      <c r="B398" s="72" t="str">
        <f>IF(E398="","",VLOOKUP('OPĆI DIO'!$C$1,'OPĆI DIO'!$N$4:$W$137,9,FALSE))</f>
        <v/>
      </c>
      <c r="C398" s="73" t="str">
        <f t="shared" si="32"/>
        <v/>
      </c>
      <c r="D398" s="74" t="str">
        <f t="shared" si="33"/>
        <v/>
      </c>
      <c r="E398" s="75"/>
      <c r="F398" s="76" t="str">
        <f t="shared" si="34"/>
        <v/>
      </c>
      <c r="G398" s="77"/>
      <c r="H398" s="77"/>
      <c r="I398" s="77"/>
      <c r="J398" s="75"/>
      <c r="K398" s="59" t="str">
        <f>IF(E398="","",'OPĆI DIO'!$C$1)</f>
        <v/>
      </c>
      <c r="L398" s="59" t="str">
        <f t="shared" si="30"/>
        <v/>
      </c>
      <c r="M398" s="59" t="str">
        <f t="shared" si="31"/>
        <v/>
      </c>
    </row>
    <row r="399" spans="1:13" ht="15.75" customHeight="1">
      <c r="A399" s="72" t="str">
        <f>IF(E399="","",VLOOKUP('OPĆI DIO'!$C$1,'OPĆI DIO'!$N$4:$W$137,10,FALSE))</f>
        <v/>
      </c>
      <c r="B399" s="72" t="str">
        <f>IF(E399="","",VLOOKUP('OPĆI DIO'!$C$1,'OPĆI DIO'!$N$4:$W$137,9,FALSE))</f>
        <v/>
      </c>
      <c r="C399" s="73" t="str">
        <f t="shared" si="32"/>
        <v/>
      </c>
      <c r="D399" s="74" t="str">
        <f t="shared" si="33"/>
        <v/>
      </c>
      <c r="E399" s="75"/>
      <c r="F399" s="76" t="str">
        <f t="shared" si="34"/>
        <v/>
      </c>
      <c r="G399" s="77"/>
      <c r="H399" s="77"/>
      <c r="I399" s="77"/>
      <c r="J399" s="75"/>
      <c r="K399" s="59" t="str">
        <f>IF(E399="","",'OPĆI DIO'!$C$1)</f>
        <v/>
      </c>
      <c r="L399" s="59" t="str">
        <f t="shared" si="30"/>
        <v/>
      </c>
      <c r="M399" s="59" t="str">
        <f t="shared" si="31"/>
        <v/>
      </c>
    </row>
    <row r="400" spans="1:13" ht="15.75" customHeight="1">
      <c r="A400" s="72" t="str">
        <f>IF(E400="","",VLOOKUP('OPĆI DIO'!$C$1,'OPĆI DIO'!$N$4:$W$137,10,FALSE))</f>
        <v/>
      </c>
      <c r="B400" s="72" t="str">
        <f>IF(E400="","",VLOOKUP('OPĆI DIO'!$C$1,'OPĆI DIO'!$N$4:$W$137,9,FALSE))</f>
        <v/>
      </c>
      <c r="C400" s="73" t="str">
        <f t="shared" si="32"/>
        <v/>
      </c>
      <c r="D400" s="74" t="str">
        <f t="shared" si="33"/>
        <v/>
      </c>
      <c r="E400" s="75"/>
      <c r="F400" s="76" t="str">
        <f t="shared" si="34"/>
        <v/>
      </c>
      <c r="G400" s="77"/>
      <c r="H400" s="77"/>
      <c r="I400" s="77"/>
      <c r="J400" s="75"/>
      <c r="K400" s="59" t="str">
        <f>IF(E400="","",'OPĆI DIO'!$C$1)</f>
        <v/>
      </c>
      <c r="L400" s="59" t="str">
        <f t="shared" si="30"/>
        <v/>
      </c>
      <c r="M400" s="59" t="str">
        <f t="shared" si="31"/>
        <v/>
      </c>
    </row>
    <row r="401" spans="1:13" ht="15.75" customHeight="1">
      <c r="A401" s="72" t="str">
        <f>IF(E401="","",VLOOKUP('OPĆI DIO'!$C$1,'OPĆI DIO'!$N$4:$W$137,10,FALSE))</f>
        <v/>
      </c>
      <c r="B401" s="72" t="str">
        <f>IF(E401="","",VLOOKUP('OPĆI DIO'!$C$1,'OPĆI DIO'!$N$4:$W$137,9,FALSE))</f>
        <v/>
      </c>
      <c r="C401" s="73" t="str">
        <f t="shared" si="32"/>
        <v/>
      </c>
      <c r="D401" s="74" t="str">
        <f t="shared" si="33"/>
        <v/>
      </c>
      <c r="E401" s="75"/>
      <c r="F401" s="76" t="str">
        <f t="shared" si="34"/>
        <v/>
      </c>
      <c r="G401" s="77"/>
      <c r="H401" s="77"/>
      <c r="I401" s="77"/>
      <c r="J401" s="75"/>
      <c r="K401" s="59" t="str">
        <f>IF(E401="","",'OPĆI DIO'!$C$1)</f>
        <v/>
      </c>
      <c r="L401" s="59" t="str">
        <f t="shared" si="30"/>
        <v/>
      </c>
      <c r="M401" s="59" t="str">
        <f t="shared" si="31"/>
        <v/>
      </c>
    </row>
    <row r="402" spans="1:13" ht="15.75" customHeight="1">
      <c r="A402" s="72" t="str">
        <f>IF(E402="","",VLOOKUP('OPĆI DIO'!$C$1,'OPĆI DIO'!$N$4:$W$137,10,FALSE))</f>
        <v/>
      </c>
      <c r="B402" s="72" t="str">
        <f>IF(E402="","",VLOOKUP('OPĆI DIO'!$C$1,'OPĆI DIO'!$N$4:$W$137,9,FALSE))</f>
        <v/>
      </c>
      <c r="C402" s="73" t="str">
        <f t="shared" si="32"/>
        <v/>
      </c>
      <c r="D402" s="74" t="str">
        <f t="shared" si="33"/>
        <v/>
      </c>
      <c r="E402" s="75"/>
      <c r="F402" s="76" t="str">
        <f t="shared" si="34"/>
        <v/>
      </c>
      <c r="G402" s="77"/>
      <c r="H402" s="77"/>
      <c r="I402" s="77"/>
      <c r="J402" s="75"/>
      <c r="K402" s="59" t="str">
        <f>IF(E402="","",'OPĆI DIO'!$C$1)</f>
        <v/>
      </c>
      <c r="L402" s="59" t="str">
        <f t="shared" si="30"/>
        <v/>
      </c>
      <c r="M402" s="59" t="str">
        <f t="shared" si="31"/>
        <v/>
      </c>
    </row>
    <row r="403" spans="1:13" ht="15.75" customHeight="1">
      <c r="A403" s="72" t="str">
        <f>IF(E403="","",VLOOKUP('OPĆI DIO'!$C$1,'OPĆI DIO'!$N$4:$W$137,10,FALSE))</f>
        <v/>
      </c>
      <c r="B403" s="72" t="str">
        <f>IF(E403="","",VLOOKUP('OPĆI DIO'!$C$1,'OPĆI DIO'!$N$4:$W$137,9,FALSE))</f>
        <v/>
      </c>
      <c r="C403" s="73" t="str">
        <f t="shared" si="32"/>
        <v/>
      </c>
      <c r="D403" s="74" t="str">
        <f t="shared" si="33"/>
        <v/>
      </c>
      <c r="E403" s="75"/>
      <c r="F403" s="76" t="str">
        <f t="shared" si="34"/>
        <v/>
      </c>
      <c r="G403" s="77"/>
      <c r="H403" s="77"/>
      <c r="I403" s="77"/>
      <c r="J403" s="75"/>
      <c r="K403" s="59" t="str">
        <f>IF(E403="","",'OPĆI DIO'!$C$1)</f>
        <v/>
      </c>
      <c r="L403" s="59" t="str">
        <f t="shared" si="30"/>
        <v/>
      </c>
      <c r="M403" s="59" t="str">
        <f t="shared" si="31"/>
        <v/>
      </c>
    </row>
    <row r="404" spans="1:13" ht="15.75" customHeight="1">
      <c r="A404" s="72" t="str">
        <f>IF(E404="","",VLOOKUP('OPĆI DIO'!$C$1,'OPĆI DIO'!$N$4:$W$137,10,FALSE))</f>
        <v/>
      </c>
      <c r="B404" s="72" t="str">
        <f>IF(E404="","",VLOOKUP('OPĆI DIO'!$C$1,'OPĆI DIO'!$N$4:$W$137,9,FALSE))</f>
        <v/>
      </c>
      <c r="C404" s="73" t="str">
        <f t="shared" si="32"/>
        <v/>
      </c>
      <c r="D404" s="74" t="str">
        <f t="shared" si="33"/>
        <v/>
      </c>
      <c r="E404" s="75"/>
      <c r="F404" s="76" t="str">
        <f t="shared" si="34"/>
        <v/>
      </c>
      <c r="G404" s="77"/>
      <c r="H404" s="77"/>
      <c r="I404" s="77"/>
      <c r="J404" s="75"/>
      <c r="K404" s="59" t="str">
        <f>IF(E404="","",'OPĆI DIO'!$C$1)</f>
        <v/>
      </c>
      <c r="L404" s="59" t="str">
        <f t="shared" si="30"/>
        <v/>
      </c>
      <c r="M404" s="59" t="str">
        <f t="shared" si="31"/>
        <v/>
      </c>
    </row>
    <row r="405" spans="1:13" ht="15.75" customHeight="1">
      <c r="A405" s="72" t="str">
        <f>IF(E405="","",VLOOKUP('OPĆI DIO'!$C$1,'OPĆI DIO'!$N$4:$W$137,10,FALSE))</f>
        <v/>
      </c>
      <c r="B405" s="72" t="str">
        <f>IF(E405="","",VLOOKUP('OPĆI DIO'!$C$1,'OPĆI DIO'!$N$4:$W$137,9,FALSE))</f>
        <v/>
      </c>
      <c r="C405" s="73" t="str">
        <f t="shared" si="32"/>
        <v/>
      </c>
      <c r="D405" s="74" t="str">
        <f t="shared" si="33"/>
        <v/>
      </c>
      <c r="E405" s="75"/>
      <c r="F405" s="76" t="str">
        <f t="shared" si="34"/>
        <v/>
      </c>
      <c r="G405" s="77"/>
      <c r="H405" s="77"/>
      <c r="I405" s="77"/>
      <c r="J405" s="75"/>
      <c r="K405" s="59" t="str">
        <f>IF(E405="","",'OPĆI DIO'!$C$1)</f>
        <v/>
      </c>
      <c r="L405" s="59" t="str">
        <f t="shared" si="30"/>
        <v/>
      </c>
      <c r="M405" s="59" t="str">
        <f t="shared" si="31"/>
        <v/>
      </c>
    </row>
    <row r="406" spans="1:13" ht="15.75" customHeight="1">
      <c r="A406" s="72" t="str">
        <f>IF(E406="","",VLOOKUP('OPĆI DIO'!$C$1,'OPĆI DIO'!$N$4:$W$137,10,FALSE))</f>
        <v/>
      </c>
      <c r="B406" s="72" t="str">
        <f>IF(E406="","",VLOOKUP('OPĆI DIO'!$C$1,'OPĆI DIO'!$N$4:$W$137,9,FALSE))</f>
        <v/>
      </c>
      <c r="C406" s="73" t="str">
        <f t="shared" si="32"/>
        <v/>
      </c>
      <c r="D406" s="74" t="str">
        <f t="shared" si="33"/>
        <v/>
      </c>
      <c r="E406" s="75"/>
      <c r="F406" s="76" t="str">
        <f t="shared" si="34"/>
        <v/>
      </c>
      <c r="G406" s="77"/>
      <c r="H406" s="77"/>
      <c r="I406" s="77"/>
      <c r="J406" s="75"/>
      <c r="K406" s="59" t="str">
        <f>IF(E406="","",'OPĆI DIO'!$C$1)</f>
        <v/>
      </c>
      <c r="L406" s="59" t="str">
        <f t="shared" si="30"/>
        <v/>
      </c>
      <c r="M406" s="59" t="str">
        <f t="shared" si="31"/>
        <v/>
      </c>
    </row>
    <row r="407" spans="1:13" ht="15.75" customHeight="1">
      <c r="A407" s="72" t="str">
        <f>IF(E407="","",VLOOKUP('OPĆI DIO'!$C$1,'OPĆI DIO'!$N$4:$W$137,10,FALSE))</f>
        <v/>
      </c>
      <c r="B407" s="72" t="str">
        <f>IF(E407="","",VLOOKUP('OPĆI DIO'!$C$1,'OPĆI DIO'!$N$4:$W$137,9,FALSE))</f>
        <v/>
      </c>
      <c r="C407" s="73" t="str">
        <f t="shared" si="32"/>
        <v/>
      </c>
      <c r="D407" s="74" t="str">
        <f t="shared" si="33"/>
        <v/>
      </c>
      <c r="E407" s="75"/>
      <c r="F407" s="76" t="str">
        <f t="shared" si="34"/>
        <v/>
      </c>
      <c r="G407" s="77"/>
      <c r="H407" s="77"/>
      <c r="I407" s="77"/>
      <c r="J407" s="75"/>
      <c r="K407" s="59" t="str">
        <f>IF(E407="","",'OPĆI DIO'!$C$1)</f>
        <v/>
      </c>
      <c r="L407" s="59" t="str">
        <f t="shared" si="30"/>
        <v/>
      </c>
      <c r="M407" s="59" t="str">
        <f t="shared" si="31"/>
        <v/>
      </c>
    </row>
    <row r="408" spans="1:13" ht="15.75" customHeight="1">
      <c r="A408" s="72" t="str">
        <f>IF(E408="","",VLOOKUP('OPĆI DIO'!$C$1,'OPĆI DIO'!$N$4:$W$137,10,FALSE))</f>
        <v/>
      </c>
      <c r="B408" s="72" t="str">
        <f>IF(E408="","",VLOOKUP('OPĆI DIO'!$C$1,'OPĆI DIO'!$N$4:$W$137,9,FALSE))</f>
        <v/>
      </c>
      <c r="C408" s="73" t="str">
        <f t="shared" si="32"/>
        <v/>
      </c>
      <c r="D408" s="74" t="str">
        <f t="shared" si="33"/>
        <v/>
      </c>
      <c r="E408" s="75"/>
      <c r="F408" s="76" t="str">
        <f t="shared" si="34"/>
        <v/>
      </c>
      <c r="G408" s="77"/>
      <c r="H408" s="77"/>
      <c r="I408" s="77"/>
      <c r="J408" s="75"/>
      <c r="K408" s="59" t="str">
        <f>IF(E408="","",'OPĆI DIO'!$C$1)</f>
        <v/>
      </c>
      <c r="L408" s="59" t="str">
        <f t="shared" si="30"/>
        <v/>
      </c>
      <c r="M408" s="59" t="str">
        <f t="shared" si="31"/>
        <v/>
      </c>
    </row>
    <row r="409" spans="1:13" ht="15.75" customHeight="1">
      <c r="A409" s="72" t="str">
        <f>IF(E409="","",VLOOKUP('OPĆI DIO'!$C$1,'OPĆI DIO'!$N$4:$W$137,10,FALSE))</f>
        <v/>
      </c>
      <c r="B409" s="72" t="str">
        <f>IF(E409="","",VLOOKUP('OPĆI DIO'!$C$1,'OPĆI DIO'!$N$4:$W$137,9,FALSE))</f>
        <v/>
      </c>
      <c r="C409" s="73" t="str">
        <f t="shared" si="32"/>
        <v/>
      </c>
      <c r="D409" s="74" t="str">
        <f t="shared" si="33"/>
        <v/>
      </c>
      <c r="E409" s="75"/>
      <c r="F409" s="76" t="str">
        <f t="shared" si="34"/>
        <v/>
      </c>
      <c r="G409" s="77"/>
      <c r="H409" s="77"/>
      <c r="I409" s="77"/>
      <c r="J409" s="75"/>
      <c r="K409" s="59" t="str">
        <f>IF(E409="","",'OPĆI DIO'!$C$1)</f>
        <v/>
      </c>
      <c r="L409" s="59" t="str">
        <f t="shared" si="30"/>
        <v/>
      </c>
      <c r="M409" s="59" t="str">
        <f t="shared" si="31"/>
        <v/>
      </c>
    </row>
    <row r="410" spans="1:13" ht="15.75" customHeight="1">
      <c r="A410" s="72" t="str">
        <f>IF(E410="","",VLOOKUP('OPĆI DIO'!$C$1,'OPĆI DIO'!$N$4:$W$137,10,FALSE))</f>
        <v/>
      </c>
      <c r="B410" s="72" t="str">
        <f>IF(E410="","",VLOOKUP('OPĆI DIO'!$C$1,'OPĆI DIO'!$N$4:$W$137,9,FALSE))</f>
        <v/>
      </c>
      <c r="C410" s="73" t="str">
        <f t="shared" si="32"/>
        <v/>
      </c>
      <c r="D410" s="74" t="str">
        <f t="shared" si="33"/>
        <v/>
      </c>
      <c r="E410" s="75"/>
      <c r="F410" s="76" t="str">
        <f t="shared" si="34"/>
        <v/>
      </c>
      <c r="G410" s="77"/>
      <c r="H410" s="77"/>
      <c r="I410" s="77"/>
      <c r="J410" s="75"/>
      <c r="K410" s="59" t="str">
        <f>IF(E410="","",'OPĆI DIO'!$C$1)</f>
        <v/>
      </c>
      <c r="L410" s="59" t="str">
        <f t="shared" si="30"/>
        <v/>
      </c>
      <c r="M410" s="59" t="str">
        <f t="shared" si="31"/>
        <v/>
      </c>
    </row>
    <row r="411" spans="1:13" ht="15.75" customHeight="1">
      <c r="A411" s="72" t="str">
        <f>IF(E411="","",VLOOKUP('OPĆI DIO'!$C$1,'OPĆI DIO'!$N$4:$W$137,10,FALSE))</f>
        <v/>
      </c>
      <c r="B411" s="72" t="str">
        <f>IF(E411="","",VLOOKUP('OPĆI DIO'!$C$1,'OPĆI DIO'!$N$4:$W$137,9,FALSE))</f>
        <v/>
      </c>
      <c r="C411" s="73" t="str">
        <f t="shared" si="32"/>
        <v/>
      </c>
      <c r="D411" s="74" t="str">
        <f t="shared" si="33"/>
        <v/>
      </c>
      <c r="E411" s="75"/>
      <c r="F411" s="76" t="str">
        <f t="shared" si="34"/>
        <v/>
      </c>
      <c r="G411" s="77"/>
      <c r="H411" s="77"/>
      <c r="I411" s="77"/>
      <c r="J411" s="75"/>
      <c r="K411" s="59" t="str">
        <f>IF(E411="","",'OPĆI DIO'!$C$1)</f>
        <v/>
      </c>
      <c r="L411" s="59" t="str">
        <f t="shared" si="30"/>
        <v/>
      </c>
      <c r="M411" s="59" t="str">
        <f t="shared" si="31"/>
        <v/>
      </c>
    </row>
    <row r="412" spans="1:13" ht="15.75" customHeight="1">
      <c r="A412" s="72" t="str">
        <f>IF(E412="","",VLOOKUP('OPĆI DIO'!$C$1,'OPĆI DIO'!$N$4:$W$137,10,FALSE))</f>
        <v/>
      </c>
      <c r="B412" s="72" t="str">
        <f>IF(E412="","",VLOOKUP('OPĆI DIO'!$C$1,'OPĆI DIO'!$N$4:$W$137,9,FALSE))</f>
        <v/>
      </c>
      <c r="C412" s="73" t="str">
        <f t="shared" si="32"/>
        <v/>
      </c>
      <c r="D412" s="74" t="str">
        <f t="shared" si="33"/>
        <v/>
      </c>
      <c r="E412" s="75"/>
      <c r="F412" s="76" t="str">
        <f t="shared" si="34"/>
        <v/>
      </c>
      <c r="G412" s="77"/>
      <c r="H412" s="77"/>
      <c r="I412" s="77"/>
      <c r="J412" s="75"/>
      <c r="K412" s="59" t="str">
        <f>IF(E412="","",'OPĆI DIO'!$C$1)</f>
        <v/>
      </c>
      <c r="L412" s="59" t="str">
        <f t="shared" si="30"/>
        <v/>
      </c>
      <c r="M412" s="59" t="str">
        <f t="shared" si="31"/>
        <v/>
      </c>
    </row>
    <row r="413" spans="1:13" ht="15.75" customHeight="1">
      <c r="A413" s="72" t="str">
        <f>IF(E413="","",VLOOKUP('OPĆI DIO'!$C$1,'OPĆI DIO'!$N$4:$W$137,10,FALSE))</f>
        <v/>
      </c>
      <c r="B413" s="72" t="str">
        <f>IF(E413="","",VLOOKUP('OPĆI DIO'!$C$1,'OPĆI DIO'!$N$4:$W$137,9,FALSE))</f>
        <v/>
      </c>
      <c r="C413" s="73" t="str">
        <f t="shared" si="32"/>
        <v/>
      </c>
      <c r="D413" s="74" t="str">
        <f t="shared" si="33"/>
        <v/>
      </c>
      <c r="E413" s="75"/>
      <c r="F413" s="76" t="str">
        <f t="shared" si="34"/>
        <v/>
      </c>
      <c r="G413" s="77"/>
      <c r="H413" s="77"/>
      <c r="I413" s="77"/>
      <c r="J413" s="75"/>
      <c r="K413" s="59" t="str">
        <f>IF(E413="","",'OPĆI DIO'!$C$1)</f>
        <v/>
      </c>
      <c r="L413" s="59" t="str">
        <f t="shared" si="30"/>
        <v/>
      </c>
      <c r="M413" s="59" t="str">
        <f t="shared" si="31"/>
        <v/>
      </c>
    </row>
    <row r="414" spans="1:13" ht="15.75" customHeight="1">
      <c r="A414" s="72" t="str">
        <f>IF(E414="","",VLOOKUP('OPĆI DIO'!$C$1,'OPĆI DIO'!$N$4:$W$137,10,FALSE))</f>
        <v/>
      </c>
      <c r="B414" s="72" t="str">
        <f>IF(E414="","",VLOOKUP('OPĆI DIO'!$C$1,'OPĆI DIO'!$N$4:$W$137,9,FALSE))</f>
        <v/>
      </c>
      <c r="C414" s="73" t="str">
        <f t="shared" si="32"/>
        <v/>
      </c>
      <c r="D414" s="74" t="str">
        <f t="shared" si="33"/>
        <v/>
      </c>
      <c r="E414" s="75"/>
      <c r="F414" s="76" t="str">
        <f t="shared" si="34"/>
        <v/>
      </c>
      <c r="G414" s="77"/>
      <c r="H414" s="77"/>
      <c r="I414" s="77"/>
      <c r="J414" s="75"/>
      <c r="K414" s="59" t="str">
        <f>IF(E414="","",'OPĆI DIO'!$C$1)</f>
        <v/>
      </c>
      <c r="L414" s="59" t="str">
        <f t="shared" si="30"/>
        <v/>
      </c>
      <c r="M414" s="59" t="str">
        <f t="shared" si="31"/>
        <v/>
      </c>
    </row>
    <row r="415" spans="1:13" ht="15.75" customHeight="1">
      <c r="A415" s="72" t="str">
        <f>IF(E415="","",VLOOKUP('OPĆI DIO'!$C$1,'OPĆI DIO'!$N$4:$W$137,10,FALSE))</f>
        <v/>
      </c>
      <c r="B415" s="72" t="str">
        <f>IF(E415="","",VLOOKUP('OPĆI DIO'!$C$1,'OPĆI DIO'!$N$4:$W$137,9,FALSE))</f>
        <v/>
      </c>
      <c r="C415" s="73" t="str">
        <f t="shared" si="32"/>
        <v/>
      </c>
      <c r="D415" s="74" t="str">
        <f t="shared" si="33"/>
        <v/>
      </c>
      <c r="E415" s="75"/>
      <c r="F415" s="76" t="str">
        <f t="shared" si="34"/>
        <v/>
      </c>
      <c r="G415" s="77"/>
      <c r="H415" s="77"/>
      <c r="I415" s="77"/>
      <c r="J415" s="75"/>
      <c r="K415" s="59" t="str">
        <f>IF(E415="","",'OPĆI DIO'!$C$1)</f>
        <v/>
      </c>
      <c r="L415" s="59" t="str">
        <f t="shared" si="30"/>
        <v/>
      </c>
      <c r="M415" s="59" t="str">
        <f t="shared" si="31"/>
        <v/>
      </c>
    </row>
    <row r="416" spans="1:13" ht="15.75" customHeight="1">
      <c r="A416" s="72" t="str">
        <f>IF(E416="","",VLOOKUP('OPĆI DIO'!$C$1,'OPĆI DIO'!$N$4:$W$137,10,FALSE))</f>
        <v/>
      </c>
      <c r="B416" s="72" t="str">
        <f>IF(E416="","",VLOOKUP('OPĆI DIO'!$C$1,'OPĆI DIO'!$N$4:$W$137,9,FALSE))</f>
        <v/>
      </c>
      <c r="C416" s="73" t="str">
        <f t="shared" si="32"/>
        <v/>
      </c>
      <c r="D416" s="74" t="str">
        <f t="shared" si="33"/>
        <v/>
      </c>
      <c r="E416" s="75"/>
      <c r="F416" s="76" t="str">
        <f t="shared" si="34"/>
        <v/>
      </c>
      <c r="G416" s="77"/>
      <c r="H416" s="77"/>
      <c r="I416" s="77"/>
      <c r="J416" s="75"/>
      <c r="K416" s="59" t="str">
        <f>IF(E416="","",'OPĆI DIO'!$C$1)</f>
        <v/>
      </c>
      <c r="L416" s="59" t="str">
        <f t="shared" si="30"/>
        <v/>
      </c>
      <c r="M416" s="59" t="str">
        <f t="shared" si="31"/>
        <v/>
      </c>
    </row>
    <row r="417" spans="1:13" ht="15.75" customHeight="1">
      <c r="A417" s="72" t="str">
        <f>IF(E417="","",VLOOKUP('OPĆI DIO'!$C$1,'OPĆI DIO'!$N$4:$W$137,10,FALSE))</f>
        <v/>
      </c>
      <c r="B417" s="72" t="str">
        <f>IF(E417="","",VLOOKUP('OPĆI DIO'!$C$1,'OPĆI DIO'!$N$4:$W$137,9,FALSE))</f>
        <v/>
      </c>
      <c r="C417" s="73" t="str">
        <f t="shared" si="32"/>
        <v/>
      </c>
      <c r="D417" s="74" t="str">
        <f t="shared" si="33"/>
        <v/>
      </c>
      <c r="E417" s="75"/>
      <c r="F417" s="76" t="str">
        <f t="shared" si="34"/>
        <v/>
      </c>
      <c r="G417" s="77"/>
      <c r="H417" s="77"/>
      <c r="I417" s="77"/>
      <c r="J417" s="75"/>
      <c r="K417" s="59" t="str">
        <f>IF(E417="","",'OPĆI DIO'!$C$1)</f>
        <v/>
      </c>
      <c r="L417" s="59" t="str">
        <f t="shared" si="30"/>
        <v/>
      </c>
      <c r="M417" s="59" t="str">
        <f t="shared" si="31"/>
        <v/>
      </c>
    </row>
    <row r="418" spans="1:13" ht="15.75" customHeight="1">
      <c r="A418" s="72" t="str">
        <f>IF(E418="","",VLOOKUP('OPĆI DIO'!$C$1,'OPĆI DIO'!$N$4:$W$137,10,FALSE))</f>
        <v/>
      </c>
      <c r="B418" s="72" t="str">
        <f>IF(E418="","",VLOOKUP('OPĆI DIO'!$C$1,'OPĆI DIO'!$N$4:$W$137,9,FALSE))</f>
        <v/>
      </c>
      <c r="C418" s="73" t="str">
        <f t="shared" si="32"/>
        <v/>
      </c>
      <c r="D418" s="74" t="str">
        <f t="shared" si="33"/>
        <v/>
      </c>
      <c r="E418" s="75"/>
      <c r="F418" s="76" t="str">
        <f t="shared" si="34"/>
        <v/>
      </c>
      <c r="G418" s="77"/>
      <c r="H418" s="77"/>
      <c r="I418" s="77"/>
      <c r="J418" s="75"/>
      <c r="K418" s="59" t="str">
        <f>IF(E418="","",'OPĆI DIO'!$C$1)</f>
        <v/>
      </c>
      <c r="L418" s="59" t="str">
        <f t="shared" si="30"/>
        <v/>
      </c>
      <c r="M418" s="59" t="str">
        <f t="shared" si="31"/>
        <v/>
      </c>
    </row>
    <row r="419" spans="1:13" ht="15.75" customHeight="1">
      <c r="A419" s="72" t="str">
        <f>IF(E419="","",VLOOKUP('OPĆI DIO'!$C$1,'OPĆI DIO'!$N$4:$W$137,10,FALSE))</f>
        <v/>
      </c>
      <c r="B419" s="72" t="str">
        <f>IF(E419="","",VLOOKUP('OPĆI DIO'!$C$1,'OPĆI DIO'!$N$4:$W$137,9,FALSE))</f>
        <v/>
      </c>
      <c r="C419" s="73" t="str">
        <f t="shared" si="32"/>
        <v/>
      </c>
      <c r="D419" s="74" t="str">
        <f t="shared" si="33"/>
        <v/>
      </c>
      <c r="E419" s="75"/>
      <c r="F419" s="76" t="str">
        <f t="shared" si="34"/>
        <v/>
      </c>
      <c r="G419" s="77"/>
      <c r="H419" s="77"/>
      <c r="I419" s="77"/>
      <c r="J419" s="75"/>
      <c r="K419" s="59" t="str">
        <f>IF(E419="","",'OPĆI DIO'!$C$1)</f>
        <v/>
      </c>
      <c r="L419" s="59" t="str">
        <f t="shared" si="30"/>
        <v/>
      </c>
      <c r="M419" s="59" t="str">
        <f t="shared" si="31"/>
        <v/>
      </c>
    </row>
    <row r="420" spans="1:13" ht="15.75" customHeight="1">
      <c r="A420" s="72" t="str">
        <f>IF(E420="","",VLOOKUP('OPĆI DIO'!$C$1,'OPĆI DIO'!$N$4:$W$137,10,FALSE))</f>
        <v/>
      </c>
      <c r="B420" s="72" t="str">
        <f>IF(E420="","",VLOOKUP('OPĆI DIO'!$C$1,'OPĆI DIO'!$N$4:$W$137,9,FALSE))</f>
        <v/>
      </c>
      <c r="C420" s="73" t="str">
        <f t="shared" si="32"/>
        <v/>
      </c>
      <c r="D420" s="74" t="str">
        <f t="shared" si="33"/>
        <v/>
      </c>
      <c r="E420" s="75"/>
      <c r="F420" s="76" t="str">
        <f t="shared" si="34"/>
        <v/>
      </c>
      <c r="G420" s="77"/>
      <c r="H420" s="77"/>
      <c r="I420" s="77"/>
      <c r="J420" s="75"/>
      <c r="K420" s="59" t="str">
        <f>IF(E420="","",'OPĆI DIO'!$C$1)</f>
        <v/>
      </c>
      <c r="L420" s="59" t="str">
        <f t="shared" si="30"/>
        <v/>
      </c>
      <c r="M420" s="59" t="str">
        <f t="shared" si="31"/>
        <v/>
      </c>
    </row>
    <row r="421" spans="1:13" ht="15.75" customHeight="1">
      <c r="A421" s="72" t="str">
        <f>IF(E421="","",VLOOKUP('OPĆI DIO'!$C$1,'OPĆI DIO'!$N$4:$W$137,10,FALSE))</f>
        <v/>
      </c>
      <c r="B421" s="72" t="str">
        <f>IF(E421="","",VLOOKUP('OPĆI DIO'!$C$1,'OPĆI DIO'!$N$4:$W$137,9,FALSE))</f>
        <v/>
      </c>
      <c r="C421" s="73" t="str">
        <f t="shared" si="32"/>
        <v/>
      </c>
      <c r="D421" s="74" t="str">
        <f t="shared" si="33"/>
        <v/>
      </c>
      <c r="E421" s="75"/>
      <c r="F421" s="76" t="str">
        <f t="shared" si="34"/>
        <v/>
      </c>
      <c r="G421" s="77"/>
      <c r="H421" s="77"/>
      <c r="I421" s="77"/>
      <c r="J421" s="75"/>
      <c r="K421" s="59" t="str">
        <f>IF(E421="","",'OPĆI DIO'!$C$1)</f>
        <v/>
      </c>
      <c r="L421" s="59" t="str">
        <f t="shared" si="30"/>
        <v/>
      </c>
      <c r="M421" s="59" t="str">
        <f t="shared" si="31"/>
        <v/>
      </c>
    </row>
    <row r="422" spans="1:13" ht="15.75" customHeight="1">
      <c r="A422" s="72" t="str">
        <f>IF(E422="","",VLOOKUP('OPĆI DIO'!$C$1,'OPĆI DIO'!$N$4:$W$137,10,FALSE))</f>
        <v/>
      </c>
      <c r="B422" s="72" t="str">
        <f>IF(E422="","",VLOOKUP('OPĆI DIO'!$C$1,'OPĆI DIO'!$N$4:$W$137,9,FALSE))</f>
        <v/>
      </c>
      <c r="C422" s="73" t="str">
        <f t="shared" si="32"/>
        <v/>
      </c>
      <c r="D422" s="74" t="str">
        <f t="shared" si="33"/>
        <v/>
      </c>
      <c r="E422" s="75"/>
      <c r="F422" s="76" t="str">
        <f t="shared" si="34"/>
        <v/>
      </c>
      <c r="G422" s="77"/>
      <c r="H422" s="77"/>
      <c r="I422" s="77"/>
      <c r="J422" s="75"/>
      <c r="K422" s="59" t="str">
        <f>IF(E422="","",'OPĆI DIO'!$C$1)</f>
        <v/>
      </c>
      <c r="L422" s="59" t="str">
        <f t="shared" si="30"/>
        <v/>
      </c>
      <c r="M422" s="59" t="str">
        <f t="shared" si="31"/>
        <v/>
      </c>
    </row>
    <row r="423" spans="1:13" ht="15.75" customHeight="1">
      <c r="A423" s="72" t="str">
        <f>IF(E423="","",VLOOKUP('OPĆI DIO'!$C$1,'OPĆI DIO'!$N$4:$W$137,10,FALSE))</f>
        <v/>
      </c>
      <c r="B423" s="72" t="str">
        <f>IF(E423="","",VLOOKUP('OPĆI DIO'!$C$1,'OPĆI DIO'!$N$4:$W$137,9,FALSE))</f>
        <v/>
      </c>
      <c r="C423" s="73" t="str">
        <f t="shared" si="32"/>
        <v/>
      </c>
      <c r="D423" s="74" t="str">
        <f t="shared" si="33"/>
        <v/>
      </c>
      <c r="E423" s="75"/>
      <c r="F423" s="76" t="str">
        <f t="shared" si="34"/>
        <v/>
      </c>
      <c r="G423" s="77"/>
      <c r="H423" s="77"/>
      <c r="I423" s="77"/>
      <c r="J423" s="75"/>
      <c r="K423" s="59" t="str">
        <f>IF(E423="","",'OPĆI DIO'!$C$1)</f>
        <v/>
      </c>
      <c r="L423" s="59" t="str">
        <f t="shared" si="30"/>
        <v/>
      </c>
      <c r="M423" s="59" t="str">
        <f t="shared" si="31"/>
        <v/>
      </c>
    </row>
    <row r="424" spans="1:13" ht="15.75" customHeight="1">
      <c r="A424" s="72" t="str">
        <f>IF(E424="","",VLOOKUP('OPĆI DIO'!$C$1,'OPĆI DIO'!$N$4:$W$137,10,FALSE))</f>
        <v/>
      </c>
      <c r="B424" s="72" t="str">
        <f>IF(E424="","",VLOOKUP('OPĆI DIO'!$C$1,'OPĆI DIO'!$N$4:$W$137,9,FALSE))</f>
        <v/>
      </c>
      <c r="C424" s="73" t="str">
        <f t="shared" si="32"/>
        <v/>
      </c>
      <c r="D424" s="74" t="str">
        <f t="shared" si="33"/>
        <v/>
      </c>
      <c r="E424" s="75"/>
      <c r="F424" s="76" t="str">
        <f t="shared" si="34"/>
        <v/>
      </c>
      <c r="G424" s="77"/>
      <c r="H424" s="77"/>
      <c r="I424" s="77"/>
      <c r="J424" s="75"/>
      <c r="K424" s="59" t="str">
        <f>IF(E424="","",'OPĆI DIO'!$C$1)</f>
        <v/>
      </c>
      <c r="L424" s="59" t="str">
        <f t="shared" si="30"/>
        <v/>
      </c>
      <c r="M424" s="59" t="str">
        <f t="shared" si="31"/>
        <v/>
      </c>
    </row>
    <row r="425" spans="1:13" ht="15.75" customHeight="1">
      <c r="A425" s="72" t="str">
        <f>IF(E425="","",VLOOKUP('OPĆI DIO'!$C$1,'OPĆI DIO'!$N$4:$W$137,10,FALSE))</f>
        <v/>
      </c>
      <c r="B425" s="72" t="str">
        <f>IF(E425="","",VLOOKUP('OPĆI DIO'!$C$1,'OPĆI DIO'!$N$4:$W$137,9,FALSE))</f>
        <v/>
      </c>
      <c r="C425" s="73" t="str">
        <f t="shared" si="32"/>
        <v/>
      </c>
      <c r="D425" s="74" t="str">
        <f t="shared" si="33"/>
        <v/>
      </c>
      <c r="E425" s="75"/>
      <c r="F425" s="76" t="str">
        <f t="shared" si="34"/>
        <v/>
      </c>
      <c r="G425" s="77"/>
      <c r="H425" s="77"/>
      <c r="I425" s="77"/>
      <c r="J425" s="75"/>
      <c r="K425" s="59" t="str">
        <f>IF(E425="","",'OPĆI DIO'!$C$1)</f>
        <v/>
      </c>
      <c r="L425" s="59" t="str">
        <f t="shared" si="30"/>
        <v/>
      </c>
      <c r="M425" s="59" t="str">
        <f t="shared" si="31"/>
        <v/>
      </c>
    </row>
    <row r="426" spans="1:13" ht="15.75" customHeight="1">
      <c r="A426" s="72" t="str">
        <f>IF(E426="","",VLOOKUP('OPĆI DIO'!$C$1,'OPĆI DIO'!$N$4:$W$137,10,FALSE))</f>
        <v/>
      </c>
      <c r="B426" s="72" t="str">
        <f>IF(E426="","",VLOOKUP('OPĆI DIO'!$C$1,'OPĆI DIO'!$N$4:$W$137,9,FALSE))</f>
        <v/>
      </c>
      <c r="C426" s="73" t="str">
        <f t="shared" si="32"/>
        <v/>
      </c>
      <c r="D426" s="74" t="str">
        <f t="shared" si="33"/>
        <v/>
      </c>
      <c r="E426" s="75"/>
      <c r="F426" s="76" t="str">
        <f t="shared" si="34"/>
        <v/>
      </c>
      <c r="G426" s="77"/>
      <c r="H426" s="77"/>
      <c r="I426" s="77"/>
      <c r="J426" s="75"/>
      <c r="K426" s="59" t="str">
        <f>IF(E426="","",'OPĆI DIO'!$C$1)</f>
        <v/>
      </c>
      <c r="L426" s="59" t="str">
        <f t="shared" si="30"/>
        <v/>
      </c>
      <c r="M426" s="59" t="str">
        <f t="shared" si="31"/>
        <v/>
      </c>
    </row>
    <row r="427" spans="1:13" ht="15.75" customHeight="1">
      <c r="A427" s="72" t="str">
        <f>IF(E427="","",VLOOKUP('OPĆI DIO'!$C$1,'OPĆI DIO'!$N$4:$W$137,10,FALSE))</f>
        <v/>
      </c>
      <c r="B427" s="72" t="str">
        <f>IF(E427="","",VLOOKUP('OPĆI DIO'!$C$1,'OPĆI DIO'!$N$4:$W$137,9,FALSE))</f>
        <v/>
      </c>
      <c r="C427" s="73" t="str">
        <f t="shared" si="32"/>
        <v/>
      </c>
      <c r="D427" s="74" t="str">
        <f t="shared" si="33"/>
        <v/>
      </c>
      <c r="E427" s="75"/>
      <c r="F427" s="76" t="str">
        <f t="shared" si="34"/>
        <v/>
      </c>
      <c r="G427" s="77"/>
      <c r="H427" s="77"/>
      <c r="I427" s="77"/>
      <c r="J427" s="75"/>
      <c r="K427" s="59" t="str">
        <f>IF(E427="","",'OPĆI DIO'!$C$1)</f>
        <v/>
      </c>
      <c r="L427" s="59" t="str">
        <f t="shared" si="30"/>
        <v/>
      </c>
      <c r="M427" s="59" t="str">
        <f t="shared" si="31"/>
        <v/>
      </c>
    </row>
    <row r="428" spans="1:13" ht="15.75" customHeight="1">
      <c r="A428" s="72" t="str">
        <f>IF(E428="","",VLOOKUP('OPĆI DIO'!$C$1,'OPĆI DIO'!$N$4:$W$137,10,FALSE))</f>
        <v/>
      </c>
      <c r="B428" s="72" t="str">
        <f>IF(E428="","",VLOOKUP('OPĆI DIO'!$C$1,'OPĆI DIO'!$N$4:$W$137,9,FALSE))</f>
        <v/>
      </c>
      <c r="C428" s="73" t="str">
        <f t="shared" si="32"/>
        <v/>
      </c>
      <c r="D428" s="74" t="str">
        <f t="shared" si="33"/>
        <v/>
      </c>
      <c r="E428" s="75"/>
      <c r="F428" s="76" t="str">
        <f t="shared" si="34"/>
        <v/>
      </c>
      <c r="G428" s="77"/>
      <c r="H428" s="77"/>
      <c r="I428" s="77"/>
      <c r="J428" s="75"/>
      <c r="K428" s="59" t="str">
        <f>IF(E428="","",'OPĆI DIO'!$C$1)</f>
        <v/>
      </c>
      <c r="L428" s="59" t="str">
        <f t="shared" si="30"/>
        <v/>
      </c>
      <c r="M428" s="59" t="str">
        <f t="shared" si="31"/>
        <v/>
      </c>
    </row>
    <row r="429" spans="1:13" ht="15.75" customHeight="1">
      <c r="A429" s="72" t="str">
        <f>IF(E429="","",VLOOKUP('OPĆI DIO'!$C$1,'OPĆI DIO'!$N$4:$W$137,10,FALSE))</f>
        <v/>
      </c>
      <c r="B429" s="72" t="str">
        <f>IF(E429="","",VLOOKUP('OPĆI DIO'!$C$1,'OPĆI DIO'!$N$4:$W$137,9,FALSE))</f>
        <v/>
      </c>
      <c r="C429" s="73" t="str">
        <f t="shared" si="32"/>
        <v/>
      </c>
      <c r="D429" s="74" t="str">
        <f t="shared" si="33"/>
        <v/>
      </c>
      <c r="E429" s="75"/>
      <c r="F429" s="76" t="str">
        <f t="shared" si="34"/>
        <v/>
      </c>
      <c r="G429" s="77"/>
      <c r="H429" s="77"/>
      <c r="I429" s="77"/>
      <c r="J429" s="75"/>
      <c r="K429" s="59" t="str">
        <f>IF(E429="","",'OPĆI DIO'!$C$1)</f>
        <v/>
      </c>
      <c r="L429" s="59" t="str">
        <f t="shared" si="30"/>
        <v/>
      </c>
      <c r="M429" s="59" t="str">
        <f t="shared" si="31"/>
        <v/>
      </c>
    </row>
    <row r="430" spans="1:13" ht="15.75" customHeight="1">
      <c r="A430" s="72" t="str">
        <f>IF(E430="","",VLOOKUP('OPĆI DIO'!$C$1,'OPĆI DIO'!$N$4:$W$137,10,FALSE))</f>
        <v/>
      </c>
      <c r="B430" s="72" t="str">
        <f>IF(E430="","",VLOOKUP('OPĆI DIO'!$C$1,'OPĆI DIO'!$N$4:$W$137,9,FALSE))</f>
        <v/>
      </c>
      <c r="C430" s="73" t="str">
        <f t="shared" si="32"/>
        <v/>
      </c>
      <c r="D430" s="74" t="str">
        <f t="shared" si="33"/>
        <v/>
      </c>
      <c r="E430" s="75"/>
      <c r="F430" s="76" t="str">
        <f t="shared" si="34"/>
        <v/>
      </c>
      <c r="G430" s="77"/>
      <c r="H430" s="77"/>
      <c r="I430" s="77"/>
      <c r="J430" s="75"/>
      <c r="K430" s="59" t="str">
        <f>IF(E430="","",'OPĆI DIO'!$C$1)</f>
        <v/>
      </c>
      <c r="L430" s="59" t="str">
        <f t="shared" si="30"/>
        <v/>
      </c>
      <c r="M430" s="59" t="str">
        <f t="shared" si="31"/>
        <v/>
      </c>
    </row>
    <row r="431" spans="1:13" ht="15.75" customHeight="1">
      <c r="A431" s="72" t="str">
        <f>IF(E431="","",VLOOKUP('OPĆI DIO'!$C$1,'OPĆI DIO'!$N$4:$W$137,10,FALSE))</f>
        <v/>
      </c>
      <c r="B431" s="72" t="str">
        <f>IF(E431="","",VLOOKUP('OPĆI DIO'!$C$1,'OPĆI DIO'!$N$4:$W$137,9,FALSE))</f>
        <v/>
      </c>
      <c r="C431" s="73" t="str">
        <f t="shared" si="32"/>
        <v/>
      </c>
      <c r="D431" s="74" t="str">
        <f t="shared" si="33"/>
        <v/>
      </c>
      <c r="E431" s="75"/>
      <c r="F431" s="76" t="str">
        <f t="shared" si="34"/>
        <v/>
      </c>
      <c r="G431" s="77"/>
      <c r="H431" s="77"/>
      <c r="I431" s="77"/>
      <c r="J431" s="75"/>
      <c r="K431" s="59" t="str">
        <f>IF(E431="","",'OPĆI DIO'!$C$1)</f>
        <v/>
      </c>
      <c r="L431" s="59" t="str">
        <f t="shared" si="30"/>
        <v/>
      </c>
      <c r="M431" s="59" t="str">
        <f t="shared" si="31"/>
        <v/>
      </c>
    </row>
    <row r="432" spans="1:13" ht="15.75" customHeight="1">
      <c r="A432" s="72" t="str">
        <f>IF(E432="","",VLOOKUP('OPĆI DIO'!$C$1,'OPĆI DIO'!$N$4:$W$137,10,FALSE))</f>
        <v/>
      </c>
      <c r="B432" s="72" t="str">
        <f>IF(E432="","",VLOOKUP('OPĆI DIO'!$C$1,'OPĆI DIO'!$N$4:$W$137,9,FALSE))</f>
        <v/>
      </c>
      <c r="C432" s="73" t="str">
        <f t="shared" si="32"/>
        <v/>
      </c>
      <c r="D432" s="74" t="str">
        <f t="shared" si="33"/>
        <v/>
      </c>
      <c r="E432" s="75"/>
      <c r="F432" s="76" t="str">
        <f t="shared" si="34"/>
        <v/>
      </c>
      <c r="G432" s="77"/>
      <c r="H432" s="77"/>
      <c r="I432" s="77"/>
      <c r="J432" s="75"/>
      <c r="K432" s="59" t="str">
        <f>IF(E432="","",'OPĆI DIO'!$C$1)</f>
        <v/>
      </c>
      <c r="L432" s="59" t="str">
        <f t="shared" si="30"/>
        <v/>
      </c>
      <c r="M432" s="59" t="str">
        <f t="shared" si="31"/>
        <v/>
      </c>
    </row>
    <row r="433" spans="1:13" ht="15.75" customHeight="1">
      <c r="A433" s="72" t="str">
        <f>IF(E433="","",VLOOKUP('OPĆI DIO'!$C$1,'OPĆI DIO'!$N$4:$W$137,10,FALSE))</f>
        <v/>
      </c>
      <c r="B433" s="72" t="str">
        <f>IF(E433="","",VLOOKUP('OPĆI DIO'!$C$1,'OPĆI DIO'!$N$4:$W$137,9,FALSE))</f>
        <v/>
      </c>
      <c r="C433" s="73" t="str">
        <f t="shared" si="32"/>
        <v/>
      </c>
      <c r="D433" s="74" t="str">
        <f t="shared" si="33"/>
        <v/>
      </c>
      <c r="E433" s="75"/>
      <c r="F433" s="76" t="str">
        <f t="shared" si="34"/>
        <v/>
      </c>
      <c r="G433" s="77"/>
      <c r="H433" s="77"/>
      <c r="I433" s="77"/>
      <c r="J433" s="75"/>
      <c r="K433" s="59" t="str">
        <f>IF(E433="","",'OPĆI DIO'!$C$1)</f>
        <v/>
      </c>
      <c r="L433" s="59" t="str">
        <f t="shared" si="30"/>
        <v/>
      </c>
      <c r="M433" s="59" t="str">
        <f t="shared" si="31"/>
        <v/>
      </c>
    </row>
    <row r="434" spans="1:13" ht="15.75" customHeight="1">
      <c r="A434" s="72" t="str">
        <f>IF(E434="","",VLOOKUP('OPĆI DIO'!$C$1,'OPĆI DIO'!$N$4:$W$137,10,FALSE))</f>
        <v/>
      </c>
      <c r="B434" s="72" t="str">
        <f>IF(E434="","",VLOOKUP('OPĆI DIO'!$C$1,'OPĆI DIO'!$N$4:$W$137,9,FALSE))</f>
        <v/>
      </c>
      <c r="C434" s="73" t="str">
        <f t="shared" si="32"/>
        <v/>
      </c>
      <c r="D434" s="74" t="str">
        <f t="shared" si="33"/>
        <v/>
      </c>
      <c r="E434" s="75"/>
      <c r="F434" s="76" t="str">
        <f t="shared" si="34"/>
        <v/>
      </c>
      <c r="G434" s="77"/>
      <c r="H434" s="77"/>
      <c r="I434" s="77"/>
      <c r="J434" s="75"/>
      <c r="K434" s="59" t="str">
        <f>IF(E434="","",'OPĆI DIO'!$C$1)</f>
        <v/>
      </c>
      <c r="L434" s="59" t="str">
        <f t="shared" si="30"/>
        <v/>
      </c>
      <c r="M434" s="59" t="str">
        <f t="shared" si="31"/>
        <v/>
      </c>
    </row>
    <row r="435" spans="1:13" ht="15.75" customHeight="1">
      <c r="A435" s="72" t="str">
        <f>IF(E435="","",VLOOKUP('OPĆI DIO'!$C$1,'OPĆI DIO'!$N$4:$W$137,10,FALSE))</f>
        <v/>
      </c>
      <c r="B435" s="72" t="str">
        <f>IF(E435="","",VLOOKUP('OPĆI DIO'!$C$1,'OPĆI DIO'!$N$4:$W$137,9,FALSE))</f>
        <v/>
      </c>
      <c r="C435" s="73" t="str">
        <f t="shared" si="32"/>
        <v/>
      </c>
      <c r="D435" s="74" t="str">
        <f t="shared" si="33"/>
        <v/>
      </c>
      <c r="E435" s="75"/>
      <c r="F435" s="76" t="str">
        <f t="shared" si="34"/>
        <v/>
      </c>
      <c r="G435" s="77"/>
      <c r="H435" s="77"/>
      <c r="I435" s="77"/>
      <c r="J435" s="75"/>
      <c r="K435" s="59" t="str">
        <f>IF(E435="","",'OPĆI DIO'!$C$1)</f>
        <v/>
      </c>
      <c r="L435" s="59" t="str">
        <f t="shared" si="30"/>
        <v/>
      </c>
      <c r="M435" s="59" t="str">
        <f t="shared" si="31"/>
        <v/>
      </c>
    </row>
    <row r="436" spans="1:13" ht="15.75" customHeight="1">
      <c r="A436" s="72" t="str">
        <f>IF(E436="","",VLOOKUP('OPĆI DIO'!$C$1,'OPĆI DIO'!$N$4:$W$137,10,FALSE))</f>
        <v/>
      </c>
      <c r="B436" s="72" t="str">
        <f>IF(E436="","",VLOOKUP('OPĆI DIO'!$C$1,'OPĆI DIO'!$N$4:$W$137,9,FALSE))</f>
        <v/>
      </c>
      <c r="C436" s="73" t="str">
        <f t="shared" si="32"/>
        <v/>
      </c>
      <c r="D436" s="74" t="str">
        <f t="shared" si="33"/>
        <v/>
      </c>
      <c r="E436" s="75"/>
      <c r="F436" s="76" t="str">
        <f t="shared" si="34"/>
        <v/>
      </c>
      <c r="G436" s="77"/>
      <c r="H436" s="77"/>
      <c r="I436" s="77"/>
      <c r="J436" s="75"/>
      <c r="K436" s="59" t="str">
        <f>IF(E436="","",'OPĆI DIO'!$C$1)</f>
        <v/>
      </c>
      <c r="L436" s="59" t="str">
        <f t="shared" si="30"/>
        <v/>
      </c>
      <c r="M436" s="59" t="str">
        <f t="shared" si="31"/>
        <v/>
      </c>
    </row>
    <row r="437" spans="1:13" ht="15.75" customHeight="1">
      <c r="A437" s="72" t="str">
        <f>IF(E437="","",VLOOKUP('OPĆI DIO'!$C$1,'OPĆI DIO'!$N$4:$W$137,10,FALSE))</f>
        <v/>
      </c>
      <c r="B437" s="72" t="str">
        <f>IF(E437="","",VLOOKUP('OPĆI DIO'!$C$1,'OPĆI DIO'!$N$4:$W$137,9,FALSE))</f>
        <v/>
      </c>
      <c r="C437" s="73" t="str">
        <f t="shared" si="32"/>
        <v/>
      </c>
      <c r="D437" s="74" t="str">
        <f t="shared" si="33"/>
        <v/>
      </c>
      <c r="E437" s="75"/>
      <c r="F437" s="76" t="str">
        <f t="shared" si="34"/>
        <v/>
      </c>
      <c r="G437" s="77"/>
      <c r="H437" s="77"/>
      <c r="I437" s="77"/>
      <c r="J437" s="75"/>
      <c r="K437" s="59" t="str">
        <f>IF(E437="","",'OPĆI DIO'!$C$1)</f>
        <v/>
      </c>
      <c r="L437" s="59" t="str">
        <f t="shared" si="30"/>
        <v/>
      </c>
      <c r="M437" s="59" t="str">
        <f t="shared" si="31"/>
        <v/>
      </c>
    </row>
    <row r="438" spans="1:13" ht="15.75" customHeight="1">
      <c r="A438" s="72" t="str">
        <f>IF(E438="","",VLOOKUP('OPĆI DIO'!$C$1,'OPĆI DIO'!$N$4:$W$137,10,FALSE))</f>
        <v/>
      </c>
      <c r="B438" s="72" t="str">
        <f>IF(E438="","",VLOOKUP('OPĆI DIO'!$C$1,'OPĆI DIO'!$N$4:$W$137,9,FALSE))</f>
        <v/>
      </c>
      <c r="C438" s="73" t="str">
        <f t="shared" si="32"/>
        <v/>
      </c>
      <c r="D438" s="74" t="str">
        <f t="shared" si="33"/>
        <v/>
      </c>
      <c r="E438" s="75"/>
      <c r="F438" s="76" t="str">
        <f t="shared" si="34"/>
        <v/>
      </c>
      <c r="G438" s="77"/>
      <c r="H438" s="77"/>
      <c r="I438" s="77"/>
      <c r="J438" s="75"/>
      <c r="K438" s="59" t="str">
        <f>IF(E438="","",'OPĆI DIO'!$C$1)</f>
        <v/>
      </c>
      <c r="L438" s="59" t="str">
        <f t="shared" si="30"/>
        <v/>
      </c>
      <c r="M438" s="59" t="str">
        <f t="shared" si="31"/>
        <v/>
      </c>
    </row>
    <row r="439" spans="1:13" ht="15.75" customHeight="1">
      <c r="A439" s="72" t="str">
        <f>IF(E439="","",VLOOKUP('OPĆI DIO'!$C$1,'OPĆI DIO'!$N$4:$W$137,10,FALSE))</f>
        <v/>
      </c>
      <c r="B439" s="72" t="str">
        <f>IF(E439="","",VLOOKUP('OPĆI DIO'!$C$1,'OPĆI DIO'!$N$4:$W$137,9,FALSE))</f>
        <v/>
      </c>
      <c r="C439" s="73" t="str">
        <f t="shared" si="32"/>
        <v/>
      </c>
      <c r="D439" s="74" t="str">
        <f t="shared" si="33"/>
        <v/>
      </c>
      <c r="E439" s="75"/>
      <c r="F439" s="76" t="str">
        <f t="shared" si="34"/>
        <v/>
      </c>
      <c r="G439" s="77"/>
      <c r="H439" s="77"/>
      <c r="I439" s="77"/>
      <c r="J439" s="75"/>
      <c r="K439" s="59" t="str">
        <f>IF(E439="","",'OPĆI DIO'!$C$1)</f>
        <v/>
      </c>
      <c r="L439" s="59" t="str">
        <f t="shared" si="30"/>
        <v/>
      </c>
      <c r="M439" s="59" t="str">
        <f t="shared" si="31"/>
        <v/>
      </c>
    </row>
    <row r="440" spans="1:13" ht="15.75" customHeight="1">
      <c r="A440" s="72" t="str">
        <f>IF(E440="","",VLOOKUP('OPĆI DIO'!$C$1,'OPĆI DIO'!$N$4:$W$137,10,FALSE))</f>
        <v/>
      </c>
      <c r="B440" s="72" t="str">
        <f>IF(E440="","",VLOOKUP('OPĆI DIO'!$C$1,'OPĆI DIO'!$N$4:$W$137,9,FALSE))</f>
        <v/>
      </c>
      <c r="C440" s="73" t="str">
        <f t="shared" si="32"/>
        <v/>
      </c>
      <c r="D440" s="74" t="str">
        <f t="shared" si="33"/>
        <v/>
      </c>
      <c r="E440" s="75"/>
      <c r="F440" s="76" t="str">
        <f t="shared" si="34"/>
        <v/>
      </c>
      <c r="G440" s="77"/>
      <c r="H440" s="77"/>
      <c r="I440" s="77"/>
      <c r="J440" s="75"/>
      <c r="K440" s="59" t="str">
        <f>IF(E440="","",'OPĆI DIO'!$C$1)</f>
        <v/>
      </c>
      <c r="L440" s="59" t="str">
        <f t="shared" si="30"/>
        <v/>
      </c>
      <c r="M440" s="59" t="str">
        <f t="shared" si="31"/>
        <v/>
      </c>
    </row>
    <row r="441" spans="1:13" ht="15.75" customHeight="1">
      <c r="A441" s="72" t="str">
        <f>IF(E441="","",VLOOKUP('OPĆI DIO'!$C$1,'OPĆI DIO'!$N$4:$W$137,10,FALSE))</f>
        <v/>
      </c>
      <c r="B441" s="72" t="str">
        <f>IF(E441="","",VLOOKUP('OPĆI DIO'!$C$1,'OPĆI DIO'!$N$4:$W$137,9,FALSE))</f>
        <v/>
      </c>
      <c r="C441" s="73" t="str">
        <f t="shared" si="32"/>
        <v/>
      </c>
      <c r="D441" s="74" t="str">
        <f t="shared" si="33"/>
        <v/>
      </c>
      <c r="E441" s="75"/>
      <c r="F441" s="76" t="str">
        <f t="shared" si="34"/>
        <v/>
      </c>
      <c r="G441" s="77"/>
      <c r="H441" s="77"/>
      <c r="I441" s="77"/>
      <c r="J441" s="75"/>
      <c r="K441" s="59" t="str">
        <f>IF(E441="","",'OPĆI DIO'!$C$1)</f>
        <v/>
      </c>
      <c r="L441" s="59" t="str">
        <f t="shared" si="30"/>
        <v/>
      </c>
      <c r="M441" s="59" t="str">
        <f t="shared" si="31"/>
        <v/>
      </c>
    </row>
    <row r="442" spans="1:13" ht="15.75" customHeight="1">
      <c r="A442" s="72" t="str">
        <f>IF(E442="","",VLOOKUP('OPĆI DIO'!$C$1,'OPĆI DIO'!$N$4:$W$137,10,FALSE))</f>
        <v/>
      </c>
      <c r="B442" s="72" t="str">
        <f>IF(E442="","",VLOOKUP('OPĆI DIO'!$C$1,'OPĆI DIO'!$N$4:$W$137,9,FALSE))</f>
        <v/>
      </c>
      <c r="C442" s="73" t="str">
        <f t="shared" si="32"/>
        <v/>
      </c>
      <c r="D442" s="74" t="str">
        <f t="shared" si="33"/>
        <v/>
      </c>
      <c r="E442" s="75"/>
      <c r="F442" s="76" t="str">
        <f t="shared" si="34"/>
        <v/>
      </c>
      <c r="G442" s="77"/>
      <c r="H442" s="77"/>
      <c r="I442" s="77"/>
      <c r="J442" s="75"/>
      <c r="K442" s="59" t="str">
        <f>IF(E442="","",'OPĆI DIO'!$C$1)</f>
        <v/>
      </c>
      <c r="L442" s="59" t="str">
        <f t="shared" si="30"/>
        <v/>
      </c>
      <c r="M442" s="59" t="str">
        <f t="shared" si="31"/>
        <v/>
      </c>
    </row>
    <row r="443" spans="1:13" ht="15.75" customHeight="1">
      <c r="A443" s="72" t="str">
        <f>IF(E443="","",VLOOKUP('OPĆI DIO'!$C$1,'OPĆI DIO'!$N$4:$W$137,10,FALSE))</f>
        <v/>
      </c>
      <c r="B443" s="72" t="str">
        <f>IF(E443="","",VLOOKUP('OPĆI DIO'!$C$1,'OPĆI DIO'!$N$4:$W$137,9,FALSE))</f>
        <v/>
      </c>
      <c r="C443" s="73" t="str">
        <f t="shared" si="32"/>
        <v/>
      </c>
      <c r="D443" s="74" t="str">
        <f t="shared" si="33"/>
        <v/>
      </c>
      <c r="E443" s="75"/>
      <c r="F443" s="76" t="str">
        <f t="shared" si="34"/>
        <v/>
      </c>
      <c r="G443" s="77"/>
      <c r="H443" s="77"/>
      <c r="I443" s="77"/>
      <c r="J443" s="75"/>
      <c r="K443" s="59" t="str">
        <f>IF(E443="","",'OPĆI DIO'!$C$1)</f>
        <v/>
      </c>
      <c r="L443" s="59" t="str">
        <f t="shared" si="30"/>
        <v/>
      </c>
      <c r="M443" s="59" t="str">
        <f t="shared" si="31"/>
        <v/>
      </c>
    </row>
    <row r="444" spans="1:13" ht="15.75" customHeight="1">
      <c r="A444" s="72" t="str">
        <f>IF(E444="","",VLOOKUP('OPĆI DIO'!$C$1,'OPĆI DIO'!$N$4:$W$137,10,FALSE))</f>
        <v/>
      </c>
      <c r="B444" s="72" t="str">
        <f>IF(E444="","",VLOOKUP('OPĆI DIO'!$C$1,'OPĆI DIO'!$N$4:$W$137,9,FALSE))</f>
        <v/>
      </c>
      <c r="C444" s="73" t="str">
        <f t="shared" si="32"/>
        <v/>
      </c>
      <c r="D444" s="74" t="str">
        <f t="shared" si="33"/>
        <v/>
      </c>
      <c r="E444" s="75"/>
      <c r="F444" s="76" t="str">
        <f t="shared" si="34"/>
        <v/>
      </c>
      <c r="G444" s="77"/>
      <c r="H444" s="77"/>
      <c r="I444" s="77"/>
      <c r="J444" s="75"/>
      <c r="K444" s="59" t="str">
        <f>IF(E444="","",'OPĆI DIO'!$C$1)</f>
        <v/>
      </c>
      <c r="L444" s="59" t="str">
        <f t="shared" si="30"/>
        <v/>
      </c>
      <c r="M444" s="59" t="str">
        <f t="shared" si="31"/>
        <v/>
      </c>
    </row>
    <row r="445" spans="1:13" ht="15.75" customHeight="1">
      <c r="A445" s="72" t="str">
        <f>IF(E445="","",VLOOKUP('OPĆI DIO'!$C$1,'OPĆI DIO'!$N$4:$W$137,10,FALSE))</f>
        <v/>
      </c>
      <c r="B445" s="72" t="str">
        <f>IF(E445="","",VLOOKUP('OPĆI DIO'!$C$1,'OPĆI DIO'!$N$4:$W$137,9,FALSE))</f>
        <v/>
      </c>
      <c r="C445" s="73" t="str">
        <f t="shared" si="32"/>
        <v/>
      </c>
      <c r="D445" s="74" t="str">
        <f t="shared" si="33"/>
        <v/>
      </c>
      <c r="E445" s="75"/>
      <c r="F445" s="76" t="str">
        <f t="shared" si="34"/>
        <v/>
      </c>
      <c r="G445" s="77"/>
      <c r="H445" s="77"/>
      <c r="I445" s="77"/>
      <c r="J445" s="75"/>
      <c r="K445" s="59" t="str">
        <f>IF(E445="","",'OPĆI DIO'!$C$1)</f>
        <v/>
      </c>
      <c r="L445" s="59" t="str">
        <f t="shared" si="30"/>
        <v/>
      </c>
      <c r="M445" s="59" t="str">
        <f t="shared" si="31"/>
        <v/>
      </c>
    </row>
    <row r="446" spans="1:13" ht="15.75" customHeight="1">
      <c r="A446" s="72" t="str">
        <f>IF(E446="","",VLOOKUP('OPĆI DIO'!$C$1,'OPĆI DIO'!$N$4:$W$137,10,FALSE))</f>
        <v/>
      </c>
      <c r="B446" s="72" t="str">
        <f>IF(E446="","",VLOOKUP('OPĆI DIO'!$C$1,'OPĆI DIO'!$N$4:$W$137,9,FALSE))</f>
        <v/>
      </c>
      <c r="C446" s="73" t="str">
        <f t="shared" si="32"/>
        <v/>
      </c>
      <c r="D446" s="74" t="str">
        <f t="shared" si="33"/>
        <v/>
      </c>
      <c r="E446" s="75"/>
      <c r="F446" s="76" t="str">
        <f t="shared" si="34"/>
        <v/>
      </c>
      <c r="G446" s="77"/>
      <c r="H446" s="77"/>
      <c r="I446" s="77"/>
      <c r="J446" s="75"/>
      <c r="K446" s="59" t="str">
        <f>IF(E446="","",'OPĆI DIO'!$C$1)</f>
        <v/>
      </c>
      <c r="L446" s="59" t="str">
        <f t="shared" si="30"/>
        <v/>
      </c>
      <c r="M446" s="59" t="str">
        <f t="shared" si="31"/>
        <v/>
      </c>
    </row>
    <row r="447" spans="1:13" ht="15.75" customHeight="1">
      <c r="A447" s="72" t="str">
        <f>IF(E447="","",VLOOKUP('OPĆI DIO'!$C$1,'OPĆI DIO'!$N$4:$W$137,10,FALSE))</f>
        <v/>
      </c>
      <c r="B447" s="72" t="str">
        <f>IF(E447="","",VLOOKUP('OPĆI DIO'!$C$1,'OPĆI DIO'!$N$4:$W$137,9,FALSE))</f>
        <v/>
      </c>
      <c r="C447" s="73" t="str">
        <f t="shared" si="32"/>
        <v/>
      </c>
      <c r="D447" s="74" t="str">
        <f t="shared" si="33"/>
        <v/>
      </c>
      <c r="E447" s="75"/>
      <c r="F447" s="76" t="str">
        <f t="shared" si="34"/>
        <v/>
      </c>
      <c r="G447" s="77"/>
      <c r="H447" s="77"/>
      <c r="I447" s="77"/>
      <c r="J447" s="75"/>
      <c r="K447" s="59" t="str">
        <f>IF(E447="","",'OPĆI DIO'!$C$1)</f>
        <v/>
      </c>
      <c r="L447" s="59" t="str">
        <f t="shared" si="30"/>
        <v/>
      </c>
      <c r="M447" s="59" t="str">
        <f t="shared" si="31"/>
        <v/>
      </c>
    </row>
    <row r="448" spans="1:13" ht="15.75" customHeight="1">
      <c r="A448" s="72" t="str">
        <f>IF(E448="","",VLOOKUP('OPĆI DIO'!$C$1,'OPĆI DIO'!$N$4:$W$137,10,FALSE))</f>
        <v/>
      </c>
      <c r="B448" s="72" t="str">
        <f>IF(E448="","",VLOOKUP('OPĆI DIO'!$C$1,'OPĆI DIO'!$N$4:$W$137,9,FALSE))</f>
        <v/>
      </c>
      <c r="C448" s="73" t="str">
        <f t="shared" si="32"/>
        <v/>
      </c>
      <c r="D448" s="74" t="str">
        <f t="shared" si="33"/>
        <v/>
      </c>
      <c r="E448" s="75"/>
      <c r="F448" s="76" t="str">
        <f t="shared" si="34"/>
        <v/>
      </c>
      <c r="G448" s="77"/>
      <c r="H448" s="77"/>
      <c r="I448" s="77"/>
      <c r="J448" s="75"/>
      <c r="K448" s="59" t="str">
        <f>IF(E448="","",'OPĆI DIO'!$C$1)</f>
        <v/>
      </c>
      <c r="L448" s="59" t="str">
        <f t="shared" si="30"/>
        <v/>
      </c>
      <c r="M448" s="59" t="str">
        <f t="shared" si="31"/>
        <v/>
      </c>
    </row>
    <row r="449" spans="1:13" ht="15.75" customHeight="1">
      <c r="A449" s="72" t="str">
        <f>IF(E449="","",VLOOKUP('OPĆI DIO'!$C$1,'OPĆI DIO'!$N$4:$W$137,10,FALSE))</f>
        <v/>
      </c>
      <c r="B449" s="72" t="str">
        <f>IF(E449="","",VLOOKUP('OPĆI DIO'!$C$1,'OPĆI DIO'!$N$4:$W$137,9,FALSE))</f>
        <v/>
      </c>
      <c r="C449" s="73" t="str">
        <f t="shared" si="32"/>
        <v/>
      </c>
      <c r="D449" s="74" t="str">
        <f t="shared" si="33"/>
        <v/>
      </c>
      <c r="E449" s="75"/>
      <c r="F449" s="76" t="str">
        <f t="shared" si="34"/>
        <v/>
      </c>
      <c r="G449" s="77"/>
      <c r="H449" s="77"/>
      <c r="I449" s="77"/>
      <c r="J449" s="75"/>
      <c r="K449" s="59" t="str">
        <f>IF(E449="","",'OPĆI DIO'!$C$1)</f>
        <v/>
      </c>
      <c r="L449" s="59" t="str">
        <f t="shared" si="30"/>
        <v/>
      </c>
      <c r="M449" s="59" t="str">
        <f t="shared" si="31"/>
        <v/>
      </c>
    </row>
    <row r="450" spans="1:13" ht="15.75" customHeight="1">
      <c r="A450" s="72" t="str">
        <f>IF(E450="","",VLOOKUP('OPĆI DIO'!$C$1,'OPĆI DIO'!$N$4:$W$137,10,FALSE))</f>
        <v/>
      </c>
      <c r="B450" s="72" t="str">
        <f>IF(E450="","",VLOOKUP('OPĆI DIO'!$C$1,'OPĆI DIO'!$N$4:$W$137,9,FALSE))</f>
        <v/>
      </c>
      <c r="C450" s="73" t="str">
        <f t="shared" si="32"/>
        <v/>
      </c>
      <c r="D450" s="74" t="str">
        <f t="shared" si="33"/>
        <v/>
      </c>
      <c r="E450" s="75"/>
      <c r="F450" s="76" t="str">
        <f t="shared" si="34"/>
        <v/>
      </c>
      <c r="G450" s="77"/>
      <c r="H450" s="77"/>
      <c r="I450" s="77"/>
      <c r="J450" s="75"/>
      <c r="K450" s="59" t="str">
        <f>IF(E450="","",'OPĆI DIO'!$C$1)</f>
        <v/>
      </c>
      <c r="L450" s="59" t="str">
        <f t="shared" si="30"/>
        <v/>
      </c>
      <c r="M450" s="59" t="str">
        <f t="shared" si="31"/>
        <v/>
      </c>
    </row>
    <row r="451" spans="1:13" ht="15.75" customHeight="1">
      <c r="A451" s="72" t="str">
        <f>IF(E451="","",VLOOKUP('OPĆI DIO'!$C$1,'OPĆI DIO'!$N$4:$W$137,10,FALSE))</f>
        <v/>
      </c>
      <c r="B451" s="72" t="str">
        <f>IF(E451="","",VLOOKUP('OPĆI DIO'!$C$1,'OPĆI DIO'!$N$4:$W$137,9,FALSE))</f>
        <v/>
      </c>
      <c r="C451" s="73" t="str">
        <f t="shared" si="32"/>
        <v/>
      </c>
      <c r="D451" s="74" t="str">
        <f t="shared" si="33"/>
        <v/>
      </c>
      <c r="E451" s="75"/>
      <c r="F451" s="76" t="str">
        <f t="shared" si="34"/>
        <v/>
      </c>
      <c r="G451" s="77"/>
      <c r="H451" s="77"/>
      <c r="I451" s="77"/>
      <c r="J451" s="75"/>
      <c r="K451" s="59" t="str">
        <f>IF(E451="","",'OPĆI DIO'!$C$1)</f>
        <v/>
      </c>
      <c r="L451" s="59" t="str">
        <f t="shared" ref="L451:L501" si="35">LEFT(E451,2)</f>
        <v/>
      </c>
      <c r="M451" s="59" t="str">
        <f t="shared" ref="M451:M501" si="36">LEFT(E451,3)</f>
        <v/>
      </c>
    </row>
    <row r="452" spans="1:13" ht="15.75" customHeight="1">
      <c r="A452" s="72" t="str">
        <f>IF(E452="","",VLOOKUP('OPĆI DIO'!$C$1,'OPĆI DIO'!$N$4:$W$137,10,FALSE))</f>
        <v/>
      </c>
      <c r="B452" s="72" t="str">
        <f>IF(E452="","",VLOOKUP('OPĆI DIO'!$C$1,'OPĆI DIO'!$N$4:$W$137,9,FALSE))</f>
        <v/>
      </c>
      <c r="C452" s="73" t="str">
        <f t="shared" si="32"/>
        <v/>
      </c>
      <c r="D452" s="74" t="str">
        <f t="shared" si="33"/>
        <v/>
      </c>
      <c r="E452" s="75"/>
      <c r="F452" s="76" t="str">
        <f t="shared" si="34"/>
        <v/>
      </c>
      <c r="G452" s="77"/>
      <c r="H452" s="77"/>
      <c r="I452" s="77"/>
      <c r="J452" s="75"/>
      <c r="K452" s="59" t="str">
        <f>IF(E452="","",'OPĆI DIO'!$C$1)</f>
        <v/>
      </c>
      <c r="L452" s="59" t="str">
        <f t="shared" si="35"/>
        <v/>
      </c>
      <c r="M452" s="59" t="str">
        <f t="shared" si="36"/>
        <v/>
      </c>
    </row>
    <row r="453" spans="1:13" ht="15.75" customHeight="1">
      <c r="A453" s="72" t="str">
        <f>IF(E453="","",VLOOKUP('OPĆI DIO'!$C$1,'OPĆI DIO'!$N$4:$W$137,10,FALSE))</f>
        <v/>
      </c>
      <c r="B453" s="72" t="str">
        <f>IF(E453="","",VLOOKUP('OPĆI DIO'!$C$1,'OPĆI DIO'!$N$4:$W$137,9,FALSE))</f>
        <v/>
      </c>
      <c r="C453" s="73" t="str">
        <f t="shared" si="32"/>
        <v/>
      </c>
      <c r="D453" s="74" t="str">
        <f t="shared" si="33"/>
        <v/>
      </c>
      <c r="E453" s="75"/>
      <c r="F453" s="76" t="str">
        <f t="shared" si="34"/>
        <v/>
      </c>
      <c r="G453" s="77"/>
      <c r="H453" s="77"/>
      <c r="I453" s="77"/>
      <c r="J453" s="75"/>
      <c r="K453" s="59" t="str">
        <f>IF(E453="","",'OPĆI DIO'!$C$1)</f>
        <v/>
      </c>
      <c r="L453" s="59" t="str">
        <f t="shared" si="35"/>
        <v/>
      </c>
      <c r="M453" s="59" t="str">
        <f t="shared" si="36"/>
        <v/>
      </c>
    </row>
    <row r="454" spans="1:13" ht="15.75" customHeight="1">
      <c r="A454" s="72" t="str">
        <f>IF(E454="","",VLOOKUP('OPĆI DIO'!$C$1,'OPĆI DIO'!$N$4:$W$137,10,FALSE))</f>
        <v/>
      </c>
      <c r="B454" s="72" t="str">
        <f>IF(E454="","",VLOOKUP('OPĆI DIO'!$C$1,'OPĆI DIO'!$N$4:$W$137,9,FALSE))</f>
        <v/>
      </c>
      <c r="C454" s="73" t="str">
        <f t="shared" ref="C454:C501" si="37">IFERROR(VLOOKUP(E454,$R$6:$U$113,3,FALSE),"")</f>
        <v/>
      </c>
      <c r="D454" s="74" t="str">
        <f t="shared" ref="D454:D501" si="38">IFERROR(VLOOKUP(E454,$R$6:$U$113,4,FALSE),"")</f>
        <v/>
      </c>
      <c r="E454" s="75"/>
      <c r="F454" s="76" t="str">
        <f t="shared" ref="F454:F501" si="39">IFERROR(VLOOKUP(E454,$R$6:$U$113,2,FALSE),"")</f>
        <v/>
      </c>
      <c r="G454" s="77"/>
      <c r="H454" s="77"/>
      <c r="I454" s="77"/>
      <c r="J454" s="75"/>
      <c r="K454" s="59" t="str">
        <f>IF(E454="","",'OPĆI DIO'!$C$1)</f>
        <v/>
      </c>
      <c r="L454" s="59" t="str">
        <f t="shared" si="35"/>
        <v/>
      </c>
      <c r="M454" s="59" t="str">
        <f t="shared" si="36"/>
        <v/>
      </c>
    </row>
    <row r="455" spans="1:13" ht="15.75" customHeight="1">
      <c r="A455" s="72" t="str">
        <f>IF(E455="","",VLOOKUP('OPĆI DIO'!$C$1,'OPĆI DIO'!$N$4:$W$137,10,FALSE))</f>
        <v/>
      </c>
      <c r="B455" s="72" t="str">
        <f>IF(E455="","",VLOOKUP('OPĆI DIO'!$C$1,'OPĆI DIO'!$N$4:$W$137,9,FALSE))</f>
        <v/>
      </c>
      <c r="C455" s="73" t="str">
        <f t="shared" si="37"/>
        <v/>
      </c>
      <c r="D455" s="74" t="str">
        <f t="shared" si="38"/>
        <v/>
      </c>
      <c r="E455" s="75"/>
      <c r="F455" s="76" t="str">
        <f t="shared" si="39"/>
        <v/>
      </c>
      <c r="G455" s="77"/>
      <c r="H455" s="77"/>
      <c r="I455" s="77"/>
      <c r="J455" s="75"/>
      <c r="K455" s="59" t="str">
        <f>IF(E455="","",'OPĆI DIO'!$C$1)</f>
        <v/>
      </c>
      <c r="L455" s="59" t="str">
        <f t="shared" si="35"/>
        <v/>
      </c>
      <c r="M455" s="59" t="str">
        <f t="shared" si="36"/>
        <v/>
      </c>
    </row>
    <row r="456" spans="1:13" ht="15.75" customHeight="1">
      <c r="A456" s="72" t="str">
        <f>IF(E456="","",VLOOKUP('OPĆI DIO'!$C$1,'OPĆI DIO'!$N$4:$W$137,10,FALSE))</f>
        <v/>
      </c>
      <c r="B456" s="72" t="str">
        <f>IF(E456="","",VLOOKUP('OPĆI DIO'!$C$1,'OPĆI DIO'!$N$4:$W$137,9,FALSE))</f>
        <v/>
      </c>
      <c r="C456" s="73" t="str">
        <f t="shared" si="37"/>
        <v/>
      </c>
      <c r="D456" s="74" t="str">
        <f t="shared" si="38"/>
        <v/>
      </c>
      <c r="E456" s="75"/>
      <c r="F456" s="76" t="str">
        <f t="shared" si="39"/>
        <v/>
      </c>
      <c r="G456" s="77"/>
      <c r="H456" s="77"/>
      <c r="I456" s="77"/>
      <c r="J456" s="75"/>
      <c r="K456" s="59" t="str">
        <f>IF(E456="","",'OPĆI DIO'!$C$1)</f>
        <v/>
      </c>
      <c r="L456" s="59" t="str">
        <f t="shared" si="35"/>
        <v/>
      </c>
      <c r="M456" s="59" t="str">
        <f t="shared" si="36"/>
        <v/>
      </c>
    </row>
    <row r="457" spans="1:13" ht="15.75" customHeight="1">
      <c r="A457" s="72" t="str">
        <f>IF(E457="","",VLOOKUP('OPĆI DIO'!$C$1,'OPĆI DIO'!$N$4:$W$137,10,FALSE))</f>
        <v/>
      </c>
      <c r="B457" s="72" t="str">
        <f>IF(E457="","",VLOOKUP('OPĆI DIO'!$C$1,'OPĆI DIO'!$N$4:$W$137,9,FALSE))</f>
        <v/>
      </c>
      <c r="C457" s="73" t="str">
        <f t="shared" si="37"/>
        <v/>
      </c>
      <c r="D457" s="74" t="str">
        <f t="shared" si="38"/>
        <v/>
      </c>
      <c r="E457" s="75"/>
      <c r="F457" s="76" t="str">
        <f t="shared" si="39"/>
        <v/>
      </c>
      <c r="G457" s="77"/>
      <c r="H457" s="77"/>
      <c r="I457" s="77"/>
      <c r="J457" s="75"/>
      <c r="K457" s="59" t="str">
        <f>IF(E457="","",'OPĆI DIO'!$C$1)</f>
        <v/>
      </c>
      <c r="L457" s="59" t="str">
        <f t="shared" si="35"/>
        <v/>
      </c>
      <c r="M457" s="59" t="str">
        <f t="shared" si="36"/>
        <v/>
      </c>
    </row>
    <row r="458" spans="1:13" ht="15.75" customHeight="1">
      <c r="A458" s="72" t="str">
        <f>IF(E458="","",VLOOKUP('OPĆI DIO'!$C$1,'OPĆI DIO'!$N$4:$W$137,10,FALSE))</f>
        <v/>
      </c>
      <c r="B458" s="72" t="str">
        <f>IF(E458="","",VLOOKUP('OPĆI DIO'!$C$1,'OPĆI DIO'!$N$4:$W$137,9,FALSE))</f>
        <v/>
      </c>
      <c r="C458" s="73" t="str">
        <f t="shared" si="37"/>
        <v/>
      </c>
      <c r="D458" s="74" t="str">
        <f t="shared" si="38"/>
        <v/>
      </c>
      <c r="E458" s="75"/>
      <c r="F458" s="76" t="str">
        <f t="shared" si="39"/>
        <v/>
      </c>
      <c r="G458" s="77"/>
      <c r="H458" s="77"/>
      <c r="I458" s="77"/>
      <c r="J458" s="75"/>
      <c r="K458" s="59" t="str">
        <f>IF(E458="","",'OPĆI DIO'!$C$1)</f>
        <v/>
      </c>
      <c r="L458" s="59" t="str">
        <f t="shared" si="35"/>
        <v/>
      </c>
      <c r="M458" s="59" t="str">
        <f t="shared" si="36"/>
        <v/>
      </c>
    </row>
    <row r="459" spans="1:13" ht="15.75" customHeight="1">
      <c r="A459" s="72" t="str">
        <f>IF(E459="","",VLOOKUP('OPĆI DIO'!$C$1,'OPĆI DIO'!$N$4:$W$137,10,FALSE))</f>
        <v/>
      </c>
      <c r="B459" s="72" t="str">
        <f>IF(E459="","",VLOOKUP('OPĆI DIO'!$C$1,'OPĆI DIO'!$N$4:$W$137,9,FALSE))</f>
        <v/>
      </c>
      <c r="C459" s="73" t="str">
        <f t="shared" si="37"/>
        <v/>
      </c>
      <c r="D459" s="74" t="str">
        <f t="shared" si="38"/>
        <v/>
      </c>
      <c r="E459" s="75"/>
      <c r="F459" s="76" t="str">
        <f t="shared" si="39"/>
        <v/>
      </c>
      <c r="G459" s="77"/>
      <c r="H459" s="77"/>
      <c r="I459" s="77"/>
      <c r="J459" s="75"/>
      <c r="K459" s="59" t="str">
        <f>IF(E459="","",'OPĆI DIO'!$C$1)</f>
        <v/>
      </c>
      <c r="L459" s="59" t="str">
        <f t="shared" si="35"/>
        <v/>
      </c>
      <c r="M459" s="59" t="str">
        <f t="shared" si="36"/>
        <v/>
      </c>
    </row>
    <row r="460" spans="1:13" ht="15.75" customHeight="1">
      <c r="A460" s="72" t="str">
        <f>IF(E460="","",VLOOKUP('OPĆI DIO'!$C$1,'OPĆI DIO'!$N$4:$W$137,10,FALSE))</f>
        <v/>
      </c>
      <c r="B460" s="72" t="str">
        <f>IF(E460="","",VLOOKUP('OPĆI DIO'!$C$1,'OPĆI DIO'!$N$4:$W$137,9,FALSE))</f>
        <v/>
      </c>
      <c r="C460" s="73" t="str">
        <f t="shared" si="37"/>
        <v/>
      </c>
      <c r="D460" s="74" t="str">
        <f t="shared" si="38"/>
        <v/>
      </c>
      <c r="E460" s="75"/>
      <c r="F460" s="76" t="str">
        <f t="shared" si="39"/>
        <v/>
      </c>
      <c r="G460" s="77"/>
      <c r="H460" s="77"/>
      <c r="I460" s="77"/>
      <c r="J460" s="75"/>
      <c r="K460" s="59" t="str">
        <f>IF(E460="","",'OPĆI DIO'!$C$1)</f>
        <v/>
      </c>
      <c r="L460" s="59" t="str">
        <f t="shared" si="35"/>
        <v/>
      </c>
      <c r="M460" s="59" t="str">
        <f t="shared" si="36"/>
        <v/>
      </c>
    </row>
    <row r="461" spans="1:13" ht="15.75" customHeight="1">
      <c r="A461" s="72" t="str">
        <f>IF(E461="","",VLOOKUP('OPĆI DIO'!$C$1,'OPĆI DIO'!$N$4:$W$137,10,FALSE))</f>
        <v/>
      </c>
      <c r="B461" s="72" t="str">
        <f>IF(E461="","",VLOOKUP('OPĆI DIO'!$C$1,'OPĆI DIO'!$N$4:$W$137,9,FALSE))</f>
        <v/>
      </c>
      <c r="C461" s="73" t="str">
        <f t="shared" si="37"/>
        <v/>
      </c>
      <c r="D461" s="74" t="str">
        <f t="shared" si="38"/>
        <v/>
      </c>
      <c r="E461" s="75"/>
      <c r="F461" s="76" t="str">
        <f t="shared" si="39"/>
        <v/>
      </c>
      <c r="G461" s="77"/>
      <c r="H461" s="77"/>
      <c r="I461" s="77"/>
      <c r="J461" s="75"/>
      <c r="K461" s="59" t="str">
        <f>IF(E461="","",'OPĆI DIO'!$C$1)</f>
        <v/>
      </c>
      <c r="L461" s="59" t="str">
        <f t="shared" si="35"/>
        <v/>
      </c>
      <c r="M461" s="59" t="str">
        <f t="shared" si="36"/>
        <v/>
      </c>
    </row>
    <row r="462" spans="1:13" ht="15.75" customHeight="1">
      <c r="A462" s="72" t="str">
        <f>IF(E462="","",VLOOKUP('OPĆI DIO'!$C$1,'OPĆI DIO'!$N$4:$W$137,10,FALSE))</f>
        <v/>
      </c>
      <c r="B462" s="72" t="str">
        <f>IF(E462="","",VLOOKUP('OPĆI DIO'!$C$1,'OPĆI DIO'!$N$4:$W$137,9,FALSE))</f>
        <v/>
      </c>
      <c r="C462" s="73" t="str">
        <f t="shared" si="37"/>
        <v/>
      </c>
      <c r="D462" s="74" t="str">
        <f t="shared" si="38"/>
        <v/>
      </c>
      <c r="E462" s="75"/>
      <c r="F462" s="76" t="str">
        <f t="shared" si="39"/>
        <v/>
      </c>
      <c r="G462" s="77"/>
      <c r="H462" s="77"/>
      <c r="I462" s="77"/>
      <c r="J462" s="75"/>
      <c r="K462" s="59" t="str">
        <f>IF(E462="","",'OPĆI DIO'!$C$1)</f>
        <v/>
      </c>
      <c r="L462" s="59" t="str">
        <f t="shared" si="35"/>
        <v/>
      </c>
      <c r="M462" s="59" t="str">
        <f t="shared" si="36"/>
        <v/>
      </c>
    </row>
    <row r="463" spans="1:13" ht="15.75" customHeight="1">
      <c r="A463" s="72" t="str">
        <f>IF(E463="","",VLOOKUP('OPĆI DIO'!$C$1,'OPĆI DIO'!$N$4:$W$137,10,FALSE))</f>
        <v/>
      </c>
      <c r="B463" s="72" t="str">
        <f>IF(E463="","",VLOOKUP('OPĆI DIO'!$C$1,'OPĆI DIO'!$N$4:$W$137,9,FALSE))</f>
        <v/>
      </c>
      <c r="C463" s="73" t="str">
        <f t="shared" si="37"/>
        <v/>
      </c>
      <c r="D463" s="74" t="str">
        <f t="shared" si="38"/>
        <v/>
      </c>
      <c r="E463" s="75"/>
      <c r="F463" s="76" t="str">
        <f t="shared" si="39"/>
        <v/>
      </c>
      <c r="G463" s="77"/>
      <c r="H463" s="77"/>
      <c r="I463" s="77"/>
      <c r="J463" s="75"/>
      <c r="K463" s="59" t="str">
        <f>IF(E463="","",'OPĆI DIO'!$C$1)</f>
        <v/>
      </c>
      <c r="L463" s="59" t="str">
        <f t="shared" si="35"/>
        <v/>
      </c>
      <c r="M463" s="59" t="str">
        <f t="shared" si="36"/>
        <v/>
      </c>
    </row>
    <row r="464" spans="1:13" ht="15.75" customHeight="1">
      <c r="A464" s="72" t="str">
        <f>IF(E464="","",VLOOKUP('OPĆI DIO'!$C$1,'OPĆI DIO'!$N$4:$W$137,10,FALSE))</f>
        <v/>
      </c>
      <c r="B464" s="72" t="str">
        <f>IF(E464="","",VLOOKUP('OPĆI DIO'!$C$1,'OPĆI DIO'!$N$4:$W$137,9,FALSE))</f>
        <v/>
      </c>
      <c r="C464" s="73" t="str">
        <f t="shared" si="37"/>
        <v/>
      </c>
      <c r="D464" s="74" t="str">
        <f t="shared" si="38"/>
        <v/>
      </c>
      <c r="E464" s="75"/>
      <c r="F464" s="76" t="str">
        <f t="shared" si="39"/>
        <v/>
      </c>
      <c r="G464" s="77"/>
      <c r="H464" s="77"/>
      <c r="I464" s="77"/>
      <c r="J464" s="75"/>
      <c r="K464" s="59" t="str">
        <f>IF(E464="","",'OPĆI DIO'!$C$1)</f>
        <v/>
      </c>
      <c r="L464" s="59" t="str">
        <f t="shared" si="35"/>
        <v/>
      </c>
      <c r="M464" s="59" t="str">
        <f t="shared" si="36"/>
        <v/>
      </c>
    </row>
    <row r="465" spans="1:13" ht="15.75" customHeight="1">
      <c r="A465" s="72" t="str">
        <f>IF(E465="","",VLOOKUP('OPĆI DIO'!$C$1,'OPĆI DIO'!$N$4:$W$137,10,FALSE))</f>
        <v/>
      </c>
      <c r="B465" s="72" t="str">
        <f>IF(E465="","",VLOOKUP('OPĆI DIO'!$C$1,'OPĆI DIO'!$N$4:$W$137,9,FALSE))</f>
        <v/>
      </c>
      <c r="C465" s="73" t="str">
        <f t="shared" si="37"/>
        <v/>
      </c>
      <c r="D465" s="74" t="str">
        <f t="shared" si="38"/>
        <v/>
      </c>
      <c r="E465" s="75"/>
      <c r="F465" s="76" t="str">
        <f t="shared" si="39"/>
        <v/>
      </c>
      <c r="G465" s="77"/>
      <c r="H465" s="77"/>
      <c r="I465" s="77"/>
      <c r="J465" s="75"/>
      <c r="K465" s="59" t="str">
        <f>IF(E465="","",'OPĆI DIO'!$C$1)</f>
        <v/>
      </c>
      <c r="L465" s="59" t="str">
        <f t="shared" si="35"/>
        <v/>
      </c>
      <c r="M465" s="59" t="str">
        <f t="shared" si="36"/>
        <v/>
      </c>
    </row>
    <row r="466" spans="1:13" ht="15.75" customHeight="1">
      <c r="A466" s="72" t="str">
        <f>IF(E466="","",VLOOKUP('OPĆI DIO'!$C$1,'OPĆI DIO'!$N$4:$W$137,10,FALSE))</f>
        <v/>
      </c>
      <c r="B466" s="72" t="str">
        <f>IF(E466="","",VLOOKUP('OPĆI DIO'!$C$1,'OPĆI DIO'!$N$4:$W$137,9,FALSE))</f>
        <v/>
      </c>
      <c r="C466" s="73" t="str">
        <f t="shared" si="37"/>
        <v/>
      </c>
      <c r="D466" s="74" t="str">
        <f t="shared" si="38"/>
        <v/>
      </c>
      <c r="E466" s="75"/>
      <c r="F466" s="76" t="str">
        <f t="shared" si="39"/>
        <v/>
      </c>
      <c r="G466" s="77"/>
      <c r="H466" s="77"/>
      <c r="I466" s="77"/>
      <c r="J466" s="75"/>
      <c r="K466" s="59" t="str">
        <f>IF(E466="","",'OPĆI DIO'!$C$1)</f>
        <v/>
      </c>
      <c r="L466" s="59" t="str">
        <f t="shared" si="35"/>
        <v/>
      </c>
      <c r="M466" s="59" t="str">
        <f t="shared" si="36"/>
        <v/>
      </c>
    </row>
    <row r="467" spans="1:13" ht="15.75" customHeight="1">
      <c r="A467" s="72" t="str">
        <f>IF(E467="","",VLOOKUP('OPĆI DIO'!$C$1,'OPĆI DIO'!$N$4:$W$137,10,FALSE))</f>
        <v/>
      </c>
      <c r="B467" s="72" t="str">
        <f>IF(E467="","",VLOOKUP('OPĆI DIO'!$C$1,'OPĆI DIO'!$N$4:$W$137,9,FALSE))</f>
        <v/>
      </c>
      <c r="C467" s="73" t="str">
        <f t="shared" si="37"/>
        <v/>
      </c>
      <c r="D467" s="74" t="str">
        <f t="shared" si="38"/>
        <v/>
      </c>
      <c r="E467" s="75"/>
      <c r="F467" s="76" t="str">
        <f t="shared" si="39"/>
        <v/>
      </c>
      <c r="G467" s="77"/>
      <c r="H467" s="77"/>
      <c r="I467" s="77"/>
      <c r="J467" s="75"/>
      <c r="K467" s="59" t="str">
        <f>IF(E467="","",'OPĆI DIO'!$C$1)</f>
        <v/>
      </c>
      <c r="L467" s="59" t="str">
        <f t="shared" si="35"/>
        <v/>
      </c>
      <c r="M467" s="59" t="str">
        <f t="shared" si="36"/>
        <v/>
      </c>
    </row>
    <row r="468" spans="1:13" ht="15.75" customHeight="1">
      <c r="A468" s="72" t="str">
        <f>IF(E468="","",VLOOKUP('OPĆI DIO'!$C$1,'OPĆI DIO'!$N$4:$W$137,10,FALSE))</f>
        <v/>
      </c>
      <c r="B468" s="72" t="str">
        <f>IF(E468="","",VLOOKUP('OPĆI DIO'!$C$1,'OPĆI DIO'!$N$4:$W$137,9,FALSE))</f>
        <v/>
      </c>
      <c r="C468" s="73" t="str">
        <f t="shared" si="37"/>
        <v/>
      </c>
      <c r="D468" s="74" t="str">
        <f t="shared" si="38"/>
        <v/>
      </c>
      <c r="E468" s="75"/>
      <c r="F468" s="76" t="str">
        <f t="shared" si="39"/>
        <v/>
      </c>
      <c r="G468" s="77"/>
      <c r="H468" s="77"/>
      <c r="I468" s="77"/>
      <c r="J468" s="75"/>
      <c r="K468" s="59" t="str">
        <f>IF(E468="","",'OPĆI DIO'!$C$1)</f>
        <v/>
      </c>
      <c r="L468" s="59" t="str">
        <f t="shared" si="35"/>
        <v/>
      </c>
      <c r="M468" s="59" t="str">
        <f t="shared" si="36"/>
        <v/>
      </c>
    </row>
    <row r="469" spans="1:13" ht="15.75" customHeight="1">
      <c r="A469" s="72" t="str">
        <f>IF(E469="","",VLOOKUP('OPĆI DIO'!$C$1,'OPĆI DIO'!$N$4:$W$137,10,FALSE))</f>
        <v/>
      </c>
      <c r="B469" s="72" t="str">
        <f>IF(E469="","",VLOOKUP('OPĆI DIO'!$C$1,'OPĆI DIO'!$N$4:$W$137,9,FALSE))</f>
        <v/>
      </c>
      <c r="C469" s="73" t="str">
        <f t="shared" si="37"/>
        <v/>
      </c>
      <c r="D469" s="74" t="str">
        <f t="shared" si="38"/>
        <v/>
      </c>
      <c r="E469" s="75"/>
      <c r="F469" s="76" t="str">
        <f t="shared" si="39"/>
        <v/>
      </c>
      <c r="G469" s="77"/>
      <c r="H469" s="77"/>
      <c r="I469" s="77"/>
      <c r="J469" s="75"/>
      <c r="K469" s="59" t="str">
        <f>IF(E469="","",'OPĆI DIO'!$C$1)</f>
        <v/>
      </c>
      <c r="L469" s="59" t="str">
        <f t="shared" si="35"/>
        <v/>
      </c>
      <c r="M469" s="59" t="str">
        <f t="shared" si="36"/>
        <v/>
      </c>
    </row>
    <row r="470" spans="1:13" ht="15.75" customHeight="1">
      <c r="A470" s="72" t="str">
        <f>IF(E470="","",VLOOKUP('OPĆI DIO'!$C$1,'OPĆI DIO'!$N$4:$W$137,10,FALSE))</f>
        <v/>
      </c>
      <c r="B470" s="72" t="str">
        <f>IF(E470="","",VLOOKUP('OPĆI DIO'!$C$1,'OPĆI DIO'!$N$4:$W$137,9,FALSE))</f>
        <v/>
      </c>
      <c r="C470" s="73" t="str">
        <f t="shared" si="37"/>
        <v/>
      </c>
      <c r="D470" s="74" t="str">
        <f t="shared" si="38"/>
        <v/>
      </c>
      <c r="E470" s="75"/>
      <c r="F470" s="76" t="str">
        <f t="shared" si="39"/>
        <v/>
      </c>
      <c r="G470" s="77"/>
      <c r="H470" s="77"/>
      <c r="I470" s="77"/>
      <c r="J470" s="75"/>
      <c r="K470" s="59" t="str">
        <f>IF(E470="","",'OPĆI DIO'!$C$1)</f>
        <v/>
      </c>
      <c r="L470" s="59" t="str">
        <f t="shared" si="35"/>
        <v/>
      </c>
      <c r="M470" s="59" t="str">
        <f t="shared" si="36"/>
        <v/>
      </c>
    </row>
    <row r="471" spans="1:13" ht="15.75" customHeight="1">
      <c r="A471" s="72" t="str">
        <f>IF(E471="","",VLOOKUP('OPĆI DIO'!$C$1,'OPĆI DIO'!$N$4:$W$137,10,FALSE))</f>
        <v/>
      </c>
      <c r="B471" s="72" t="str">
        <f>IF(E471="","",VLOOKUP('OPĆI DIO'!$C$1,'OPĆI DIO'!$N$4:$W$137,9,FALSE))</f>
        <v/>
      </c>
      <c r="C471" s="73" t="str">
        <f t="shared" si="37"/>
        <v/>
      </c>
      <c r="D471" s="74" t="str">
        <f t="shared" si="38"/>
        <v/>
      </c>
      <c r="E471" s="75"/>
      <c r="F471" s="76" t="str">
        <f t="shared" si="39"/>
        <v/>
      </c>
      <c r="G471" s="77"/>
      <c r="H471" s="77"/>
      <c r="I471" s="77"/>
      <c r="J471" s="75"/>
      <c r="K471" s="59" t="str">
        <f>IF(E471="","",'OPĆI DIO'!$C$1)</f>
        <v/>
      </c>
      <c r="L471" s="59" t="str">
        <f t="shared" si="35"/>
        <v/>
      </c>
      <c r="M471" s="59" t="str">
        <f t="shared" si="36"/>
        <v/>
      </c>
    </row>
    <row r="472" spans="1:13" ht="15.75" customHeight="1">
      <c r="A472" s="72" t="str">
        <f>IF(E472="","",VLOOKUP('OPĆI DIO'!$C$1,'OPĆI DIO'!$N$4:$W$137,10,FALSE))</f>
        <v/>
      </c>
      <c r="B472" s="72" t="str">
        <f>IF(E472="","",VLOOKUP('OPĆI DIO'!$C$1,'OPĆI DIO'!$N$4:$W$137,9,FALSE))</f>
        <v/>
      </c>
      <c r="C472" s="73" t="str">
        <f t="shared" si="37"/>
        <v/>
      </c>
      <c r="D472" s="74" t="str">
        <f t="shared" si="38"/>
        <v/>
      </c>
      <c r="E472" s="75"/>
      <c r="F472" s="76" t="str">
        <f t="shared" si="39"/>
        <v/>
      </c>
      <c r="G472" s="77"/>
      <c r="H472" s="77"/>
      <c r="I472" s="77"/>
      <c r="J472" s="75"/>
      <c r="K472" s="59" t="str">
        <f>IF(E472="","",'OPĆI DIO'!$C$1)</f>
        <v/>
      </c>
      <c r="L472" s="59" t="str">
        <f t="shared" si="35"/>
        <v/>
      </c>
      <c r="M472" s="59" t="str">
        <f t="shared" si="36"/>
        <v/>
      </c>
    </row>
    <row r="473" spans="1:13" ht="15.75" customHeight="1">
      <c r="A473" s="72" t="str">
        <f>IF(E473="","",VLOOKUP('OPĆI DIO'!$C$1,'OPĆI DIO'!$N$4:$W$137,10,FALSE))</f>
        <v/>
      </c>
      <c r="B473" s="72" t="str">
        <f>IF(E473="","",VLOOKUP('OPĆI DIO'!$C$1,'OPĆI DIO'!$N$4:$W$137,9,FALSE))</f>
        <v/>
      </c>
      <c r="C473" s="73" t="str">
        <f t="shared" si="37"/>
        <v/>
      </c>
      <c r="D473" s="74" t="str">
        <f t="shared" si="38"/>
        <v/>
      </c>
      <c r="E473" s="75"/>
      <c r="F473" s="76" t="str">
        <f t="shared" si="39"/>
        <v/>
      </c>
      <c r="G473" s="77"/>
      <c r="H473" s="77"/>
      <c r="I473" s="77"/>
      <c r="J473" s="75"/>
      <c r="K473" s="59" t="str">
        <f>IF(E473="","",'OPĆI DIO'!$C$1)</f>
        <v/>
      </c>
      <c r="L473" s="59" t="str">
        <f t="shared" si="35"/>
        <v/>
      </c>
      <c r="M473" s="59" t="str">
        <f t="shared" si="36"/>
        <v/>
      </c>
    </row>
    <row r="474" spans="1:13" ht="15.75" customHeight="1">
      <c r="A474" s="72" t="str">
        <f>IF(E474="","",VLOOKUP('OPĆI DIO'!$C$1,'OPĆI DIO'!$N$4:$W$137,10,FALSE))</f>
        <v/>
      </c>
      <c r="B474" s="72" t="str">
        <f>IF(E474="","",VLOOKUP('OPĆI DIO'!$C$1,'OPĆI DIO'!$N$4:$W$137,9,FALSE))</f>
        <v/>
      </c>
      <c r="C474" s="73" t="str">
        <f t="shared" si="37"/>
        <v/>
      </c>
      <c r="D474" s="74" t="str">
        <f t="shared" si="38"/>
        <v/>
      </c>
      <c r="E474" s="75"/>
      <c r="F474" s="76" t="str">
        <f t="shared" si="39"/>
        <v/>
      </c>
      <c r="G474" s="77"/>
      <c r="H474" s="77"/>
      <c r="I474" s="77"/>
      <c r="J474" s="75"/>
      <c r="K474" s="59" t="str">
        <f>IF(E474="","",'OPĆI DIO'!$C$1)</f>
        <v/>
      </c>
      <c r="L474" s="59" t="str">
        <f t="shared" si="35"/>
        <v/>
      </c>
      <c r="M474" s="59" t="str">
        <f t="shared" si="36"/>
        <v/>
      </c>
    </row>
    <row r="475" spans="1:13" ht="15.75" customHeight="1">
      <c r="A475" s="72" t="str">
        <f>IF(E475="","",VLOOKUP('OPĆI DIO'!$C$1,'OPĆI DIO'!$N$4:$W$137,10,FALSE))</f>
        <v/>
      </c>
      <c r="B475" s="72" t="str">
        <f>IF(E475="","",VLOOKUP('OPĆI DIO'!$C$1,'OPĆI DIO'!$N$4:$W$137,9,FALSE))</f>
        <v/>
      </c>
      <c r="C475" s="73" t="str">
        <f t="shared" si="37"/>
        <v/>
      </c>
      <c r="D475" s="74" t="str">
        <f t="shared" si="38"/>
        <v/>
      </c>
      <c r="E475" s="75"/>
      <c r="F475" s="76" t="str">
        <f t="shared" si="39"/>
        <v/>
      </c>
      <c r="G475" s="77"/>
      <c r="H475" s="77"/>
      <c r="I475" s="77"/>
      <c r="J475" s="75"/>
      <c r="K475" s="59" t="str">
        <f>IF(E475="","",'OPĆI DIO'!$C$1)</f>
        <v/>
      </c>
      <c r="L475" s="59" t="str">
        <f t="shared" si="35"/>
        <v/>
      </c>
      <c r="M475" s="59" t="str">
        <f t="shared" si="36"/>
        <v/>
      </c>
    </row>
    <row r="476" spans="1:13" ht="15.75" customHeight="1">
      <c r="A476" s="72" t="str">
        <f>IF(E476="","",VLOOKUP('OPĆI DIO'!$C$1,'OPĆI DIO'!$N$4:$W$137,10,FALSE))</f>
        <v/>
      </c>
      <c r="B476" s="72" t="str">
        <f>IF(E476="","",VLOOKUP('OPĆI DIO'!$C$1,'OPĆI DIO'!$N$4:$W$137,9,FALSE))</f>
        <v/>
      </c>
      <c r="C476" s="73" t="str">
        <f t="shared" si="37"/>
        <v/>
      </c>
      <c r="D476" s="74" t="str">
        <f t="shared" si="38"/>
        <v/>
      </c>
      <c r="E476" s="75"/>
      <c r="F476" s="76" t="str">
        <f t="shared" si="39"/>
        <v/>
      </c>
      <c r="G476" s="77"/>
      <c r="H476" s="77"/>
      <c r="I476" s="77"/>
      <c r="J476" s="75"/>
      <c r="K476" s="59" t="str">
        <f>IF(E476="","",'OPĆI DIO'!$C$1)</f>
        <v/>
      </c>
      <c r="L476" s="59" t="str">
        <f t="shared" si="35"/>
        <v/>
      </c>
      <c r="M476" s="59" t="str">
        <f t="shared" si="36"/>
        <v/>
      </c>
    </row>
    <row r="477" spans="1:13" ht="15.75" customHeight="1">
      <c r="A477" s="72" t="str">
        <f>IF(E477="","",VLOOKUP('OPĆI DIO'!$C$1,'OPĆI DIO'!$N$4:$W$137,10,FALSE))</f>
        <v/>
      </c>
      <c r="B477" s="72" t="str">
        <f>IF(E477="","",VLOOKUP('OPĆI DIO'!$C$1,'OPĆI DIO'!$N$4:$W$137,9,FALSE))</f>
        <v/>
      </c>
      <c r="C477" s="73" t="str">
        <f t="shared" si="37"/>
        <v/>
      </c>
      <c r="D477" s="74" t="str">
        <f t="shared" si="38"/>
        <v/>
      </c>
      <c r="E477" s="75"/>
      <c r="F477" s="76" t="str">
        <f t="shared" si="39"/>
        <v/>
      </c>
      <c r="G477" s="77"/>
      <c r="H477" s="77"/>
      <c r="I477" s="77"/>
      <c r="J477" s="75"/>
      <c r="K477" s="59" t="str">
        <f>IF(E477="","",'OPĆI DIO'!$C$1)</f>
        <v/>
      </c>
      <c r="L477" s="59" t="str">
        <f t="shared" si="35"/>
        <v/>
      </c>
      <c r="M477" s="59" t="str">
        <f t="shared" si="36"/>
        <v/>
      </c>
    </row>
    <row r="478" spans="1:13" ht="15.75" customHeight="1">
      <c r="A478" s="72" t="str">
        <f>IF(E478="","",VLOOKUP('OPĆI DIO'!$C$1,'OPĆI DIO'!$N$4:$W$137,10,FALSE))</f>
        <v/>
      </c>
      <c r="B478" s="72" t="str">
        <f>IF(E478="","",VLOOKUP('OPĆI DIO'!$C$1,'OPĆI DIO'!$N$4:$W$137,9,FALSE))</f>
        <v/>
      </c>
      <c r="C478" s="73" t="str">
        <f t="shared" si="37"/>
        <v/>
      </c>
      <c r="D478" s="74" t="str">
        <f t="shared" si="38"/>
        <v/>
      </c>
      <c r="E478" s="75"/>
      <c r="F478" s="76" t="str">
        <f t="shared" si="39"/>
        <v/>
      </c>
      <c r="G478" s="77"/>
      <c r="H478" s="77"/>
      <c r="I478" s="77"/>
      <c r="J478" s="75"/>
      <c r="K478" s="59" t="str">
        <f>IF(E478="","",'OPĆI DIO'!$C$1)</f>
        <v/>
      </c>
      <c r="L478" s="59" t="str">
        <f t="shared" si="35"/>
        <v/>
      </c>
      <c r="M478" s="59" t="str">
        <f t="shared" si="36"/>
        <v/>
      </c>
    </row>
    <row r="479" spans="1:13" ht="15.75" customHeight="1">
      <c r="A479" s="72" t="str">
        <f>IF(E479="","",VLOOKUP('OPĆI DIO'!$C$1,'OPĆI DIO'!$N$4:$W$137,10,FALSE))</f>
        <v/>
      </c>
      <c r="B479" s="72" t="str">
        <f>IF(E479="","",VLOOKUP('OPĆI DIO'!$C$1,'OPĆI DIO'!$N$4:$W$137,9,FALSE))</f>
        <v/>
      </c>
      <c r="C479" s="73" t="str">
        <f t="shared" si="37"/>
        <v/>
      </c>
      <c r="D479" s="74" t="str">
        <f t="shared" si="38"/>
        <v/>
      </c>
      <c r="E479" s="75"/>
      <c r="F479" s="76" t="str">
        <f t="shared" si="39"/>
        <v/>
      </c>
      <c r="G479" s="77"/>
      <c r="H479" s="77"/>
      <c r="I479" s="77"/>
      <c r="J479" s="75"/>
      <c r="K479" s="59" t="str">
        <f>IF(E479="","",'OPĆI DIO'!$C$1)</f>
        <v/>
      </c>
      <c r="L479" s="59" t="str">
        <f t="shared" si="35"/>
        <v/>
      </c>
      <c r="M479" s="59" t="str">
        <f t="shared" si="36"/>
        <v/>
      </c>
    </row>
    <row r="480" spans="1:13" ht="15.75" customHeight="1">
      <c r="A480" s="72" t="str">
        <f>IF(E480="","",VLOOKUP('OPĆI DIO'!$C$1,'OPĆI DIO'!$N$4:$W$137,10,FALSE))</f>
        <v/>
      </c>
      <c r="B480" s="72" t="str">
        <f>IF(E480="","",VLOOKUP('OPĆI DIO'!$C$1,'OPĆI DIO'!$N$4:$W$137,9,FALSE))</f>
        <v/>
      </c>
      <c r="C480" s="73" t="str">
        <f t="shared" si="37"/>
        <v/>
      </c>
      <c r="D480" s="74" t="str">
        <f t="shared" si="38"/>
        <v/>
      </c>
      <c r="E480" s="75"/>
      <c r="F480" s="76" t="str">
        <f t="shared" si="39"/>
        <v/>
      </c>
      <c r="G480" s="77"/>
      <c r="H480" s="77"/>
      <c r="I480" s="77"/>
      <c r="J480" s="75"/>
      <c r="K480" s="59" t="str">
        <f>IF(E480="","",'OPĆI DIO'!$C$1)</f>
        <v/>
      </c>
      <c r="L480" s="59" t="str">
        <f t="shared" si="35"/>
        <v/>
      </c>
      <c r="M480" s="59" t="str">
        <f t="shared" si="36"/>
        <v/>
      </c>
    </row>
    <row r="481" spans="1:13" ht="15.75" customHeight="1">
      <c r="A481" s="72" t="str">
        <f>IF(E481="","",VLOOKUP('OPĆI DIO'!$C$1,'OPĆI DIO'!$N$4:$W$137,10,FALSE))</f>
        <v/>
      </c>
      <c r="B481" s="72" t="str">
        <f>IF(E481="","",VLOOKUP('OPĆI DIO'!$C$1,'OPĆI DIO'!$N$4:$W$137,9,FALSE))</f>
        <v/>
      </c>
      <c r="C481" s="73" t="str">
        <f t="shared" si="37"/>
        <v/>
      </c>
      <c r="D481" s="74" t="str">
        <f t="shared" si="38"/>
        <v/>
      </c>
      <c r="E481" s="75"/>
      <c r="F481" s="76" t="str">
        <f t="shared" si="39"/>
        <v/>
      </c>
      <c r="G481" s="77"/>
      <c r="H481" s="77"/>
      <c r="I481" s="77"/>
      <c r="J481" s="75"/>
      <c r="K481" s="59" t="str">
        <f>IF(E481="","",'OPĆI DIO'!$C$1)</f>
        <v/>
      </c>
      <c r="L481" s="59" t="str">
        <f t="shared" si="35"/>
        <v/>
      </c>
      <c r="M481" s="59" t="str">
        <f t="shared" si="36"/>
        <v/>
      </c>
    </row>
    <row r="482" spans="1:13" ht="15.75" customHeight="1">
      <c r="A482" s="72" t="str">
        <f>IF(E482="","",VLOOKUP('OPĆI DIO'!$C$1,'OPĆI DIO'!$N$4:$W$137,10,FALSE))</f>
        <v/>
      </c>
      <c r="B482" s="72" t="str">
        <f>IF(E482="","",VLOOKUP('OPĆI DIO'!$C$1,'OPĆI DIO'!$N$4:$W$137,9,FALSE))</f>
        <v/>
      </c>
      <c r="C482" s="73" t="str">
        <f t="shared" si="37"/>
        <v/>
      </c>
      <c r="D482" s="74" t="str">
        <f t="shared" si="38"/>
        <v/>
      </c>
      <c r="E482" s="75"/>
      <c r="F482" s="76" t="str">
        <f t="shared" si="39"/>
        <v/>
      </c>
      <c r="G482" s="77"/>
      <c r="H482" s="77"/>
      <c r="I482" s="77"/>
      <c r="J482" s="75"/>
      <c r="K482" s="59" t="str">
        <f>IF(E482="","",'OPĆI DIO'!$C$1)</f>
        <v/>
      </c>
      <c r="L482" s="59" t="str">
        <f t="shared" si="35"/>
        <v/>
      </c>
      <c r="M482" s="59" t="str">
        <f t="shared" si="36"/>
        <v/>
      </c>
    </row>
    <row r="483" spans="1:13" ht="15.75" customHeight="1">
      <c r="A483" s="72" t="str">
        <f>IF(E483="","",VLOOKUP('OPĆI DIO'!$C$1,'OPĆI DIO'!$N$4:$W$137,10,FALSE))</f>
        <v/>
      </c>
      <c r="B483" s="72" t="str">
        <f>IF(E483="","",VLOOKUP('OPĆI DIO'!$C$1,'OPĆI DIO'!$N$4:$W$137,9,FALSE))</f>
        <v/>
      </c>
      <c r="C483" s="73" t="str">
        <f t="shared" si="37"/>
        <v/>
      </c>
      <c r="D483" s="74" t="str">
        <f t="shared" si="38"/>
        <v/>
      </c>
      <c r="E483" s="75"/>
      <c r="F483" s="76" t="str">
        <f t="shared" si="39"/>
        <v/>
      </c>
      <c r="G483" s="77"/>
      <c r="H483" s="77"/>
      <c r="I483" s="77"/>
      <c r="J483" s="75"/>
      <c r="K483" s="59" t="str">
        <f>IF(E483="","",'OPĆI DIO'!$C$1)</f>
        <v/>
      </c>
      <c r="L483" s="59" t="str">
        <f t="shared" si="35"/>
        <v/>
      </c>
      <c r="M483" s="59" t="str">
        <f t="shared" si="36"/>
        <v/>
      </c>
    </row>
    <row r="484" spans="1:13" ht="15.75" customHeight="1">
      <c r="A484" s="72" t="str">
        <f>IF(E484="","",VLOOKUP('OPĆI DIO'!$C$1,'OPĆI DIO'!$N$4:$W$137,10,FALSE))</f>
        <v/>
      </c>
      <c r="B484" s="72" t="str">
        <f>IF(E484="","",VLOOKUP('OPĆI DIO'!$C$1,'OPĆI DIO'!$N$4:$W$137,9,FALSE))</f>
        <v/>
      </c>
      <c r="C484" s="73" t="str">
        <f t="shared" si="37"/>
        <v/>
      </c>
      <c r="D484" s="74" t="str">
        <f t="shared" si="38"/>
        <v/>
      </c>
      <c r="E484" s="75"/>
      <c r="F484" s="76" t="str">
        <f t="shared" si="39"/>
        <v/>
      </c>
      <c r="G484" s="77"/>
      <c r="H484" s="77"/>
      <c r="I484" s="77"/>
      <c r="J484" s="75"/>
      <c r="K484" s="59" t="str">
        <f>IF(E484="","",'OPĆI DIO'!$C$1)</f>
        <v/>
      </c>
      <c r="L484" s="59" t="str">
        <f t="shared" si="35"/>
        <v/>
      </c>
      <c r="M484" s="59" t="str">
        <f t="shared" si="36"/>
        <v/>
      </c>
    </row>
    <row r="485" spans="1:13" ht="15.75" customHeight="1">
      <c r="A485" s="72" t="str">
        <f>IF(E485="","",VLOOKUP('OPĆI DIO'!$C$1,'OPĆI DIO'!$N$4:$W$137,10,FALSE))</f>
        <v/>
      </c>
      <c r="B485" s="72" t="str">
        <f>IF(E485="","",VLOOKUP('OPĆI DIO'!$C$1,'OPĆI DIO'!$N$4:$W$137,9,FALSE))</f>
        <v/>
      </c>
      <c r="C485" s="73" t="str">
        <f t="shared" si="37"/>
        <v/>
      </c>
      <c r="D485" s="74" t="str">
        <f t="shared" si="38"/>
        <v/>
      </c>
      <c r="E485" s="75"/>
      <c r="F485" s="76" t="str">
        <f t="shared" si="39"/>
        <v/>
      </c>
      <c r="G485" s="77"/>
      <c r="H485" s="77"/>
      <c r="I485" s="77"/>
      <c r="J485" s="75"/>
      <c r="K485" s="59" t="str">
        <f>IF(E485="","",'OPĆI DIO'!$C$1)</f>
        <v/>
      </c>
      <c r="L485" s="59" t="str">
        <f t="shared" si="35"/>
        <v/>
      </c>
      <c r="M485" s="59" t="str">
        <f t="shared" si="36"/>
        <v/>
      </c>
    </row>
    <row r="486" spans="1:13" ht="15.75" customHeight="1">
      <c r="A486" s="72" t="str">
        <f>IF(E486="","",VLOOKUP('OPĆI DIO'!$C$1,'OPĆI DIO'!$N$4:$W$137,10,FALSE))</f>
        <v/>
      </c>
      <c r="B486" s="72" t="str">
        <f>IF(E486="","",VLOOKUP('OPĆI DIO'!$C$1,'OPĆI DIO'!$N$4:$W$137,9,FALSE))</f>
        <v/>
      </c>
      <c r="C486" s="73" t="str">
        <f t="shared" si="37"/>
        <v/>
      </c>
      <c r="D486" s="74" t="str">
        <f t="shared" si="38"/>
        <v/>
      </c>
      <c r="E486" s="75"/>
      <c r="F486" s="76" t="str">
        <f t="shared" si="39"/>
        <v/>
      </c>
      <c r="G486" s="77"/>
      <c r="H486" s="77"/>
      <c r="I486" s="77"/>
      <c r="J486" s="75"/>
      <c r="K486" s="59" t="str">
        <f>IF(E486="","",'OPĆI DIO'!$C$1)</f>
        <v/>
      </c>
      <c r="L486" s="59" t="str">
        <f t="shared" si="35"/>
        <v/>
      </c>
      <c r="M486" s="59" t="str">
        <f t="shared" si="36"/>
        <v/>
      </c>
    </row>
    <row r="487" spans="1:13" ht="15.75" customHeight="1">
      <c r="A487" s="72" t="str">
        <f>IF(E487="","",VLOOKUP('OPĆI DIO'!$C$1,'OPĆI DIO'!$N$4:$W$137,10,FALSE))</f>
        <v/>
      </c>
      <c r="B487" s="72" t="str">
        <f>IF(E487="","",VLOOKUP('OPĆI DIO'!$C$1,'OPĆI DIO'!$N$4:$W$137,9,FALSE))</f>
        <v/>
      </c>
      <c r="C487" s="73" t="str">
        <f t="shared" si="37"/>
        <v/>
      </c>
      <c r="D487" s="74" t="str">
        <f t="shared" si="38"/>
        <v/>
      </c>
      <c r="E487" s="75"/>
      <c r="F487" s="76" t="str">
        <f t="shared" si="39"/>
        <v/>
      </c>
      <c r="G487" s="77"/>
      <c r="H487" s="77"/>
      <c r="I487" s="77"/>
      <c r="J487" s="75"/>
      <c r="K487" s="59" t="str">
        <f>IF(E487="","",'OPĆI DIO'!$C$1)</f>
        <v/>
      </c>
      <c r="L487" s="59" t="str">
        <f t="shared" si="35"/>
        <v/>
      </c>
      <c r="M487" s="59" t="str">
        <f t="shared" si="36"/>
        <v/>
      </c>
    </row>
    <row r="488" spans="1:13" ht="15.75" customHeight="1">
      <c r="A488" s="72" t="str">
        <f>IF(E488="","",VLOOKUP('OPĆI DIO'!$C$1,'OPĆI DIO'!$N$4:$W$137,10,FALSE))</f>
        <v/>
      </c>
      <c r="B488" s="72" t="str">
        <f>IF(E488="","",VLOOKUP('OPĆI DIO'!$C$1,'OPĆI DIO'!$N$4:$W$137,9,FALSE))</f>
        <v/>
      </c>
      <c r="C488" s="73" t="str">
        <f t="shared" si="37"/>
        <v/>
      </c>
      <c r="D488" s="74" t="str">
        <f t="shared" si="38"/>
        <v/>
      </c>
      <c r="E488" s="75"/>
      <c r="F488" s="76" t="str">
        <f t="shared" si="39"/>
        <v/>
      </c>
      <c r="G488" s="77"/>
      <c r="H488" s="77"/>
      <c r="I488" s="77"/>
      <c r="J488" s="75"/>
      <c r="K488" s="59" t="str">
        <f>IF(E488="","",'OPĆI DIO'!$C$1)</f>
        <v/>
      </c>
      <c r="L488" s="59" t="str">
        <f t="shared" si="35"/>
        <v/>
      </c>
      <c r="M488" s="59" t="str">
        <f t="shared" si="36"/>
        <v/>
      </c>
    </row>
    <row r="489" spans="1:13" ht="15.75" customHeight="1">
      <c r="A489" s="72" t="str">
        <f>IF(E489="","",VLOOKUP('OPĆI DIO'!$C$1,'OPĆI DIO'!$N$4:$W$137,10,FALSE))</f>
        <v/>
      </c>
      <c r="B489" s="72" t="str">
        <f>IF(E489="","",VLOOKUP('OPĆI DIO'!$C$1,'OPĆI DIO'!$N$4:$W$137,9,FALSE))</f>
        <v/>
      </c>
      <c r="C489" s="73" t="str">
        <f t="shared" si="37"/>
        <v/>
      </c>
      <c r="D489" s="74" t="str">
        <f t="shared" si="38"/>
        <v/>
      </c>
      <c r="E489" s="75"/>
      <c r="F489" s="76" t="str">
        <f t="shared" si="39"/>
        <v/>
      </c>
      <c r="G489" s="77"/>
      <c r="H489" s="77"/>
      <c r="I489" s="77"/>
      <c r="J489" s="75"/>
      <c r="K489" s="59" t="str">
        <f>IF(E489="","",'OPĆI DIO'!$C$1)</f>
        <v/>
      </c>
      <c r="L489" s="59" t="str">
        <f t="shared" si="35"/>
        <v/>
      </c>
      <c r="M489" s="59" t="str">
        <f t="shared" si="36"/>
        <v/>
      </c>
    </row>
    <row r="490" spans="1:13" ht="15.75" customHeight="1">
      <c r="A490" s="72" t="str">
        <f>IF(E490="","",VLOOKUP('OPĆI DIO'!$C$1,'OPĆI DIO'!$N$4:$W$137,10,FALSE))</f>
        <v/>
      </c>
      <c r="B490" s="72" t="str">
        <f>IF(E490="","",VLOOKUP('OPĆI DIO'!$C$1,'OPĆI DIO'!$N$4:$W$137,9,FALSE))</f>
        <v/>
      </c>
      <c r="C490" s="73" t="str">
        <f t="shared" si="37"/>
        <v/>
      </c>
      <c r="D490" s="74" t="str">
        <f t="shared" si="38"/>
        <v/>
      </c>
      <c r="E490" s="75"/>
      <c r="F490" s="76" t="str">
        <f t="shared" si="39"/>
        <v/>
      </c>
      <c r="G490" s="77"/>
      <c r="H490" s="77"/>
      <c r="I490" s="77"/>
      <c r="J490" s="75"/>
      <c r="K490" s="59" t="str">
        <f>IF(E490="","",'OPĆI DIO'!$C$1)</f>
        <v/>
      </c>
      <c r="L490" s="59" t="str">
        <f t="shared" si="35"/>
        <v/>
      </c>
      <c r="M490" s="59" t="str">
        <f t="shared" si="36"/>
        <v/>
      </c>
    </row>
    <row r="491" spans="1:13" ht="15.75" customHeight="1">
      <c r="A491" s="72" t="str">
        <f>IF(E491="","",VLOOKUP('OPĆI DIO'!$C$1,'OPĆI DIO'!$N$4:$W$137,10,FALSE))</f>
        <v/>
      </c>
      <c r="B491" s="72" t="str">
        <f>IF(E491="","",VLOOKUP('OPĆI DIO'!$C$1,'OPĆI DIO'!$N$4:$W$137,9,FALSE))</f>
        <v/>
      </c>
      <c r="C491" s="73" t="str">
        <f t="shared" si="37"/>
        <v/>
      </c>
      <c r="D491" s="74" t="str">
        <f t="shared" si="38"/>
        <v/>
      </c>
      <c r="E491" s="75"/>
      <c r="F491" s="76" t="str">
        <f t="shared" si="39"/>
        <v/>
      </c>
      <c r="G491" s="77"/>
      <c r="H491" s="77"/>
      <c r="I491" s="77"/>
      <c r="J491" s="75"/>
      <c r="K491" s="59" t="str">
        <f>IF(E491="","",'OPĆI DIO'!$C$1)</f>
        <v/>
      </c>
      <c r="L491" s="59" t="str">
        <f t="shared" si="35"/>
        <v/>
      </c>
      <c r="M491" s="59" t="str">
        <f t="shared" si="36"/>
        <v/>
      </c>
    </row>
    <row r="492" spans="1:13" ht="15.75" customHeight="1">
      <c r="A492" s="72" t="str">
        <f>IF(E492="","",VLOOKUP('OPĆI DIO'!$C$1,'OPĆI DIO'!$N$4:$W$137,10,FALSE))</f>
        <v/>
      </c>
      <c r="B492" s="72" t="str">
        <f>IF(E492="","",VLOOKUP('OPĆI DIO'!$C$1,'OPĆI DIO'!$N$4:$W$137,9,FALSE))</f>
        <v/>
      </c>
      <c r="C492" s="73" t="str">
        <f t="shared" si="37"/>
        <v/>
      </c>
      <c r="D492" s="74" t="str">
        <f t="shared" si="38"/>
        <v/>
      </c>
      <c r="E492" s="75"/>
      <c r="F492" s="76" t="str">
        <f t="shared" si="39"/>
        <v/>
      </c>
      <c r="G492" s="77"/>
      <c r="H492" s="77"/>
      <c r="I492" s="77"/>
      <c r="J492" s="75"/>
      <c r="K492" s="59" t="str">
        <f>IF(E492="","",'OPĆI DIO'!$C$1)</f>
        <v/>
      </c>
      <c r="L492" s="59" t="str">
        <f t="shared" si="35"/>
        <v/>
      </c>
      <c r="M492" s="59" t="str">
        <f t="shared" si="36"/>
        <v/>
      </c>
    </row>
    <row r="493" spans="1:13" ht="15.75" customHeight="1">
      <c r="A493" s="72" t="str">
        <f>IF(E493="","",VLOOKUP('OPĆI DIO'!$C$1,'OPĆI DIO'!$N$4:$W$137,10,FALSE))</f>
        <v/>
      </c>
      <c r="B493" s="72" t="str">
        <f>IF(E493="","",VLOOKUP('OPĆI DIO'!$C$1,'OPĆI DIO'!$N$4:$W$137,9,FALSE))</f>
        <v/>
      </c>
      <c r="C493" s="73" t="str">
        <f t="shared" si="37"/>
        <v/>
      </c>
      <c r="D493" s="74" t="str">
        <f t="shared" si="38"/>
        <v/>
      </c>
      <c r="E493" s="75"/>
      <c r="F493" s="76" t="str">
        <f t="shared" si="39"/>
        <v/>
      </c>
      <c r="G493" s="77"/>
      <c r="H493" s="77"/>
      <c r="I493" s="77"/>
      <c r="J493" s="75"/>
      <c r="K493" s="59" t="str">
        <f>IF(E493="","",'OPĆI DIO'!$C$1)</f>
        <v/>
      </c>
      <c r="L493" s="59" t="str">
        <f t="shared" si="35"/>
        <v/>
      </c>
      <c r="M493" s="59" t="str">
        <f t="shared" si="36"/>
        <v/>
      </c>
    </row>
    <row r="494" spans="1:13" ht="15.75" customHeight="1">
      <c r="A494" s="72" t="str">
        <f>IF(E494="","",VLOOKUP('OPĆI DIO'!$C$1,'OPĆI DIO'!$N$4:$W$137,10,FALSE))</f>
        <v/>
      </c>
      <c r="B494" s="72" t="str">
        <f>IF(E494="","",VLOOKUP('OPĆI DIO'!$C$1,'OPĆI DIO'!$N$4:$W$137,9,FALSE))</f>
        <v/>
      </c>
      <c r="C494" s="73" t="str">
        <f t="shared" si="37"/>
        <v/>
      </c>
      <c r="D494" s="74" t="str">
        <f t="shared" si="38"/>
        <v/>
      </c>
      <c r="E494" s="75"/>
      <c r="F494" s="76" t="str">
        <f t="shared" si="39"/>
        <v/>
      </c>
      <c r="G494" s="77"/>
      <c r="H494" s="77"/>
      <c r="I494" s="77"/>
      <c r="J494" s="75"/>
      <c r="K494" s="59" t="str">
        <f>IF(E494="","",'OPĆI DIO'!$C$1)</f>
        <v/>
      </c>
      <c r="L494" s="59" t="str">
        <f t="shared" si="35"/>
        <v/>
      </c>
      <c r="M494" s="59" t="str">
        <f t="shared" si="36"/>
        <v/>
      </c>
    </row>
    <row r="495" spans="1:13" ht="15.75" customHeight="1">
      <c r="A495" s="72" t="str">
        <f>IF(E495="","",VLOOKUP('OPĆI DIO'!$C$1,'OPĆI DIO'!$N$4:$W$137,10,FALSE))</f>
        <v/>
      </c>
      <c r="B495" s="72" t="str">
        <f>IF(E495="","",VLOOKUP('OPĆI DIO'!$C$1,'OPĆI DIO'!$N$4:$W$137,9,FALSE))</f>
        <v/>
      </c>
      <c r="C495" s="73" t="str">
        <f t="shared" si="37"/>
        <v/>
      </c>
      <c r="D495" s="74" t="str">
        <f t="shared" si="38"/>
        <v/>
      </c>
      <c r="E495" s="75"/>
      <c r="F495" s="76" t="str">
        <f t="shared" si="39"/>
        <v/>
      </c>
      <c r="G495" s="77"/>
      <c r="H495" s="77"/>
      <c r="I495" s="77"/>
      <c r="J495" s="75"/>
      <c r="K495" s="59" t="str">
        <f>IF(E495="","",'OPĆI DIO'!$C$1)</f>
        <v/>
      </c>
      <c r="L495" s="59" t="str">
        <f t="shared" si="35"/>
        <v/>
      </c>
      <c r="M495" s="59" t="str">
        <f t="shared" si="36"/>
        <v/>
      </c>
    </row>
    <row r="496" spans="1:13" ht="15.75" customHeight="1">
      <c r="A496" s="72" t="str">
        <f>IF(E496="","",VLOOKUP('OPĆI DIO'!$C$1,'OPĆI DIO'!$N$4:$W$137,10,FALSE))</f>
        <v/>
      </c>
      <c r="B496" s="72" t="str">
        <f>IF(E496="","",VLOOKUP('OPĆI DIO'!$C$1,'OPĆI DIO'!$N$4:$W$137,9,FALSE))</f>
        <v/>
      </c>
      <c r="C496" s="73" t="str">
        <f t="shared" si="37"/>
        <v/>
      </c>
      <c r="D496" s="74" t="str">
        <f t="shared" si="38"/>
        <v/>
      </c>
      <c r="E496" s="75"/>
      <c r="F496" s="76" t="str">
        <f t="shared" si="39"/>
        <v/>
      </c>
      <c r="G496" s="77"/>
      <c r="H496" s="77"/>
      <c r="I496" s="77"/>
      <c r="J496" s="75"/>
      <c r="K496" s="59" t="str">
        <f>IF(E496="","",'OPĆI DIO'!$C$1)</f>
        <v/>
      </c>
      <c r="L496" s="59" t="str">
        <f t="shared" si="35"/>
        <v/>
      </c>
      <c r="M496" s="59" t="str">
        <f t="shared" si="36"/>
        <v/>
      </c>
    </row>
    <row r="497" spans="1:13" ht="15.75" customHeight="1">
      <c r="A497" s="72" t="str">
        <f>IF(E497="","",VLOOKUP('OPĆI DIO'!$C$1,'OPĆI DIO'!$N$4:$W$137,10,FALSE))</f>
        <v/>
      </c>
      <c r="B497" s="72" t="str">
        <f>IF(E497="","",VLOOKUP('OPĆI DIO'!$C$1,'OPĆI DIO'!$N$4:$W$137,9,FALSE))</f>
        <v/>
      </c>
      <c r="C497" s="73" t="str">
        <f t="shared" si="37"/>
        <v/>
      </c>
      <c r="D497" s="74" t="str">
        <f t="shared" si="38"/>
        <v/>
      </c>
      <c r="E497" s="75"/>
      <c r="F497" s="76" t="str">
        <f t="shared" si="39"/>
        <v/>
      </c>
      <c r="G497" s="77"/>
      <c r="H497" s="77"/>
      <c r="I497" s="77"/>
      <c r="J497" s="75"/>
      <c r="K497" s="59" t="str">
        <f>IF(E497="","",'OPĆI DIO'!$C$1)</f>
        <v/>
      </c>
      <c r="L497" s="59" t="str">
        <f t="shared" si="35"/>
        <v/>
      </c>
      <c r="M497" s="59" t="str">
        <f t="shared" si="36"/>
        <v/>
      </c>
    </row>
    <row r="498" spans="1:13" ht="15.75" customHeight="1">
      <c r="A498" s="72" t="str">
        <f>IF(E498="","",VLOOKUP('OPĆI DIO'!$C$1,'OPĆI DIO'!$N$4:$W$137,10,FALSE))</f>
        <v/>
      </c>
      <c r="B498" s="72" t="str">
        <f>IF(E498="","",VLOOKUP('OPĆI DIO'!$C$1,'OPĆI DIO'!$N$4:$W$137,9,FALSE))</f>
        <v/>
      </c>
      <c r="C498" s="73" t="str">
        <f t="shared" si="37"/>
        <v/>
      </c>
      <c r="D498" s="74" t="str">
        <f t="shared" si="38"/>
        <v/>
      </c>
      <c r="E498" s="75"/>
      <c r="F498" s="76" t="str">
        <f t="shared" si="39"/>
        <v/>
      </c>
      <c r="G498" s="77"/>
      <c r="H498" s="77"/>
      <c r="I498" s="77"/>
      <c r="J498" s="75"/>
      <c r="K498" s="59" t="str">
        <f>IF(E498="","",'OPĆI DIO'!$C$1)</f>
        <v/>
      </c>
      <c r="L498" s="59" t="str">
        <f t="shared" si="35"/>
        <v/>
      </c>
      <c r="M498" s="59" t="str">
        <f t="shared" si="36"/>
        <v/>
      </c>
    </row>
    <row r="499" spans="1:13" ht="15.75" customHeight="1">
      <c r="A499" s="72" t="str">
        <f>IF(E499="","",VLOOKUP('OPĆI DIO'!$C$1,'OPĆI DIO'!$N$4:$W$137,10,FALSE))</f>
        <v/>
      </c>
      <c r="B499" s="72" t="str">
        <f>IF(E499="","",VLOOKUP('OPĆI DIO'!$C$1,'OPĆI DIO'!$N$4:$W$137,9,FALSE))</f>
        <v/>
      </c>
      <c r="C499" s="73" t="str">
        <f t="shared" si="37"/>
        <v/>
      </c>
      <c r="D499" s="74" t="str">
        <f t="shared" si="38"/>
        <v/>
      </c>
      <c r="E499" s="75"/>
      <c r="F499" s="76" t="str">
        <f t="shared" si="39"/>
        <v/>
      </c>
      <c r="G499" s="77"/>
      <c r="H499" s="77"/>
      <c r="I499" s="77"/>
      <c r="J499" s="75"/>
      <c r="K499" s="59" t="str">
        <f>IF(E499="","",'OPĆI DIO'!$C$1)</f>
        <v/>
      </c>
      <c r="L499" s="59" t="str">
        <f t="shared" si="35"/>
        <v/>
      </c>
      <c r="M499" s="59" t="str">
        <f t="shared" si="36"/>
        <v/>
      </c>
    </row>
    <row r="500" spans="1:13" ht="15.75" customHeight="1">
      <c r="A500" s="72" t="str">
        <f>IF(E500="","",VLOOKUP('OPĆI DIO'!$C$1,'OPĆI DIO'!$N$4:$W$137,10,FALSE))</f>
        <v/>
      </c>
      <c r="B500" s="72" t="str">
        <f>IF(E500="","",VLOOKUP('OPĆI DIO'!$C$1,'OPĆI DIO'!$N$4:$W$137,9,FALSE))</f>
        <v/>
      </c>
      <c r="C500" s="73" t="str">
        <f t="shared" si="37"/>
        <v/>
      </c>
      <c r="D500" s="74" t="str">
        <f t="shared" si="38"/>
        <v/>
      </c>
      <c r="E500" s="75"/>
      <c r="F500" s="76" t="str">
        <f t="shared" si="39"/>
        <v/>
      </c>
      <c r="G500" s="77"/>
      <c r="H500" s="77"/>
      <c r="I500" s="77"/>
      <c r="J500" s="75"/>
      <c r="K500" s="59" t="str">
        <f>IF(E500="","",'OPĆI DIO'!$C$1)</f>
        <v/>
      </c>
      <c r="L500" s="59" t="str">
        <f t="shared" si="35"/>
        <v/>
      </c>
      <c r="M500" s="59" t="str">
        <f t="shared" si="36"/>
        <v/>
      </c>
    </row>
    <row r="501" spans="1:13" ht="15.75" customHeight="1">
      <c r="A501" s="72" t="str">
        <f>IF(E501="","",VLOOKUP('OPĆI DIO'!$C$1,'OPĆI DIO'!$N$4:$W$137,10,FALSE))</f>
        <v/>
      </c>
      <c r="B501" s="72" t="str">
        <f>IF(E501="","",VLOOKUP('OPĆI DIO'!$C$1,'OPĆI DIO'!$N$4:$W$137,9,FALSE))</f>
        <v/>
      </c>
      <c r="C501" s="73" t="str">
        <f t="shared" si="37"/>
        <v/>
      </c>
      <c r="D501" s="74" t="str">
        <f t="shared" si="38"/>
        <v/>
      </c>
      <c r="E501" s="75"/>
      <c r="F501" s="76" t="str">
        <f t="shared" si="39"/>
        <v/>
      </c>
      <c r="G501" s="77"/>
      <c r="H501" s="77"/>
      <c r="I501" s="77"/>
      <c r="J501" s="75"/>
      <c r="K501" s="59" t="str">
        <f>IF(E501="","",'OPĆI DIO'!$C$1)</f>
        <v/>
      </c>
      <c r="L501" s="59" t="str">
        <f t="shared" si="35"/>
        <v/>
      </c>
      <c r="M501" s="59" t="str">
        <f t="shared" si="36"/>
        <v/>
      </c>
    </row>
    <row r="502" spans="1:13" ht="15.75" customHeight="1">
      <c r="G502" s="65"/>
      <c r="H502" s="65"/>
      <c r="I502" s="65"/>
    </row>
    <row r="503" spans="1:13" ht="15.75" hidden="1" customHeight="1">
      <c r="G503" s="65"/>
      <c r="H503" s="65"/>
      <c r="I503" s="65"/>
    </row>
    <row r="504" spans="1:13" ht="15.75" hidden="1" customHeight="1">
      <c r="G504" s="65"/>
      <c r="H504" s="65"/>
      <c r="I504" s="65"/>
    </row>
    <row r="505" spans="1:13" ht="15.75" hidden="1" customHeight="1">
      <c r="G505" s="65"/>
      <c r="H505" s="65"/>
      <c r="I505" s="65"/>
    </row>
    <row r="506" spans="1:13" ht="15.75" hidden="1" customHeight="1">
      <c r="G506" s="65"/>
      <c r="H506" s="65"/>
      <c r="I506" s="65"/>
    </row>
    <row r="507" spans="1:13" ht="15.75" hidden="1" customHeight="1">
      <c r="G507" s="65"/>
      <c r="H507" s="65"/>
      <c r="I507" s="65"/>
    </row>
    <row r="508" spans="1:13" ht="15.75" hidden="1" customHeight="1">
      <c r="G508" s="65"/>
      <c r="H508" s="65"/>
      <c r="I508" s="65"/>
    </row>
    <row r="509" spans="1:13" ht="15.75" hidden="1" customHeight="1">
      <c r="G509" s="65"/>
      <c r="H509" s="65"/>
      <c r="I509" s="65"/>
    </row>
    <row r="510" spans="1:13" ht="15.75" hidden="1" customHeight="1">
      <c r="G510" s="65"/>
      <c r="H510" s="65"/>
      <c r="I510" s="65"/>
    </row>
    <row r="511" spans="1:13" ht="15.75" hidden="1" customHeight="1">
      <c r="G511" s="65"/>
      <c r="H511" s="65"/>
      <c r="I511" s="65"/>
    </row>
    <row r="512" spans="1:13" ht="15.75" hidden="1" customHeight="1">
      <c r="G512" s="65"/>
      <c r="H512" s="65"/>
      <c r="I512" s="65"/>
    </row>
    <row r="513" spans="7:9" ht="15.75" hidden="1" customHeight="1">
      <c r="G513" s="65"/>
      <c r="H513" s="65"/>
      <c r="I513" s="65"/>
    </row>
    <row r="514" spans="7:9" ht="15.75" hidden="1" customHeight="1">
      <c r="G514" s="65"/>
      <c r="H514" s="65"/>
      <c r="I514" s="65"/>
    </row>
    <row r="515" spans="7:9" ht="15.75" hidden="1" customHeight="1">
      <c r="G515" s="65"/>
      <c r="H515" s="65"/>
      <c r="I515" s="65"/>
    </row>
    <row r="516" spans="7:9" ht="15.75" hidden="1" customHeight="1">
      <c r="G516" s="65"/>
      <c r="H516" s="65"/>
      <c r="I516" s="65"/>
    </row>
    <row r="517" spans="7:9" ht="15.75" hidden="1" customHeight="1">
      <c r="G517" s="65"/>
      <c r="H517" s="65"/>
      <c r="I517" s="65"/>
    </row>
    <row r="518" spans="7:9" ht="15.75" hidden="1" customHeight="1">
      <c r="G518" s="65"/>
      <c r="H518" s="65"/>
      <c r="I518" s="65"/>
    </row>
    <row r="519" spans="7:9" ht="15.75" hidden="1" customHeight="1">
      <c r="G519" s="65"/>
      <c r="H519" s="65"/>
      <c r="I519" s="65"/>
    </row>
    <row r="520" spans="7:9" ht="15.75" hidden="1" customHeight="1">
      <c r="G520" s="65"/>
      <c r="H520" s="65"/>
      <c r="I520" s="65"/>
    </row>
    <row r="521" spans="7:9" ht="15.75" hidden="1" customHeight="1">
      <c r="G521" s="65"/>
      <c r="H521" s="65"/>
      <c r="I521" s="65"/>
    </row>
    <row r="522" spans="7:9" ht="15.75" hidden="1" customHeight="1">
      <c r="G522" s="65"/>
      <c r="H522" s="65"/>
      <c r="I522" s="65"/>
    </row>
    <row r="523" spans="7:9" ht="15.75" hidden="1" customHeight="1">
      <c r="G523" s="65"/>
      <c r="H523" s="65"/>
      <c r="I523" s="65"/>
    </row>
    <row r="524" spans="7:9" ht="15.75" hidden="1" customHeight="1">
      <c r="G524" s="65"/>
      <c r="H524" s="65"/>
      <c r="I524" s="65"/>
    </row>
    <row r="525" spans="7:9" ht="15.75" hidden="1" customHeight="1">
      <c r="G525" s="65"/>
      <c r="H525" s="65"/>
      <c r="I525" s="65"/>
    </row>
    <row r="526" spans="7:9" ht="15.75" hidden="1" customHeight="1">
      <c r="G526" s="65"/>
      <c r="H526" s="65"/>
      <c r="I526" s="65"/>
    </row>
    <row r="527" spans="7:9" ht="15.75" hidden="1" customHeight="1">
      <c r="G527" s="65"/>
      <c r="H527" s="65"/>
      <c r="I527" s="65"/>
    </row>
    <row r="528" spans="7:9" ht="15.75" hidden="1" customHeight="1">
      <c r="G528" s="65"/>
      <c r="H528" s="65"/>
      <c r="I528" s="65"/>
    </row>
    <row r="529" spans="7:9" ht="15.75" hidden="1" customHeight="1">
      <c r="G529" s="65"/>
      <c r="H529" s="65"/>
      <c r="I529" s="65"/>
    </row>
    <row r="530" spans="7:9" ht="15.75" hidden="1" customHeight="1">
      <c r="G530" s="65"/>
      <c r="H530" s="65"/>
      <c r="I530" s="65"/>
    </row>
    <row r="531" spans="7:9" ht="15.75" hidden="1" customHeight="1">
      <c r="G531" s="65"/>
      <c r="H531" s="65"/>
      <c r="I531" s="65"/>
    </row>
    <row r="532" spans="7:9" ht="15.75" hidden="1" customHeight="1">
      <c r="G532" s="65"/>
      <c r="H532" s="65"/>
      <c r="I532" s="65"/>
    </row>
    <row r="533" spans="7:9" ht="15.75" hidden="1" customHeight="1">
      <c r="G533" s="65"/>
      <c r="H533" s="65"/>
      <c r="I533" s="65"/>
    </row>
    <row r="534" spans="7:9" ht="15.75" hidden="1" customHeight="1">
      <c r="G534" s="65"/>
      <c r="H534" s="65"/>
      <c r="I534" s="65"/>
    </row>
    <row r="535" spans="7:9" ht="15.75" customHeight="1">
      <c r="G535" s="65"/>
      <c r="H535" s="65"/>
      <c r="I535" s="65"/>
    </row>
    <row r="536" spans="7:9" ht="15.75" customHeight="1">
      <c r="G536" s="65"/>
      <c r="H536" s="65"/>
      <c r="I536" s="65"/>
    </row>
    <row r="537" spans="7:9" ht="15.75" customHeight="1">
      <c r="G537" s="65"/>
      <c r="H537" s="65"/>
      <c r="I537" s="65"/>
    </row>
    <row r="538" spans="7:9" ht="15.75" customHeight="1">
      <c r="G538" s="65"/>
      <c r="H538" s="65"/>
      <c r="I538" s="65"/>
    </row>
    <row r="539" spans="7:9" ht="15.75" customHeight="1">
      <c r="G539" s="65"/>
      <c r="H539" s="65"/>
      <c r="I539" s="65"/>
    </row>
    <row r="540" spans="7:9" ht="15.75" customHeight="1">
      <c r="G540" s="65"/>
      <c r="H540" s="65"/>
      <c r="I540" s="65"/>
    </row>
    <row r="541" spans="7:9" ht="15.75" customHeight="1">
      <c r="G541" s="65"/>
      <c r="H541" s="65"/>
      <c r="I541" s="65"/>
    </row>
    <row r="542" spans="7:9" ht="15.75" customHeight="1">
      <c r="G542" s="65"/>
      <c r="H542" s="65"/>
      <c r="I542" s="65"/>
    </row>
    <row r="543" spans="7:9" ht="15.75" customHeight="1">
      <c r="G543" s="65"/>
      <c r="H543" s="65"/>
      <c r="I543" s="65"/>
    </row>
    <row r="544" spans="7:9" ht="15.75" customHeight="1">
      <c r="G544" s="65"/>
      <c r="H544" s="65"/>
      <c r="I544" s="65"/>
    </row>
    <row r="545" spans="7:9" ht="15.75" customHeight="1">
      <c r="G545" s="65"/>
      <c r="H545" s="65"/>
      <c r="I545" s="65"/>
    </row>
    <row r="546" spans="7:9" ht="15.75" customHeight="1">
      <c r="G546" s="65"/>
      <c r="H546" s="65"/>
      <c r="I546" s="65"/>
    </row>
    <row r="547" spans="7:9" ht="15.75" customHeight="1">
      <c r="G547" s="65"/>
      <c r="H547" s="65"/>
      <c r="I547" s="65"/>
    </row>
    <row r="548" spans="7:9" ht="15.75" customHeight="1">
      <c r="G548" s="65"/>
      <c r="H548" s="65"/>
      <c r="I548" s="65"/>
    </row>
    <row r="549" spans="7:9" ht="15.75" customHeight="1">
      <c r="G549" s="65"/>
      <c r="H549" s="65"/>
      <c r="I549" s="65"/>
    </row>
    <row r="550" spans="7:9" ht="15.75" customHeight="1">
      <c r="G550" s="65"/>
      <c r="H550" s="65"/>
      <c r="I550" s="65"/>
    </row>
    <row r="551" spans="7:9" ht="15.75" customHeight="1">
      <c r="G551" s="65"/>
      <c r="H551" s="65"/>
      <c r="I551" s="65"/>
    </row>
    <row r="552" spans="7:9" ht="15.75" customHeight="1">
      <c r="G552" s="65"/>
      <c r="H552" s="65"/>
      <c r="I552" s="65"/>
    </row>
    <row r="553" spans="7:9" ht="15.75" customHeight="1">
      <c r="G553" s="65"/>
      <c r="H553" s="65"/>
      <c r="I553" s="65"/>
    </row>
    <row r="554" spans="7:9" ht="15.75" customHeight="1">
      <c r="G554" s="65"/>
      <c r="H554" s="65"/>
      <c r="I554" s="65"/>
    </row>
    <row r="555" spans="7:9" ht="15.75" customHeight="1">
      <c r="G555" s="65"/>
      <c r="H555" s="65"/>
      <c r="I555" s="65"/>
    </row>
    <row r="556" spans="7:9" ht="15.75" customHeight="1">
      <c r="G556" s="65"/>
      <c r="H556" s="65"/>
      <c r="I556" s="65"/>
    </row>
    <row r="557" spans="7:9" ht="15.75" customHeight="1">
      <c r="G557" s="65"/>
      <c r="H557" s="65"/>
      <c r="I557" s="65"/>
    </row>
    <row r="558" spans="7:9" ht="15.75" customHeight="1">
      <c r="G558" s="65"/>
      <c r="H558" s="65"/>
      <c r="I558" s="65"/>
    </row>
    <row r="559" spans="7:9" ht="15.75" customHeight="1">
      <c r="G559" s="65"/>
      <c r="H559" s="65"/>
      <c r="I559" s="65"/>
    </row>
    <row r="560" spans="7:9" ht="15.75" customHeight="1">
      <c r="G560" s="65"/>
      <c r="H560" s="65"/>
      <c r="I560" s="65"/>
    </row>
    <row r="561" spans="7:9" ht="15.75" customHeight="1">
      <c r="G561" s="65"/>
      <c r="H561" s="65"/>
      <c r="I561" s="65"/>
    </row>
    <row r="562" spans="7:9" ht="15.75" customHeight="1">
      <c r="G562" s="65"/>
      <c r="H562" s="65"/>
      <c r="I562" s="65"/>
    </row>
    <row r="563" spans="7:9" ht="15.75" customHeight="1">
      <c r="G563" s="65"/>
      <c r="H563" s="65"/>
      <c r="I563" s="65"/>
    </row>
    <row r="564" spans="7:9" ht="15.75" customHeight="1">
      <c r="G564" s="65"/>
      <c r="H564" s="65"/>
      <c r="I564" s="65"/>
    </row>
    <row r="565" spans="7:9" ht="15.75" customHeight="1">
      <c r="G565" s="65"/>
      <c r="H565" s="65"/>
      <c r="I565" s="65"/>
    </row>
    <row r="566" spans="7:9" ht="15.75" customHeight="1">
      <c r="G566" s="65"/>
      <c r="H566" s="65"/>
      <c r="I566" s="65"/>
    </row>
    <row r="567" spans="7:9" ht="15.75" customHeight="1">
      <c r="G567" s="65"/>
      <c r="H567" s="65"/>
      <c r="I567" s="65"/>
    </row>
    <row r="568" spans="7:9" ht="15.75" customHeight="1">
      <c r="G568" s="65"/>
      <c r="H568" s="65"/>
      <c r="I568" s="65"/>
    </row>
    <row r="569" spans="7:9" ht="15.75" customHeight="1">
      <c r="G569" s="65"/>
      <c r="H569" s="65"/>
      <c r="I569" s="65"/>
    </row>
    <row r="570" spans="7:9" ht="15.75" customHeight="1">
      <c r="G570" s="65"/>
      <c r="H570" s="65"/>
      <c r="I570" s="65"/>
    </row>
    <row r="571" spans="7:9" ht="15.75" customHeight="1">
      <c r="G571" s="65"/>
      <c r="H571" s="65"/>
      <c r="I571" s="65"/>
    </row>
    <row r="572" spans="7:9" ht="15.75" customHeight="1">
      <c r="G572" s="65"/>
      <c r="H572" s="65"/>
      <c r="I572" s="65"/>
    </row>
    <row r="573" spans="7:9" ht="15.75" customHeight="1">
      <c r="G573" s="65"/>
      <c r="H573" s="65"/>
      <c r="I573" s="65"/>
    </row>
    <row r="574" spans="7:9" ht="15.75" customHeight="1">
      <c r="G574" s="65"/>
      <c r="H574" s="65"/>
      <c r="I574" s="65"/>
    </row>
    <row r="575" spans="7:9" ht="15.75" customHeight="1">
      <c r="G575" s="65"/>
      <c r="H575" s="65"/>
      <c r="I575" s="65"/>
    </row>
    <row r="576" spans="7:9" ht="15.75" customHeight="1">
      <c r="G576" s="65"/>
      <c r="H576" s="65"/>
      <c r="I576" s="65"/>
    </row>
    <row r="577" spans="7:9" ht="15.75" customHeight="1">
      <c r="G577" s="65"/>
      <c r="H577" s="65"/>
      <c r="I577" s="65"/>
    </row>
    <row r="578" spans="7:9" ht="15.75" customHeight="1">
      <c r="G578" s="65"/>
      <c r="H578" s="65"/>
      <c r="I578" s="65"/>
    </row>
    <row r="579" spans="7:9" ht="15.75" customHeight="1">
      <c r="G579" s="65"/>
      <c r="H579" s="65"/>
      <c r="I579" s="65"/>
    </row>
    <row r="580" spans="7:9" ht="15.75" customHeight="1">
      <c r="G580" s="65"/>
      <c r="H580" s="65"/>
      <c r="I580" s="65"/>
    </row>
    <row r="581" spans="7:9" ht="15.75" customHeight="1">
      <c r="G581" s="65"/>
      <c r="H581" s="65"/>
      <c r="I581" s="65"/>
    </row>
    <row r="582" spans="7:9" ht="15.75" customHeight="1">
      <c r="G582" s="65"/>
      <c r="H582" s="65"/>
      <c r="I582" s="65"/>
    </row>
    <row r="583" spans="7:9" ht="15.75" customHeight="1">
      <c r="G583" s="65"/>
      <c r="H583" s="65"/>
      <c r="I583" s="65"/>
    </row>
    <row r="584" spans="7:9" ht="15.75" customHeight="1">
      <c r="G584" s="65"/>
      <c r="H584" s="65"/>
      <c r="I584" s="65"/>
    </row>
    <row r="585" spans="7:9" ht="15.75" customHeight="1">
      <c r="G585" s="65"/>
      <c r="H585" s="65"/>
      <c r="I585" s="65"/>
    </row>
    <row r="586" spans="7:9" ht="15.75" customHeight="1">
      <c r="G586" s="65"/>
      <c r="H586" s="65"/>
      <c r="I586" s="65"/>
    </row>
    <row r="587" spans="7:9" ht="15.75" customHeight="1">
      <c r="G587" s="65"/>
      <c r="H587" s="65"/>
      <c r="I587" s="65"/>
    </row>
    <row r="588" spans="7:9" ht="15.75" customHeight="1">
      <c r="G588" s="65"/>
      <c r="H588" s="65"/>
      <c r="I588" s="65"/>
    </row>
    <row r="589" spans="7:9" ht="15.75" customHeight="1">
      <c r="G589" s="65"/>
      <c r="H589" s="65"/>
      <c r="I589" s="65"/>
    </row>
    <row r="590" spans="7:9" ht="15.75" customHeight="1">
      <c r="G590" s="65"/>
      <c r="H590" s="65"/>
      <c r="I590" s="65"/>
    </row>
    <row r="591" spans="7:9" ht="15.75" customHeight="1">
      <c r="G591" s="65"/>
      <c r="H591" s="65"/>
      <c r="I591" s="65"/>
    </row>
    <row r="592" spans="7:9" ht="15.75" customHeight="1">
      <c r="G592" s="65"/>
      <c r="H592" s="65"/>
      <c r="I592" s="65"/>
    </row>
    <row r="593" spans="7:9" ht="15.75" customHeight="1">
      <c r="G593" s="65"/>
      <c r="H593" s="65"/>
      <c r="I593" s="65"/>
    </row>
    <row r="594" spans="7:9" ht="15.75" customHeight="1">
      <c r="G594" s="65"/>
      <c r="H594" s="65"/>
      <c r="I594" s="65"/>
    </row>
    <row r="595" spans="7:9" ht="15.75" customHeight="1">
      <c r="G595" s="65"/>
      <c r="H595" s="65"/>
      <c r="I595" s="65"/>
    </row>
    <row r="596" spans="7:9" ht="15.75" customHeight="1">
      <c r="G596" s="65"/>
      <c r="H596" s="65"/>
      <c r="I596" s="65"/>
    </row>
    <row r="597" spans="7:9" ht="15.75" customHeight="1">
      <c r="G597" s="65"/>
      <c r="H597" s="65"/>
      <c r="I597" s="65"/>
    </row>
    <row r="598" spans="7:9" ht="15.75" customHeight="1">
      <c r="G598" s="65"/>
      <c r="H598" s="65"/>
      <c r="I598" s="65"/>
    </row>
    <row r="599" spans="7:9" ht="15.75" customHeight="1">
      <c r="G599" s="65"/>
      <c r="H599" s="65"/>
      <c r="I599" s="65"/>
    </row>
    <row r="600" spans="7:9" ht="15.75" customHeight="1">
      <c r="G600" s="65"/>
      <c r="H600" s="65"/>
      <c r="I600" s="65"/>
    </row>
    <row r="601" spans="7:9" ht="15.75" customHeight="1">
      <c r="G601" s="65"/>
      <c r="H601" s="65"/>
      <c r="I601" s="65"/>
    </row>
    <row r="602" spans="7:9" ht="15.75" customHeight="1">
      <c r="G602" s="65"/>
      <c r="H602" s="65"/>
      <c r="I602" s="65"/>
    </row>
    <row r="603" spans="7:9" ht="15.75" customHeight="1">
      <c r="G603" s="65"/>
      <c r="H603" s="65"/>
      <c r="I603" s="65"/>
    </row>
    <row r="604" spans="7:9" ht="15.75" customHeight="1">
      <c r="G604" s="65"/>
      <c r="H604" s="65"/>
      <c r="I604" s="65"/>
    </row>
    <row r="605" spans="7:9" ht="15.75" customHeight="1">
      <c r="G605" s="65"/>
      <c r="H605" s="65"/>
      <c r="I605" s="65"/>
    </row>
    <row r="606" spans="7:9" ht="15.75" customHeight="1">
      <c r="G606" s="65"/>
      <c r="H606" s="65"/>
      <c r="I606" s="65"/>
    </row>
    <row r="607" spans="7:9" ht="15.75" customHeight="1">
      <c r="G607" s="65"/>
      <c r="H607" s="65"/>
      <c r="I607" s="65"/>
    </row>
    <row r="608" spans="7:9" ht="15.75" customHeight="1">
      <c r="G608" s="65"/>
      <c r="H608" s="65"/>
      <c r="I608" s="65"/>
    </row>
    <row r="609" spans="7:9" ht="15.75" customHeight="1">
      <c r="G609" s="65"/>
      <c r="H609" s="65"/>
      <c r="I609" s="65"/>
    </row>
    <row r="610" spans="7:9" ht="15.75" customHeight="1">
      <c r="G610" s="65"/>
      <c r="H610" s="65"/>
      <c r="I610" s="65"/>
    </row>
    <row r="611" spans="7:9" ht="15.75" customHeight="1">
      <c r="G611" s="65"/>
      <c r="H611" s="65"/>
      <c r="I611" s="65"/>
    </row>
    <row r="612" spans="7:9" ht="15.75" customHeight="1">
      <c r="G612" s="65"/>
      <c r="H612" s="65"/>
      <c r="I612" s="65"/>
    </row>
    <row r="613" spans="7:9" ht="15.75" customHeight="1">
      <c r="G613" s="65"/>
      <c r="H613" s="65"/>
      <c r="I613" s="65"/>
    </row>
    <row r="614" spans="7:9" ht="15.75" customHeight="1">
      <c r="G614" s="65"/>
      <c r="H614" s="65"/>
      <c r="I614" s="65"/>
    </row>
    <row r="615" spans="7:9" ht="15.75" customHeight="1">
      <c r="G615" s="65"/>
      <c r="H615" s="65"/>
      <c r="I615" s="65"/>
    </row>
    <row r="616" spans="7:9" ht="15.75" customHeight="1">
      <c r="G616" s="65"/>
      <c r="H616" s="65"/>
      <c r="I616" s="65"/>
    </row>
    <row r="617" spans="7:9" ht="15.75" customHeight="1">
      <c r="G617" s="65"/>
      <c r="H617" s="65"/>
      <c r="I617" s="65"/>
    </row>
    <row r="618" spans="7:9" ht="15.75" customHeight="1">
      <c r="G618" s="65"/>
      <c r="H618" s="65"/>
      <c r="I618" s="65"/>
    </row>
    <row r="619" spans="7:9" ht="15.75" customHeight="1">
      <c r="G619" s="65"/>
      <c r="H619" s="65"/>
      <c r="I619" s="65"/>
    </row>
    <row r="620" spans="7:9" ht="15.75" customHeight="1">
      <c r="G620" s="65"/>
      <c r="H620" s="65"/>
      <c r="I620" s="65"/>
    </row>
    <row r="621" spans="7:9" ht="15.75" customHeight="1">
      <c r="G621" s="65"/>
      <c r="H621" s="65"/>
      <c r="I621" s="65"/>
    </row>
    <row r="622" spans="7:9" ht="15.75" customHeight="1">
      <c r="G622" s="65"/>
      <c r="H622" s="65"/>
      <c r="I622" s="65"/>
    </row>
    <row r="623" spans="7:9" ht="15.75" customHeight="1">
      <c r="G623" s="65"/>
      <c r="H623" s="65"/>
      <c r="I623" s="65"/>
    </row>
    <row r="624" spans="7:9" ht="15.75" customHeight="1">
      <c r="G624" s="65"/>
      <c r="H624" s="65"/>
      <c r="I624" s="65"/>
    </row>
    <row r="625" spans="7:9" ht="15.75" customHeight="1">
      <c r="G625" s="65"/>
      <c r="H625" s="65"/>
      <c r="I625" s="65"/>
    </row>
    <row r="626" spans="7:9" ht="15.75" customHeight="1">
      <c r="G626" s="65"/>
      <c r="H626" s="65"/>
      <c r="I626" s="65"/>
    </row>
    <row r="627" spans="7:9" ht="15.75" customHeight="1">
      <c r="G627" s="65"/>
      <c r="H627" s="65"/>
      <c r="I627" s="65"/>
    </row>
    <row r="628" spans="7:9" ht="15.75" customHeight="1">
      <c r="G628" s="65"/>
      <c r="H628" s="65"/>
      <c r="I628" s="65"/>
    </row>
    <row r="629" spans="7:9" ht="15.75" customHeight="1">
      <c r="G629" s="65"/>
      <c r="H629" s="65"/>
      <c r="I629" s="65"/>
    </row>
    <row r="630" spans="7:9" ht="15.75" customHeight="1">
      <c r="G630" s="65"/>
      <c r="H630" s="65"/>
      <c r="I630" s="65"/>
    </row>
    <row r="631" spans="7:9" ht="15.75" customHeight="1">
      <c r="G631" s="65"/>
      <c r="H631" s="65"/>
      <c r="I631" s="65"/>
    </row>
    <row r="632" spans="7:9" ht="15.75" customHeight="1">
      <c r="G632" s="65"/>
      <c r="H632" s="65"/>
      <c r="I632" s="65"/>
    </row>
    <row r="633" spans="7:9" ht="15.75" customHeight="1">
      <c r="G633" s="65"/>
      <c r="H633" s="65"/>
      <c r="I633" s="65"/>
    </row>
    <row r="634" spans="7:9" ht="15.75" customHeight="1">
      <c r="G634" s="65"/>
      <c r="H634" s="65"/>
      <c r="I634" s="65"/>
    </row>
    <row r="635" spans="7:9" ht="15.75" customHeight="1">
      <c r="G635" s="65"/>
      <c r="H635" s="65"/>
      <c r="I635" s="65"/>
    </row>
    <row r="636" spans="7:9" ht="15.75" customHeight="1">
      <c r="G636" s="65"/>
      <c r="H636" s="65"/>
      <c r="I636" s="65"/>
    </row>
    <row r="637" spans="7:9" ht="15.75" customHeight="1">
      <c r="G637" s="65"/>
      <c r="H637" s="65"/>
      <c r="I637" s="65"/>
    </row>
    <row r="638" spans="7:9" ht="15.75" customHeight="1">
      <c r="G638" s="65"/>
      <c r="H638" s="65"/>
      <c r="I638" s="65"/>
    </row>
    <row r="639" spans="7:9" ht="15.75" customHeight="1">
      <c r="G639" s="65"/>
      <c r="H639" s="65"/>
      <c r="I639" s="65"/>
    </row>
    <row r="640" spans="7:9" ht="15.75" customHeight="1">
      <c r="G640" s="65"/>
      <c r="H640" s="65"/>
      <c r="I640" s="65"/>
    </row>
    <row r="641" spans="7:9" ht="15.75" customHeight="1">
      <c r="G641" s="65"/>
      <c r="H641" s="65"/>
      <c r="I641" s="65"/>
    </row>
    <row r="642" spans="7:9" ht="15.75" customHeight="1">
      <c r="G642" s="65"/>
      <c r="H642" s="65"/>
      <c r="I642" s="65"/>
    </row>
    <row r="643" spans="7:9" ht="15.75" customHeight="1">
      <c r="G643" s="65"/>
      <c r="H643" s="65"/>
      <c r="I643" s="65"/>
    </row>
    <row r="644" spans="7:9" ht="15.75" customHeight="1">
      <c r="G644" s="65"/>
      <c r="H644" s="65"/>
      <c r="I644" s="65"/>
    </row>
    <row r="645" spans="7:9" ht="15.75" customHeight="1">
      <c r="G645" s="65"/>
      <c r="H645" s="65"/>
      <c r="I645" s="65"/>
    </row>
    <row r="646" spans="7:9" ht="15.75" customHeight="1">
      <c r="G646" s="65"/>
      <c r="H646" s="65"/>
      <c r="I646" s="65"/>
    </row>
    <row r="647" spans="7:9" ht="15.75" customHeight="1">
      <c r="G647" s="65"/>
      <c r="H647" s="65"/>
      <c r="I647" s="65"/>
    </row>
    <row r="648" spans="7:9" ht="15.75" customHeight="1">
      <c r="G648" s="65"/>
      <c r="H648" s="65"/>
      <c r="I648" s="65"/>
    </row>
    <row r="649" spans="7:9" ht="15.75" customHeight="1">
      <c r="G649" s="65"/>
      <c r="H649" s="65"/>
      <c r="I649" s="65"/>
    </row>
    <row r="650" spans="7:9" ht="15.75" customHeight="1">
      <c r="G650" s="65"/>
      <c r="H650" s="65"/>
      <c r="I650" s="65"/>
    </row>
    <row r="651" spans="7:9" ht="15.75" customHeight="1">
      <c r="G651" s="65"/>
      <c r="H651" s="65"/>
      <c r="I651" s="65"/>
    </row>
    <row r="652" spans="7:9" ht="15.75" customHeight="1">
      <c r="G652" s="65"/>
      <c r="H652" s="65"/>
      <c r="I652" s="65"/>
    </row>
    <row r="653" spans="7:9" ht="15.75" customHeight="1">
      <c r="G653" s="65"/>
      <c r="H653" s="65"/>
      <c r="I653" s="65"/>
    </row>
    <row r="654" spans="7:9" ht="15.75" customHeight="1">
      <c r="G654" s="65"/>
      <c r="H654" s="65"/>
      <c r="I654" s="65"/>
    </row>
    <row r="655" spans="7:9" ht="15.75" customHeight="1">
      <c r="G655" s="65"/>
      <c r="H655" s="65"/>
      <c r="I655" s="65"/>
    </row>
    <row r="656" spans="7:9" ht="15.75" customHeight="1">
      <c r="G656" s="65"/>
      <c r="H656" s="65"/>
      <c r="I656" s="65"/>
    </row>
    <row r="657" spans="7:9" ht="15.75" customHeight="1">
      <c r="G657" s="65"/>
      <c r="H657" s="65"/>
      <c r="I657" s="65"/>
    </row>
    <row r="658" spans="7:9" ht="15.75" customHeight="1">
      <c r="G658" s="65"/>
      <c r="H658" s="65"/>
      <c r="I658" s="65"/>
    </row>
    <row r="659" spans="7:9" ht="15.75" customHeight="1">
      <c r="G659" s="65"/>
      <c r="H659" s="65"/>
      <c r="I659" s="65"/>
    </row>
    <row r="660" spans="7:9" ht="15.75" customHeight="1">
      <c r="G660" s="65"/>
      <c r="H660" s="65"/>
      <c r="I660" s="65"/>
    </row>
    <row r="661" spans="7:9" ht="15.75" customHeight="1">
      <c r="G661" s="65"/>
      <c r="H661" s="65"/>
      <c r="I661" s="65"/>
    </row>
    <row r="662" spans="7:9" ht="15.75" customHeight="1">
      <c r="G662" s="65"/>
      <c r="H662" s="65"/>
      <c r="I662" s="65"/>
    </row>
    <row r="663" spans="7:9" ht="15.75" customHeight="1">
      <c r="G663" s="65"/>
      <c r="H663" s="65"/>
      <c r="I663" s="65"/>
    </row>
    <row r="664" spans="7:9" ht="15.75" customHeight="1">
      <c r="G664" s="65"/>
      <c r="H664" s="65"/>
      <c r="I664" s="65"/>
    </row>
    <row r="665" spans="7:9" ht="15.75" customHeight="1">
      <c r="G665" s="65"/>
      <c r="H665" s="65"/>
      <c r="I665" s="65"/>
    </row>
    <row r="666" spans="7:9" ht="15.75" customHeight="1">
      <c r="G666" s="65"/>
      <c r="H666" s="65"/>
      <c r="I666" s="65"/>
    </row>
    <row r="667" spans="7:9" ht="15.75" customHeight="1">
      <c r="G667" s="65"/>
      <c r="H667" s="65"/>
      <c r="I667" s="65"/>
    </row>
    <row r="668" spans="7:9" ht="15.75" customHeight="1">
      <c r="G668" s="65"/>
      <c r="H668" s="65"/>
      <c r="I668" s="65"/>
    </row>
    <row r="669" spans="7:9" ht="15.75" customHeight="1">
      <c r="G669" s="65"/>
      <c r="H669" s="65"/>
      <c r="I669" s="65"/>
    </row>
    <row r="670" spans="7:9" ht="15.75" customHeight="1">
      <c r="G670" s="65"/>
      <c r="H670" s="65"/>
      <c r="I670" s="65"/>
    </row>
    <row r="671" spans="7:9" ht="15.75" customHeight="1">
      <c r="G671" s="65"/>
      <c r="H671" s="65"/>
      <c r="I671" s="65"/>
    </row>
    <row r="672" spans="7:9" ht="15.75" customHeight="1">
      <c r="G672" s="65"/>
      <c r="H672" s="65"/>
      <c r="I672" s="65"/>
    </row>
    <row r="673" spans="7:9" ht="15.75" customHeight="1">
      <c r="G673" s="65"/>
      <c r="H673" s="65"/>
      <c r="I673" s="65"/>
    </row>
    <row r="674" spans="7:9" ht="15.75" customHeight="1">
      <c r="G674" s="65"/>
      <c r="H674" s="65"/>
      <c r="I674" s="65"/>
    </row>
    <row r="675" spans="7:9" ht="15.75" customHeight="1">
      <c r="G675" s="65"/>
      <c r="H675" s="65"/>
      <c r="I675" s="65"/>
    </row>
    <row r="676" spans="7:9" ht="15.75" customHeight="1">
      <c r="G676" s="65"/>
      <c r="H676" s="65"/>
      <c r="I676" s="65"/>
    </row>
    <row r="677" spans="7:9" ht="15.75" customHeight="1">
      <c r="G677" s="65"/>
      <c r="H677" s="65"/>
      <c r="I677" s="65"/>
    </row>
    <row r="678" spans="7:9" ht="15.75" customHeight="1">
      <c r="G678" s="65"/>
      <c r="H678" s="65"/>
      <c r="I678" s="65"/>
    </row>
    <row r="679" spans="7:9" ht="15.75" customHeight="1">
      <c r="G679" s="65"/>
      <c r="H679" s="65"/>
      <c r="I679" s="65"/>
    </row>
    <row r="680" spans="7:9" ht="15.75" customHeight="1">
      <c r="G680" s="65"/>
      <c r="H680" s="65"/>
      <c r="I680" s="65"/>
    </row>
    <row r="681" spans="7:9" ht="15.75" customHeight="1">
      <c r="G681" s="65"/>
      <c r="H681" s="65"/>
      <c r="I681" s="65"/>
    </row>
    <row r="682" spans="7:9" ht="15.75" customHeight="1">
      <c r="G682" s="65"/>
      <c r="H682" s="65"/>
      <c r="I682" s="65"/>
    </row>
    <row r="683" spans="7:9" ht="15.75" customHeight="1">
      <c r="G683" s="65"/>
      <c r="H683" s="65"/>
      <c r="I683" s="65"/>
    </row>
    <row r="684" spans="7:9" ht="15.75" customHeight="1">
      <c r="G684" s="65"/>
      <c r="H684" s="65"/>
      <c r="I684" s="65"/>
    </row>
    <row r="685" spans="7:9" ht="15.75" customHeight="1">
      <c r="G685" s="65"/>
      <c r="H685" s="65"/>
      <c r="I685" s="65"/>
    </row>
    <row r="686" spans="7:9" ht="15.75" customHeight="1">
      <c r="G686" s="65"/>
      <c r="H686" s="65"/>
      <c r="I686" s="65"/>
    </row>
    <row r="687" spans="7:9" ht="15.75" customHeight="1">
      <c r="G687" s="65"/>
      <c r="H687" s="65"/>
      <c r="I687" s="65"/>
    </row>
    <row r="688" spans="7:9" ht="15.75" customHeight="1">
      <c r="G688" s="65"/>
      <c r="H688" s="65"/>
      <c r="I688" s="65"/>
    </row>
    <row r="689" spans="7:9" ht="15.75" customHeight="1">
      <c r="G689" s="65"/>
      <c r="H689" s="65"/>
      <c r="I689" s="65"/>
    </row>
    <row r="690" spans="7:9" ht="15.75" customHeight="1">
      <c r="G690" s="65"/>
      <c r="H690" s="65"/>
      <c r="I690" s="65"/>
    </row>
    <row r="691" spans="7:9" ht="15.75" customHeight="1">
      <c r="G691" s="65"/>
      <c r="H691" s="65"/>
      <c r="I691" s="65"/>
    </row>
    <row r="692" spans="7:9" ht="15.75" customHeight="1">
      <c r="G692" s="65"/>
      <c r="H692" s="65"/>
      <c r="I692" s="65"/>
    </row>
    <row r="693" spans="7:9" ht="15.75" customHeight="1">
      <c r="G693" s="65"/>
      <c r="H693" s="65"/>
      <c r="I693" s="65"/>
    </row>
    <row r="694" spans="7:9" ht="15.75" customHeight="1">
      <c r="G694" s="65"/>
      <c r="H694" s="65"/>
      <c r="I694" s="65"/>
    </row>
    <row r="695" spans="7:9" ht="15.75" customHeight="1">
      <c r="G695" s="65"/>
      <c r="H695" s="65"/>
      <c r="I695" s="65"/>
    </row>
    <row r="696" spans="7:9" ht="15.75" customHeight="1">
      <c r="G696" s="65"/>
      <c r="H696" s="65"/>
      <c r="I696" s="65"/>
    </row>
    <row r="697" spans="7:9" ht="15.75" customHeight="1">
      <c r="G697" s="65"/>
      <c r="H697" s="65"/>
      <c r="I697" s="65"/>
    </row>
    <row r="698" spans="7:9" ht="15.75" customHeight="1">
      <c r="G698" s="65"/>
      <c r="H698" s="65"/>
      <c r="I698" s="65"/>
    </row>
    <row r="699" spans="7:9" ht="15.75" customHeight="1">
      <c r="G699" s="65"/>
      <c r="H699" s="65"/>
      <c r="I699" s="65"/>
    </row>
    <row r="700" spans="7:9" ht="15.75" customHeight="1">
      <c r="G700" s="65"/>
      <c r="H700" s="65"/>
      <c r="I700" s="65"/>
    </row>
    <row r="701" spans="7:9" ht="15.75" customHeight="1">
      <c r="G701" s="65"/>
      <c r="H701" s="65"/>
      <c r="I701" s="65"/>
    </row>
    <row r="702" spans="7:9" ht="15.75" customHeight="1">
      <c r="G702" s="65"/>
      <c r="H702" s="65"/>
      <c r="I702" s="65"/>
    </row>
    <row r="703" spans="7:9" ht="15.75" customHeight="1">
      <c r="G703" s="65"/>
      <c r="H703" s="65"/>
      <c r="I703" s="65"/>
    </row>
    <row r="704" spans="7:9" ht="15.75" customHeight="1">
      <c r="G704" s="65"/>
      <c r="H704" s="65"/>
      <c r="I704" s="65"/>
    </row>
    <row r="705" spans="7:9" ht="15.75" customHeight="1">
      <c r="G705" s="65"/>
      <c r="H705" s="65"/>
      <c r="I705" s="65"/>
    </row>
    <row r="706" spans="7:9" ht="15.75" customHeight="1">
      <c r="G706" s="65"/>
      <c r="H706" s="65"/>
      <c r="I706" s="65"/>
    </row>
    <row r="707" spans="7:9" ht="15.75" customHeight="1">
      <c r="G707" s="65"/>
      <c r="H707" s="65"/>
      <c r="I707" s="65"/>
    </row>
    <row r="708" spans="7:9" ht="15.75" customHeight="1">
      <c r="G708" s="65"/>
      <c r="H708" s="65"/>
      <c r="I708" s="65"/>
    </row>
    <row r="709" spans="7:9" ht="15.75" customHeight="1">
      <c r="G709" s="65"/>
      <c r="H709" s="65"/>
      <c r="I709" s="65"/>
    </row>
    <row r="710" spans="7:9" ht="15.75" customHeight="1">
      <c r="G710" s="65"/>
      <c r="H710" s="65"/>
      <c r="I710" s="65"/>
    </row>
    <row r="711" spans="7:9" ht="15.75" customHeight="1">
      <c r="G711" s="65"/>
      <c r="H711" s="65"/>
      <c r="I711" s="65"/>
    </row>
    <row r="712" spans="7:9" ht="15.75" customHeight="1">
      <c r="G712" s="65"/>
      <c r="H712" s="65"/>
      <c r="I712" s="65"/>
    </row>
    <row r="713" spans="7:9" ht="15.75" customHeight="1">
      <c r="G713" s="65"/>
      <c r="H713" s="65"/>
      <c r="I713" s="65"/>
    </row>
    <row r="714" spans="7:9" ht="15.75" customHeight="1">
      <c r="G714" s="65"/>
      <c r="H714" s="65"/>
      <c r="I714" s="65"/>
    </row>
    <row r="715" spans="7:9" ht="15.75" customHeight="1">
      <c r="G715" s="65"/>
      <c r="H715" s="65"/>
      <c r="I715" s="65"/>
    </row>
    <row r="716" spans="7:9" ht="15.75" customHeight="1">
      <c r="G716" s="65"/>
      <c r="H716" s="65"/>
      <c r="I716" s="65"/>
    </row>
    <row r="717" spans="7:9" ht="15.75" customHeight="1">
      <c r="G717" s="65"/>
      <c r="H717" s="65"/>
      <c r="I717" s="65"/>
    </row>
    <row r="718" spans="7:9" ht="15.75" customHeight="1">
      <c r="G718" s="65"/>
      <c r="H718" s="65"/>
      <c r="I718" s="65"/>
    </row>
    <row r="719" spans="7:9" ht="15.75" customHeight="1">
      <c r="G719" s="65"/>
      <c r="H719" s="65"/>
      <c r="I719" s="65"/>
    </row>
    <row r="720" spans="7:9" ht="15.75" customHeight="1">
      <c r="G720" s="65"/>
      <c r="H720" s="65"/>
      <c r="I720" s="65"/>
    </row>
    <row r="721" spans="7:9" ht="15.75" customHeight="1">
      <c r="G721" s="65"/>
      <c r="H721" s="65"/>
      <c r="I721" s="65"/>
    </row>
    <row r="722" spans="7:9" ht="15.75" customHeight="1">
      <c r="G722" s="65"/>
      <c r="H722" s="65"/>
      <c r="I722" s="65"/>
    </row>
    <row r="723" spans="7:9" ht="15.75" customHeight="1">
      <c r="G723" s="65"/>
      <c r="H723" s="65"/>
      <c r="I723" s="65"/>
    </row>
    <row r="724" spans="7:9" ht="15.75" customHeight="1">
      <c r="G724" s="65"/>
      <c r="H724" s="65"/>
      <c r="I724" s="65"/>
    </row>
    <row r="725" spans="7:9" ht="15.75" customHeight="1">
      <c r="G725" s="65"/>
      <c r="H725" s="65"/>
      <c r="I725" s="65"/>
    </row>
    <row r="726" spans="7:9" ht="15.75" customHeight="1">
      <c r="G726" s="65"/>
      <c r="H726" s="65"/>
      <c r="I726" s="65"/>
    </row>
    <row r="727" spans="7:9" ht="15.75" customHeight="1">
      <c r="G727" s="65"/>
      <c r="H727" s="65"/>
      <c r="I727" s="65"/>
    </row>
    <row r="728" spans="7:9" ht="15.75" customHeight="1">
      <c r="G728" s="65"/>
      <c r="H728" s="65"/>
      <c r="I728" s="65"/>
    </row>
    <row r="729" spans="7:9" ht="15.75" customHeight="1">
      <c r="G729" s="65"/>
      <c r="H729" s="65"/>
      <c r="I729" s="65"/>
    </row>
    <row r="730" spans="7:9" ht="15.75" customHeight="1">
      <c r="G730" s="65"/>
      <c r="H730" s="65"/>
      <c r="I730" s="65"/>
    </row>
    <row r="731" spans="7:9" ht="15.75" customHeight="1">
      <c r="G731" s="65"/>
      <c r="H731" s="65"/>
      <c r="I731" s="65"/>
    </row>
    <row r="732" spans="7:9" ht="15.75" customHeight="1">
      <c r="G732" s="65"/>
      <c r="H732" s="65"/>
      <c r="I732" s="65"/>
    </row>
    <row r="733" spans="7:9" ht="15.75" customHeight="1">
      <c r="G733" s="65"/>
      <c r="H733" s="65"/>
      <c r="I733" s="65"/>
    </row>
    <row r="734" spans="7:9" ht="15.75" customHeight="1">
      <c r="G734" s="65"/>
      <c r="H734" s="65"/>
      <c r="I734" s="65"/>
    </row>
    <row r="735" spans="7:9" ht="15.75" customHeight="1">
      <c r="G735" s="65"/>
      <c r="H735" s="65"/>
      <c r="I735" s="65"/>
    </row>
    <row r="736" spans="7:9" ht="15.75" customHeight="1">
      <c r="G736" s="65"/>
      <c r="H736" s="65"/>
      <c r="I736" s="65"/>
    </row>
    <row r="737" spans="7:9" ht="15.75" customHeight="1">
      <c r="G737" s="65"/>
      <c r="H737" s="65"/>
      <c r="I737" s="65"/>
    </row>
    <row r="738" spans="7:9" ht="15.75" customHeight="1">
      <c r="G738" s="65"/>
      <c r="H738" s="65"/>
      <c r="I738" s="65"/>
    </row>
    <row r="739" spans="7:9" ht="15.75" customHeight="1">
      <c r="G739" s="65"/>
      <c r="H739" s="65"/>
      <c r="I739" s="65"/>
    </row>
    <row r="740" spans="7:9" ht="15.75" customHeight="1">
      <c r="G740" s="65"/>
      <c r="H740" s="65"/>
      <c r="I740" s="65"/>
    </row>
    <row r="741" spans="7:9" ht="15.75" customHeight="1">
      <c r="G741" s="65"/>
      <c r="H741" s="65"/>
      <c r="I741" s="65"/>
    </row>
    <row r="742" spans="7:9" ht="15.75" customHeight="1">
      <c r="G742" s="65"/>
      <c r="H742" s="65"/>
      <c r="I742" s="65"/>
    </row>
    <row r="743" spans="7:9" ht="15.75" customHeight="1">
      <c r="G743" s="65"/>
      <c r="H743" s="65"/>
      <c r="I743" s="65"/>
    </row>
    <row r="744" spans="7:9" ht="15.75" customHeight="1">
      <c r="G744" s="65"/>
      <c r="H744" s="65"/>
      <c r="I744" s="65"/>
    </row>
    <row r="745" spans="7:9" ht="15.75" customHeight="1">
      <c r="G745" s="65"/>
      <c r="H745" s="65"/>
      <c r="I745" s="65"/>
    </row>
    <row r="746" spans="7:9" ht="15.75" customHeight="1">
      <c r="G746" s="65"/>
      <c r="H746" s="65"/>
      <c r="I746" s="65"/>
    </row>
    <row r="747" spans="7:9" ht="15.75" customHeight="1">
      <c r="G747" s="65"/>
      <c r="H747" s="65"/>
      <c r="I747" s="65"/>
    </row>
    <row r="748" spans="7:9" ht="15.75" customHeight="1">
      <c r="G748" s="65"/>
      <c r="H748" s="65"/>
      <c r="I748" s="65"/>
    </row>
    <row r="749" spans="7:9" ht="15.75" customHeight="1">
      <c r="G749" s="65"/>
      <c r="H749" s="65"/>
      <c r="I749" s="65"/>
    </row>
    <row r="750" spans="7:9" ht="15.75" customHeight="1">
      <c r="G750" s="65"/>
      <c r="H750" s="65"/>
      <c r="I750" s="65"/>
    </row>
    <row r="751" spans="7:9" ht="15.75" customHeight="1">
      <c r="G751" s="65"/>
      <c r="H751" s="65"/>
      <c r="I751" s="65"/>
    </row>
    <row r="752" spans="7:9" ht="15.75" customHeight="1">
      <c r="G752" s="65"/>
      <c r="H752" s="65"/>
      <c r="I752" s="65"/>
    </row>
    <row r="753" spans="7:9" ht="15.75" customHeight="1">
      <c r="G753" s="65"/>
      <c r="H753" s="65"/>
      <c r="I753" s="65"/>
    </row>
    <row r="754" spans="7:9" ht="15.75" customHeight="1">
      <c r="G754" s="65"/>
      <c r="H754" s="65"/>
      <c r="I754" s="65"/>
    </row>
    <row r="755" spans="7:9" ht="15.75" customHeight="1">
      <c r="G755" s="65"/>
      <c r="H755" s="65"/>
      <c r="I755" s="65"/>
    </row>
    <row r="756" spans="7:9" ht="15.75" customHeight="1">
      <c r="G756" s="65"/>
      <c r="H756" s="65"/>
      <c r="I756" s="65"/>
    </row>
    <row r="757" spans="7:9" ht="15.75" customHeight="1">
      <c r="G757" s="65"/>
      <c r="H757" s="65"/>
      <c r="I757" s="65"/>
    </row>
    <row r="758" spans="7:9" ht="15.75" customHeight="1">
      <c r="G758" s="65"/>
      <c r="H758" s="65"/>
      <c r="I758" s="65"/>
    </row>
    <row r="759" spans="7:9" ht="15.75" customHeight="1">
      <c r="G759" s="65"/>
      <c r="H759" s="65"/>
      <c r="I759" s="65"/>
    </row>
    <row r="760" spans="7:9" ht="15.75" customHeight="1">
      <c r="G760" s="65"/>
      <c r="H760" s="65"/>
      <c r="I760" s="65"/>
    </row>
    <row r="761" spans="7:9" ht="15.75" customHeight="1">
      <c r="G761" s="65"/>
      <c r="H761" s="65"/>
      <c r="I761" s="65"/>
    </row>
    <row r="762" spans="7:9" ht="15.75" customHeight="1">
      <c r="G762" s="65"/>
      <c r="H762" s="65"/>
      <c r="I762" s="65"/>
    </row>
    <row r="763" spans="7:9" ht="15.75" customHeight="1">
      <c r="G763" s="65"/>
      <c r="H763" s="65"/>
      <c r="I763" s="65"/>
    </row>
    <row r="764" spans="7:9" ht="15.75" customHeight="1">
      <c r="G764" s="65"/>
      <c r="H764" s="65"/>
      <c r="I764" s="65"/>
    </row>
    <row r="765" spans="7:9" ht="15.75" customHeight="1">
      <c r="G765" s="65"/>
      <c r="H765" s="65"/>
      <c r="I765" s="65"/>
    </row>
    <row r="766" spans="7:9" ht="15.75" customHeight="1">
      <c r="G766" s="65"/>
      <c r="H766" s="65"/>
      <c r="I766" s="65"/>
    </row>
    <row r="767" spans="7:9" ht="15.75" customHeight="1">
      <c r="G767" s="65"/>
      <c r="H767" s="65"/>
      <c r="I767" s="65"/>
    </row>
    <row r="768" spans="7:9" ht="15.75" customHeight="1">
      <c r="G768" s="65"/>
      <c r="H768" s="65"/>
      <c r="I768" s="65"/>
    </row>
    <row r="769" spans="7:9" ht="15.75" customHeight="1">
      <c r="G769" s="65"/>
      <c r="H769" s="65"/>
      <c r="I769" s="65"/>
    </row>
    <row r="770" spans="7:9" ht="15.75" customHeight="1">
      <c r="G770" s="65"/>
      <c r="H770" s="65"/>
      <c r="I770" s="65"/>
    </row>
    <row r="771" spans="7:9" ht="15.75" customHeight="1">
      <c r="G771" s="65"/>
      <c r="H771" s="65"/>
      <c r="I771" s="65"/>
    </row>
    <row r="772" spans="7:9" ht="15.75" customHeight="1">
      <c r="G772" s="65"/>
      <c r="H772" s="65"/>
      <c r="I772" s="65"/>
    </row>
    <row r="773" spans="7:9" ht="15.75" customHeight="1">
      <c r="G773" s="65"/>
      <c r="H773" s="65"/>
      <c r="I773" s="65"/>
    </row>
    <row r="774" spans="7:9" ht="15.75" customHeight="1">
      <c r="G774" s="65"/>
      <c r="H774" s="65"/>
      <c r="I774" s="65"/>
    </row>
    <row r="775" spans="7:9" ht="15.75" customHeight="1">
      <c r="G775" s="65"/>
      <c r="H775" s="65"/>
      <c r="I775" s="65"/>
    </row>
    <row r="776" spans="7:9" ht="15.75" customHeight="1">
      <c r="G776" s="65"/>
      <c r="H776" s="65"/>
      <c r="I776" s="65"/>
    </row>
    <row r="777" spans="7:9" ht="15.75" customHeight="1">
      <c r="G777" s="65"/>
      <c r="H777" s="65"/>
      <c r="I777" s="65"/>
    </row>
    <row r="778" spans="7:9" ht="15.75" customHeight="1">
      <c r="G778" s="65"/>
      <c r="H778" s="65"/>
      <c r="I778" s="65"/>
    </row>
    <row r="779" spans="7:9" ht="15.75" customHeight="1">
      <c r="G779" s="65"/>
      <c r="H779" s="65"/>
      <c r="I779" s="65"/>
    </row>
    <row r="780" spans="7:9" ht="15.75" customHeight="1">
      <c r="G780" s="65"/>
      <c r="H780" s="65"/>
      <c r="I780" s="65"/>
    </row>
    <row r="781" spans="7:9" ht="15.75" customHeight="1">
      <c r="G781" s="65"/>
      <c r="H781" s="65"/>
      <c r="I781" s="65"/>
    </row>
    <row r="782" spans="7:9" ht="15.75" customHeight="1">
      <c r="G782" s="65"/>
      <c r="H782" s="65"/>
      <c r="I782" s="65"/>
    </row>
    <row r="783" spans="7:9" ht="15.75" customHeight="1">
      <c r="G783" s="65"/>
      <c r="H783" s="65"/>
      <c r="I783" s="65"/>
    </row>
    <row r="784" spans="7:9" ht="15.75" customHeight="1">
      <c r="G784" s="65"/>
      <c r="H784" s="65"/>
      <c r="I784" s="65"/>
    </row>
    <row r="785" spans="7:9" ht="15.75" customHeight="1">
      <c r="G785" s="65"/>
      <c r="H785" s="65"/>
      <c r="I785" s="65"/>
    </row>
    <row r="786" spans="7:9" ht="15.75" customHeight="1">
      <c r="G786" s="65"/>
      <c r="H786" s="65"/>
      <c r="I786" s="65"/>
    </row>
    <row r="787" spans="7:9" ht="15.75" customHeight="1">
      <c r="G787" s="65"/>
      <c r="H787" s="65"/>
      <c r="I787" s="65"/>
    </row>
    <row r="788" spans="7:9" ht="15.75" customHeight="1">
      <c r="G788" s="65"/>
      <c r="H788" s="65"/>
      <c r="I788" s="65"/>
    </row>
    <row r="789" spans="7:9" ht="15.75" customHeight="1">
      <c r="G789" s="65"/>
      <c r="H789" s="65"/>
      <c r="I789" s="65"/>
    </row>
    <row r="790" spans="7:9" ht="15.75" customHeight="1">
      <c r="G790" s="65"/>
      <c r="H790" s="65"/>
      <c r="I790" s="65"/>
    </row>
    <row r="791" spans="7:9" ht="15.75" customHeight="1">
      <c r="G791" s="65"/>
      <c r="H791" s="65"/>
      <c r="I791" s="65"/>
    </row>
    <row r="792" spans="7:9" ht="15.75" customHeight="1">
      <c r="G792" s="65"/>
      <c r="H792" s="65"/>
      <c r="I792" s="65"/>
    </row>
    <row r="793" spans="7:9" ht="15.75" customHeight="1">
      <c r="G793" s="65"/>
      <c r="H793" s="65"/>
      <c r="I793" s="65"/>
    </row>
    <row r="794" spans="7:9" ht="15.75" customHeight="1">
      <c r="G794" s="65"/>
      <c r="H794" s="65"/>
      <c r="I794" s="65"/>
    </row>
    <row r="795" spans="7:9" ht="15.75" customHeight="1">
      <c r="G795" s="65"/>
      <c r="H795" s="65"/>
      <c r="I795" s="65"/>
    </row>
    <row r="796" spans="7:9" ht="15.75" customHeight="1">
      <c r="G796" s="65"/>
      <c r="H796" s="65"/>
      <c r="I796" s="65"/>
    </row>
    <row r="797" spans="7:9" ht="15.75" customHeight="1">
      <c r="G797" s="65"/>
      <c r="H797" s="65"/>
      <c r="I797" s="65"/>
    </row>
    <row r="798" spans="7:9" ht="15.75" customHeight="1">
      <c r="G798" s="65"/>
      <c r="H798" s="65"/>
      <c r="I798" s="65"/>
    </row>
    <row r="799" spans="7:9" ht="15.75" customHeight="1">
      <c r="G799" s="65"/>
      <c r="H799" s="65"/>
      <c r="I799" s="65"/>
    </row>
    <row r="800" spans="7:9" ht="15.75" customHeight="1">
      <c r="G800" s="65"/>
      <c r="H800" s="65"/>
      <c r="I800" s="65"/>
    </row>
    <row r="801" spans="7:9" ht="15.75" customHeight="1">
      <c r="G801" s="65"/>
      <c r="H801" s="65"/>
      <c r="I801" s="65"/>
    </row>
    <row r="802" spans="7:9" ht="15.75" customHeight="1">
      <c r="G802" s="65"/>
      <c r="H802" s="65"/>
      <c r="I802" s="65"/>
    </row>
    <row r="803" spans="7:9" ht="15.75" customHeight="1">
      <c r="G803" s="65"/>
      <c r="H803" s="65"/>
      <c r="I803" s="65"/>
    </row>
    <row r="804" spans="7:9" ht="15.75" customHeight="1">
      <c r="G804" s="65"/>
      <c r="H804" s="65"/>
      <c r="I804" s="65"/>
    </row>
    <row r="805" spans="7:9" ht="15.75" customHeight="1">
      <c r="G805" s="65"/>
      <c r="H805" s="65"/>
      <c r="I805" s="65"/>
    </row>
    <row r="806" spans="7:9" ht="15.75" customHeight="1">
      <c r="G806" s="65"/>
      <c r="H806" s="65"/>
      <c r="I806" s="65"/>
    </row>
    <row r="807" spans="7:9" ht="15.75" customHeight="1">
      <c r="G807" s="65"/>
      <c r="H807" s="65"/>
      <c r="I807" s="65"/>
    </row>
    <row r="808" spans="7:9" ht="15.75" customHeight="1">
      <c r="G808" s="65"/>
      <c r="H808" s="65"/>
      <c r="I808" s="65"/>
    </row>
    <row r="809" spans="7:9" ht="15.75" customHeight="1">
      <c r="G809" s="65"/>
      <c r="H809" s="65"/>
      <c r="I809" s="65"/>
    </row>
    <row r="810" spans="7:9" ht="15.75" customHeight="1">
      <c r="G810" s="65"/>
      <c r="H810" s="65"/>
      <c r="I810" s="65"/>
    </row>
    <row r="811" spans="7:9" ht="15.75" customHeight="1">
      <c r="G811" s="65"/>
      <c r="H811" s="65"/>
      <c r="I811" s="65"/>
    </row>
    <row r="812" spans="7:9" ht="15.75" customHeight="1">
      <c r="G812" s="65"/>
      <c r="H812" s="65"/>
      <c r="I812" s="65"/>
    </row>
    <row r="813" spans="7:9" ht="15.75" customHeight="1">
      <c r="G813" s="65"/>
      <c r="H813" s="65"/>
      <c r="I813" s="65"/>
    </row>
    <row r="814" spans="7:9" ht="15.75" customHeight="1">
      <c r="G814" s="65"/>
      <c r="H814" s="65"/>
      <c r="I814" s="65"/>
    </row>
    <row r="815" spans="7:9" ht="15.75" customHeight="1">
      <c r="G815" s="65"/>
      <c r="H815" s="65"/>
      <c r="I815" s="65"/>
    </row>
    <row r="816" spans="7:9" ht="15.75" customHeight="1">
      <c r="G816" s="65"/>
      <c r="H816" s="65"/>
      <c r="I816" s="65"/>
    </row>
    <row r="817" spans="7:9" ht="15.75" customHeight="1">
      <c r="G817" s="65"/>
      <c r="H817" s="65"/>
      <c r="I817" s="65"/>
    </row>
    <row r="818" spans="7:9" ht="15.75" customHeight="1">
      <c r="G818" s="65"/>
      <c r="H818" s="65"/>
      <c r="I818" s="65"/>
    </row>
    <row r="819" spans="7:9" ht="15.75" customHeight="1">
      <c r="G819" s="65"/>
      <c r="H819" s="65"/>
      <c r="I819" s="65"/>
    </row>
    <row r="820" spans="7:9" ht="15.75" customHeight="1">
      <c r="G820" s="65"/>
      <c r="H820" s="65"/>
      <c r="I820" s="65"/>
    </row>
    <row r="821" spans="7:9" ht="15.75" customHeight="1">
      <c r="G821" s="65"/>
      <c r="H821" s="65"/>
      <c r="I821" s="65"/>
    </row>
    <row r="822" spans="7:9" ht="15.75" customHeight="1">
      <c r="G822" s="65"/>
      <c r="H822" s="65"/>
      <c r="I822" s="65"/>
    </row>
    <row r="823" spans="7:9" ht="15.75" customHeight="1">
      <c r="G823" s="65"/>
      <c r="H823" s="65"/>
      <c r="I823" s="65"/>
    </row>
    <row r="824" spans="7:9" ht="15.75" customHeight="1">
      <c r="G824" s="65"/>
      <c r="H824" s="65"/>
      <c r="I824" s="65"/>
    </row>
    <row r="825" spans="7:9" ht="15.75" customHeight="1">
      <c r="G825" s="65"/>
      <c r="H825" s="65"/>
      <c r="I825" s="65"/>
    </row>
    <row r="826" spans="7:9" ht="15.75" customHeight="1">
      <c r="G826" s="65"/>
      <c r="H826" s="65"/>
      <c r="I826" s="65"/>
    </row>
    <row r="827" spans="7:9" ht="15.75" customHeight="1">
      <c r="G827" s="65"/>
      <c r="H827" s="65"/>
      <c r="I827" s="65"/>
    </row>
    <row r="828" spans="7:9" ht="15.75" customHeight="1">
      <c r="G828" s="65"/>
      <c r="H828" s="65"/>
      <c r="I828" s="65"/>
    </row>
    <row r="829" spans="7:9" ht="15.75" customHeight="1">
      <c r="G829" s="65"/>
      <c r="H829" s="65"/>
      <c r="I829" s="65"/>
    </row>
    <row r="830" spans="7:9" ht="15.75" customHeight="1">
      <c r="G830" s="65"/>
      <c r="H830" s="65"/>
      <c r="I830" s="65"/>
    </row>
    <row r="831" spans="7:9" ht="15.75" customHeight="1">
      <c r="G831" s="65"/>
      <c r="H831" s="65"/>
      <c r="I831" s="65"/>
    </row>
    <row r="832" spans="7:9" ht="15.75" customHeight="1">
      <c r="G832" s="65"/>
      <c r="H832" s="65"/>
      <c r="I832" s="65"/>
    </row>
    <row r="833" spans="7:9" ht="15.75" customHeight="1">
      <c r="G833" s="65"/>
      <c r="H833" s="65"/>
      <c r="I833" s="65"/>
    </row>
    <row r="834" spans="7:9" ht="15.75" customHeight="1">
      <c r="G834" s="65"/>
      <c r="H834" s="65"/>
      <c r="I834" s="65"/>
    </row>
    <row r="835" spans="7:9" ht="15.75" customHeight="1">
      <c r="G835" s="65"/>
      <c r="H835" s="65"/>
      <c r="I835" s="65"/>
    </row>
    <row r="836" spans="7:9" ht="15.75" customHeight="1">
      <c r="G836" s="65"/>
      <c r="H836" s="65"/>
      <c r="I836" s="65"/>
    </row>
    <row r="837" spans="7:9" ht="15.75" customHeight="1">
      <c r="G837" s="65"/>
      <c r="H837" s="65"/>
      <c r="I837" s="65"/>
    </row>
    <row r="838" spans="7:9" ht="15.75" customHeight="1">
      <c r="G838" s="65"/>
      <c r="H838" s="65"/>
      <c r="I838" s="65"/>
    </row>
    <row r="839" spans="7:9" ht="15.75" customHeight="1">
      <c r="G839" s="65"/>
      <c r="H839" s="65"/>
      <c r="I839" s="65"/>
    </row>
    <row r="840" spans="7:9" ht="15.75" customHeight="1">
      <c r="G840" s="65"/>
      <c r="H840" s="65"/>
      <c r="I840" s="65"/>
    </row>
    <row r="841" spans="7:9" ht="15.75" customHeight="1">
      <c r="G841" s="65"/>
      <c r="H841" s="65"/>
      <c r="I841" s="65"/>
    </row>
    <row r="842" spans="7:9" ht="15.75" customHeight="1">
      <c r="G842" s="65"/>
      <c r="H842" s="65"/>
      <c r="I842" s="65"/>
    </row>
    <row r="843" spans="7:9" ht="15.75" customHeight="1">
      <c r="G843" s="65"/>
      <c r="H843" s="65"/>
      <c r="I843" s="65"/>
    </row>
    <row r="844" spans="7:9" ht="15.75" customHeight="1">
      <c r="G844" s="65"/>
      <c r="H844" s="65"/>
      <c r="I844" s="65"/>
    </row>
    <row r="845" spans="7:9" ht="15.75" customHeight="1">
      <c r="G845" s="65"/>
      <c r="H845" s="65"/>
      <c r="I845" s="65"/>
    </row>
    <row r="846" spans="7:9" ht="15.75" customHeight="1">
      <c r="G846" s="65"/>
      <c r="H846" s="65"/>
      <c r="I846" s="65"/>
    </row>
    <row r="847" spans="7:9" ht="15.75" customHeight="1">
      <c r="G847" s="65"/>
      <c r="H847" s="65"/>
      <c r="I847" s="65"/>
    </row>
    <row r="848" spans="7:9" ht="15.75" customHeight="1">
      <c r="G848" s="65"/>
      <c r="H848" s="65"/>
      <c r="I848" s="65"/>
    </row>
    <row r="849" spans="7:9" ht="15.75" customHeight="1">
      <c r="G849" s="65"/>
      <c r="H849" s="65"/>
      <c r="I849" s="65"/>
    </row>
    <row r="850" spans="7:9" ht="15.75" customHeight="1">
      <c r="G850" s="65"/>
      <c r="H850" s="65"/>
      <c r="I850" s="65"/>
    </row>
    <row r="851" spans="7:9" ht="15.75" customHeight="1">
      <c r="G851" s="65"/>
      <c r="H851" s="65"/>
      <c r="I851" s="65"/>
    </row>
    <row r="852" spans="7:9" ht="15.75" customHeight="1">
      <c r="G852" s="65"/>
      <c r="H852" s="65"/>
      <c r="I852" s="65"/>
    </row>
    <row r="853" spans="7:9" ht="15.75" customHeight="1">
      <c r="G853" s="65"/>
      <c r="H853" s="65"/>
      <c r="I853" s="65"/>
    </row>
    <row r="854" spans="7:9" ht="15.75" customHeight="1">
      <c r="G854" s="65"/>
      <c r="H854" s="65"/>
      <c r="I854" s="65"/>
    </row>
    <row r="855" spans="7:9" ht="15.75" customHeight="1">
      <c r="G855" s="65"/>
      <c r="H855" s="65"/>
      <c r="I855" s="65"/>
    </row>
    <row r="856" spans="7:9" ht="15.75" customHeight="1">
      <c r="G856" s="65"/>
      <c r="H856" s="65"/>
      <c r="I856" s="65"/>
    </row>
    <row r="857" spans="7:9" ht="15.75" customHeight="1">
      <c r="G857" s="65"/>
      <c r="H857" s="65"/>
      <c r="I857" s="65"/>
    </row>
    <row r="858" spans="7:9" ht="15.75" customHeight="1">
      <c r="G858" s="65"/>
      <c r="H858" s="65"/>
      <c r="I858" s="65"/>
    </row>
    <row r="859" spans="7:9" ht="15.75" customHeight="1">
      <c r="G859" s="65"/>
      <c r="H859" s="65"/>
      <c r="I859" s="65"/>
    </row>
    <row r="860" spans="7:9" ht="15.75" customHeight="1">
      <c r="G860" s="65"/>
      <c r="H860" s="65"/>
      <c r="I860" s="65"/>
    </row>
    <row r="861" spans="7:9" ht="15.75" customHeight="1">
      <c r="G861" s="65"/>
      <c r="H861" s="65"/>
      <c r="I861" s="65"/>
    </row>
    <row r="862" spans="7:9" ht="15.75" customHeight="1">
      <c r="G862" s="65"/>
      <c r="H862" s="65"/>
      <c r="I862" s="65"/>
    </row>
    <row r="863" spans="7:9" ht="15.75" customHeight="1">
      <c r="G863" s="65"/>
      <c r="H863" s="65"/>
      <c r="I863" s="65"/>
    </row>
    <row r="864" spans="7:9" ht="15.75" customHeight="1">
      <c r="G864" s="65"/>
      <c r="H864" s="65"/>
      <c r="I864" s="65"/>
    </row>
    <row r="865" spans="7:9" ht="15.75" customHeight="1">
      <c r="G865" s="65"/>
      <c r="H865" s="65"/>
      <c r="I865" s="65"/>
    </row>
    <row r="866" spans="7:9" ht="15.75" customHeight="1">
      <c r="G866" s="65"/>
      <c r="H866" s="65"/>
      <c r="I866" s="65"/>
    </row>
    <row r="867" spans="7:9" ht="15.75" customHeight="1">
      <c r="G867" s="65"/>
      <c r="H867" s="65"/>
      <c r="I867" s="65"/>
    </row>
    <row r="868" spans="7:9" ht="15.75" customHeight="1">
      <c r="G868" s="65"/>
      <c r="H868" s="65"/>
      <c r="I868" s="65"/>
    </row>
    <row r="869" spans="7:9" ht="15.75" customHeight="1">
      <c r="G869" s="65"/>
      <c r="H869" s="65"/>
      <c r="I869" s="65"/>
    </row>
    <row r="870" spans="7:9" ht="15.75" customHeight="1">
      <c r="G870" s="65"/>
      <c r="H870" s="65"/>
      <c r="I870" s="65"/>
    </row>
    <row r="871" spans="7:9" ht="15.75" customHeight="1">
      <c r="G871" s="65"/>
      <c r="H871" s="65"/>
      <c r="I871" s="65"/>
    </row>
    <row r="872" spans="7:9" ht="15.75" customHeight="1">
      <c r="G872" s="65"/>
      <c r="H872" s="65"/>
      <c r="I872" s="65"/>
    </row>
    <row r="873" spans="7:9" ht="15.75" customHeight="1">
      <c r="G873" s="65"/>
      <c r="H873" s="65"/>
      <c r="I873" s="65"/>
    </row>
    <row r="874" spans="7:9" ht="15.75" customHeight="1">
      <c r="G874" s="65"/>
      <c r="H874" s="65"/>
      <c r="I874" s="65"/>
    </row>
    <row r="875" spans="7:9" ht="15.75" customHeight="1">
      <c r="G875" s="65"/>
      <c r="H875" s="65"/>
      <c r="I875" s="65"/>
    </row>
    <row r="876" spans="7:9" ht="15.75" customHeight="1">
      <c r="G876" s="65"/>
      <c r="H876" s="65"/>
      <c r="I876" s="65"/>
    </row>
    <row r="877" spans="7:9" ht="15.75" customHeight="1">
      <c r="G877" s="65"/>
      <c r="H877" s="65"/>
      <c r="I877" s="65"/>
    </row>
    <row r="878" spans="7:9" ht="15.75" customHeight="1">
      <c r="G878" s="65"/>
      <c r="H878" s="65"/>
      <c r="I878" s="65"/>
    </row>
    <row r="879" spans="7:9" ht="15.75" customHeight="1">
      <c r="G879" s="65"/>
      <c r="H879" s="65"/>
      <c r="I879" s="65"/>
    </row>
    <row r="880" spans="7:9" ht="15.75" customHeight="1">
      <c r="G880" s="65"/>
      <c r="H880" s="65"/>
      <c r="I880" s="65"/>
    </row>
    <row r="881" spans="7:9" ht="15.75" customHeight="1">
      <c r="G881" s="65"/>
      <c r="H881" s="65"/>
      <c r="I881" s="65"/>
    </row>
    <row r="882" spans="7:9" ht="15.75" customHeight="1">
      <c r="G882" s="65"/>
      <c r="H882" s="65"/>
      <c r="I882" s="65"/>
    </row>
    <row r="883" spans="7:9" ht="15.75" customHeight="1">
      <c r="G883" s="65"/>
      <c r="H883" s="65"/>
      <c r="I883" s="65"/>
    </row>
    <row r="884" spans="7:9" ht="15.75" customHeight="1">
      <c r="G884" s="65"/>
      <c r="H884" s="65"/>
      <c r="I884" s="65"/>
    </row>
    <row r="885" spans="7:9" ht="15.75" customHeight="1">
      <c r="G885" s="65"/>
      <c r="H885" s="65"/>
      <c r="I885" s="65"/>
    </row>
    <row r="886" spans="7:9" ht="15.75" customHeight="1">
      <c r="G886" s="65"/>
      <c r="H886" s="65"/>
      <c r="I886" s="65"/>
    </row>
    <row r="887" spans="7:9" ht="15.75" customHeight="1">
      <c r="G887" s="65"/>
      <c r="H887" s="65"/>
      <c r="I887" s="65"/>
    </row>
    <row r="888" spans="7:9" ht="15.75" customHeight="1">
      <c r="G888" s="65"/>
      <c r="H888" s="65"/>
      <c r="I888" s="65"/>
    </row>
    <row r="889" spans="7:9" ht="15.75" customHeight="1">
      <c r="G889" s="65"/>
      <c r="H889" s="65"/>
      <c r="I889" s="65"/>
    </row>
    <row r="890" spans="7:9" ht="15.75" customHeight="1">
      <c r="G890" s="65"/>
      <c r="H890" s="65"/>
      <c r="I890" s="65"/>
    </row>
    <row r="891" spans="7:9" ht="15.75" customHeight="1">
      <c r="G891" s="65"/>
      <c r="H891" s="65"/>
      <c r="I891" s="65"/>
    </row>
    <row r="892" spans="7:9" ht="15.75" customHeight="1">
      <c r="G892" s="65"/>
      <c r="H892" s="65"/>
      <c r="I892" s="65"/>
    </row>
    <row r="893" spans="7:9" ht="15.75" customHeight="1">
      <c r="G893" s="65"/>
      <c r="H893" s="65"/>
      <c r="I893" s="65"/>
    </row>
    <row r="894" spans="7:9" ht="15.75" customHeight="1">
      <c r="G894" s="65"/>
      <c r="H894" s="65"/>
      <c r="I894" s="65"/>
    </row>
    <row r="895" spans="7:9" ht="15.75" customHeight="1">
      <c r="G895" s="65"/>
      <c r="H895" s="65"/>
      <c r="I895" s="65"/>
    </row>
    <row r="896" spans="7:9" ht="15.75" customHeight="1">
      <c r="G896" s="65"/>
      <c r="H896" s="65"/>
      <c r="I896" s="65"/>
    </row>
    <row r="897" spans="7:9" ht="15.75" customHeight="1">
      <c r="G897" s="65"/>
      <c r="H897" s="65"/>
      <c r="I897" s="65"/>
    </row>
    <row r="898" spans="7:9" ht="15.75" customHeight="1">
      <c r="G898" s="65"/>
      <c r="H898" s="65"/>
      <c r="I898" s="65"/>
    </row>
    <row r="899" spans="7:9" ht="15.75" customHeight="1">
      <c r="G899" s="65"/>
      <c r="H899" s="65"/>
      <c r="I899" s="65"/>
    </row>
    <row r="900" spans="7:9" ht="15.75" customHeight="1">
      <c r="G900" s="65"/>
      <c r="H900" s="65"/>
      <c r="I900" s="65"/>
    </row>
    <row r="901" spans="7:9" ht="15.75" customHeight="1">
      <c r="G901" s="65"/>
      <c r="H901" s="65"/>
      <c r="I901" s="65"/>
    </row>
    <row r="902" spans="7:9" ht="15.75" customHeight="1">
      <c r="G902" s="65"/>
      <c r="H902" s="65"/>
      <c r="I902" s="65"/>
    </row>
    <row r="903" spans="7:9" ht="15.75" customHeight="1">
      <c r="G903" s="65"/>
      <c r="H903" s="65"/>
      <c r="I903" s="65"/>
    </row>
    <row r="904" spans="7:9" ht="15.75" customHeight="1">
      <c r="G904" s="65"/>
      <c r="H904" s="65"/>
      <c r="I904" s="65"/>
    </row>
    <row r="905" spans="7:9" ht="15.75" customHeight="1">
      <c r="G905" s="65"/>
      <c r="H905" s="65"/>
      <c r="I905" s="65"/>
    </row>
    <row r="906" spans="7:9" ht="15.75" customHeight="1">
      <c r="G906" s="65"/>
      <c r="H906" s="65"/>
      <c r="I906" s="65"/>
    </row>
    <row r="907" spans="7:9" ht="15.75" customHeight="1">
      <c r="G907" s="65"/>
      <c r="H907" s="65"/>
      <c r="I907" s="65"/>
    </row>
    <row r="908" spans="7:9" ht="15.75" customHeight="1">
      <c r="G908" s="65"/>
      <c r="H908" s="65"/>
      <c r="I908" s="65"/>
    </row>
    <row r="909" spans="7:9" ht="15.75" customHeight="1">
      <c r="G909" s="65"/>
      <c r="H909" s="65"/>
      <c r="I909" s="65"/>
    </row>
    <row r="910" spans="7:9" ht="15.75" customHeight="1">
      <c r="G910" s="65"/>
      <c r="H910" s="65"/>
      <c r="I910" s="65"/>
    </row>
    <row r="911" spans="7:9" ht="15.75" customHeight="1">
      <c r="G911" s="65"/>
      <c r="H911" s="65"/>
      <c r="I911" s="65"/>
    </row>
    <row r="912" spans="7:9" ht="15.75" customHeight="1">
      <c r="G912" s="65"/>
      <c r="H912" s="65"/>
      <c r="I912" s="65"/>
    </row>
    <row r="913" spans="7:9" ht="15.75" customHeight="1">
      <c r="G913" s="65"/>
      <c r="H913" s="65"/>
      <c r="I913" s="65"/>
    </row>
    <row r="914" spans="7:9" ht="15.75" customHeight="1">
      <c r="G914" s="65"/>
      <c r="H914" s="65"/>
      <c r="I914" s="65"/>
    </row>
    <row r="915" spans="7:9" ht="15.75" customHeight="1">
      <c r="G915" s="65"/>
      <c r="H915" s="65"/>
      <c r="I915" s="65"/>
    </row>
    <row r="916" spans="7:9" ht="15.75" customHeight="1">
      <c r="G916" s="65"/>
      <c r="H916" s="65"/>
      <c r="I916" s="65"/>
    </row>
    <row r="917" spans="7:9" ht="15.75" customHeight="1">
      <c r="G917" s="65"/>
      <c r="H917" s="65"/>
      <c r="I917" s="65"/>
    </row>
    <row r="918" spans="7:9" ht="15.75" customHeight="1">
      <c r="G918" s="65"/>
      <c r="H918" s="65"/>
      <c r="I918" s="65"/>
    </row>
    <row r="919" spans="7:9" ht="15.75" customHeight="1">
      <c r="G919" s="65"/>
      <c r="H919" s="65"/>
      <c r="I919" s="65"/>
    </row>
    <row r="920" spans="7:9" ht="15.75" customHeight="1">
      <c r="G920" s="65"/>
      <c r="H920" s="65"/>
      <c r="I920" s="65"/>
    </row>
    <row r="921" spans="7:9" ht="15.75" customHeight="1">
      <c r="G921" s="65"/>
      <c r="H921" s="65"/>
      <c r="I921" s="65"/>
    </row>
    <row r="922" spans="7:9" ht="15.75" customHeight="1">
      <c r="G922" s="65"/>
      <c r="H922" s="65"/>
      <c r="I922" s="65"/>
    </row>
    <row r="923" spans="7:9" ht="15.75" customHeight="1">
      <c r="G923" s="65"/>
      <c r="H923" s="65"/>
      <c r="I923" s="65"/>
    </row>
    <row r="924" spans="7:9" ht="15.75" customHeight="1">
      <c r="G924" s="65"/>
      <c r="H924" s="65"/>
      <c r="I924" s="65"/>
    </row>
    <row r="925" spans="7:9" ht="15.75" customHeight="1">
      <c r="G925" s="65"/>
      <c r="H925" s="65"/>
      <c r="I925" s="65"/>
    </row>
    <row r="926" spans="7:9" ht="15.75" customHeight="1">
      <c r="G926" s="65"/>
      <c r="H926" s="65"/>
      <c r="I926" s="65"/>
    </row>
    <row r="927" spans="7:9" ht="15.75" customHeight="1">
      <c r="G927" s="65"/>
      <c r="H927" s="65"/>
      <c r="I927" s="65"/>
    </row>
    <row r="928" spans="7:9" ht="15.75" customHeight="1">
      <c r="G928" s="65"/>
      <c r="H928" s="65"/>
      <c r="I928" s="65"/>
    </row>
    <row r="929" spans="7:9" ht="15.75" customHeight="1">
      <c r="G929" s="65"/>
      <c r="H929" s="65"/>
      <c r="I929" s="65"/>
    </row>
    <row r="930" spans="7:9" ht="15.75" customHeight="1">
      <c r="G930" s="65"/>
      <c r="H930" s="65"/>
      <c r="I930" s="65"/>
    </row>
    <row r="931" spans="7:9" ht="15.75" customHeight="1">
      <c r="G931" s="65"/>
      <c r="H931" s="65"/>
      <c r="I931" s="65"/>
    </row>
    <row r="932" spans="7:9" ht="15.75" customHeight="1">
      <c r="G932" s="65"/>
      <c r="H932" s="65"/>
      <c r="I932" s="65"/>
    </row>
    <row r="933" spans="7:9" ht="15.75" customHeight="1">
      <c r="G933" s="65"/>
      <c r="H933" s="65"/>
      <c r="I933" s="65"/>
    </row>
    <row r="934" spans="7:9" ht="15.75" customHeight="1">
      <c r="G934" s="65"/>
      <c r="H934" s="65"/>
      <c r="I934" s="65"/>
    </row>
    <row r="935" spans="7:9" ht="15.75" customHeight="1">
      <c r="G935" s="65"/>
      <c r="H935" s="65"/>
      <c r="I935" s="65"/>
    </row>
    <row r="936" spans="7:9" ht="15.75" customHeight="1">
      <c r="G936" s="65"/>
      <c r="H936" s="65"/>
      <c r="I936" s="65"/>
    </row>
    <row r="937" spans="7:9" ht="15.75" customHeight="1">
      <c r="G937" s="65"/>
      <c r="H937" s="65"/>
      <c r="I937" s="65"/>
    </row>
    <row r="938" spans="7:9" ht="15.75" customHeight="1">
      <c r="G938" s="65"/>
      <c r="H938" s="65"/>
      <c r="I938" s="65"/>
    </row>
    <row r="939" spans="7:9" ht="15.75" customHeight="1">
      <c r="G939" s="65"/>
      <c r="H939" s="65"/>
      <c r="I939" s="65"/>
    </row>
    <row r="940" spans="7:9" ht="15.75" customHeight="1">
      <c r="G940" s="65"/>
      <c r="H940" s="65"/>
      <c r="I940" s="65"/>
    </row>
    <row r="941" spans="7:9" ht="15.75" customHeight="1">
      <c r="G941" s="65"/>
      <c r="H941" s="65"/>
      <c r="I941" s="65"/>
    </row>
    <row r="942" spans="7:9" ht="15.75" customHeight="1">
      <c r="G942" s="65"/>
      <c r="H942" s="65"/>
      <c r="I942" s="65"/>
    </row>
    <row r="943" spans="7:9" ht="15.75" customHeight="1">
      <c r="G943" s="65"/>
      <c r="H943" s="65"/>
      <c r="I943" s="65"/>
    </row>
    <row r="944" spans="7:9" ht="15.75" customHeight="1">
      <c r="G944" s="65"/>
      <c r="H944" s="65"/>
      <c r="I944" s="65"/>
    </row>
    <row r="945" spans="7:9" ht="15.75" customHeight="1">
      <c r="G945" s="65"/>
      <c r="H945" s="65"/>
      <c r="I945" s="65"/>
    </row>
    <row r="946" spans="7:9" ht="15.75" customHeight="1">
      <c r="G946" s="65"/>
      <c r="H946" s="65"/>
      <c r="I946" s="65"/>
    </row>
    <row r="947" spans="7:9" ht="15.75" customHeight="1">
      <c r="G947" s="65"/>
      <c r="H947" s="65"/>
      <c r="I947" s="65"/>
    </row>
    <row r="948" spans="7:9" ht="15.75" customHeight="1">
      <c r="G948" s="65"/>
      <c r="H948" s="65"/>
      <c r="I948" s="65"/>
    </row>
    <row r="949" spans="7:9" ht="15.75" customHeight="1">
      <c r="G949" s="65"/>
      <c r="H949" s="65"/>
      <c r="I949" s="65"/>
    </row>
    <row r="950" spans="7:9" ht="15.75" customHeight="1">
      <c r="G950" s="65"/>
      <c r="H950" s="65"/>
      <c r="I950" s="65"/>
    </row>
    <row r="951" spans="7:9" ht="15.75" customHeight="1">
      <c r="G951" s="65"/>
      <c r="H951" s="65"/>
      <c r="I951" s="65"/>
    </row>
    <row r="952" spans="7:9" ht="15.75" customHeight="1">
      <c r="G952" s="65"/>
      <c r="H952" s="65"/>
      <c r="I952" s="65"/>
    </row>
    <row r="953" spans="7:9" ht="15.75" customHeight="1">
      <c r="G953" s="65"/>
      <c r="H953" s="65"/>
      <c r="I953" s="65"/>
    </row>
    <row r="954" spans="7:9" ht="15.75" customHeight="1">
      <c r="G954" s="65"/>
      <c r="H954" s="65"/>
      <c r="I954" s="65"/>
    </row>
    <row r="955" spans="7:9" ht="15.75" customHeight="1">
      <c r="G955" s="65"/>
      <c r="H955" s="65"/>
      <c r="I955" s="65"/>
    </row>
    <row r="956" spans="7:9" ht="15.75" customHeight="1">
      <c r="G956" s="65"/>
      <c r="H956" s="65"/>
      <c r="I956" s="65"/>
    </row>
    <row r="957" spans="7:9" ht="15.75" customHeight="1">
      <c r="G957" s="65"/>
      <c r="H957" s="65"/>
      <c r="I957" s="65"/>
    </row>
    <row r="958" spans="7:9" ht="15.75" customHeight="1">
      <c r="G958" s="65"/>
      <c r="H958" s="65"/>
      <c r="I958" s="65"/>
    </row>
    <row r="959" spans="7:9" ht="15.75" customHeight="1">
      <c r="G959" s="65"/>
      <c r="H959" s="65"/>
      <c r="I959" s="65"/>
    </row>
    <row r="960" spans="7:9" ht="15.75" customHeight="1">
      <c r="G960" s="65"/>
      <c r="H960" s="65"/>
      <c r="I960" s="65"/>
    </row>
    <row r="961" spans="7:9" ht="15.75" customHeight="1">
      <c r="G961" s="65"/>
      <c r="H961" s="65"/>
      <c r="I961" s="65"/>
    </row>
    <row r="962" spans="7:9" ht="15.75" customHeight="1">
      <c r="G962" s="65"/>
      <c r="H962" s="65"/>
      <c r="I962" s="65"/>
    </row>
    <row r="963" spans="7:9" ht="15.75" customHeight="1">
      <c r="G963" s="65"/>
      <c r="H963" s="65"/>
      <c r="I963" s="65"/>
    </row>
    <row r="964" spans="7:9" ht="15.75" customHeight="1">
      <c r="G964" s="65"/>
      <c r="H964" s="65"/>
      <c r="I964" s="65"/>
    </row>
    <row r="965" spans="7:9" ht="15.75" customHeight="1">
      <c r="G965" s="65"/>
      <c r="H965" s="65"/>
      <c r="I965" s="65"/>
    </row>
    <row r="966" spans="7:9" ht="15.75" customHeight="1">
      <c r="G966" s="65"/>
      <c r="H966" s="65"/>
      <c r="I966" s="65"/>
    </row>
    <row r="967" spans="7:9" ht="15.75" customHeight="1">
      <c r="G967" s="65"/>
      <c r="H967" s="65"/>
      <c r="I967" s="65"/>
    </row>
    <row r="968" spans="7:9" ht="15.75" customHeight="1">
      <c r="G968" s="65"/>
      <c r="H968" s="65"/>
      <c r="I968" s="65"/>
    </row>
    <row r="969" spans="7:9" ht="15.75" customHeight="1">
      <c r="G969" s="65"/>
      <c r="H969" s="65"/>
      <c r="I969" s="65"/>
    </row>
    <row r="970" spans="7:9" ht="15.75" customHeight="1">
      <c r="G970" s="65"/>
      <c r="H970" s="65"/>
      <c r="I970" s="65"/>
    </row>
    <row r="971" spans="7:9" ht="15.75" customHeight="1">
      <c r="G971" s="65"/>
      <c r="H971" s="65"/>
      <c r="I971" s="65"/>
    </row>
    <row r="972" spans="7:9" ht="15.75" customHeight="1">
      <c r="G972" s="65"/>
      <c r="H972" s="65"/>
      <c r="I972" s="65"/>
    </row>
    <row r="973" spans="7:9" ht="15.75" customHeight="1">
      <c r="G973" s="65"/>
      <c r="H973" s="65"/>
      <c r="I973" s="65"/>
    </row>
    <row r="974" spans="7:9" ht="15.75" customHeight="1">
      <c r="G974" s="65"/>
      <c r="H974" s="65"/>
      <c r="I974" s="65"/>
    </row>
    <row r="975" spans="7:9" ht="15.75" customHeight="1">
      <c r="G975" s="65"/>
      <c r="H975" s="65"/>
      <c r="I975" s="65"/>
    </row>
    <row r="976" spans="7:9" ht="15.75" customHeight="1">
      <c r="G976" s="65"/>
      <c r="H976" s="65"/>
      <c r="I976" s="65"/>
    </row>
    <row r="977" spans="7:9" ht="15.75" customHeight="1">
      <c r="G977" s="65"/>
      <c r="H977" s="65"/>
      <c r="I977" s="65"/>
    </row>
    <row r="978" spans="7:9" ht="15.75" customHeight="1">
      <c r="G978" s="65"/>
      <c r="H978" s="65"/>
      <c r="I978" s="65"/>
    </row>
    <row r="979" spans="7:9" ht="15.75" customHeight="1">
      <c r="G979" s="65"/>
      <c r="H979" s="65"/>
      <c r="I979" s="65"/>
    </row>
    <row r="980" spans="7:9" ht="15.75" customHeight="1">
      <c r="G980" s="65"/>
      <c r="H980" s="65"/>
      <c r="I980" s="65"/>
    </row>
    <row r="981" spans="7:9" ht="15.75" customHeight="1">
      <c r="G981" s="65"/>
      <c r="H981" s="65"/>
      <c r="I981" s="65"/>
    </row>
    <row r="982" spans="7:9" ht="15.75" customHeight="1">
      <c r="G982" s="65"/>
      <c r="H982" s="65"/>
      <c r="I982" s="65"/>
    </row>
    <row r="983" spans="7:9" ht="15.75" customHeight="1">
      <c r="G983" s="65"/>
      <c r="H983" s="65"/>
      <c r="I983" s="65"/>
    </row>
    <row r="984" spans="7:9" ht="15.75" customHeight="1">
      <c r="G984" s="65"/>
      <c r="H984" s="65"/>
      <c r="I984" s="65"/>
    </row>
    <row r="985" spans="7:9" ht="15.75" customHeight="1">
      <c r="G985" s="65"/>
      <c r="H985" s="65"/>
      <c r="I985" s="65"/>
    </row>
    <row r="986" spans="7:9" ht="15.75" customHeight="1">
      <c r="G986" s="65"/>
      <c r="H986" s="65"/>
      <c r="I986" s="65"/>
    </row>
    <row r="987" spans="7:9" ht="15.75" customHeight="1">
      <c r="G987" s="65"/>
      <c r="H987" s="65"/>
      <c r="I987" s="65"/>
    </row>
    <row r="988" spans="7:9" ht="15.75" customHeight="1">
      <c r="G988" s="65"/>
      <c r="H988" s="65"/>
      <c r="I988" s="65"/>
    </row>
    <row r="989" spans="7:9" ht="15.75" customHeight="1">
      <c r="G989" s="65"/>
      <c r="H989" s="65"/>
      <c r="I989" s="65"/>
    </row>
    <row r="990" spans="7:9" ht="15.75" customHeight="1">
      <c r="G990" s="65"/>
      <c r="H990" s="65"/>
      <c r="I990" s="65"/>
    </row>
    <row r="991" spans="7:9" ht="15.75" customHeight="1">
      <c r="G991" s="65"/>
      <c r="H991" s="65"/>
      <c r="I991" s="65"/>
    </row>
    <row r="992" spans="7:9" ht="15.75" customHeight="1">
      <c r="G992" s="65"/>
      <c r="H992" s="65"/>
      <c r="I992" s="65"/>
    </row>
    <row r="993" spans="7:9" ht="15.75" customHeight="1">
      <c r="G993" s="65"/>
      <c r="H993" s="65"/>
      <c r="I993" s="65"/>
    </row>
    <row r="994" spans="7:9" ht="15.75" customHeight="1">
      <c r="G994" s="65"/>
      <c r="H994" s="65"/>
      <c r="I994" s="65"/>
    </row>
    <row r="995" spans="7:9" ht="15.75" customHeight="1">
      <c r="G995" s="65"/>
      <c r="H995" s="65"/>
      <c r="I995" s="65"/>
    </row>
    <row r="996" spans="7:9" ht="15.75" customHeight="1">
      <c r="G996" s="65"/>
      <c r="H996" s="65"/>
      <c r="I996" s="65"/>
    </row>
    <row r="997" spans="7:9" ht="15.75" customHeight="1">
      <c r="G997" s="65"/>
      <c r="H997" s="65"/>
      <c r="I997" s="65"/>
    </row>
    <row r="998" spans="7:9" ht="15.75" customHeight="1">
      <c r="G998" s="65"/>
      <c r="H998" s="65"/>
      <c r="I998" s="65"/>
    </row>
    <row r="999" spans="7:9" ht="15.75" customHeight="1">
      <c r="G999" s="65"/>
      <c r="H999" s="65"/>
      <c r="I999" s="65"/>
    </row>
    <row r="1000" spans="7:9" ht="15.75" customHeight="1">
      <c r="G1000" s="65"/>
      <c r="H1000" s="65"/>
      <c r="I1000" s="65"/>
    </row>
  </sheetData>
  <autoFilter ref="A2:I501"/>
  <mergeCells count="1">
    <mergeCell ref="A1:D1"/>
  </mergeCells>
  <conditionalFormatting sqref="J3:J501">
    <cfRule type="expression" dxfId="3" priority="1">
      <formula>IF(OR(E3=6391,E3=6392,E3=6393,E3=6394),1,0)</formula>
    </cfRule>
  </conditionalFormatting>
  <dataValidations count="3">
    <dataValidation type="decimal" allowBlank="1" showInputMessage="1" showErrorMessage="1" prompt="GREŠKA - U ovo polje je dozvoljen unos samo brojčanih vrijednosti (bez decimala!)" sqref="G3:I501">
      <formula1>0</formula1>
      <formula2>10000000000</formula2>
    </dataValidation>
    <dataValidation type="list" allowBlank="1" showInputMessage="1" showErrorMessage="1" prompt="Molimo odaberite vrijednost iz padajućeg izbornika!" sqref="E20:E501">
      <formula1>$R$6:$R$113</formula1>
    </dataValidation>
    <dataValidation type="list" allowBlank="1" showInputMessage="1" showErrorMessage="1" prompt="Molimo odaberite vrijednost iz padajućeg izbornika!" sqref="E3:E19">
      <formula1>$R$6:$R$108</formula1>
    </dataValidation>
  </dataValidations>
  <pageMargins left="0.70866141732283472" right="0.70866141732283472" top="0.74803149606299213" bottom="0.74803149606299213" header="0" footer="0"/>
  <pageSetup paperSize="9" scale="63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IF(OR(E3=6391,E3=6392,E3=6393,E3=6394),'KORISNICI DP'!$D$4:$D$616,$L$1)</xm:f>
          </x14:formula1>
          <xm:sqref>J3:J501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000"/>
  <sheetViews>
    <sheetView showGridLines="0" zoomScale="110" zoomScaleNormal="110" workbookViewId="0">
      <pane ySplit="2" topLeftCell="A3" activePane="bottomLeft" state="frozen"/>
      <selection pane="bottomLeft" activeCell="J508" sqref="J508:L508"/>
    </sheetView>
  </sheetViews>
  <sheetFormatPr defaultColWidth="14.42578125" defaultRowHeight="15" customHeight="1"/>
  <cols>
    <col min="1" max="1" width="8.28515625" customWidth="1"/>
    <col min="2" max="2" width="12.140625" customWidth="1"/>
    <col min="3" max="3" width="8.5703125" customWidth="1"/>
    <col min="4" max="4" width="16.7109375" customWidth="1"/>
    <col min="5" max="5" width="9.85546875" customWidth="1"/>
    <col min="6" max="6" width="21.85546875" customWidth="1"/>
    <col min="7" max="7" width="12.5703125" customWidth="1"/>
    <col min="8" max="8" width="34.42578125" customWidth="1"/>
    <col min="9" max="9" width="8.5703125" customWidth="1"/>
    <col min="10" max="10" width="16.42578125" customWidth="1"/>
    <col min="11" max="11" width="15.7109375" customWidth="1"/>
    <col min="12" max="12" width="15.140625" customWidth="1"/>
    <col min="13" max="13" width="46.42578125" customWidth="1"/>
    <col min="14" max="14" width="13.7109375" hidden="1" customWidth="1"/>
    <col min="15" max="20" width="9.140625" hidden="1" customWidth="1"/>
    <col min="21" max="21" width="46.5703125" hidden="1" customWidth="1"/>
    <col min="22" max="23" width="9.140625" hidden="1" customWidth="1"/>
    <col min="24" max="24" width="58.85546875" hidden="1" customWidth="1"/>
    <col min="25" max="34" width="9.140625" hidden="1" customWidth="1"/>
    <col min="35" max="35" width="0" hidden="1" customWidth="1"/>
  </cols>
  <sheetData>
    <row r="1" spans="1:34" ht="35.25" customHeight="1">
      <c r="A1" s="318" t="s">
        <v>619</v>
      </c>
      <c r="B1" s="319"/>
      <c r="C1" s="319"/>
      <c r="D1" s="319"/>
      <c r="E1" s="64" t="str">
        <f>IF(OR('OPĆI DIO'!C1="odaberite -",'OPĆI DIO'!C1=""),"Molimo odaberite proračunskog korisnika na radnom listu Opći podaci!","")</f>
        <v/>
      </c>
      <c r="F1" s="59"/>
      <c r="G1" s="59"/>
      <c r="H1" s="59"/>
      <c r="I1" s="59"/>
      <c r="J1" s="65"/>
      <c r="K1" s="65"/>
      <c r="L1" s="90" t="s">
        <v>53</v>
      </c>
      <c r="M1" s="65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91"/>
      <c r="AA1" s="59"/>
      <c r="AB1" s="59"/>
      <c r="AC1" s="59"/>
      <c r="AD1" s="59"/>
      <c r="AE1" s="59"/>
      <c r="AF1" s="59"/>
      <c r="AG1" s="59"/>
      <c r="AH1" s="59"/>
    </row>
    <row r="2" spans="1:34" ht="36" customHeight="1">
      <c r="A2" s="66" t="s">
        <v>471</v>
      </c>
      <c r="B2" s="66" t="s">
        <v>472</v>
      </c>
      <c r="C2" s="67" t="s">
        <v>620</v>
      </c>
      <c r="D2" s="66" t="s">
        <v>474</v>
      </c>
      <c r="E2" s="67" t="s">
        <v>475</v>
      </c>
      <c r="F2" s="66" t="s">
        <v>476</v>
      </c>
      <c r="G2" s="67" t="s">
        <v>621</v>
      </c>
      <c r="H2" s="66" t="s">
        <v>622</v>
      </c>
      <c r="I2" s="66" t="s">
        <v>623</v>
      </c>
      <c r="J2" s="68" t="s">
        <v>59</v>
      </c>
      <c r="K2" s="68" t="s">
        <v>60</v>
      </c>
      <c r="L2" s="68" t="s">
        <v>61</v>
      </c>
      <c r="M2" s="69" t="s">
        <v>624</v>
      </c>
      <c r="N2" s="69" t="s">
        <v>478</v>
      </c>
      <c r="O2" s="70" t="s">
        <v>479</v>
      </c>
      <c r="P2" s="70" t="s">
        <v>480</v>
      </c>
      <c r="Q2" s="92" t="s">
        <v>625</v>
      </c>
      <c r="R2" s="92" t="s">
        <v>626</v>
      </c>
      <c r="S2" s="70" t="s">
        <v>627</v>
      </c>
      <c r="T2" s="59"/>
      <c r="U2" s="59"/>
      <c r="V2" s="59"/>
      <c r="W2" s="59"/>
      <c r="X2" s="59"/>
      <c r="Y2" s="59"/>
      <c r="Z2" s="91"/>
      <c r="AA2" s="59"/>
      <c r="AB2" s="59"/>
      <c r="AC2" s="59"/>
      <c r="AD2" s="59"/>
      <c r="AE2" s="59"/>
      <c r="AF2" s="59"/>
      <c r="AG2" s="59"/>
      <c r="AH2" s="59"/>
    </row>
    <row r="3" spans="1:34" s="290" customFormat="1">
      <c r="A3" s="292" t="str">
        <f>IF(C3="","",VLOOKUP('OPĆI DIO'!$C$1,'OPĆI DIO'!$N$4:$W$137,10,FALSE))</f>
        <v>08008</v>
      </c>
      <c r="B3" s="292" t="str">
        <f>IF(C3="","",VLOOKUP('OPĆI DIO'!$C$1,'OPĆI DIO'!$N$4:$W$137,9,FALSE))</f>
        <v>Javni instituti</v>
      </c>
      <c r="C3" s="293">
        <v>11</v>
      </c>
      <c r="D3" s="292" t="str">
        <f t="shared" ref="D3:D34" si="0">IFERROR(VLOOKUP(C3,$T$6:$U$24,2,FALSE),"")</f>
        <v>Opći prihodi i primici</v>
      </c>
      <c r="E3" s="293">
        <v>3111</v>
      </c>
      <c r="F3" s="292" t="str">
        <f t="shared" ref="F3:F34" si="1">IFERROR(VLOOKUP(E3,$W$5:$Y$130,2,FALSE),"")</f>
        <v>Plaće za redovan rad</v>
      </c>
      <c r="G3" s="293" t="s">
        <v>4848</v>
      </c>
      <c r="H3" s="292" t="s">
        <v>634</v>
      </c>
      <c r="I3" s="292" t="s">
        <v>635</v>
      </c>
      <c r="J3" s="294">
        <v>20824016.845542312</v>
      </c>
      <c r="K3" s="294">
        <v>20821452.564255532</v>
      </c>
      <c r="L3" s="294">
        <v>20733483.73715857</v>
      </c>
      <c r="M3" s="289"/>
      <c r="N3" s="91" t="str">
        <f>IF(C3="","",'OPĆI DIO'!$C$1)</f>
        <v>3041 INSTITUT RUĐER BOŠKOVIĆ</v>
      </c>
      <c r="O3" s="91" t="str">
        <f t="shared" ref="O3:O66" si="2">LEFT(E3,3)</f>
        <v>311</v>
      </c>
      <c r="P3" s="91" t="str">
        <f t="shared" ref="P3:P66" si="3">LEFT(E3,2)</f>
        <v>31</v>
      </c>
      <c r="Q3" s="91" t="str">
        <f t="shared" ref="Q3:Q66" si="4">LEFT(C3,3)</f>
        <v>11</v>
      </c>
      <c r="R3" s="91" t="str">
        <f t="shared" ref="R3:R66" si="5">MID(I3,2,2)</f>
        <v>15</v>
      </c>
      <c r="S3" s="91" t="str">
        <f t="shared" ref="S3:S66" si="6">LEFT(E3,1)</f>
        <v>3</v>
      </c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</row>
    <row r="4" spans="1:34" s="290" customFormat="1">
      <c r="A4" s="292" t="str">
        <f>IF(C4="","",VLOOKUP('OPĆI DIO'!$C$1,'OPĆI DIO'!$N$4:$W$137,10,FALSE))</f>
        <v>08008</v>
      </c>
      <c r="B4" s="292" t="str">
        <f>IF(C4="","",VLOOKUP('OPĆI DIO'!$C$1,'OPĆI DIO'!$N$4:$W$137,9,FALSE))</f>
        <v>Javni instituti</v>
      </c>
      <c r="C4" s="293">
        <v>11</v>
      </c>
      <c r="D4" s="292" t="str">
        <f t="shared" si="0"/>
        <v>Opći prihodi i primici</v>
      </c>
      <c r="E4" s="293">
        <v>3121</v>
      </c>
      <c r="F4" s="292" t="str">
        <f t="shared" si="1"/>
        <v>Ostali rashodi za zaposlene</v>
      </c>
      <c r="G4" s="293" t="s">
        <v>4848</v>
      </c>
      <c r="H4" s="292" t="s">
        <v>634</v>
      </c>
      <c r="I4" s="292" t="s">
        <v>635</v>
      </c>
      <c r="J4" s="294">
        <v>614899.47778856382</v>
      </c>
      <c r="K4" s="294">
        <v>614823.75871688616</v>
      </c>
      <c r="L4" s="294">
        <v>612226.18178229139</v>
      </c>
      <c r="M4" s="289"/>
      <c r="N4" s="91" t="str">
        <f>IF(C4="","",'OPĆI DIO'!$C$1)</f>
        <v>3041 INSTITUT RUĐER BOŠKOVIĆ</v>
      </c>
      <c r="O4" s="91" t="str">
        <f t="shared" si="2"/>
        <v>312</v>
      </c>
      <c r="P4" s="91" t="str">
        <f t="shared" si="3"/>
        <v>31</v>
      </c>
      <c r="Q4" s="91" t="str">
        <f t="shared" si="4"/>
        <v>11</v>
      </c>
      <c r="R4" s="91" t="str">
        <f t="shared" si="5"/>
        <v>15</v>
      </c>
      <c r="S4" s="91" t="str">
        <f t="shared" si="6"/>
        <v>3</v>
      </c>
      <c r="T4" s="91"/>
      <c r="U4" s="91"/>
      <c r="V4" s="91"/>
      <c r="W4" s="291"/>
      <c r="X4" s="291"/>
      <c r="Y4" s="91"/>
      <c r="Z4" s="91"/>
      <c r="AA4" s="91"/>
      <c r="AB4" s="91"/>
      <c r="AC4" s="91"/>
      <c r="AD4" s="91"/>
      <c r="AE4" s="91"/>
      <c r="AF4" s="91"/>
      <c r="AG4" s="91"/>
      <c r="AH4" s="91"/>
    </row>
    <row r="5" spans="1:34" s="290" customFormat="1">
      <c r="A5" s="292" t="str">
        <f>IF(C5="","",VLOOKUP('OPĆI DIO'!$C$1,'OPĆI DIO'!$N$4:$W$137,10,FALSE))</f>
        <v>08008</v>
      </c>
      <c r="B5" s="292" t="str">
        <f>IF(C5="","",VLOOKUP('OPĆI DIO'!$C$1,'OPĆI DIO'!$N$4:$W$137,9,FALSE))</f>
        <v>Javni instituti</v>
      </c>
      <c r="C5" s="293">
        <v>11</v>
      </c>
      <c r="D5" s="292" t="str">
        <f t="shared" si="0"/>
        <v>Opći prihodi i primici</v>
      </c>
      <c r="E5" s="293">
        <v>3132</v>
      </c>
      <c r="F5" s="292" t="str">
        <f t="shared" si="1"/>
        <v>Doprinosi za obvezno zdravstveno osiguranje</v>
      </c>
      <c r="G5" s="293" t="s">
        <v>4848</v>
      </c>
      <c r="H5" s="292" t="s">
        <v>634</v>
      </c>
      <c r="I5" s="292" t="s">
        <v>635</v>
      </c>
      <c r="J5" s="294">
        <v>3369823.2946265107</v>
      </c>
      <c r="K5" s="294">
        <v>3369408.332668006</v>
      </c>
      <c r="L5" s="294">
        <v>3355172.8753616139</v>
      </c>
      <c r="M5" s="289"/>
      <c r="N5" s="91" t="str">
        <f>IF(C5="","",'OPĆI DIO'!$C$1)</f>
        <v>3041 INSTITUT RUĐER BOŠKOVIĆ</v>
      </c>
      <c r="O5" s="91" t="str">
        <f t="shared" si="2"/>
        <v>313</v>
      </c>
      <c r="P5" s="91" t="str">
        <f t="shared" si="3"/>
        <v>31</v>
      </c>
      <c r="Q5" s="91" t="str">
        <f t="shared" si="4"/>
        <v>11</v>
      </c>
      <c r="R5" s="91" t="str">
        <f t="shared" si="5"/>
        <v>15</v>
      </c>
      <c r="S5" s="91" t="str">
        <f t="shared" si="6"/>
        <v>3</v>
      </c>
      <c r="T5" s="91" t="s">
        <v>473</v>
      </c>
      <c r="U5" s="91" t="s">
        <v>474</v>
      </c>
      <c r="V5" s="91"/>
      <c r="W5" s="91">
        <v>3111</v>
      </c>
      <c r="X5" s="91" t="s">
        <v>628</v>
      </c>
      <c r="Y5" s="91"/>
      <c r="Z5" s="91" t="str">
        <f t="shared" ref="Z5:Z130" si="7">LEFT(W5,2)</f>
        <v>31</v>
      </c>
      <c r="AA5" s="91" t="str">
        <f t="shared" ref="AA5:AA130" si="8">LEFT(W5,3)</f>
        <v>311</v>
      </c>
      <c r="AB5" s="91"/>
      <c r="AC5" s="91" t="s">
        <v>629</v>
      </c>
      <c r="AD5" s="91" t="s">
        <v>622</v>
      </c>
      <c r="AE5" s="91"/>
      <c r="AF5" s="91"/>
      <c r="AG5" s="91"/>
      <c r="AH5" s="91"/>
    </row>
    <row r="6" spans="1:34" s="290" customFormat="1">
      <c r="A6" s="292" t="str">
        <f>IF(C6="","",VLOOKUP('OPĆI DIO'!$C$1,'OPĆI DIO'!$N$4:$W$137,10,FALSE))</f>
        <v>08008</v>
      </c>
      <c r="B6" s="292" t="str">
        <f>IF(C6="","",VLOOKUP('OPĆI DIO'!$C$1,'OPĆI DIO'!$N$4:$W$137,9,FALSE))</f>
        <v>Javni instituti</v>
      </c>
      <c r="C6" s="293">
        <v>11</v>
      </c>
      <c r="D6" s="292" t="str">
        <f t="shared" si="0"/>
        <v>Opći prihodi i primici</v>
      </c>
      <c r="E6" s="293">
        <v>3212</v>
      </c>
      <c r="F6" s="292" t="str">
        <f t="shared" si="1"/>
        <v>Naknade za prijevoz, za rad na terenu i odvojeni život</v>
      </c>
      <c r="G6" s="293" t="s">
        <v>4848</v>
      </c>
      <c r="H6" s="292" t="s">
        <v>634</v>
      </c>
      <c r="I6" s="292" t="s">
        <v>635</v>
      </c>
      <c r="J6" s="294">
        <v>635627.12584562728</v>
      </c>
      <c r="K6" s="294">
        <v>635548.85435957031</v>
      </c>
      <c r="L6" s="294">
        <v>632863.71569749608</v>
      </c>
      <c r="M6" s="289"/>
      <c r="N6" s="91" t="str">
        <f>IF(C6="","",'OPĆI DIO'!$C$1)</f>
        <v>3041 INSTITUT RUĐER BOŠKOVIĆ</v>
      </c>
      <c r="O6" s="91" t="str">
        <f t="shared" si="2"/>
        <v>321</v>
      </c>
      <c r="P6" s="91" t="str">
        <f t="shared" si="3"/>
        <v>32</v>
      </c>
      <c r="Q6" s="91" t="str">
        <f t="shared" si="4"/>
        <v>11</v>
      </c>
      <c r="R6" s="91" t="str">
        <f t="shared" si="5"/>
        <v>15</v>
      </c>
      <c r="S6" s="91" t="str">
        <f t="shared" si="6"/>
        <v>3</v>
      </c>
      <c r="T6" s="91">
        <v>11</v>
      </c>
      <c r="U6" s="91" t="s">
        <v>489</v>
      </c>
      <c r="V6" s="91"/>
      <c r="W6" s="91">
        <v>3112</v>
      </c>
      <c r="X6" s="91" t="s">
        <v>630</v>
      </c>
      <c r="Y6" s="91"/>
      <c r="Z6" s="91" t="str">
        <f t="shared" si="7"/>
        <v>31</v>
      </c>
      <c r="AA6" s="91" t="str">
        <f t="shared" si="8"/>
        <v>311</v>
      </c>
      <c r="AB6" s="91"/>
      <c r="AC6" s="91" t="s">
        <v>631</v>
      </c>
      <c r="AD6" s="91" t="s">
        <v>631</v>
      </c>
      <c r="AE6" s="91" t="s">
        <v>631</v>
      </c>
      <c r="AF6" s="91" t="s">
        <v>631</v>
      </c>
      <c r="AG6" s="91" t="s">
        <v>631</v>
      </c>
      <c r="AH6" s="91" t="s">
        <v>631</v>
      </c>
    </row>
    <row r="7" spans="1:34">
      <c r="A7" s="292" t="str">
        <f>IF(C7="","",VLOOKUP('OPĆI DIO'!$C$1,'OPĆI DIO'!$N$4:$W$137,10,FALSE))</f>
        <v>08008</v>
      </c>
      <c r="B7" s="292" t="str">
        <f>IF(C7="","",VLOOKUP('OPĆI DIO'!$C$1,'OPĆI DIO'!$N$4:$W$137,9,FALSE))</f>
        <v>Javni instituti</v>
      </c>
      <c r="C7" s="293">
        <v>11</v>
      </c>
      <c r="D7" s="292" t="str">
        <f t="shared" si="0"/>
        <v>Opći prihodi i primici</v>
      </c>
      <c r="E7" s="293">
        <v>3211</v>
      </c>
      <c r="F7" s="292" t="str">
        <f t="shared" si="1"/>
        <v>Službena putovanja</v>
      </c>
      <c r="G7" s="293" t="s">
        <v>4848</v>
      </c>
      <c r="H7" s="292" t="s">
        <v>634</v>
      </c>
      <c r="I7" s="292" t="s">
        <v>635</v>
      </c>
      <c r="J7" s="294">
        <v>47191.481273708487</v>
      </c>
      <c r="K7" s="294">
        <v>54687.061713146468</v>
      </c>
      <c r="L7" s="294">
        <v>54687.061713146468</v>
      </c>
      <c r="M7" s="75"/>
      <c r="N7" s="59" t="str">
        <f>IF(C7="","",'OPĆI DIO'!$C$1)</f>
        <v>3041 INSTITUT RUĐER BOŠKOVIĆ</v>
      </c>
      <c r="O7" s="59" t="str">
        <f t="shared" si="2"/>
        <v>321</v>
      </c>
      <c r="P7" s="59" t="str">
        <f t="shared" si="3"/>
        <v>32</v>
      </c>
      <c r="Q7" s="59" t="str">
        <f t="shared" si="4"/>
        <v>11</v>
      </c>
      <c r="R7" s="59" t="str">
        <f t="shared" si="5"/>
        <v>15</v>
      </c>
      <c r="S7" s="59" t="str">
        <f t="shared" si="6"/>
        <v>3</v>
      </c>
      <c r="T7" s="59">
        <v>12</v>
      </c>
      <c r="U7" s="59" t="s">
        <v>491</v>
      </c>
      <c r="V7" s="59"/>
      <c r="W7" s="59">
        <v>3113</v>
      </c>
      <c r="X7" s="59" t="s">
        <v>632</v>
      </c>
      <c r="Y7" s="59"/>
      <c r="Z7" s="91" t="str">
        <f t="shared" si="7"/>
        <v>31</v>
      </c>
      <c r="AA7" s="59" t="str">
        <f t="shared" si="8"/>
        <v>311</v>
      </c>
      <c r="AB7" s="59"/>
      <c r="AC7" s="59" t="s">
        <v>633</v>
      </c>
      <c r="AD7" s="59" t="s">
        <v>634</v>
      </c>
      <c r="AE7" s="59" t="s">
        <v>635</v>
      </c>
      <c r="AF7" s="59" t="s">
        <v>636</v>
      </c>
      <c r="AG7" s="59" t="s">
        <v>637</v>
      </c>
      <c r="AH7" s="59" t="s">
        <v>638</v>
      </c>
    </row>
    <row r="8" spans="1:34">
      <c r="A8" s="292" t="str">
        <f>IF(C8="","",VLOOKUP('OPĆI DIO'!$C$1,'OPĆI DIO'!$N$4:$W$137,10,FALSE))</f>
        <v>08008</v>
      </c>
      <c r="B8" s="292" t="str">
        <f>IF(C8="","",VLOOKUP('OPĆI DIO'!$C$1,'OPĆI DIO'!$N$4:$W$137,9,FALSE))</f>
        <v>Javni instituti</v>
      </c>
      <c r="C8" s="293">
        <v>11</v>
      </c>
      <c r="D8" s="292" t="str">
        <f t="shared" si="0"/>
        <v>Opći prihodi i primici</v>
      </c>
      <c r="E8" s="293">
        <v>3213</v>
      </c>
      <c r="F8" s="292" t="str">
        <f t="shared" si="1"/>
        <v>Stručno usavršavanje zaposlenika</v>
      </c>
      <c r="G8" s="293" t="s">
        <v>4848</v>
      </c>
      <c r="H8" s="292" t="s">
        <v>634</v>
      </c>
      <c r="I8" s="292" t="s">
        <v>635</v>
      </c>
      <c r="J8" s="294">
        <v>7664.5285122860805</v>
      </c>
      <c r="K8" s="294">
        <v>7425.2527268937083</v>
      </c>
      <c r="L8" s="294">
        <v>7425.2527268937083</v>
      </c>
      <c r="M8" s="75"/>
      <c r="N8" s="59" t="str">
        <f>IF(C8="","",'OPĆI DIO'!$C$1)</f>
        <v>3041 INSTITUT RUĐER BOŠKOVIĆ</v>
      </c>
      <c r="O8" s="59" t="str">
        <f t="shared" si="2"/>
        <v>321</v>
      </c>
      <c r="P8" s="59" t="str">
        <f t="shared" si="3"/>
        <v>32</v>
      </c>
      <c r="Q8" s="59" t="str">
        <f t="shared" si="4"/>
        <v>11</v>
      </c>
      <c r="R8" s="59" t="str">
        <f t="shared" si="5"/>
        <v>15</v>
      </c>
      <c r="S8" s="59" t="str">
        <f t="shared" si="6"/>
        <v>3</v>
      </c>
      <c r="T8" s="59">
        <v>31</v>
      </c>
      <c r="U8" s="59" t="s">
        <v>492</v>
      </c>
      <c r="V8" s="59"/>
      <c r="W8" s="59">
        <v>3114</v>
      </c>
      <c r="X8" s="59" t="s">
        <v>639</v>
      </c>
      <c r="Y8" s="59"/>
      <c r="Z8" s="91" t="str">
        <f t="shared" si="7"/>
        <v>31</v>
      </c>
      <c r="AA8" s="59" t="str">
        <f t="shared" si="8"/>
        <v>311</v>
      </c>
      <c r="AB8" s="59"/>
      <c r="AC8" s="59" t="s">
        <v>640</v>
      </c>
      <c r="AD8" s="59" t="s">
        <v>641</v>
      </c>
      <c r="AE8" s="59" t="s">
        <v>635</v>
      </c>
      <c r="AF8" s="59" t="s">
        <v>636</v>
      </c>
      <c r="AG8" s="59" t="s">
        <v>637</v>
      </c>
      <c r="AH8" s="59" t="s">
        <v>638</v>
      </c>
    </row>
    <row r="9" spans="1:34">
      <c r="A9" s="292" t="str">
        <f>IF(C9="","",VLOOKUP('OPĆI DIO'!$C$1,'OPĆI DIO'!$N$4:$W$137,10,FALSE))</f>
        <v>08008</v>
      </c>
      <c r="B9" s="292" t="str">
        <f>IF(C9="","",VLOOKUP('OPĆI DIO'!$C$1,'OPĆI DIO'!$N$4:$W$137,9,FALSE))</f>
        <v>Javni instituti</v>
      </c>
      <c r="C9" s="293">
        <v>11</v>
      </c>
      <c r="D9" s="292" t="str">
        <f t="shared" si="0"/>
        <v>Opći prihodi i primici</v>
      </c>
      <c r="E9" s="293">
        <v>3214</v>
      </c>
      <c r="F9" s="292" t="str">
        <f t="shared" si="1"/>
        <v>Ostale naknade troškova zaposlenima</v>
      </c>
      <c r="G9" s="293" t="s">
        <v>4848</v>
      </c>
      <c r="H9" s="292" t="s">
        <v>634</v>
      </c>
      <c r="I9" s="292" t="s">
        <v>635</v>
      </c>
      <c r="J9" s="294">
        <v>2011.3638948366745</v>
      </c>
      <c r="K9" s="294">
        <v>1948.5719468550813</v>
      </c>
      <c r="L9" s="294">
        <v>1948.5719468550813</v>
      </c>
      <c r="M9" s="75"/>
      <c r="N9" s="59" t="str">
        <f>IF(C9="","",'OPĆI DIO'!$C$1)</f>
        <v>3041 INSTITUT RUĐER BOŠKOVIĆ</v>
      </c>
      <c r="O9" s="59" t="str">
        <f t="shared" si="2"/>
        <v>321</v>
      </c>
      <c r="P9" s="59" t="str">
        <f t="shared" si="3"/>
        <v>32</v>
      </c>
      <c r="Q9" s="59" t="str">
        <f t="shared" si="4"/>
        <v>11</v>
      </c>
      <c r="R9" s="59" t="str">
        <f t="shared" si="5"/>
        <v>15</v>
      </c>
      <c r="S9" s="59" t="str">
        <f t="shared" si="6"/>
        <v>3</v>
      </c>
      <c r="T9" s="78">
        <v>41</v>
      </c>
      <c r="U9" s="78" t="s">
        <v>494</v>
      </c>
      <c r="V9" s="59"/>
      <c r="W9" s="59">
        <v>3121</v>
      </c>
      <c r="X9" s="59" t="s">
        <v>642</v>
      </c>
      <c r="Y9" s="59"/>
      <c r="Z9" s="91" t="str">
        <f t="shared" si="7"/>
        <v>31</v>
      </c>
      <c r="AA9" s="59" t="str">
        <f t="shared" si="8"/>
        <v>312</v>
      </c>
      <c r="AB9" s="59"/>
      <c r="AC9" s="59" t="s">
        <v>643</v>
      </c>
      <c r="AD9" s="59" t="s">
        <v>644</v>
      </c>
      <c r="AE9" s="59" t="s">
        <v>635</v>
      </c>
      <c r="AF9" s="59" t="s">
        <v>636</v>
      </c>
      <c r="AG9" s="59" t="s">
        <v>637</v>
      </c>
      <c r="AH9" s="59" t="s">
        <v>638</v>
      </c>
    </row>
    <row r="10" spans="1:34">
      <c r="A10" s="292" t="str">
        <f>IF(C10="","",VLOOKUP('OPĆI DIO'!$C$1,'OPĆI DIO'!$N$4:$W$137,10,FALSE))</f>
        <v>08008</v>
      </c>
      <c r="B10" s="292" t="str">
        <f>IF(C10="","",VLOOKUP('OPĆI DIO'!$C$1,'OPĆI DIO'!$N$4:$W$137,9,FALSE))</f>
        <v>Javni instituti</v>
      </c>
      <c r="C10" s="293">
        <v>11</v>
      </c>
      <c r="D10" s="292" t="str">
        <f t="shared" si="0"/>
        <v>Opći prihodi i primici</v>
      </c>
      <c r="E10" s="293">
        <v>3221</v>
      </c>
      <c r="F10" s="292" t="str">
        <f t="shared" si="1"/>
        <v>Uredski materijal i ostali materijalni rashodi</v>
      </c>
      <c r="G10" s="293" t="s">
        <v>4848</v>
      </c>
      <c r="H10" s="292" t="s">
        <v>634</v>
      </c>
      <c r="I10" s="292" t="s">
        <v>635</v>
      </c>
      <c r="J10" s="294">
        <v>132220.75286371616</v>
      </c>
      <c r="K10" s="294">
        <v>120941.87846887823</v>
      </c>
      <c r="L10" s="294">
        <v>120941.87846887823</v>
      </c>
      <c r="M10" s="75"/>
      <c r="N10" s="59" t="str">
        <f>IF(C10="","",'OPĆI DIO'!$C$1)</f>
        <v>3041 INSTITUT RUĐER BOŠKOVIĆ</v>
      </c>
      <c r="O10" s="59" t="str">
        <f t="shared" si="2"/>
        <v>322</v>
      </c>
      <c r="P10" s="59" t="str">
        <f t="shared" si="3"/>
        <v>32</v>
      </c>
      <c r="Q10" s="59" t="str">
        <f t="shared" si="4"/>
        <v>11</v>
      </c>
      <c r="R10" s="59" t="str">
        <f t="shared" si="5"/>
        <v>15</v>
      </c>
      <c r="S10" s="59" t="str">
        <f t="shared" si="6"/>
        <v>3</v>
      </c>
      <c r="T10" s="59">
        <v>43</v>
      </c>
      <c r="U10" s="59" t="s">
        <v>496</v>
      </c>
      <c r="V10" s="59"/>
      <c r="W10" s="59">
        <v>3132</v>
      </c>
      <c r="X10" s="59" t="s">
        <v>645</v>
      </c>
      <c r="Y10" s="59"/>
      <c r="Z10" s="91" t="str">
        <f t="shared" si="7"/>
        <v>31</v>
      </c>
      <c r="AA10" s="59" t="str">
        <f t="shared" si="8"/>
        <v>313</v>
      </c>
      <c r="AB10" s="59"/>
      <c r="AC10" s="59" t="s">
        <v>646</v>
      </c>
      <c r="AD10" s="59" t="s">
        <v>647</v>
      </c>
      <c r="AE10" s="59" t="s">
        <v>635</v>
      </c>
      <c r="AF10" s="59" t="s">
        <v>636</v>
      </c>
      <c r="AG10" s="59" t="s">
        <v>637</v>
      </c>
      <c r="AH10" s="59" t="s">
        <v>638</v>
      </c>
    </row>
    <row r="11" spans="1:34">
      <c r="A11" s="292" t="str">
        <f>IF(C11="","",VLOOKUP('OPĆI DIO'!$C$1,'OPĆI DIO'!$N$4:$W$137,10,FALSE))</f>
        <v>08008</v>
      </c>
      <c r="B11" s="292" t="str">
        <f>IF(C11="","",VLOOKUP('OPĆI DIO'!$C$1,'OPĆI DIO'!$N$4:$W$137,9,FALSE))</f>
        <v>Javni instituti</v>
      </c>
      <c r="C11" s="293">
        <v>11</v>
      </c>
      <c r="D11" s="292" t="str">
        <f t="shared" si="0"/>
        <v>Opći prihodi i primici</v>
      </c>
      <c r="E11" s="293">
        <v>3222</v>
      </c>
      <c r="F11" s="292" t="str">
        <f t="shared" si="1"/>
        <v>Materijal i sirovine</v>
      </c>
      <c r="G11" s="293" t="s">
        <v>4848</v>
      </c>
      <c r="H11" s="292" t="s">
        <v>634</v>
      </c>
      <c r="I11" s="292" t="s">
        <v>635</v>
      </c>
      <c r="J11" s="294">
        <v>38800.178169332838</v>
      </c>
      <c r="K11" s="294">
        <v>37588.891253255853</v>
      </c>
      <c r="L11" s="294">
        <v>13341.868235122192</v>
      </c>
      <c r="M11" s="75"/>
      <c r="N11" s="59" t="str">
        <f>IF(C11="","",'OPĆI DIO'!$C$1)</f>
        <v>3041 INSTITUT RUĐER BOŠKOVIĆ</v>
      </c>
      <c r="O11" s="59" t="str">
        <f t="shared" si="2"/>
        <v>322</v>
      </c>
      <c r="P11" s="59" t="str">
        <f t="shared" si="3"/>
        <v>32</v>
      </c>
      <c r="Q11" s="59" t="str">
        <f t="shared" si="4"/>
        <v>11</v>
      </c>
      <c r="R11" s="59" t="str">
        <f t="shared" si="5"/>
        <v>15</v>
      </c>
      <c r="S11" s="59" t="str">
        <f t="shared" si="6"/>
        <v>3</v>
      </c>
      <c r="T11" s="59">
        <v>51</v>
      </c>
      <c r="U11" s="59" t="s">
        <v>498</v>
      </c>
      <c r="V11" s="59"/>
      <c r="W11" s="59">
        <v>3211</v>
      </c>
      <c r="X11" s="59" t="s">
        <v>648</v>
      </c>
      <c r="Y11" s="59"/>
      <c r="Z11" s="91" t="str">
        <f t="shared" si="7"/>
        <v>32</v>
      </c>
      <c r="AA11" s="59" t="str">
        <f t="shared" si="8"/>
        <v>321</v>
      </c>
      <c r="AB11" s="59"/>
      <c r="AC11" s="78" t="s">
        <v>649</v>
      </c>
      <c r="AD11" s="78" t="s">
        <v>650</v>
      </c>
      <c r="AE11" s="59" t="s">
        <v>651</v>
      </c>
      <c r="AF11" s="59" t="s">
        <v>652</v>
      </c>
      <c r="AG11" s="59" t="s">
        <v>653</v>
      </c>
      <c r="AH11" s="59" t="s">
        <v>654</v>
      </c>
    </row>
    <row r="12" spans="1:34">
      <c r="A12" s="292" t="str">
        <f>IF(C12="","",VLOOKUP('OPĆI DIO'!$C$1,'OPĆI DIO'!$N$4:$W$137,10,FALSE))</f>
        <v>08008</v>
      </c>
      <c r="B12" s="292" t="str">
        <f>IF(C12="","",VLOOKUP('OPĆI DIO'!$C$1,'OPĆI DIO'!$N$4:$W$137,9,FALSE))</f>
        <v>Javni instituti</v>
      </c>
      <c r="C12" s="293">
        <v>11</v>
      </c>
      <c r="D12" s="292" t="str">
        <f t="shared" si="0"/>
        <v>Opći prihodi i primici</v>
      </c>
      <c r="E12" s="293">
        <v>3223</v>
      </c>
      <c r="F12" s="292" t="str">
        <f t="shared" si="1"/>
        <v>Energija</v>
      </c>
      <c r="G12" s="293" t="s">
        <v>4848</v>
      </c>
      <c r="H12" s="292" t="s">
        <v>634</v>
      </c>
      <c r="I12" s="292" t="s">
        <v>635</v>
      </c>
      <c r="J12" s="294">
        <v>1043074.0217104333</v>
      </c>
      <c r="K12" s="294">
        <v>1001694.2773711127</v>
      </c>
      <c r="L12" s="294">
        <v>1025941.300389247</v>
      </c>
      <c r="M12" s="75"/>
      <c r="N12" s="59" t="str">
        <f>IF(C12="","",'OPĆI DIO'!$C$1)</f>
        <v>3041 INSTITUT RUĐER BOŠKOVIĆ</v>
      </c>
      <c r="O12" s="59" t="str">
        <f t="shared" si="2"/>
        <v>322</v>
      </c>
      <c r="P12" s="59" t="str">
        <f t="shared" si="3"/>
        <v>32</v>
      </c>
      <c r="Q12" s="59" t="str">
        <f t="shared" si="4"/>
        <v>11</v>
      </c>
      <c r="R12" s="59" t="str">
        <f t="shared" si="5"/>
        <v>15</v>
      </c>
      <c r="S12" s="59" t="str">
        <f t="shared" si="6"/>
        <v>3</v>
      </c>
      <c r="T12" s="59">
        <v>52</v>
      </c>
      <c r="U12" s="59" t="s">
        <v>500</v>
      </c>
      <c r="V12" s="59"/>
      <c r="W12" s="59">
        <v>3212</v>
      </c>
      <c r="X12" s="59" t="s">
        <v>655</v>
      </c>
      <c r="Y12" s="59"/>
      <c r="Z12" s="91" t="str">
        <f t="shared" si="7"/>
        <v>32</v>
      </c>
      <c r="AA12" s="59" t="str">
        <f t="shared" si="8"/>
        <v>321</v>
      </c>
      <c r="AB12" s="59"/>
      <c r="AC12" s="59" t="s">
        <v>656</v>
      </c>
      <c r="AD12" s="59" t="s">
        <v>657</v>
      </c>
      <c r="AE12" s="59" t="s">
        <v>658</v>
      </c>
      <c r="AF12" s="59" t="s">
        <v>659</v>
      </c>
      <c r="AG12" s="59" t="s">
        <v>637</v>
      </c>
      <c r="AH12" s="59" t="s">
        <v>638</v>
      </c>
    </row>
    <row r="13" spans="1:34">
      <c r="A13" s="292" t="str">
        <f>IF(C13="","",VLOOKUP('OPĆI DIO'!$C$1,'OPĆI DIO'!$N$4:$W$137,10,FALSE))</f>
        <v>08008</v>
      </c>
      <c r="B13" s="292" t="str">
        <f>IF(C13="","",VLOOKUP('OPĆI DIO'!$C$1,'OPĆI DIO'!$N$4:$W$137,9,FALSE))</f>
        <v>Javni instituti</v>
      </c>
      <c r="C13" s="293">
        <v>11</v>
      </c>
      <c r="D13" s="292" t="str">
        <f t="shared" si="0"/>
        <v>Opći prihodi i primici</v>
      </c>
      <c r="E13" s="293">
        <v>3224</v>
      </c>
      <c r="F13" s="292" t="str">
        <f t="shared" si="1"/>
        <v>Materijal i dijelovi za tekuće i investicijsko održavanje</v>
      </c>
      <c r="G13" s="293" t="s">
        <v>4848</v>
      </c>
      <c r="H13" s="292" t="s">
        <v>634</v>
      </c>
      <c r="I13" s="292" t="s">
        <v>635</v>
      </c>
      <c r="J13" s="294">
        <v>40326.002592066419</v>
      </c>
      <c r="K13" s="294">
        <v>39067.081586490625</v>
      </c>
      <c r="L13" s="294">
        <v>39067.081586490625</v>
      </c>
      <c r="M13" s="75"/>
      <c r="N13" s="59" t="str">
        <f>IF(C13="","",'OPĆI DIO'!$C$1)</f>
        <v>3041 INSTITUT RUĐER BOŠKOVIĆ</v>
      </c>
      <c r="O13" s="59" t="str">
        <f t="shared" si="2"/>
        <v>322</v>
      </c>
      <c r="P13" s="59" t="str">
        <f t="shared" si="3"/>
        <v>32</v>
      </c>
      <c r="Q13" s="59" t="str">
        <f t="shared" si="4"/>
        <v>11</v>
      </c>
      <c r="R13" s="59" t="str">
        <f t="shared" si="5"/>
        <v>15</v>
      </c>
      <c r="S13" s="59" t="str">
        <f t="shared" si="6"/>
        <v>3</v>
      </c>
      <c r="T13" s="78">
        <v>552</v>
      </c>
      <c r="U13" s="78" t="s">
        <v>503</v>
      </c>
      <c r="V13" s="59"/>
      <c r="W13" s="59">
        <v>3213</v>
      </c>
      <c r="X13" s="59" t="s">
        <v>660</v>
      </c>
      <c r="Y13" s="59"/>
      <c r="Z13" s="91" t="str">
        <f t="shared" si="7"/>
        <v>32</v>
      </c>
      <c r="AA13" s="59" t="str">
        <f t="shared" si="8"/>
        <v>321</v>
      </c>
      <c r="AB13" s="59"/>
      <c r="AC13" s="59" t="s">
        <v>661</v>
      </c>
      <c r="AD13" s="59" t="s">
        <v>662</v>
      </c>
      <c r="AE13" s="59" t="s">
        <v>658</v>
      </c>
      <c r="AF13" s="59" t="s">
        <v>659</v>
      </c>
      <c r="AG13" s="59" t="s">
        <v>653</v>
      </c>
      <c r="AH13" s="59" t="s">
        <v>663</v>
      </c>
    </row>
    <row r="14" spans="1:34">
      <c r="A14" s="292" t="str">
        <f>IF(C14="","",VLOOKUP('OPĆI DIO'!$C$1,'OPĆI DIO'!$N$4:$W$137,10,FALSE))</f>
        <v>08008</v>
      </c>
      <c r="B14" s="292" t="str">
        <f>IF(C14="","",VLOOKUP('OPĆI DIO'!$C$1,'OPĆI DIO'!$N$4:$W$137,9,FALSE))</f>
        <v>Javni instituti</v>
      </c>
      <c r="C14" s="293">
        <v>11</v>
      </c>
      <c r="D14" s="292" t="str">
        <f t="shared" si="0"/>
        <v>Opći prihodi i primici</v>
      </c>
      <c r="E14" s="293">
        <v>3225</v>
      </c>
      <c r="F14" s="292" t="str">
        <f t="shared" si="1"/>
        <v>Sitni inventar i auto gume</v>
      </c>
      <c r="G14" s="293" t="s">
        <v>4848</v>
      </c>
      <c r="H14" s="292" t="s">
        <v>634</v>
      </c>
      <c r="I14" s="292" t="s">
        <v>635</v>
      </c>
      <c r="J14" s="294">
        <v>4790.3303201788003</v>
      </c>
      <c r="K14" s="294">
        <v>4640.7829543085672</v>
      </c>
      <c r="L14" s="294">
        <v>4640.7829543085672</v>
      </c>
      <c r="M14" s="75"/>
      <c r="N14" s="59" t="str">
        <f>IF(C14="","",'OPĆI DIO'!$C$1)</f>
        <v>3041 INSTITUT RUĐER BOŠKOVIĆ</v>
      </c>
      <c r="O14" s="59" t="str">
        <f t="shared" si="2"/>
        <v>322</v>
      </c>
      <c r="P14" s="59" t="str">
        <f t="shared" si="3"/>
        <v>32</v>
      </c>
      <c r="Q14" s="59" t="str">
        <f t="shared" si="4"/>
        <v>11</v>
      </c>
      <c r="R14" s="59" t="str">
        <f t="shared" si="5"/>
        <v>15</v>
      </c>
      <c r="S14" s="59" t="str">
        <f t="shared" si="6"/>
        <v>3</v>
      </c>
      <c r="T14" s="78">
        <v>559</v>
      </c>
      <c r="U14" s="78" t="s">
        <v>505</v>
      </c>
      <c r="V14" s="59"/>
      <c r="W14" s="59">
        <v>3214</v>
      </c>
      <c r="X14" s="59" t="s">
        <v>664</v>
      </c>
      <c r="Y14" s="59"/>
      <c r="Z14" s="91" t="str">
        <f t="shared" si="7"/>
        <v>32</v>
      </c>
      <c r="AA14" s="59" t="str">
        <f t="shared" si="8"/>
        <v>321</v>
      </c>
      <c r="AB14" s="59"/>
      <c r="AC14" s="59" t="s">
        <v>661</v>
      </c>
      <c r="AD14" s="59" t="s">
        <v>662</v>
      </c>
      <c r="AE14" s="59" t="s">
        <v>665</v>
      </c>
      <c r="AF14" s="59" t="s">
        <v>666</v>
      </c>
      <c r="AG14" s="59" t="s">
        <v>653</v>
      </c>
      <c r="AH14" s="59" t="s">
        <v>663</v>
      </c>
    </row>
    <row r="15" spans="1:34">
      <c r="A15" s="292" t="str">
        <f>IF(C15="","",VLOOKUP('OPĆI DIO'!$C$1,'OPĆI DIO'!$N$4:$W$137,10,FALSE))</f>
        <v>08008</v>
      </c>
      <c r="B15" s="292" t="str">
        <f>IF(C15="","",VLOOKUP('OPĆI DIO'!$C$1,'OPĆI DIO'!$N$4:$W$137,9,FALSE))</f>
        <v>Javni instituti</v>
      </c>
      <c r="C15" s="293">
        <v>11</v>
      </c>
      <c r="D15" s="292" t="str">
        <f t="shared" si="0"/>
        <v>Opći prihodi i primici</v>
      </c>
      <c r="E15" s="293">
        <v>3227</v>
      </c>
      <c r="F15" s="292" t="str">
        <f t="shared" si="1"/>
        <v>Službena, radna i zaštitna odjeća i obuća</v>
      </c>
      <c r="G15" s="293" t="s">
        <v>4848</v>
      </c>
      <c r="H15" s="292" t="s">
        <v>634</v>
      </c>
      <c r="I15" s="292" t="s">
        <v>635</v>
      </c>
      <c r="J15" s="294">
        <v>7784.2867702905505</v>
      </c>
      <c r="K15" s="294">
        <v>7541.2723007514223</v>
      </c>
      <c r="L15" s="294">
        <v>7541.2723007514223</v>
      </c>
      <c r="M15" s="75"/>
      <c r="N15" s="59" t="str">
        <f>IF(C15="","",'OPĆI DIO'!$C$1)</f>
        <v>3041 INSTITUT RUĐER BOŠKOVIĆ</v>
      </c>
      <c r="O15" s="59" t="str">
        <f t="shared" si="2"/>
        <v>322</v>
      </c>
      <c r="P15" s="59" t="str">
        <f t="shared" si="3"/>
        <v>32</v>
      </c>
      <c r="Q15" s="59" t="str">
        <f t="shared" si="4"/>
        <v>11</v>
      </c>
      <c r="R15" s="59" t="str">
        <f t="shared" si="5"/>
        <v>15</v>
      </c>
      <c r="S15" s="59" t="str">
        <f t="shared" si="6"/>
        <v>3</v>
      </c>
      <c r="T15" s="59">
        <v>561</v>
      </c>
      <c r="U15" s="59" t="s">
        <v>507</v>
      </c>
      <c r="V15" s="59"/>
      <c r="W15" s="59">
        <v>3221</v>
      </c>
      <c r="X15" s="59" t="s">
        <v>667</v>
      </c>
      <c r="Y15" s="59"/>
      <c r="Z15" s="91" t="str">
        <f t="shared" si="7"/>
        <v>32</v>
      </c>
      <c r="AA15" s="59" t="str">
        <f t="shared" si="8"/>
        <v>322</v>
      </c>
      <c r="AB15" s="59"/>
      <c r="AC15" s="59" t="s">
        <v>668</v>
      </c>
      <c r="AD15" s="59" t="s">
        <v>669</v>
      </c>
      <c r="AE15" s="59" t="s">
        <v>658</v>
      </c>
      <c r="AF15" s="59" t="s">
        <v>659</v>
      </c>
      <c r="AG15" s="59" t="s">
        <v>653</v>
      </c>
      <c r="AH15" s="59" t="s">
        <v>670</v>
      </c>
    </row>
    <row r="16" spans="1:34">
      <c r="A16" s="292" t="str">
        <f>IF(C16="","",VLOOKUP('OPĆI DIO'!$C$1,'OPĆI DIO'!$N$4:$W$137,10,FALSE))</f>
        <v>08008</v>
      </c>
      <c r="B16" s="292" t="str">
        <f>IF(C16="","",VLOOKUP('OPĆI DIO'!$C$1,'OPĆI DIO'!$N$4:$W$137,9,FALSE))</f>
        <v>Javni instituti</v>
      </c>
      <c r="C16" s="293">
        <v>11</v>
      </c>
      <c r="D16" s="292" t="str">
        <f t="shared" si="0"/>
        <v>Opći prihodi i primici</v>
      </c>
      <c r="E16" s="293">
        <v>3231</v>
      </c>
      <c r="F16" s="292" t="str">
        <f t="shared" si="1"/>
        <v>Usluge telefona, pošte i prijevoza</v>
      </c>
      <c r="G16" s="293" t="s">
        <v>4848</v>
      </c>
      <c r="H16" s="292" t="s">
        <v>634</v>
      </c>
      <c r="I16" s="292" t="s">
        <v>635</v>
      </c>
      <c r="J16" s="294">
        <v>10620.037599381092</v>
      </c>
      <c r="K16" s="294">
        <v>10288.494982843744</v>
      </c>
      <c r="L16" s="294">
        <v>10288.494982843744</v>
      </c>
      <c r="M16" s="75"/>
      <c r="N16" s="59" t="str">
        <f>IF(C16="","",'OPĆI DIO'!$C$1)</f>
        <v>3041 INSTITUT RUĐER BOŠKOVIĆ</v>
      </c>
      <c r="O16" s="59" t="str">
        <f t="shared" si="2"/>
        <v>323</v>
      </c>
      <c r="P16" s="59" t="str">
        <f t="shared" si="3"/>
        <v>32</v>
      </c>
      <c r="Q16" s="59" t="str">
        <f t="shared" si="4"/>
        <v>11</v>
      </c>
      <c r="R16" s="59" t="str">
        <f t="shared" si="5"/>
        <v>15</v>
      </c>
      <c r="S16" s="59" t="str">
        <f t="shared" si="6"/>
        <v>3</v>
      </c>
      <c r="T16" s="59">
        <v>563</v>
      </c>
      <c r="U16" s="59" t="s">
        <v>509</v>
      </c>
      <c r="V16" s="59"/>
      <c r="W16" s="59">
        <v>3222</v>
      </c>
      <c r="X16" s="59" t="s">
        <v>671</v>
      </c>
      <c r="Y16" s="59"/>
      <c r="Z16" s="91" t="str">
        <f t="shared" si="7"/>
        <v>32</v>
      </c>
      <c r="AA16" s="59" t="str">
        <f t="shared" si="8"/>
        <v>322</v>
      </c>
      <c r="AB16" s="59"/>
      <c r="AC16" s="59" t="s">
        <v>672</v>
      </c>
      <c r="AD16" s="59" t="s">
        <v>673</v>
      </c>
      <c r="AE16" s="59" t="s">
        <v>658</v>
      </c>
      <c r="AF16" s="59" t="s">
        <v>659</v>
      </c>
      <c r="AG16" s="59" t="s">
        <v>653</v>
      </c>
      <c r="AH16" s="59" t="s">
        <v>663</v>
      </c>
    </row>
    <row r="17" spans="1:34">
      <c r="A17" s="292" t="str">
        <f>IF(C17="","",VLOOKUP('OPĆI DIO'!$C$1,'OPĆI DIO'!$N$4:$W$137,10,FALSE))</f>
        <v>08008</v>
      </c>
      <c r="B17" s="292" t="str">
        <f>IF(C17="","",VLOOKUP('OPĆI DIO'!$C$1,'OPĆI DIO'!$N$4:$W$137,9,FALSE))</f>
        <v>Javni instituti</v>
      </c>
      <c r="C17" s="293">
        <v>11</v>
      </c>
      <c r="D17" s="292" t="str">
        <f t="shared" si="0"/>
        <v>Opći prihodi i primici</v>
      </c>
      <c r="E17" s="293">
        <v>3232</v>
      </c>
      <c r="F17" s="292" t="str">
        <f t="shared" si="1"/>
        <v>Usluge tekućeg i investicijskog održavanja</v>
      </c>
      <c r="G17" s="293" t="s">
        <v>4848</v>
      </c>
      <c r="H17" s="292" t="s">
        <v>634</v>
      </c>
      <c r="I17" s="292" t="s">
        <v>635</v>
      </c>
      <c r="J17" s="294">
        <v>341813.06146493438</v>
      </c>
      <c r="K17" s="294">
        <v>325631.12634104094</v>
      </c>
      <c r="L17" s="294">
        <v>325631.12634104094</v>
      </c>
      <c r="M17" s="75"/>
      <c r="N17" s="59" t="str">
        <f>IF(C17="","",'OPĆI DIO'!$C$1)</f>
        <v>3041 INSTITUT RUĐER BOŠKOVIĆ</v>
      </c>
      <c r="O17" s="59" t="str">
        <f t="shared" si="2"/>
        <v>323</v>
      </c>
      <c r="P17" s="59" t="str">
        <f t="shared" si="3"/>
        <v>32</v>
      </c>
      <c r="Q17" s="59" t="str">
        <f t="shared" si="4"/>
        <v>11</v>
      </c>
      <c r="R17" s="59" t="str">
        <f t="shared" si="5"/>
        <v>15</v>
      </c>
      <c r="S17" s="59" t="str">
        <f t="shared" si="6"/>
        <v>3</v>
      </c>
      <c r="T17" s="59">
        <v>573</v>
      </c>
      <c r="U17" s="78" t="s">
        <v>511</v>
      </c>
      <c r="V17" s="59"/>
      <c r="W17" s="59">
        <v>3223</v>
      </c>
      <c r="X17" s="59" t="s">
        <v>674</v>
      </c>
      <c r="Y17" s="59"/>
      <c r="Z17" s="91" t="str">
        <f t="shared" si="7"/>
        <v>32</v>
      </c>
      <c r="AA17" s="59" t="str">
        <f t="shared" si="8"/>
        <v>322</v>
      </c>
      <c r="AB17" s="59"/>
      <c r="AC17" s="59" t="s">
        <v>675</v>
      </c>
      <c r="AD17" s="59" t="s">
        <v>676</v>
      </c>
      <c r="AE17" s="59" t="s">
        <v>677</v>
      </c>
      <c r="AF17" s="59" t="s">
        <v>678</v>
      </c>
      <c r="AG17" s="59" t="s">
        <v>653</v>
      </c>
      <c r="AH17" s="59" t="s">
        <v>663</v>
      </c>
    </row>
    <row r="18" spans="1:34">
      <c r="A18" s="292" t="str">
        <f>IF(C18="","",VLOOKUP('OPĆI DIO'!$C$1,'OPĆI DIO'!$N$4:$W$137,10,FALSE))</f>
        <v>08008</v>
      </c>
      <c r="B18" s="292" t="str">
        <f>IF(C18="","",VLOOKUP('OPĆI DIO'!$C$1,'OPĆI DIO'!$N$4:$W$137,9,FALSE))</f>
        <v>Javni instituti</v>
      </c>
      <c r="C18" s="293">
        <v>11</v>
      </c>
      <c r="D18" s="292" t="str">
        <f t="shared" si="0"/>
        <v>Opći prihodi i primici</v>
      </c>
      <c r="E18" s="293">
        <v>3233</v>
      </c>
      <c r="F18" s="292" t="str">
        <f t="shared" si="1"/>
        <v>Usluge promidžbe i informiranja</v>
      </c>
      <c r="G18" s="293" t="s">
        <v>4848</v>
      </c>
      <c r="H18" s="292" t="s">
        <v>634</v>
      </c>
      <c r="I18" s="292" t="s">
        <v>635</v>
      </c>
      <c r="J18" s="294">
        <v>35384.167058959814</v>
      </c>
      <c r="K18" s="294">
        <v>27262.252852796446</v>
      </c>
      <c r="L18" s="294">
        <v>27262.252852796446</v>
      </c>
      <c r="M18" s="75"/>
      <c r="N18" s="59" t="str">
        <f>IF(C18="","",'OPĆI DIO'!$C$1)</f>
        <v>3041 INSTITUT RUĐER BOŠKOVIĆ</v>
      </c>
      <c r="O18" s="59" t="str">
        <f t="shared" si="2"/>
        <v>323</v>
      </c>
      <c r="P18" s="59" t="str">
        <f t="shared" si="3"/>
        <v>32</v>
      </c>
      <c r="Q18" s="59" t="str">
        <f t="shared" si="4"/>
        <v>11</v>
      </c>
      <c r="R18" s="59" t="str">
        <f t="shared" si="5"/>
        <v>15</v>
      </c>
      <c r="S18" s="59" t="str">
        <f t="shared" si="6"/>
        <v>3</v>
      </c>
      <c r="T18" s="78">
        <v>575</v>
      </c>
      <c r="U18" s="78" t="s">
        <v>513</v>
      </c>
      <c r="V18" s="59"/>
      <c r="W18" s="59">
        <v>3224</v>
      </c>
      <c r="X18" s="59" t="s">
        <v>679</v>
      </c>
      <c r="Y18" s="59"/>
      <c r="Z18" s="91" t="str">
        <f t="shared" si="7"/>
        <v>32</v>
      </c>
      <c r="AA18" s="59" t="str">
        <f t="shared" si="8"/>
        <v>322</v>
      </c>
      <c r="AB18" s="59"/>
      <c r="AC18" s="59" t="s">
        <v>680</v>
      </c>
      <c r="AD18" s="59" t="s">
        <v>681</v>
      </c>
      <c r="AE18" s="59" t="s">
        <v>651</v>
      </c>
      <c r="AF18" s="59" t="s">
        <v>652</v>
      </c>
      <c r="AG18" s="59" t="s">
        <v>653</v>
      </c>
      <c r="AH18" s="59" t="s">
        <v>682</v>
      </c>
    </row>
    <row r="19" spans="1:34">
      <c r="A19" s="292" t="str">
        <f>IF(C19="","",VLOOKUP('OPĆI DIO'!$C$1,'OPĆI DIO'!$N$4:$W$137,10,FALSE))</f>
        <v>08008</v>
      </c>
      <c r="B19" s="292" t="str">
        <f>IF(C19="","",VLOOKUP('OPĆI DIO'!$C$1,'OPĆI DIO'!$N$4:$W$137,9,FALSE))</f>
        <v>Javni instituti</v>
      </c>
      <c r="C19" s="293">
        <v>11</v>
      </c>
      <c r="D19" s="292" t="str">
        <f t="shared" si="0"/>
        <v>Opći prihodi i primici</v>
      </c>
      <c r="E19" s="293">
        <v>3234</v>
      </c>
      <c r="F19" s="292" t="str">
        <f t="shared" si="1"/>
        <v>Komunalne usluge</v>
      </c>
      <c r="G19" s="293" t="s">
        <v>4848</v>
      </c>
      <c r="H19" s="292" t="s">
        <v>634</v>
      </c>
      <c r="I19" s="292" t="s">
        <v>635</v>
      </c>
      <c r="J19" s="294">
        <v>186523.15611853011</v>
      </c>
      <c r="K19" s="294">
        <v>180700.16588467767</v>
      </c>
      <c r="L19" s="294">
        <v>180700.16588467767</v>
      </c>
      <c r="M19" s="75"/>
      <c r="N19" s="59" t="str">
        <f>IF(C19="","",'OPĆI DIO'!$C$1)</f>
        <v>3041 INSTITUT RUĐER BOŠKOVIĆ</v>
      </c>
      <c r="O19" s="59" t="str">
        <f t="shared" si="2"/>
        <v>323</v>
      </c>
      <c r="P19" s="59" t="str">
        <f t="shared" si="3"/>
        <v>32</v>
      </c>
      <c r="Q19" s="59" t="str">
        <f t="shared" si="4"/>
        <v>11</v>
      </c>
      <c r="R19" s="59" t="str">
        <f t="shared" si="5"/>
        <v>15</v>
      </c>
      <c r="S19" s="59" t="str">
        <f t="shared" si="6"/>
        <v>3</v>
      </c>
      <c r="T19" s="85">
        <v>5761</v>
      </c>
      <c r="U19" s="86" t="s">
        <v>515</v>
      </c>
      <c r="V19" s="59"/>
      <c r="W19" s="59">
        <v>3225</v>
      </c>
      <c r="X19" s="59" t="s">
        <v>683</v>
      </c>
      <c r="Y19" s="59"/>
      <c r="Z19" s="91" t="str">
        <f t="shared" si="7"/>
        <v>32</v>
      </c>
      <c r="AA19" s="59" t="str">
        <f t="shared" si="8"/>
        <v>322</v>
      </c>
      <c r="AB19" s="59"/>
      <c r="AC19" s="59" t="s">
        <v>684</v>
      </c>
      <c r="AD19" s="59" t="s">
        <v>685</v>
      </c>
      <c r="AE19" s="59" t="s">
        <v>686</v>
      </c>
      <c r="AF19" s="59" t="s">
        <v>687</v>
      </c>
      <c r="AG19" s="59" t="s">
        <v>653</v>
      </c>
      <c r="AH19" s="59" t="s">
        <v>654</v>
      </c>
    </row>
    <row r="20" spans="1:34">
      <c r="A20" s="292" t="str">
        <f>IF(C20="","",VLOOKUP('OPĆI DIO'!$C$1,'OPĆI DIO'!$N$4:$W$137,10,FALSE))</f>
        <v>08008</v>
      </c>
      <c r="B20" s="292" t="str">
        <f>IF(C20="","",VLOOKUP('OPĆI DIO'!$C$1,'OPĆI DIO'!$N$4:$W$137,9,FALSE))</f>
        <v>Javni instituti</v>
      </c>
      <c r="C20" s="293">
        <v>11</v>
      </c>
      <c r="D20" s="292" t="str">
        <f t="shared" si="0"/>
        <v>Opći prihodi i primici</v>
      </c>
      <c r="E20" s="293">
        <v>3235</v>
      </c>
      <c r="F20" s="292" t="str">
        <f t="shared" si="1"/>
        <v>Zakupnine i najamnine</v>
      </c>
      <c r="G20" s="293" t="s">
        <v>4848</v>
      </c>
      <c r="H20" s="292" t="s">
        <v>634</v>
      </c>
      <c r="I20" s="292" t="s">
        <v>635</v>
      </c>
      <c r="J20" s="294">
        <v>1916.1321280715201</v>
      </c>
      <c r="K20" s="294">
        <v>1856.3131817234271</v>
      </c>
      <c r="L20" s="294">
        <v>1856.3131817234271</v>
      </c>
      <c r="M20" s="75"/>
      <c r="N20" s="59" t="str">
        <f>IF(C20="","",'OPĆI DIO'!$C$1)</f>
        <v>3041 INSTITUT RUĐER BOŠKOVIĆ</v>
      </c>
      <c r="O20" s="59" t="str">
        <f t="shared" si="2"/>
        <v>323</v>
      </c>
      <c r="P20" s="59" t="str">
        <f t="shared" si="3"/>
        <v>32</v>
      </c>
      <c r="Q20" s="59" t="str">
        <f t="shared" si="4"/>
        <v>11</v>
      </c>
      <c r="R20" s="59" t="str">
        <f t="shared" si="5"/>
        <v>15</v>
      </c>
      <c r="S20" s="59" t="str">
        <f t="shared" si="6"/>
        <v>3</v>
      </c>
      <c r="T20" s="85">
        <v>5762</v>
      </c>
      <c r="U20" s="86" t="s">
        <v>515</v>
      </c>
      <c r="V20" s="59"/>
      <c r="W20" s="59">
        <v>3226</v>
      </c>
      <c r="X20" s="59" t="s">
        <v>688</v>
      </c>
      <c r="Y20" s="59"/>
      <c r="Z20" s="91" t="str">
        <f t="shared" si="7"/>
        <v>32</v>
      </c>
      <c r="AA20" s="59" t="str">
        <f t="shared" si="8"/>
        <v>322</v>
      </c>
      <c r="AB20" s="59"/>
      <c r="AC20" s="59" t="s">
        <v>689</v>
      </c>
      <c r="AD20" s="59" t="s">
        <v>690</v>
      </c>
      <c r="AE20" s="59" t="s">
        <v>658</v>
      </c>
      <c r="AF20" s="59" t="s">
        <v>659</v>
      </c>
      <c r="AG20" s="59" t="s">
        <v>691</v>
      </c>
      <c r="AH20" s="59" t="s">
        <v>692</v>
      </c>
    </row>
    <row r="21" spans="1:34" ht="15.75" customHeight="1">
      <c r="A21" s="292" t="str">
        <f>IF(C21="","",VLOOKUP('OPĆI DIO'!$C$1,'OPĆI DIO'!$N$4:$W$137,10,FALSE))</f>
        <v>08008</v>
      </c>
      <c r="B21" s="292" t="str">
        <f>IF(C21="","",VLOOKUP('OPĆI DIO'!$C$1,'OPĆI DIO'!$N$4:$W$137,9,FALSE))</f>
        <v>Javni instituti</v>
      </c>
      <c r="C21" s="293">
        <v>11</v>
      </c>
      <c r="D21" s="292" t="str">
        <f t="shared" si="0"/>
        <v>Opći prihodi i primici</v>
      </c>
      <c r="E21" s="293">
        <v>3236</v>
      </c>
      <c r="F21" s="292" t="str">
        <f t="shared" si="1"/>
        <v>Zdravstvene i veterinarske usluge</v>
      </c>
      <c r="G21" s="293" t="s">
        <v>4848</v>
      </c>
      <c r="H21" s="292" t="s">
        <v>634</v>
      </c>
      <c r="I21" s="292" t="s">
        <v>635</v>
      </c>
      <c r="J21" s="294">
        <v>21556.486440804601</v>
      </c>
      <c r="K21" s="294">
        <v>20883.523294388553</v>
      </c>
      <c r="L21" s="294">
        <v>20883.523294388553</v>
      </c>
      <c r="M21" s="75"/>
      <c r="N21" s="59" t="str">
        <f>IF(C21="","",'OPĆI DIO'!$C$1)</f>
        <v>3041 INSTITUT RUĐER BOŠKOVIĆ</v>
      </c>
      <c r="O21" s="59" t="str">
        <f t="shared" si="2"/>
        <v>323</v>
      </c>
      <c r="P21" s="59" t="str">
        <f t="shared" si="3"/>
        <v>32</v>
      </c>
      <c r="Q21" s="59" t="str">
        <f t="shared" si="4"/>
        <v>11</v>
      </c>
      <c r="R21" s="59" t="str">
        <f t="shared" si="5"/>
        <v>15</v>
      </c>
      <c r="S21" s="59" t="str">
        <f t="shared" si="6"/>
        <v>3</v>
      </c>
      <c r="T21" s="86">
        <v>581</v>
      </c>
      <c r="U21" s="95" t="s">
        <v>517</v>
      </c>
      <c r="V21" s="59"/>
      <c r="W21" s="59">
        <v>3227</v>
      </c>
      <c r="X21" s="59" t="s">
        <v>693</v>
      </c>
      <c r="Y21" s="59"/>
      <c r="Z21" s="91" t="str">
        <f t="shared" si="7"/>
        <v>32</v>
      </c>
      <c r="AA21" s="59" t="str">
        <f t="shared" si="8"/>
        <v>322</v>
      </c>
      <c r="AB21" s="59"/>
      <c r="AC21" s="59" t="s">
        <v>694</v>
      </c>
      <c r="AD21" s="59" t="s">
        <v>695</v>
      </c>
      <c r="AE21" s="59" t="s">
        <v>658</v>
      </c>
      <c r="AF21" s="59" t="s">
        <v>659</v>
      </c>
      <c r="AG21" s="59" t="s">
        <v>653</v>
      </c>
      <c r="AH21" s="59" t="s">
        <v>663</v>
      </c>
    </row>
    <row r="22" spans="1:34" ht="15.75" customHeight="1">
      <c r="A22" s="292" t="str">
        <f>IF(C22="","",VLOOKUP('OPĆI DIO'!$C$1,'OPĆI DIO'!$N$4:$W$137,10,FALSE))</f>
        <v>08008</v>
      </c>
      <c r="B22" s="292" t="str">
        <f>IF(C22="","",VLOOKUP('OPĆI DIO'!$C$1,'OPĆI DIO'!$N$4:$W$137,9,FALSE))</f>
        <v>Javni instituti</v>
      </c>
      <c r="C22" s="293">
        <v>11</v>
      </c>
      <c r="D22" s="292" t="str">
        <f t="shared" si="0"/>
        <v>Opći prihodi i primici</v>
      </c>
      <c r="E22" s="293">
        <v>3237</v>
      </c>
      <c r="F22" s="292" t="str">
        <f t="shared" si="1"/>
        <v>Intelektualne i osobne usluge</v>
      </c>
      <c r="G22" s="293" t="s">
        <v>4848</v>
      </c>
      <c r="H22" s="292" t="s">
        <v>634</v>
      </c>
      <c r="I22" s="292" t="s">
        <v>635</v>
      </c>
      <c r="J22" s="294">
        <v>34550.257434289597</v>
      </c>
      <c r="K22" s="294">
        <v>33471.647057950548</v>
      </c>
      <c r="L22" s="294">
        <v>33471.647057950548</v>
      </c>
      <c r="M22" s="75"/>
      <c r="N22" s="59" t="str">
        <f>IF(C22="","",'OPĆI DIO'!$C$1)</f>
        <v>3041 INSTITUT RUĐER BOŠKOVIĆ</v>
      </c>
      <c r="O22" s="59" t="str">
        <f t="shared" si="2"/>
        <v>323</v>
      </c>
      <c r="P22" s="59" t="str">
        <f t="shared" si="3"/>
        <v>32</v>
      </c>
      <c r="Q22" s="59" t="str">
        <f t="shared" si="4"/>
        <v>11</v>
      </c>
      <c r="R22" s="59" t="str">
        <f t="shared" si="5"/>
        <v>15</v>
      </c>
      <c r="S22" s="59" t="str">
        <f t="shared" si="6"/>
        <v>3</v>
      </c>
      <c r="T22" s="59">
        <v>61</v>
      </c>
      <c r="U22" s="59" t="s">
        <v>519</v>
      </c>
      <c r="V22" s="59"/>
      <c r="W22" s="59">
        <v>3231</v>
      </c>
      <c r="X22" s="59" t="s">
        <v>696</v>
      </c>
      <c r="Y22" s="59"/>
      <c r="Z22" s="91" t="str">
        <f t="shared" si="7"/>
        <v>32</v>
      </c>
      <c r="AA22" s="59" t="str">
        <f t="shared" si="8"/>
        <v>323</v>
      </c>
      <c r="AB22" s="59"/>
      <c r="AC22" s="59" t="s">
        <v>697</v>
      </c>
      <c r="AD22" s="59" t="s">
        <v>698</v>
      </c>
      <c r="AE22" s="59" t="s">
        <v>658</v>
      </c>
      <c r="AF22" s="59" t="s">
        <v>659</v>
      </c>
      <c r="AG22" s="59" t="s">
        <v>653</v>
      </c>
      <c r="AH22" s="59" t="s">
        <v>663</v>
      </c>
    </row>
    <row r="23" spans="1:34" ht="15.75" customHeight="1">
      <c r="A23" s="292" t="str">
        <f>IF(C23="","",VLOOKUP('OPĆI DIO'!$C$1,'OPĆI DIO'!$N$4:$W$137,10,FALSE))</f>
        <v>08008</v>
      </c>
      <c r="B23" s="292" t="str">
        <f>IF(C23="","",VLOOKUP('OPĆI DIO'!$C$1,'OPĆI DIO'!$N$4:$W$137,9,FALSE))</f>
        <v>Javni instituti</v>
      </c>
      <c r="C23" s="293">
        <v>11</v>
      </c>
      <c r="D23" s="292" t="str">
        <f t="shared" si="0"/>
        <v>Opći prihodi i primici</v>
      </c>
      <c r="E23" s="293">
        <v>3238</v>
      </c>
      <c r="F23" s="292" t="str">
        <f t="shared" si="1"/>
        <v>Računalne usluge</v>
      </c>
      <c r="G23" s="293" t="s">
        <v>4848</v>
      </c>
      <c r="H23" s="292" t="s">
        <v>634</v>
      </c>
      <c r="I23" s="292" t="s">
        <v>635</v>
      </c>
      <c r="J23" s="294">
        <v>86225.945763218406</v>
      </c>
      <c r="K23" s="294">
        <v>83534.093177554212</v>
      </c>
      <c r="L23" s="294">
        <v>83534.093177554212</v>
      </c>
      <c r="M23" s="75"/>
      <c r="N23" s="59" t="str">
        <f>IF(C23="","",'OPĆI DIO'!$C$1)</f>
        <v>3041 INSTITUT RUĐER BOŠKOVIĆ</v>
      </c>
      <c r="O23" s="59" t="str">
        <f t="shared" si="2"/>
        <v>323</v>
      </c>
      <c r="P23" s="59" t="str">
        <f t="shared" si="3"/>
        <v>32</v>
      </c>
      <c r="Q23" s="59" t="str">
        <f t="shared" si="4"/>
        <v>11</v>
      </c>
      <c r="R23" s="59" t="str">
        <f t="shared" si="5"/>
        <v>15</v>
      </c>
      <c r="S23" s="59" t="str">
        <f t="shared" si="6"/>
        <v>3</v>
      </c>
      <c r="T23" s="59">
        <v>71</v>
      </c>
      <c r="U23" s="59" t="s">
        <v>523</v>
      </c>
      <c r="V23" s="59"/>
      <c r="W23" s="59">
        <v>3232</v>
      </c>
      <c r="X23" s="59" t="s">
        <v>699</v>
      </c>
      <c r="Y23" s="59"/>
      <c r="Z23" s="91" t="str">
        <f t="shared" si="7"/>
        <v>32</v>
      </c>
      <c r="AA23" s="59" t="str">
        <f t="shared" si="8"/>
        <v>323</v>
      </c>
      <c r="AB23" s="59"/>
      <c r="AC23" s="59" t="s">
        <v>700</v>
      </c>
      <c r="AD23" s="59" t="s">
        <v>701</v>
      </c>
      <c r="AE23" s="59" t="s">
        <v>658</v>
      </c>
      <c r="AF23" s="59" t="s">
        <v>659</v>
      </c>
      <c r="AG23" s="59" t="s">
        <v>653</v>
      </c>
      <c r="AH23" s="59" t="s">
        <v>663</v>
      </c>
    </row>
    <row r="24" spans="1:34" ht="15.75" customHeight="1">
      <c r="A24" s="292" t="str">
        <f>IF(C24="","",VLOOKUP('OPĆI DIO'!$C$1,'OPĆI DIO'!$N$4:$W$137,10,FALSE))</f>
        <v>08008</v>
      </c>
      <c r="B24" s="292" t="str">
        <f>IF(C24="","",VLOOKUP('OPĆI DIO'!$C$1,'OPĆI DIO'!$N$4:$W$137,9,FALSE))</f>
        <v>Javni instituti</v>
      </c>
      <c r="C24" s="293">
        <v>11</v>
      </c>
      <c r="D24" s="292" t="str">
        <f t="shared" si="0"/>
        <v>Opći prihodi i primici</v>
      </c>
      <c r="E24" s="293">
        <v>3239</v>
      </c>
      <c r="F24" s="292" t="str">
        <f t="shared" si="1"/>
        <v>Ostale usluge</v>
      </c>
      <c r="G24" s="293" t="s">
        <v>4848</v>
      </c>
      <c r="H24" s="292" t="s">
        <v>634</v>
      </c>
      <c r="I24" s="292" t="s">
        <v>635</v>
      </c>
      <c r="J24" s="294">
        <v>10658.484962397832</v>
      </c>
      <c r="K24" s="294">
        <v>10325.742073336563</v>
      </c>
      <c r="L24" s="294">
        <v>10325.742073336563</v>
      </c>
      <c r="M24" s="75"/>
      <c r="N24" s="59" t="str">
        <f>IF(C24="","",'OPĆI DIO'!$C$1)</f>
        <v>3041 INSTITUT RUĐER BOŠKOVIĆ</v>
      </c>
      <c r="O24" s="59" t="str">
        <f t="shared" si="2"/>
        <v>323</v>
      </c>
      <c r="P24" s="59" t="str">
        <f t="shared" si="3"/>
        <v>32</v>
      </c>
      <c r="Q24" s="59" t="str">
        <f t="shared" si="4"/>
        <v>11</v>
      </c>
      <c r="R24" s="59" t="str">
        <f t="shared" si="5"/>
        <v>15</v>
      </c>
      <c r="S24" s="59" t="str">
        <f t="shared" si="6"/>
        <v>3</v>
      </c>
      <c r="T24" s="59">
        <v>81</v>
      </c>
      <c r="U24" s="59" t="s">
        <v>526</v>
      </c>
      <c r="V24" s="59"/>
      <c r="W24" s="59">
        <v>3233</v>
      </c>
      <c r="X24" s="59" t="s">
        <v>702</v>
      </c>
      <c r="Y24" s="59"/>
      <c r="Z24" s="91" t="str">
        <f t="shared" si="7"/>
        <v>32</v>
      </c>
      <c r="AA24" s="59" t="str">
        <f t="shared" si="8"/>
        <v>323</v>
      </c>
      <c r="AB24" s="59"/>
      <c r="AC24" s="59" t="s">
        <v>703</v>
      </c>
      <c r="AD24" s="59" t="s">
        <v>704</v>
      </c>
      <c r="AE24" s="59" t="s">
        <v>651</v>
      </c>
      <c r="AF24" s="59" t="s">
        <v>652</v>
      </c>
      <c r="AG24" s="59" t="s">
        <v>653</v>
      </c>
      <c r="AH24" s="59" t="s">
        <v>663</v>
      </c>
    </row>
    <row r="25" spans="1:34" ht="15.75" customHeight="1">
      <c r="A25" s="292" t="str">
        <f>IF(C25="","",VLOOKUP('OPĆI DIO'!$C$1,'OPĆI DIO'!$N$4:$W$137,10,FALSE))</f>
        <v>08008</v>
      </c>
      <c r="B25" s="292" t="str">
        <f>IF(C25="","",VLOOKUP('OPĆI DIO'!$C$1,'OPĆI DIO'!$N$4:$W$137,9,FALSE))</f>
        <v>Javni instituti</v>
      </c>
      <c r="C25" s="293">
        <v>11</v>
      </c>
      <c r="D25" s="292" t="str">
        <f t="shared" si="0"/>
        <v>Opći prihodi i primici</v>
      </c>
      <c r="E25" s="293">
        <v>3241</v>
      </c>
      <c r="F25" s="292" t="str">
        <f t="shared" si="1"/>
        <v>Naknade troškova osobama izvan radnog odnosa</v>
      </c>
      <c r="G25" s="293" t="s">
        <v>4848</v>
      </c>
      <c r="H25" s="292" t="s">
        <v>634</v>
      </c>
      <c r="I25" s="292" t="s">
        <v>635</v>
      </c>
      <c r="J25" s="294">
        <v>23969</v>
      </c>
      <c r="K25" s="294">
        <v>34093.633286880344</v>
      </c>
      <c r="L25" s="294">
        <v>34093.633286880344</v>
      </c>
      <c r="M25" s="75"/>
      <c r="N25" s="59" t="str">
        <f>IF(C25="","",'OPĆI DIO'!$C$1)</f>
        <v>3041 INSTITUT RUĐER BOŠKOVIĆ</v>
      </c>
      <c r="O25" s="59" t="str">
        <f t="shared" si="2"/>
        <v>324</v>
      </c>
      <c r="P25" s="59" t="str">
        <f t="shared" si="3"/>
        <v>32</v>
      </c>
      <c r="Q25" s="59" t="str">
        <f t="shared" si="4"/>
        <v>11</v>
      </c>
      <c r="R25" s="59" t="str">
        <f t="shared" si="5"/>
        <v>15</v>
      </c>
      <c r="S25" s="59" t="str">
        <f t="shared" si="6"/>
        <v>3</v>
      </c>
      <c r="T25" s="59"/>
      <c r="U25" s="59"/>
      <c r="V25" s="59"/>
      <c r="W25" s="59">
        <v>3234</v>
      </c>
      <c r="X25" s="59" t="s">
        <v>705</v>
      </c>
      <c r="Y25" s="59"/>
      <c r="Z25" s="91" t="str">
        <f t="shared" si="7"/>
        <v>32</v>
      </c>
      <c r="AA25" s="59" t="str">
        <f t="shared" si="8"/>
        <v>323</v>
      </c>
      <c r="AB25" s="59"/>
      <c r="AC25" s="59" t="s">
        <v>706</v>
      </c>
      <c r="AD25" s="59" t="s">
        <v>707</v>
      </c>
      <c r="AE25" s="59" t="s">
        <v>658</v>
      </c>
      <c r="AF25" s="59" t="s">
        <v>659</v>
      </c>
      <c r="AG25" s="59" t="s">
        <v>653</v>
      </c>
      <c r="AH25" s="59" t="s">
        <v>654</v>
      </c>
    </row>
    <row r="26" spans="1:34" ht="15.75" customHeight="1">
      <c r="A26" s="292" t="str">
        <f>IF(C26="","",VLOOKUP('OPĆI DIO'!$C$1,'OPĆI DIO'!$N$4:$W$137,10,FALSE))</f>
        <v>08008</v>
      </c>
      <c r="B26" s="292" t="str">
        <f>IF(C26="","",VLOOKUP('OPĆI DIO'!$C$1,'OPĆI DIO'!$N$4:$W$137,9,FALSE))</f>
        <v>Javni instituti</v>
      </c>
      <c r="C26" s="293">
        <v>11</v>
      </c>
      <c r="D26" s="292" t="str">
        <f t="shared" si="0"/>
        <v>Opći prihodi i primici</v>
      </c>
      <c r="E26" s="293">
        <v>3291</v>
      </c>
      <c r="F26" s="292" t="str">
        <f t="shared" si="1"/>
        <v>Naknade za rad predstavničkih i izvršnih tijela, povjerensta</v>
      </c>
      <c r="G26" s="293" t="s">
        <v>4848</v>
      </c>
      <c r="H26" s="292" t="s">
        <v>634</v>
      </c>
      <c r="I26" s="292" t="s">
        <v>635</v>
      </c>
      <c r="J26" s="294">
        <v>3822.5245565360524</v>
      </c>
      <c r="K26" s="294">
        <v>3703.1907235441536</v>
      </c>
      <c r="L26" s="294">
        <v>3703.1907235441536</v>
      </c>
      <c r="M26" s="75"/>
      <c r="N26" s="59" t="str">
        <f>IF(C26="","",'OPĆI DIO'!$C$1)</f>
        <v>3041 INSTITUT RUĐER BOŠKOVIĆ</v>
      </c>
      <c r="O26" s="59" t="str">
        <f t="shared" si="2"/>
        <v>329</v>
      </c>
      <c r="P26" s="59" t="str">
        <f t="shared" si="3"/>
        <v>32</v>
      </c>
      <c r="Q26" s="59" t="str">
        <f t="shared" si="4"/>
        <v>11</v>
      </c>
      <c r="R26" s="59" t="str">
        <f t="shared" si="5"/>
        <v>15</v>
      </c>
      <c r="S26" s="59" t="str">
        <f t="shared" si="6"/>
        <v>3</v>
      </c>
      <c r="T26" s="59"/>
      <c r="U26" s="59"/>
      <c r="V26" s="59"/>
      <c r="W26" s="59">
        <v>3235</v>
      </c>
      <c r="X26" s="59" t="s">
        <v>708</v>
      </c>
      <c r="Y26" s="59"/>
      <c r="Z26" s="91" t="str">
        <f t="shared" si="7"/>
        <v>32</v>
      </c>
      <c r="AA26" s="59" t="str">
        <f t="shared" si="8"/>
        <v>323</v>
      </c>
      <c r="AB26" s="59"/>
      <c r="AC26" s="59" t="s">
        <v>709</v>
      </c>
      <c r="AD26" s="59" t="s">
        <v>710</v>
      </c>
      <c r="AE26" s="59" t="s">
        <v>658</v>
      </c>
      <c r="AF26" s="59" t="s">
        <v>659</v>
      </c>
      <c r="AG26" s="59" t="s">
        <v>653</v>
      </c>
      <c r="AH26" s="59" t="s">
        <v>663</v>
      </c>
    </row>
    <row r="27" spans="1:34" ht="15.75" customHeight="1">
      <c r="A27" s="292" t="str">
        <f>IF(C27="","",VLOOKUP('OPĆI DIO'!$C$1,'OPĆI DIO'!$N$4:$W$137,10,FALSE))</f>
        <v>08008</v>
      </c>
      <c r="B27" s="292" t="str">
        <f>IF(C27="","",VLOOKUP('OPĆI DIO'!$C$1,'OPĆI DIO'!$N$4:$W$137,9,FALSE))</f>
        <v>Javni instituti</v>
      </c>
      <c r="C27" s="293">
        <v>11</v>
      </c>
      <c r="D27" s="292" t="str">
        <f t="shared" si="0"/>
        <v>Opći prihodi i primici</v>
      </c>
      <c r="E27" s="293">
        <v>3292</v>
      </c>
      <c r="F27" s="292" t="str">
        <f t="shared" si="1"/>
        <v>Premije osiguranja</v>
      </c>
      <c r="G27" s="293" t="s">
        <v>4848</v>
      </c>
      <c r="H27" s="292" t="s">
        <v>634</v>
      </c>
      <c r="I27" s="292" t="s">
        <v>635</v>
      </c>
      <c r="J27" s="294">
        <v>4258.7128741702545</v>
      </c>
      <c r="K27" s="294">
        <v>4125.7618562316757</v>
      </c>
      <c r="L27" s="294">
        <v>4125.7618562316757</v>
      </c>
      <c r="M27" s="75"/>
      <c r="N27" s="59" t="str">
        <f>IF(C27="","",'OPĆI DIO'!$C$1)</f>
        <v>3041 INSTITUT RUĐER BOŠKOVIĆ</v>
      </c>
      <c r="O27" s="59" t="str">
        <f t="shared" si="2"/>
        <v>329</v>
      </c>
      <c r="P27" s="59" t="str">
        <f t="shared" si="3"/>
        <v>32</v>
      </c>
      <c r="Q27" s="59" t="str">
        <f t="shared" si="4"/>
        <v>11</v>
      </c>
      <c r="R27" s="59" t="str">
        <f t="shared" si="5"/>
        <v>15</v>
      </c>
      <c r="S27" s="59" t="str">
        <f t="shared" si="6"/>
        <v>3</v>
      </c>
      <c r="T27" s="59"/>
      <c r="U27" s="59"/>
      <c r="V27" s="59"/>
      <c r="W27" s="59">
        <v>3236</v>
      </c>
      <c r="X27" s="59" t="s">
        <v>711</v>
      </c>
      <c r="Y27" s="59"/>
      <c r="Z27" s="91" t="str">
        <f t="shared" si="7"/>
        <v>32</v>
      </c>
      <c r="AA27" s="59" t="str">
        <f t="shared" si="8"/>
        <v>323</v>
      </c>
      <c r="AB27" s="59"/>
      <c r="AC27" s="59" t="s">
        <v>712</v>
      </c>
      <c r="AD27" s="59" t="s">
        <v>713</v>
      </c>
      <c r="AE27" s="59" t="s">
        <v>665</v>
      </c>
      <c r="AF27" s="59" t="s">
        <v>666</v>
      </c>
      <c r="AG27" s="59" t="s">
        <v>653</v>
      </c>
      <c r="AH27" s="59" t="s">
        <v>670</v>
      </c>
    </row>
    <row r="28" spans="1:34" ht="15.75" customHeight="1">
      <c r="A28" s="292" t="str">
        <f>IF(C28="","",VLOOKUP('OPĆI DIO'!$C$1,'OPĆI DIO'!$N$4:$W$137,10,FALSE))</f>
        <v>08008</v>
      </c>
      <c r="B28" s="292" t="str">
        <f>IF(C28="","",VLOOKUP('OPĆI DIO'!$C$1,'OPĆI DIO'!$N$4:$W$137,9,FALSE))</f>
        <v>Javni instituti</v>
      </c>
      <c r="C28" s="293">
        <v>11</v>
      </c>
      <c r="D28" s="292" t="str">
        <f t="shared" si="0"/>
        <v>Opći prihodi i primici</v>
      </c>
      <c r="E28" s="293">
        <v>3293</v>
      </c>
      <c r="F28" s="292" t="str">
        <f t="shared" si="1"/>
        <v>Reprezentacija</v>
      </c>
      <c r="G28" s="293" t="s">
        <v>4848</v>
      </c>
      <c r="H28" s="292" t="s">
        <v>634</v>
      </c>
      <c r="I28" s="292" t="s">
        <v>635</v>
      </c>
      <c r="J28" s="294">
        <v>1813.5922333699011</v>
      </c>
      <c r="K28" s="294">
        <v>1756.9744381166799</v>
      </c>
      <c r="L28" s="294">
        <v>1756.9744381166799</v>
      </c>
      <c r="M28" s="75"/>
      <c r="N28" s="59" t="str">
        <f>IF(C28="","",'OPĆI DIO'!$C$1)</f>
        <v>3041 INSTITUT RUĐER BOŠKOVIĆ</v>
      </c>
      <c r="O28" s="59" t="str">
        <f t="shared" si="2"/>
        <v>329</v>
      </c>
      <c r="P28" s="59" t="str">
        <f t="shared" si="3"/>
        <v>32</v>
      </c>
      <c r="Q28" s="59" t="str">
        <f t="shared" si="4"/>
        <v>11</v>
      </c>
      <c r="R28" s="59" t="str">
        <f t="shared" si="5"/>
        <v>15</v>
      </c>
      <c r="S28" s="59" t="str">
        <f t="shared" si="6"/>
        <v>3</v>
      </c>
      <c r="T28" s="59"/>
      <c r="U28" s="59"/>
      <c r="V28" s="59"/>
      <c r="W28" s="59">
        <v>3237</v>
      </c>
      <c r="X28" s="59" t="s">
        <v>714</v>
      </c>
      <c r="Y28" s="59"/>
      <c r="Z28" s="91" t="str">
        <f t="shared" si="7"/>
        <v>32</v>
      </c>
      <c r="AA28" s="59" t="str">
        <f t="shared" si="8"/>
        <v>323</v>
      </c>
      <c r="AB28" s="59"/>
      <c r="AC28" s="59" t="s">
        <v>715</v>
      </c>
      <c r="AD28" s="59" t="s">
        <v>716</v>
      </c>
      <c r="AE28" s="59" t="s">
        <v>658</v>
      </c>
      <c r="AF28" s="59" t="s">
        <v>659</v>
      </c>
      <c r="AG28" s="59" t="s">
        <v>653</v>
      </c>
      <c r="AH28" s="59" t="s">
        <v>654</v>
      </c>
    </row>
    <row r="29" spans="1:34" ht="15.75" customHeight="1">
      <c r="A29" s="292" t="str">
        <f>IF(C29="","",VLOOKUP('OPĆI DIO'!$C$1,'OPĆI DIO'!$N$4:$W$137,10,FALSE))</f>
        <v>08008</v>
      </c>
      <c r="B29" s="292" t="str">
        <f>IF(C29="","",VLOOKUP('OPĆI DIO'!$C$1,'OPĆI DIO'!$N$4:$W$137,9,FALSE))</f>
        <v>Javni instituti</v>
      </c>
      <c r="C29" s="293">
        <v>11</v>
      </c>
      <c r="D29" s="292" t="str">
        <f t="shared" si="0"/>
        <v>Opći prihodi i primici</v>
      </c>
      <c r="E29" s="293">
        <v>3294</v>
      </c>
      <c r="F29" s="292" t="str">
        <f t="shared" si="1"/>
        <v>Članarine i norme</v>
      </c>
      <c r="G29" s="293" t="s">
        <v>4848</v>
      </c>
      <c r="H29" s="292" t="s">
        <v>634</v>
      </c>
      <c r="I29" s="292" t="s">
        <v>635</v>
      </c>
      <c r="J29" s="294">
        <v>1233.9890904780589</v>
      </c>
      <c r="K29" s="294">
        <v>1195.465689029887</v>
      </c>
      <c r="L29" s="294">
        <v>1195.465689029887</v>
      </c>
      <c r="M29" s="75"/>
      <c r="N29" s="59" t="str">
        <f>IF(C29="","",'OPĆI DIO'!$C$1)</f>
        <v>3041 INSTITUT RUĐER BOŠKOVIĆ</v>
      </c>
      <c r="O29" s="59" t="str">
        <f t="shared" si="2"/>
        <v>329</v>
      </c>
      <c r="P29" s="59" t="str">
        <f t="shared" si="3"/>
        <v>32</v>
      </c>
      <c r="Q29" s="59" t="str">
        <f t="shared" si="4"/>
        <v>11</v>
      </c>
      <c r="R29" s="59" t="str">
        <f t="shared" si="5"/>
        <v>15</v>
      </c>
      <c r="S29" s="59" t="str">
        <f t="shared" si="6"/>
        <v>3</v>
      </c>
      <c r="T29" s="59"/>
      <c r="U29" s="59"/>
      <c r="V29" s="59"/>
      <c r="W29" s="59">
        <v>3238</v>
      </c>
      <c r="X29" s="59" t="s">
        <v>717</v>
      </c>
      <c r="Y29" s="59"/>
      <c r="Z29" s="91" t="str">
        <f t="shared" si="7"/>
        <v>32</v>
      </c>
      <c r="AA29" s="59" t="str">
        <f t="shared" si="8"/>
        <v>323</v>
      </c>
      <c r="AB29" s="59"/>
      <c r="AC29" s="59" t="s">
        <v>718</v>
      </c>
      <c r="AD29" s="59" t="s">
        <v>719</v>
      </c>
      <c r="AE29" s="59" t="s">
        <v>658</v>
      </c>
      <c r="AF29" s="59" t="s">
        <v>659</v>
      </c>
      <c r="AG29" s="59" t="s">
        <v>653</v>
      </c>
      <c r="AH29" s="59" t="s">
        <v>654</v>
      </c>
    </row>
    <row r="30" spans="1:34" ht="15.75" customHeight="1">
      <c r="A30" s="292" t="str">
        <f>IF(C30="","",VLOOKUP('OPĆI DIO'!$C$1,'OPĆI DIO'!$N$4:$W$137,10,FALSE))</f>
        <v>08008</v>
      </c>
      <c r="B30" s="292" t="str">
        <f>IF(C30="","",VLOOKUP('OPĆI DIO'!$C$1,'OPĆI DIO'!$N$4:$W$137,9,FALSE))</f>
        <v>Javni instituti</v>
      </c>
      <c r="C30" s="293">
        <v>11</v>
      </c>
      <c r="D30" s="292" t="str">
        <f t="shared" si="0"/>
        <v>Opći prihodi i primici</v>
      </c>
      <c r="E30" s="293">
        <v>3299</v>
      </c>
      <c r="F30" s="292" t="str">
        <f t="shared" si="1"/>
        <v>Ostali nespomenuti rashodi poslovanja</v>
      </c>
      <c r="G30" s="293" t="s">
        <v>4848</v>
      </c>
      <c r="H30" s="292" t="s">
        <v>634</v>
      </c>
      <c r="I30" s="292" t="s">
        <v>635</v>
      </c>
      <c r="J30" s="294">
        <v>4790.3303201788003</v>
      </c>
      <c r="K30" s="294">
        <v>4640.7829543085672</v>
      </c>
      <c r="L30" s="294">
        <v>4640.7829543085672</v>
      </c>
      <c r="M30" s="75"/>
      <c r="N30" s="59" t="str">
        <f>IF(C30="","",'OPĆI DIO'!$C$1)</f>
        <v>3041 INSTITUT RUĐER BOŠKOVIĆ</v>
      </c>
      <c r="O30" s="59" t="str">
        <f t="shared" si="2"/>
        <v>329</v>
      </c>
      <c r="P30" s="59" t="str">
        <f t="shared" si="3"/>
        <v>32</v>
      </c>
      <c r="Q30" s="59" t="str">
        <f t="shared" si="4"/>
        <v>11</v>
      </c>
      <c r="R30" s="59" t="str">
        <f t="shared" si="5"/>
        <v>15</v>
      </c>
      <c r="S30" s="59" t="str">
        <f t="shared" si="6"/>
        <v>3</v>
      </c>
      <c r="T30" s="59"/>
      <c r="U30" s="59"/>
      <c r="V30" s="59"/>
      <c r="W30" s="59">
        <v>3239</v>
      </c>
      <c r="X30" s="59" t="s">
        <v>720</v>
      </c>
      <c r="Y30" s="59"/>
      <c r="Z30" s="91" t="str">
        <f t="shared" si="7"/>
        <v>32</v>
      </c>
      <c r="AA30" s="59" t="str">
        <f t="shared" si="8"/>
        <v>323</v>
      </c>
      <c r="AB30" s="59"/>
      <c r="AC30" s="59" t="s">
        <v>721</v>
      </c>
      <c r="AD30" s="59" t="s">
        <v>722</v>
      </c>
      <c r="AE30" s="59" t="s">
        <v>658</v>
      </c>
      <c r="AF30" s="59" t="s">
        <v>659</v>
      </c>
      <c r="AG30" s="59" t="s">
        <v>653</v>
      </c>
      <c r="AH30" s="59" t="s">
        <v>654</v>
      </c>
    </row>
    <row r="31" spans="1:34" ht="15.75" customHeight="1">
      <c r="A31" s="292" t="str">
        <f>IF(C31="","",VLOOKUP('OPĆI DIO'!$C$1,'OPĆI DIO'!$N$4:$W$137,10,FALSE))</f>
        <v>08008</v>
      </c>
      <c r="B31" s="292" t="str">
        <f>IF(C31="","",VLOOKUP('OPĆI DIO'!$C$1,'OPĆI DIO'!$N$4:$W$137,9,FALSE))</f>
        <v>Javni instituti</v>
      </c>
      <c r="C31" s="293">
        <v>11</v>
      </c>
      <c r="D31" s="292" t="str">
        <f t="shared" si="0"/>
        <v>Opći prihodi i primici</v>
      </c>
      <c r="E31" s="293">
        <v>3431</v>
      </c>
      <c r="F31" s="292" t="str">
        <f t="shared" si="1"/>
        <v>Bankarske usluge i usluge platnog prometa</v>
      </c>
      <c r="G31" s="293" t="s">
        <v>4848</v>
      </c>
      <c r="H31" s="292" t="s">
        <v>634</v>
      </c>
      <c r="I31" s="292" t="s">
        <v>635</v>
      </c>
      <c r="J31" s="294">
        <v>0</v>
      </c>
      <c r="K31" s="294">
        <v>0</v>
      </c>
      <c r="L31" s="294">
        <v>0</v>
      </c>
      <c r="M31" s="75"/>
      <c r="N31" s="59" t="str">
        <f>IF(C31="","",'OPĆI DIO'!$C$1)</f>
        <v>3041 INSTITUT RUĐER BOŠKOVIĆ</v>
      </c>
      <c r="O31" s="59" t="str">
        <f t="shared" si="2"/>
        <v>343</v>
      </c>
      <c r="P31" s="59" t="str">
        <f t="shared" si="3"/>
        <v>34</v>
      </c>
      <c r="Q31" s="59" t="str">
        <f t="shared" si="4"/>
        <v>11</v>
      </c>
      <c r="R31" s="59" t="str">
        <f t="shared" si="5"/>
        <v>15</v>
      </c>
      <c r="S31" s="59" t="str">
        <f t="shared" si="6"/>
        <v>3</v>
      </c>
      <c r="T31" s="59"/>
      <c r="U31" s="59"/>
      <c r="V31" s="59"/>
      <c r="W31" s="59">
        <v>3241</v>
      </c>
      <c r="X31" s="59" t="s">
        <v>723</v>
      </c>
      <c r="Y31" s="59"/>
      <c r="Z31" s="91" t="str">
        <f t="shared" si="7"/>
        <v>32</v>
      </c>
      <c r="AA31" s="59" t="str">
        <f t="shared" si="8"/>
        <v>324</v>
      </c>
      <c r="AB31" s="59"/>
      <c r="AC31" s="59" t="s">
        <v>724</v>
      </c>
      <c r="AD31" s="59" t="s">
        <v>725</v>
      </c>
      <c r="AE31" s="59" t="s">
        <v>658</v>
      </c>
      <c r="AF31" s="59" t="s">
        <v>659</v>
      </c>
      <c r="AG31" s="59" t="s">
        <v>653</v>
      </c>
      <c r="AH31" s="59" t="s">
        <v>654</v>
      </c>
    </row>
    <row r="32" spans="1:34" ht="15.75" customHeight="1">
      <c r="A32" s="292" t="str">
        <f>IF(C32="","",VLOOKUP('OPĆI DIO'!$C$1,'OPĆI DIO'!$N$4:$W$137,10,FALSE))</f>
        <v>08008</v>
      </c>
      <c r="B32" s="292" t="str">
        <f>IF(C32="","",VLOOKUP('OPĆI DIO'!$C$1,'OPĆI DIO'!$N$4:$W$137,9,FALSE))</f>
        <v>Javni instituti</v>
      </c>
      <c r="C32" s="293">
        <v>11</v>
      </c>
      <c r="D32" s="292" t="str">
        <f t="shared" si="0"/>
        <v>Opći prihodi i primici</v>
      </c>
      <c r="E32" s="293">
        <v>3433</v>
      </c>
      <c r="F32" s="292" t="str">
        <f t="shared" si="1"/>
        <v>Zatezne kamate</v>
      </c>
      <c r="G32" s="293" t="s">
        <v>4848</v>
      </c>
      <c r="H32" s="292" t="s">
        <v>634</v>
      </c>
      <c r="I32" s="292" t="s">
        <v>635</v>
      </c>
      <c r="J32" s="294">
        <v>0</v>
      </c>
      <c r="K32" s="294">
        <v>0</v>
      </c>
      <c r="L32" s="294">
        <v>0</v>
      </c>
      <c r="M32" s="75"/>
      <c r="N32" s="59" t="str">
        <f>IF(C32="","",'OPĆI DIO'!$C$1)</f>
        <v>3041 INSTITUT RUĐER BOŠKOVIĆ</v>
      </c>
      <c r="O32" s="59" t="str">
        <f t="shared" si="2"/>
        <v>343</v>
      </c>
      <c r="P32" s="59" t="str">
        <f t="shared" si="3"/>
        <v>34</v>
      </c>
      <c r="Q32" s="59" t="str">
        <f t="shared" si="4"/>
        <v>11</v>
      </c>
      <c r="R32" s="59" t="str">
        <f t="shared" si="5"/>
        <v>15</v>
      </c>
      <c r="S32" s="59" t="str">
        <f t="shared" si="6"/>
        <v>3</v>
      </c>
      <c r="T32" s="59"/>
      <c r="U32" s="59"/>
      <c r="V32" s="59"/>
      <c r="W32" s="59">
        <v>3291</v>
      </c>
      <c r="X32" s="59" t="s">
        <v>726</v>
      </c>
      <c r="Y32" s="59"/>
      <c r="Z32" s="91" t="str">
        <f t="shared" si="7"/>
        <v>32</v>
      </c>
      <c r="AA32" s="59" t="str">
        <f t="shared" si="8"/>
        <v>329</v>
      </c>
      <c r="AB32" s="59"/>
      <c r="AC32" s="59" t="s">
        <v>727</v>
      </c>
      <c r="AD32" s="59" t="s">
        <v>728</v>
      </c>
      <c r="AE32" s="59" t="s">
        <v>658</v>
      </c>
      <c r="AF32" s="59" t="s">
        <v>659</v>
      </c>
      <c r="AG32" s="59" t="s">
        <v>653</v>
      </c>
      <c r="AH32" s="59" t="s">
        <v>663</v>
      </c>
    </row>
    <row r="33" spans="1:34" ht="15.75" customHeight="1">
      <c r="A33" s="292" t="str">
        <f>IF(C33="","",VLOOKUP('OPĆI DIO'!$C$1,'OPĆI DIO'!$N$4:$W$137,10,FALSE))</f>
        <v>08008</v>
      </c>
      <c r="B33" s="292" t="str">
        <f>IF(C33="","",VLOOKUP('OPĆI DIO'!$C$1,'OPĆI DIO'!$N$4:$W$137,9,FALSE))</f>
        <v>Javni instituti</v>
      </c>
      <c r="C33" s="293">
        <v>11</v>
      </c>
      <c r="D33" s="292" t="str">
        <f t="shared" si="0"/>
        <v>Opći prihodi i primici</v>
      </c>
      <c r="E33" s="293">
        <v>3721</v>
      </c>
      <c r="F33" s="292" t="str">
        <f t="shared" si="1"/>
        <v>Naknade građanima i kućanstvima u novcu</v>
      </c>
      <c r="G33" s="293" t="s">
        <v>4848</v>
      </c>
      <c r="H33" s="292" t="s">
        <v>634</v>
      </c>
      <c r="I33" s="292" t="s">
        <v>635</v>
      </c>
      <c r="J33" s="294">
        <v>6549</v>
      </c>
      <c r="K33" s="294">
        <v>4657.8751078372816</v>
      </c>
      <c r="L33" s="294">
        <v>4657.8751078372816</v>
      </c>
      <c r="M33" s="75"/>
      <c r="N33" s="59" t="str">
        <f>IF(C33="","",'OPĆI DIO'!$C$1)</f>
        <v>3041 INSTITUT RUĐER BOŠKOVIĆ</v>
      </c>
      <c r="O33" s="59" t="str">
        <f t="shared" si="2"/>
        <v>372</v>
      </c>
      <c r="P33" s="59" t="str">
        <f t="shared" si="3"/>
        <v>37</v>
      </c>
      <c r="Q33" s="59" t="str">
        <f t="shared" si="4"/>
        <v>11</v>
      </c>
      <c r="R33" s="59" t="str">
        <f t="shared" si="5"/>
        <v>15</v>
      </c>
      <c r="S33" s="59" t="str">
        <f t="shared" si="6"/>
        <v>3</v>
      </c>
      <c r="T33" s="59"/>
      <c r="U33" s="59"/>
      <c r="V33" s="59"/>
      <c r="W33" s="59">
        <v>3292</v>
      </c>
      <c r="X33" s="59" t="s">
        <v>729</v>
      </c>
      <c r="Y33" s="59"/>
      <c r="Z33" s="91" t="str">
        <f t="shared" si="7"/>
        <v>32</v>
      </c>
      <c r="AA33" s="59" t="str">
        <f t="shared" si="8"/>
        <v>329</v>
      </c>
      <c r="AB33" s="59"/>
      <c r="AC33" s="59" t="s">
        <v>730</v>
      </c>
      <c r="AD33" s="59" t="s">
        <v>731</v>
      </c>
      <c r="AE33" s="59" t="s">
        <v>658</v>
      </c>
      <c r="AF33" s="59" t="s">
        <v>659</v>
      </c>
      <c r="AG33" s="59" t="s">
        <v>653</v>
      </c>
      <c r="AH33" s="59" t="s">
        <v>670</v>
      </c>
    </row>
    <row r="34" spans="1:34" ht="15.75" customHeight="1">
      <c r="A34" s="292" t="str">
        <f>IF(C34="","",VLOOKUP('OPĆI DIO'!$C$1,'OPĆI DIO'!$N$4:$W$137,10,FALSE))</f>
        <v>08008</v>
      </c>
      <c r="B34" s="292" t="str">
        <f>IF(C34="","",VLOOKUP('OPĆI DIO'!$C$1,'OPĆI DIO'!$N$4:$W$137,9,FALSE))</f>
        <v>Javni instituti</v>
      </c>
      <c r="C34" s="293">
        <v>11</v>
      </c>
      <c r="D34" s="292" t="str">
        <f t="shared" si="0"/>
        <v>Opći prihodi i primici</v>
      </c>
      <c r="E34" s="293">
        <v>4221</v>
      </c>
      <c r="F34" s="292" t="str">
        <f t="shared" si="1"/>
        <v>Uredska oprema i namještaj</v>
      </c>
      <c r="G34" s="293" t="s">
        <v>4848</v>
      </c>
      <c r="H34" s="292" t="s">
        <v>634</v>
      </c>
      <c r="I34" s="292" t="s">
        <v>635</v>
      </c>
      <c r="J34" s="294">
        <v>55466.30736940034</v>
      </c>
      <c r="K34" s="294">
        <v>53734.727372358946</v>
      </c>
      <c r="L34" s="294">
        <v>53734.727372358946</v>
      </c>
      <c r="M34" s="75"/>
      <c r="N34" s="59" t="str">
        <f>IF(C34="","",'OPĆI DIO'!$C$1)</f>
        <v>3041 INSTITUT RUĐER BOŠKOVIĆ</v>
      </c>
      <c r="O34" s="59" t="str">
        <f t="shared" si="2"/>
        <v>422</v>
      </c>
      <c r="P34" s="59" t="str">
        <f t="shared" si="3"/>
        <v>42</v>
      </c>
      <c r="Q34" s="59" t="str">
        <f t="shared" si="4"/>
        <v>11</v>
      </c>
      <c r="R34" s="59" t="str">
        <f t="shared" si="5"/>
        <v>15</v>
      </c>
      <c r="S34" s="59" t="str">
        <f t="shared" si="6"/>
        <v>4</v>
      </c>
      <c r="T34" s="59"/>
      <c r="U34" s="59"/>
      <c r="V34" s="59"/>
      <c r="W34" s="59">
        <v>3293</v>
      </c>
      <c r="X34" s="59" t="s">
        <v>732</v>
      </c>
      <c r="Y34" s="59"/>
      <c r="Z34" s="91" t="str">
        <f t="shared" si="7"/>
        <v>32</v>
      </c>
      <c r="AA34" s="59" t="str">
        <f t="shared" si="8"/>
        <v>329</v>
      </c>
      <c r="AB34" s="59"/>
      <c r="AC34" s="59" t="s">
        <v>733</v>
      </c>
      <c r="AD34" s="59" t="s">
        <v>734</v>
      </c>
      <c r="AE34" s="59" t="s">
        <v>658</v>
      </c>
      <c r="AF34" s="59" t="s">
        <v>659</v>
      </c>
      <c r="AG34" s="59" t="s">
        <v>653</v>
      </c>
      <c r="AH34" s="59" t="s">
        <v>663</v>
      </c>
    </row>
    <row r="35" spans="1:34" ht="15.75" customHeight="1">
      <c r="A35" s="292" t="str">
        <f>IF(C35="","",VLOOKUP('OPĆI DIO'!$C$1,'OPĆI DIO'!$N$4:$W$137,10,FALSE))</f>
        <v>08008</v>
      </c>
      <c r="B35" s="292" t="str">
        <f>IF(C35="","",VLOOKUP('OPĆI DIO'!$C$1,'OPĆI DIO'!$N$4:$W$137,9,FALSE))</f>
        <v>Javni instituti</v>
      </c>
      <c r="C35" s="293">
        <v>11</v>
      </c>
      <c r="D35" s="292" t="str">
        <f t="shared" ref="D35:D41" si="9">IFERROR(VLOOKUP(C35,$T$6:$U$24,2,FALSE),"")</f>
        <v>Opći prihodi i primici</v>
      </c>
      <c r="E35" s="293">
        <v>4222</v>
      </c>
      <c r="F35" s="292" t="str">
        <f t="shared" ref="F35:F41" si="10">IFERROR(VLOOKUP(E35,$W$5:$Y$130,2,FALSE),"")</f>
        <v>Komunikacijska oprema</v>
      </c>
      <c r="G35" s="293" t="s">
        <v>4848</v>
      </c>
      <c r="H35" s="292" t="s">
        <v>634</v>
      </c>
      <c r="I35" s="292" t="s">
        <v>635</v>
      </c>
      <c r="J35" s="294">
        <v>9331</v>
      </c>
      <c r="K35" s="294">
        <v>6636.1404207313026</v>
      </c>
      <c r="L35" s="294">
        <v>6636.1404207313026</v>
      </c>
      <c r="M35" s="75"/>
      <c r="N35" s="59" t="str">
        <f>IF(C35="","",'OPĆI DIO'!$C$1)</f>
        <v>3041 INSTITUT RUĐER BOŠKOVIĆ</v>
      </c>
      <c r="O35" s="59" t="str">
        <f t="shared" si="2"/>
        <v>422</v>
      </c>
      <c r="P35" s="59" t="str">
        <f t="shared" si="3"/>
        <v>42</v>
      </c>
      <c r="Q35" s="59" t="str">
        <f t="shared" si="4"/>
        <v>11</v>
      </c>
      <c r="R35" s="59" t="str">
        <f t="shared" si="5"/>
        <v>15</v>
      </c>
      <c r="S35" s="59" t="str">
        <f t="shared" si="6"/>
        <v>4</v>
      </c>
      <c r="T35" s="59"/>
      <c r="U35" s="59"/>
      <c r="V35" s="59"/>
      <c r="W35" s="59">
        <v>3293</v>
      </c>
      <c r="X35" s="59" t="s">
        <v>735</v>
      </c>
      <c r="Y35" s="59"/>
      <c r="Z35" s="91" t="str">
        <f t="shared" si="7"/>
        <v>32</v>
      </c>
      <c r="AA35" s="59" t="str">
        <f t="shared" si="8"/>
        <v>329</v>
      </c>
      <c r="AB35" s="59"/>
      <c r="AC35" s="59" t="s">
        <v>736</v>
      </c>
      <c r="AD35" s="59" t="s">
        <v>737</v>
      </c>
      <c r="AE35" s="59" t="s">
        <v>738</v>
      </c>
      <c r="AF35" s="59" t="s">
        <v>739</v>
      </c>
      <c r="AG35" s="59" t="s">
        <v>637</v>
      </c>
      <c r="AH35" s="59" t="s">
        <v>638</v>
      </c>
    </row>
    <row r="36" spans="1:34" ht="15.75" customHeight="1">
      <c r="A36" s="292" t="str">
        <f>IF(C36="","",VLOOKUP('OPĆI DIO'!$C$1,'OPĆI DIO'!$N$4:$W$137,10,FALSE))</f>
        <v>08008</v>
      </c>
      <c r="B36" s="292" t="str">
        <f>IF(C36="","",VLOOKUP('OPĆI DIO'!$C$1,'OPĆI DIO'!$N$4:$W$137,9,FALSE))</f>
        <v>Javni instituti</v>
      </c>
      <c r="C36" s="293">
        <v>11</v>
      </c>
      <c r="D36" s="292" t="str">
        <f t="shared" si="9"/>
        <v>Opći prihodi i primici</v>
      </c>
      <c r="E36" s="293">
        <v>4223</v>
      </c>
      <c r="F36" s="292" t="str">
        <f t="shared" si="10"/>
        <v>Oprema za održavanje i zaštitu</v>
      </c>
      <c r="G36" s="293" t="s">
        <v>4848</v>
      </c>
      <c r="H36" s="292" t="s">
        <v>634</v>
      </c>
      <c r="I36" s="292" t="s">
        <v>635</v>
      </c>
      <c r="J36" s="294">
        <v>1082</v>
      </c>
      <c r="K36" s="294">
        <v>770.06304333399692</v>
      </c>
      <c r="L36" s="294">
        <v>770.06304333399692</v>
      </c>
      <c r="M36" s="75"/>
      <c r="N36" s="59" t="str">
        <f>IF(C36="","",'OPĆI DIO'!$C$1)</f>
        <v>3041 INSTITUT RUĐER BOŠKOVIĆ</v>
      </c>
      <c r="O36" s="59" t="str">
        <f t="shared" si="2"/>
        <v>422</v>
      </c>
      <c r="P36" s="59" t="str">
        <f t="shared" si="3"/>
        <v>42</v>
      </c>
      <c r="Q36" s="59" t="str">
        <f t="shared" si="4"/>
        <v>11</v>
      </c>
      <c r="R36" s="59" t="str">
        <f t="shared" si="5"/>
        <v>15</v>
      </c>
      <c r="S36" s="59" t="str">
        <f t="shared" si="6"/>
        <v>4</v>
      </c>
      <c r="T36" s="59"/>
      <c r="U36" s="59"/>
      <c r="V36" s="59"/>
      <c r="W36" s="59">
        <v>3294</v>
      </c>
      <c r="X36" s="59" t="s">
        <v>740</v>
      </c>
      <c r="Y36" s="59"/>
      <c r="Z36" s="91" t="str">
        <f t="shared" si="7"/>
        <v>32</v>
      </c>
      <c r="AA36" s="59" t="str">
        <f t="shared" si="8"/>
        <v>329</v>
      </c>
      <c r="AB36" s="59"/>
      <c r="AC36" s="59" t="s">
        <v>741</v>
      </c>
      <c r="AD36" s="59" t="s">
        <v>742</v>
      </c>
      <c r="AE36" s="59" t="s">
        <v>658</v>
      </c>
      <c r="AF36" s="59" t="s">
        <v>659</v>
      </c>
      <c r="AG36" s="59" t="s">
        <v>637</v>
      </c>
      <c r="AH36" s="59" t="s">
        <v>638</v>
      </c>
    </row>
    <row r="37" spans="1:34" ht="15.75" customHeight="1">
      <c r="A37" s="292" t="str">
        <f>IF(C37="","",VLOOKUP('OPĆI DIO'!$C$1,'OPĆI DIO'!$N$4:$W$137,10,FALSE))</f>
        <v>08008</v>
      </c>
      <c r="B37" s="292" t="str">
        <f>IF(C37="","",VLOOKUP('OPĆI DIO'!$C$1,'OPĆI DIO'!$N$4:$W$137,9,FALSE))</f>
        <v>Javni instituti</v>
      </c>
      <c r="C37" s="293">
        <v>11</v>
      </c>
      <c r="D37" s="292" t="str">
        <f t="shared" si="9"/>
        <v>Opći prihodi i primici</v>
      </c>
      <c r="E37" s="293">
        <v>4224</v>
      </c>
      <c r="F37" s="292" t="str">
        <f t="shared" si="10"/>
        <v>Medicinska i laboratorijska oprema</v>
      </c>
      <c r="G37" s="293" t="s">
        <v>4848</v>
      </c>
      <c r="H37" s="292" t="s">
        <v>634</v>
      </c>
      <c r="I37" s="292" t="s">
        <v>635</v>
      </c>
      <c r="J37" s="294">
        <v>95164</v>
      </c>
      <c r="K37" s="294">
        <v>129416.07402464891</v>
      </c>
      <c r="L37" s="294">
        <v>129416.07402464891</v>
      </c>
      <c r="M37" s="75"/>
      <c r="N37" s="59" t="str">
        <f>IF(C37="","",'OPĆI DIO'!$C$1)</f>
        <v>3041 INSTITUT RUĐER BOŠKOVIĆ</v>
      </c>
      <c r="O37" s="59" t="str">
        <f t="shared" si="2"/>
        <v>422</v>
      </c>
      <c r="P37" s="59" t="str">
        <f t="shared" si="3"/>
        <v>42</v>
      </c>
      <c r="Q37" s="59" t="str">
        <f t="shared" si="4"/>
        <v>11</v>
      </c>
      <c r="R37" s="59" t="str">
        <f t="shared" si="5"/>
        <v>15</v>
      </c>
      <c r="S37" s="59" t="str">
        <f t="shared" si="6"/>
        <v>4</v>
      </c>
      <c r="T37" s="59"/>
      <c r="U37" s="59"/>
      <c r="V37" s="59"/>
      <c r="W37" s="59">
        <v>3295</v>
      </c>
      <c r="X37" s="59" t="s">
        <v>743</v>
      </c>
      <c r="Y37" s="59"/>
      <c r="Z37" s="91" t="str">
        <f t="shared" si="7"/>
        <v>32</v>
      </c>
      <c r="AA37" s="59" t="str">
        <f t="shared" si="8"/>
        <v>329</v>
      </c>
      <c r="AB37" s="59"/>
      <c r="AC37" s="59" t="s">
        <v>744</v>
      </c>
      <c r="AD37" s="59" t="s">
        <v>745</v>
      </c>
      <c r="AE37" s="59" t="s">
        <v>658</v>
      </c>
      <c r="AF37" s="59" t="s">
        <v>659</v>
      </c>
      <c r="AG37" s="59" t="s">
        <v>653</v>
      </c>
      <c r="AH37" s="59" t="s">
        <v>663</v>
      </c>
    </row>
    <row r="38" spans="1:34" ht="15.75" customHeight="1">
      <c r="A38" s="292" t="str">
        <f>IF(C38="","",VLOOKUP('OPĆI DIO'!$C$1,'OPĆI DIO'!$N$4:$W$137,10,FALSE))</f>
        <v>08008</v>
      </c>
      <c r="B38" s="292" t="str">
        <f>IF(C38="","",VLOOKUP('OPĆI DIO'!$C$1,'OPĆI DIO'!$N$4:$W$137,9,FALSE))</f>
        <v>Javni instituti</v>
      </c>
      <c r="C38" s="293">
        <v>11</v>
      </c>
      <c r="D38" s="292" t="str">
        <f t="shared" si="9"/>
        <v>Opći prihodi i primici</v>
      </c>
      <c r="E38" s="293">
        <v>4225</v>
      </c>
      <c r="F38" s="292" t="str">
        <f t="shared" si="10"/>
        <v>Instrumenti, uređaji i strojevi</v>
      </c>
      <c r="G38" s="293" t="s">
        <v>4848</v>
      </c>
      <c r="H38" s="292" t="s">
        <v>634</v>
      </c>
      <c r="I38" s="292" t="s">
        <v>635</v>
      </c>
      <c r="J38" s="294">
        <v>106502</v>
      </c>
      <c r="K38" s="294">
        <v>144836.05984127801</v>
      </c>
      <c r="L38" s="294">
        <v>144836.05984127801</v>
      </c>
      <c r="M38" s="75"/>
      <c r="N38" s="59" t="str">
        <f>IF(C38="","",'OPĆI DIO'!$C$1)</f>
        <v>3041 INSTITUT RUĐER BOŠKOVIĆ</v>
      </c>
      <c r="O38" s="59" t="str">
        <f t="shared" si="2"/>
        <v>422</v>
      </c>
      <c r="P38" s="59" t="str">
        <f t="shared" si="3"/>
        <v>42</v>
      </c>
      <c r="Q38" s="59" t="str">
        <f t="shared" si="4"/>
        <v>11</v>
      </c>
      <c r="R38" s="59" t="str">
        <f t="shared" si="5"/>
        <v>15</v>
      </c>
      <c r="S38" s="59" t="str">
        <f t="shared" si="6"/>
        <v>4</v>
      </c>
      <c r="T38" s="59"/>
      <c r="U38" s="59"/>
      <c r="V38" s="59"/>
      <c r="W38" s="59">
        <v>3296</v>
      </c>
      <c r="X38" s="59" t="s">
        <v>746</v>
      </c>
      <c r="Y38" s="59"/>
      <c r="Z38" s="91" t="str">
        <f t="shared" si="7"/>
        <v>32</v>
      </c>
      <c r="AA38" s="59" t="str">
        <f t="shared" si="8"/>
        <v>329</v>
      </c>
      <c r="AB38" s="59"/>
      <c r="AC38" s="59" t="s">
        <v>747</v>
      </c>
      <c r="AD38" s="59" t="s">
        <v>748</v>
      </c>
      <c r="AE38" s="59" t="s">
        <v>658</v>
      </c>
      <c r="AF38" s="59" t="s">
        <v>659</v>
      </c>
      <c r="AG38" s="59" t="s">
        <v>637</v>
      </c>
      <c r="AH38" s="59" t="s">
        <v>638</v>
      </c>
    </row>
    <row r="39" spans="1:34" ht="15.75" customHeight="1">
      <c r="A39" s="292" t="str">
        <f>IF(C39="","",VLOOKUP('OPĆI DIO'!$C$1,'OPĆI DIO'!$N$4:$W$137,10,FALSE))</f>
        <v>08008</v>
      </c>
      <c r="B39" s="292" t="str">
        <f>IF(C39="","",VLOOKUP('OPĆI DIO'!$C$1,'OPĆI DIO'!$N$4:$W$137,9,FALSE))</f>
        <v>Javni instituti</v>
      </c>
      <c r="C39" s="295">
        <v>11</v>
      </c>
      <c r="D39" s="292" t="str">
        <f t="shared" si="9"/>
        <v>Opći prihodi i primici</v>
      </c>
      <c r="E39" s="295">
        <v>4241</v>
      </c>
      <c r="F39" s="292" t="str">
        <f t="shared" si="10"/>
        <v>Knjige</v>
      </c>
      <c r="G39" s="293" t="s">
        <v>4848</v>
      </c>
      <c r="H39" s="292" t="s">
        <v>634</v>
      </c>
      <c r="I39" s="292" t="s">
        <v>635</v>
      </c>
      <c r="J39" s="294">
        <v>10.030951690454408</v>
      </c>
      <c r="K39" s="294">
        <v>9.717799506322141</v>
      </c>
      <c r="L39" s="294">
        <v>9.717799506322141</v>
      </c>
      <c r="M39" s="75"/>
      <c r="N39" s="59" t="str">
        <f>IF(C39="","",'OPĆI DIO'!$C$1)</f>
        <v>3041 INSTITUT RUĐER BOŠKOVIĆ</v>
      </c>
      <c r="O39" s="59" t="str">
        <f t="shared" si="2"/>
        <v>424</v>
      </c>
      <c r="P39" s="59" t="str">
        <f t="shared" si="3"/>
        <v>42</v>
      </c>
      <c r="Q39" s="59" t="str">
        <f t="shared" si="4"/>
        <v>11</v>
      </c>
      <c r="R39" s="59" t="str">
        <f t="shared" si="5"/>
        <v>15</v>
      </c>
      <c r="S39" s="59" t="str">
        <f t="shared" si="6"/>
        <v>4</v>
      </c>
      <c r="T39" s="59"/>
      <c r="U39" s="59"/>
      <c r="V39" s="59"/>
      <c r="W39" s="59">
        <v>3299</v>
      </c>
      <c r="X39" s="59" t="s">
        <v>749</v>
      </c>
      <c r="Y39" s="59"/>
      <c r="Z39" s="91" t="str">
        <f t="shared" si="7"/>
        <v>32</v>
      </c>
      <c r="AA39" s="59" t="str">
        <f t="shared" si="8"/>
        <v>329</v>
      </c>
      <c r="AB39" s="59"/>
      <c r="AC39" s="59" t="s">
        <v>750</v>
      </c>
      <c r="AD39" s="59" t="s">
        <v>751</v>
      </c>
      <c r="AE39" s="59" t="s">
        <v>658</v>
      </c>
      <c r="AF39" s="59" t="s">
        <v>659</v>
      </c>
      <c r="AG39" s="59" t="s">
        <v>653</v>
      </c>
      <c r="AH39" s="59" t="s">
        <v>663</v>
      </c>
    </row>
    <row r="40" spans="1:34" ht="15.75" customHeight="1">
      <c r="A40" s="292" t="str">
        <f>IF(C40="","",VLOOKUP('OPĆI DIO'!$C$1,'OPĆI DIO'!$N$4:$W$137,10,FALSE))</f>
        <v>08008</v>
      </c>
      <c r="B40" s="292" t="str">
        <f>IF(C40="","",VLOOKUP('OPĆI DIO'!$C$1,'OPĆI DIO'!$N$4:$W$137,9,FALSE))</f>
        <v>Javni instituti</v>
      </c>
      <c r="C40" s="293">
        <v>11</v>
      </c>
      <c r="D40" s="292" t="str">
        <f t="shared" si="9"/>
        <v>Opći prihodi i primici</v>
      </c>
      <c r="E40" s="293">
        <v>4262</v>
      </c>
      <c r="F40" s="292" t="str">
        <f t="shared" si="10"/>
        <v>Ulaganja u računalne programe</v>
      </c>
      <c r="G40" s="293" t="s">
        <v>4848</v>
      </c>
      <c r="H40" s="292" t="s">
        <v>634</v>
      </c>
      <c r="I40" s="292" t="s">
        <v>635</v>
      </c>
      <c r="J40" s="294">
        <v>13436.846566205653</v>
      </c>
      <c r="K40" s="294">
        <v>21923.755411262406</v>
      </c>
      <c r="L40" s="294">
        <v>21923.755411262406</v>
      </c>
      <c r="M40" s="75"/>
      <c r="N40" s="59" t="str">
        <f>IF(C40="","",'OPĆI DIO'!$C$1)</f>
        <v>3041 INSTITUT RUĐER BOŠKOVIĆ</v>
      </c>
      <c r="O40" s="59" t="str">
        <f t="shared" si="2"/>
        <v>426</v>
      </c>
      <c r="P40" s="59" t="str">
        <f t="shared" si="3"/>
        <v>42</v>
      </c>
      <c r="Q40" s="59" t="str">
        <f t="shared" si="4"/>
        <v>11</v>
      </c>
      <c r="R40" s="59" t="str">
        <f t="shared" si="5"/>
        <v>15</v>
      </c>
      <c r="S40" s="59" t="str">
        <f t="shared" si="6"/>
        <v>4</v>
      </c>
      <c r="T40" s="59"/>
      <c r="U40" s="59"/>
      <c r="V40" s="59"/>
      <c r="W40" s="59">
        <v>3411</v>
      </c>
      <c r="X40" s="59" t="s">
        <v>752</v>
      </c>
      <c r="Y40" s="59"/>
      <c r="Z40" s="91" t="str">
        <f t="shared" si="7"/>
        <v>34</v>
      </c>
      <c r="AA40" s="59" t="str">
        <f t="shared" si="8"/>
        <v>341</v>
      </c>
      <c r="AB40" s="59"/>
      <c r="AC40" s="59" t="s">
        <v>753</v>
      </c>
      <c r="AD40" s="59" t="s">
        <v>754</v>
      </c>
      <c r="AE40" s="59" t="s">
        <v>658</v>
      </c>
      <c r="AF40" s="59" t="s">
        <v>659</v>
      </c>
      <c r="AG40" s="59" t="s">
        <v>653</v>
      </c>
      <c r="AH40" s="59" t="s">
        <v>663</v>
      </c>
    </row>
    <row r="41" spans="1:34" ht="15.75" customHeight="1">
      <c r="A41" s="292" t="str">
        <f>IF(C41="","",VLOOKUP('OPĆI DIO'!$C$1,'OPĆI DIO'!$N$4:$W$137,10,FALSE))</f>
        <v>08008</v>
      </c>
      <c r="B41" s="292" t="str">
        <f>IF(C41="","",VLOOKUP('OPĆI DIO'!$C$1,'OPĆI DIO'!$N$4:$W$137,9,FALSE))</f>
        <v>Javni instituti</v>
      </c>
      <c r="C41" s="293">
        <v>11</v>
      </c>
      <c r="D41" s="292" t="str">
        <f t="shared" si="9"/>
        <v>Opći prihodi i primici</v>
      </c>
      <c r="E41" s="293">
        <v>4511</v>
      </c>
      <c r="F41" s="292" t="str">
        <f t="shared" si="10"/>
        <v>Dodatna ulaganja na građevinskim objektima</v>
      </c>
      <c r="G41" s="293" t="s">
        <v>4848</v>
      </c>
      <c r="H41" s="292" t="s">
        <v>634</v>
      </c>
      <c r="I41" s="292" t="s">
        <v>635</v>
      </c>
      <c r="J41" s="294">
        <v>14370.990960536403</v>
      </c>
      <c r="K41" s="294">
        <v>13922.348862925704</v>
      </c>
      <c r="L41" s="294">
        <v>13922.348862925704</v>
      </c>
      <c r="M41" s="75"/>
      <c r="N41" s="59" t="str">
        <f>IF(C41="","",'OPĆI DIO'!$C$1)</f>
        <v>3041 INSTITUT RUĐER BOŠKOVIĆ</v>
      </c>
      <c r="O41" s="59" t="str">
        <f t="shared" si="2"/>
        <v>451</v>
      </c>
      <c r="P41" s="59" t="str">
        <f t="shared" si="3"/>
        <v>45</v>
      </c>
      <c r="Q41" s="59" t="str">
        <f t="shared" si="4"/>
        <v>11</v>
      </c>
      <c r="R41" s="59" t="str">
        <f t="shared" si="5"/>
        <v>15</v>
      </c>
      <c r="S41" s="59" t="str">
        <f t="shared" si="6"/>
        <v>4</v>
      </c>
      <c r="T41" s="59"/>
      <c r="U41" s="59"/>
      <c r="V41" s="59"/>
      <c r="W41" s="59">
        <v>3422</v>
      </c>
      <c r="X41" s="59" t="s">
        <v>755</v>
      </c>
      <c r="Y41" s="59"/>
      <c r="Z41" s="91" t="str">
        <f t="shared" si="7"/>
        <v>34</v>
      </c>
      <c r="AA41" s="59" t="str">
        <f t="shared" si="8"/>
        <v>342</v>
      </c>
      <c r="AB41" s="59"/>
      <c r="AC41" s="59" t="s">
        <v>756</v>
      </c>
      <c r="AD41" s="59" t="s">
        <v>757</v>
      </c>
      <c r="AE41" s="59" t="s">
        <v>635</v>
      </c>
      <c r="AF41" s="59" t="s">
        <v>636</v>
      </c>
      <c r="AG41" s="59" t="s">
        <v>653</v>
      </c>
      <c r="AH41" s="59" t="s">
        <v>663</v>
      </c>
    </row>
    <row r="42" spans="1:34" ht="15.75" customHeight="1">
      <c r="A42" s="292" t="s">
        <v>362</v>
      </c>
      <c r="B42" s="292" t="s">
        <v>361</v>
      </c>
      <c r="C42" s="293">
        <v>11</v>
      </c>
      <c r="D42" s="292" t="str">
        <f t="shared" ref="D42:D44" si="11">IFERROR(VLOOKUP(C42,$T$6:$U$24,2,FALSE),"")</f>
        <v>Opći prihodi i primici</v>
      </c>
      <c r="E42" s="293">
        <v>3236</v>
      </c>
      <c r="F42" s="292" t="s">
        <v>711</v>
      </c>
      <c r="G42" s="293" t="s">
        <v>4848</v>
      </c>
      <c r="H42" s="292" t="s">
        <v>634</v>
      </c>
      <c r="I42" s="292" t="s">
        <v>635</v>
      </c>
      <c r="J42" s="294">
        <v>52947</v>
      </c>
      <c r="K42" s="294">
        <v>52947</v>
      </c>
      <c r="L42" s="294">
        <v>52947</v>
      </c>
      <c r="M42" s="75"/>
      <c r="N42" s="59" t="str">
        <f>IF(C42="","",'OPĆI DIO'!$C$1)</f>
        <v>3041 INSTITUT RUĐER BOŠKOVIĆ</v>
      </c>
      <c r="O42" s="59" t="str">
        <f t="shared" si="2"/>
        <v>323</v>
      </c>
      <c r="P42" s="59" t="str">
        <f t="shared" si="3"/>
        <v>32</v>
      </c>
      <c r="Q42" s="59" t="str">
        <f t="shared" si="4"/>
        <v>11</v>
      </c>
      <c r="R42" s="59" t="str">
        <f t="shared" si="5"/>
        <v>15</v>
      </c>
      <c r="S42" s="59" t="str">
        <f t="shared" si="6"/>
        <v>3</v>
      </c>
      <c r="T42" s="59"/>
      <c r="U42" s="59"/>
      <c r="V42" s="59"/>
      <c r="W42" s="59">
        <v>3423</v>
      </c>
      <c r="X42" s="59" t="s">
        <v>755</v>
      </c>
      <c r="Y42" s="59"/>
      <c r="Z42" s="91" t="str">
        <f t="shared" si="7"/>
        <v>34</v>
      </c>
      <c r="AA42" s="59" t="str">
        <f t="shared" si="8"/>
        <v>342</v>
      </c>
      <c r="AB42" s="59"/>
      <c r="AC42" s="59" t="s">
        <v>758</v>
      </c>
      <c r="AD42" s="59" t="s">
        <v>759</v>
      </c>
      <c r="AE42" s="59" t="s">
        <v>658</v>
      </c>
      <c r="AF42" s="59" t="s">
        <v>659</v>
      </c>
      <c r="AG42" s="59" t="s">
        <v>637</v>
      </c>
      <c r="AH42" s="59" t="s">
        <v>760</v>
      </c>
    </row>
    <row r="43" spans="1:34" ht="15.75" customHeight="1">
      <c r="A43" s="292" t="s">
        <v>362</v>
      </c>
      <c r="B43" s="292" t="s">
        <v>361</v>
      </c>
      <c r="C43" s="293">
        <v>11</v>
      </c>
      <c r="D43" s="292" t="str">
        <f t="shared" si="11"/>
        <v>Opći prihodi i primici</v>
      </c>
      <c r="E43" s="293" t="s">
        <v>4856</v>
      </c>
      <c r="F43" s="292" t="s">
        <v>642</v>
      </c>
      <c r="G43" s="295" t="s">
        <v>4848</v>
      </c>
      <c r="H43" s="292" t="s">
        <v>634</v>
      </c>
      <c r="I43" s="292" t="s">
        <v>635</v>
      </c>
      <c r="J43" s="294">
        <v>4460.4735000000001</v>
      </c>
      <c r="K43" s="294">
        <v>4460.4735000000001</v>
      </c>
      <c r="L43" s="294">
        <v>4460.4735000000001</v>
      </c>
      <c r="M43" s="75"/>
      <c r="N43" s="59" t="str">
        <f>IF(C43="","",'OPĆI DIO'!$C$1)</f>
        <v>3041 INSTITUT RUĐER BOŠKOVIĆ</v>
      </c>
      <c r="O43" s="59" t="str">
        <f t="shared" si="2"/>
        <v>312</v>
      </c>
      <c r="P43" s="59" t="str">
        <f t="shared" si="3"/>
        <v>31</v>
      </c>
      <c r="Q43" s="59" t="str">
        <f t="shared" si="4"/>
        <v>11</v>
      </c>
      <c r="R43" s="59" t="str">
        <f t="shared" si="5"/>
        <v>15</v>
      </c>
      <c r="S43" s="59" t="str">
        <f t="shared" si="6"/>
        <v>3</v>
      </c>
      <c r="T43" s="59"/>
      <c r="U43" s="59"/>
      <c r="V43" s="59"/>
      <c r="W43" s="59">
        <v>3427</v>
      </c>
      <c r="X43" s="59" t="s">
        <v>761</v>
      </c>
      <c r="Y43" s="59"/>
      <c r="Z43" s="91" t="str">
        <f t="shared" si="7"/>
        <v>34</v>
      </c>
      <c r="AA43" s="59" t="str">
        <f t="shared" si="8"/>
        <v>342</v>
      </c>
      <c r="AB43" s="59"/>
      <c r="AC43" s="59" t="s">
        <v>762</v>
      </c>
      <c r="AD43" s="59" t="s">
        <v>763</v>
      </c>
      <c r="AE43" s="59" t="s">
        <v>658</v>
      </c>
      <c r="AF43" s="59" t="s">
        <v>659</v>
      </c>
      <c r="AG43" s="59" t="s">
        <v>653</v>
      </c>
      <c r="AH43" s="59" t="s">
        <v>654</v>
      </c>
    </row>
    <row r="44" spans="1:34" ht="15.75" customHeight="1">
      <c r="A44" s="292" t="s">
        <v>362</v>
      </c>
      <c r="B44" s="292" t="s">
        <v>361</v>
      </c>
      <c r="C44" s="293">
        <v>11</v>
      </c>
      <c r="D44" s="292" t="str">
        <f t="shared" si="11"/>
        <v>Opći prihodi i primici</v>
      </c>
      <c r="E44" s="293" t="s">
        <v>4857</v>
      </c>
      <c r="F44" s="292" t="s">
        <v>743</v>
      </c>
      <c r="G44" s="295" t="s">
        <v>4848</v>
      </c>
      <c r="H44" s="292" t="s">
        <v>634</v>
      </c>
      <c r="I44" s="292" t="s">
        <v>635</v>
      </c>
      <c r="J44" s="294">
        <v>25276.016500000002</v>
      </c>
      <c r="K44" s="294">
        <v>25276.016500000002</v>
      </c>
      <c r="L44" s="294">
        <v>25276.016500000002</v>
      </c>
      <c r="M44" s="75"/>
      <c r="N44" s="59" t="str">
        <f>IF(C44="","",'OPĆI DIO'!$C$1)</f>
        <v>3041 INSTITUT RUĐER BOŠKOVIĆ</v>
      </c>
      <c r="O44" s="59" t="str">
        <f t="shared" si="2"/>
        <v>329</v>
      </c>
      <c r="P44" s="59" t="str">
        <f t="shared" si="3"/>
        <v>32</v>
      </c>
      <c r="Q44" s="59" t="str">
        <f t="shared" si="4"/>
        <v>11</v>
      </c>
      <c r="R44" s="59" t="str">
        <f t="shared" si="5"/>
        <v>15</v>
      </c>
      <c r="S44" s="59" t="str">
        <f t="shared" si="6"/>
        <v>3</v>
      </c>
      <c r="T44" s="59"/>
      <c r="U44" s="59"/>
      <c r="V44" s="59"/>
      <c r="W44" s="59">
        <v>3431</v>
      </c>
      <c r="X44" s="59" t="s">
        <v>764</v>
      </c>
      <c r="Y44" s="59"/>
      <c r="Z44" s="91" t="str">
        <f t="shared" si="7"/>
        <v>34</v>
      </c>
      <c r="AA44" s="59" t="str">
        <f t="shared" si="8"/>
        <v>343</v>
      </c>
      <c r="AB44" s="59"/>
      <c r="AC44" s="59" t="s">
        <v>765</v>
      </c>
      <c r="AD44" s="59" t="s">
        <v>766</v>
      </c>
      <c r="AE44" s="59" t="s">
        <v>658</v>
      </c>
      <c r="AF44" s="59" t="s">
        <v>659</v>
      </c>
      <c r="AG44" s="59" t="s">
        <v>653</v>
      </c>
      <c r="AH44" s="59" t="s">
        <v>654</v>
      </c>
    </row>
    <row r="45" spans="1:34" ht="15.75" customHeight="1">
      <c r="A45" s="292" t="s">
        <v>362</v>
      </c>
      <c r="B45" s="292" t="s">
        <v>361</v>
      </c>
      <c r="C45" s="293">
        <v>11</v>
      </c>
      <c r="D45" s="292" t="s">
        <v>489</v>
      </c>
      <c r="E45" s="293">
        <v>3111</v>
      </c>
      <c r="F45" s="292" t="s">
        <v>628</v>
      </c>
      <c r="G45" s="295" t="s">
        <v>4848</v>
      </c>
      <c r="H45" s="292" t="s">
        <v>634</v>
      </c>
      <c r="I45" s="292" t="s">
        <v>635</v>
      </c>
      <c r="J45" s="294"/>
      <c r="K45" s="294"/>
      <c r="L45" s="294"/>
      <c r="M45" s="75"/>
      <c r="N45" s="59" t="str">
        <f>IF(C45="","",'OPĆI DIO'!$C$1)</f>
        <v>3041 INSTITUT RUĐER BOŠKOVIĆ</v>
      </c>
      <c r="O45" s="59" t="str">
        <f t="shared" si="2"/>
        <v>311</v>
      </c>
      <c r="P45" s="59" t="str">
        <f t="shared" si="3"/>
        <v>31</v>
      </c>
      <c r="Q45" s="59" t="str">
        <f t="shared" si="4"/>
        <v>11</v>
      </c>
      <c r="R45" s="59" t="str">
        <f t="shared" si="5"/>
        <v>15</v>
      </c>
      <c r="S45" s="59" t="str">
        <f t="shared" si="6"/>
        <v>3</v>
      </c>
      <c r="T45" s="59"/>
      <c r="U45" s="59"/>
      <c r="V45" s="59"/>
      <c r="W45" s="59">
        <v>3432</v>
      </c>
      <c r="X45" s="59" t="s">
        <v>767</v>
      </c>
      <c r="Y45" s="59"/>
      <c r="Z45" s="91" t="str">
        <f t="shared" si="7"/>
        <v>34</v>
      </c>
      <c r="AA45" s="59" t="str">
        <f t="shared" si="8"/>
        <v>343</v>
      </c>
      <c r="AB45" s="59"/>
      <c r="AC45" s="59" t="s">
        <v>768</v>
      </c>
      <c r="AD45" s="59" t="s">
        <v>769</v>
      </c>
      <c r="AE45" s="59" t="s">
        <v>658</v>
      </c>
      <c r="AF45" s="59" t="s">
        <v>659</v>
      </c>
      <c r="AG45" s="59" t="s">
        <v>653</v>
      </c>
      <c r="AH45" s="59" t="s">
        <v>663</v>
      </c>
    </row>
    <row r="46" spans="1:34" ht="15.75" customHeight="1">
      <c r="A46" s="292" t="s">
        <v>362</v>
      </c>
      <c r="B46" s="292" t="s">
        <v>361</v>
      </c>
      <c r="C46" s="293">
        <v>11</v>
      </c>
      <c r="D46" s="292" t="s">
        <v>489</v>
      </c>
      <c r="E46" s="293">
        <v>3114</v>
      </c>
      <c r="F46" s="292" t="s">
        <v>639</v>
      </c>
      <c r="G46" s="295" t="s">
        <v>4848</v>
      </c>
      <c r="H46" s="292" t="s">
        <v>634</v>
      </c>
      <c r="I46" s="292" t="s">
        <v>635</v>
      </c>
      <c r="J46" s="294"/>
      <c r="K46" s="294"/>
      <c r="L46" s="294"/>
      <c r="M46" s="75"/>
      <c r="N46" s="59" t="str">
        <f>IF(C46="","",'OPĆI DIO'!$C$1)</f>
        <v>3041 INSTITUT RUĐER BOŠKOVIĆ</v>
      </c>
      <c r="O46" s="59" t="str">
        <f t="shared" si="2"/>
        <v>311</v>
      </c>
      <c r="P46" s="59" t="str">
        <f t="shared" si="3"/>
        <v>31</v>
      </c>
      <c r="Q46" s="59" t="str">
        <f t="shared" si="4"/>
        <v>11</v>
      </c>
      <c r="R46" s="59" t="str">
        <f t="shared" si="5"/>
        <v>15</v>
      </c>
      <c r="S46" s="59" t="str">
        <f t="shared" si="6"/>
        <v>3</v>
      </c>
      <c r="T46" s="59"/>
      <c r="U46" s="59"/>
      <c r="V46" s="59"/>
      <c r="W46" s="59">
        <v>3433</v>
      </c>
      <c r="X46" s="59" t="s">
        <v>770</v>
      </c>
      <c r="Y46" s="59"/>
      <c r="Z46" s="91" t="str">
        <f t="shared" si="7"/>
        <v>34</v>
      </c>
      <c r="AA46" s="59" t="str">
        <f t="shared" si="8"/>
        <v>343</v>
      </c>
      <c r="AB46" s="59"/>
      <c r="AC46" s="59" t="s">
        <v>771</v>
      </c>
      <c r="AD46" s="59" t="s">
        <v>772</v>
      </c>
      <c r="AE46" s="59" t="s">
        <v>658</v>
      </c>
      <c r="AF46" s="59" t="s">
        <v>659</v>
      </c>
      <c r="AG46" s="59" t="s">
        <v>637</v>
      </c>
      <c r="AH46" s="59" t="s">
        <v>760</v>
      </c>
    </row>
    <row r="47" spans="1:34" ht="15.75" customHeight="1">
      <c r="A47" s="292" t="s">
        <v>362</v>
      </c>
      <c r="B47" s="292" t="s">
        <v>361</v>
      </c>
      <c r="C47" s="293">
        <v>11</v>
      </c>
      <c r="D47" s="292" t="s">
        <v>489</v>
      </c>
      <c r="E47" s="293">
        <v>3121</v>
      </c>
      <c r="F47" s="292" t="s">
        <v>642</v>
      </c>
      <c r="G47" s="295" t="s">
        <v>4848</v>
      </c>
      <c r="H47" s="292" t="s">
        <v>634</v>
      </c>
      <c r="I47" s="292" t="s">
        <v>635</v>
      </c>
      <c r="J47" s="294"/>
      <c r="K47" s="294"/>
      <c r="L47" s="294"/>
      <c r="M47" s="75"/>
      <c r="N47" s="59" t="str">
        <f>IF(C47="","",'OPĆI DIO'!$C$1)</f>
        <v>3041 INSTITUT RUĐER BOŠKOVIĆ</v>
      </c>
      <c r="O47" s="59" t="str">
        <f t="shared" si="2"/>
        <v>312</v>
      </c>
      <c r="P47" s="59" t="str">
        <f t="shared" si="3"/>
        <v>31</v>
      </c>
      <c r="Q47" s="59" t="str">
        <f t="shared" si="4"/>
        <v>11</v>
      </c>
      <c r="R47" s="59" t="str">
        <f t="shared" si="5"/>
        <v>15</v>
      </c>
      <c r="S47" s="59" t="str">
        <f t="shared" si="6"/>
        <v>3</v>
      </c>
      <c r="T47" s="59"/>
      <c r="U47" s="59"/>
      <c r="V47" s="59"/>
      <c r="W47" s="59">
        <v>3434</v>
      </c>
      <c r="X47" s="59" t="s">
        <v>773</v>
      </c>
      <c r="Y47" s="59"/>
      <c r="Z47" s="91" t="str">
        <f t="shared" si="7"/>
        <v>34</v>
      </c>
      <c r="AA47" s="59" t="str">
        <f t="shared" si="8"/>
        <v>343</v>
      </c>
      <c r="AB47" s="59"/>
      <c r="AC47" s="59" t="s">
        <v>774</v>
      </c>
      <c r="AD47" s="59" t="s">
        <v>775</v>
      </c>
      <c r="AE47" s="59" t="s">
        <v>658</v>
      </c>
      <c r="AF47" s="59" t="s">
        <v>659</v>
      </c>
      <c r="AG47" s="59" t="s">
        <v>653</v>
      </c>
      <c r="AH47" s="59" t="s">
        <v>654</v>
      </c>
    </row>
    <row r="48" spans="1:34" ht="15.75" customHeight="1">
      <c r="A48" s="292" t="s">
        <v>362</v>
      </c>
      <c r="B48" s="292" t="s">
        <v>361</v>
      </c>
      <c r="C48" s="293">
        <v>11</v>
      </c>
      <c r="D48" s="292" t="s">
        <v>489</v>
      </c>
      <c r="E48" s="293">
        <v>3132</v>
      </c>
      <c r="F48" s="292" t="s">
        <v>645</v>
      </c>
      <c r="G48" s="295" t="s">
        <v>4848</v>
      </c>
      <c r="H48" s="292" t="s">
        <v>634</v>
      </c>
      <c r="I48" s="292" t="s">
        <v>635</v>
      </c>
      <c r="J48" s="294"/>
      <c r="K48" s="294"/>
      <c r="L48" s="294"/>
      <c r="M48" s="75"/>
      <c r="N48" s="59" t="str">
        <f>IF(C48="","",'OPĆI DIO'!$C$1)</f>
        <v>3041 INSTITUT RUĐER BOŠKOVIĆ</v>
      </c>
      <c r="O48" s="59" t="str">
        <f t="shared" si="2"/>
        <v>313</v>
      </c>
      <c r="P48" s="59" t="str">
        <f t="shared" si="3"/>
        <v>31</v>
      </c>
      <c r="Q48" s="59" t="str">
        <f t="shared" si="4"/>
        <v>11</v>
      </c>
      <c r="R48" s="59" t="str">
        <f t="shared" si="5"/>
        <v>15</v>
      </c>
      <c r="S48" s="59" t="str">
        <f t="shared" si="6"/>
        <v>3</v>
      </c>
      <c r="T48" s="59"/>
      <c r="U48" s="59"/>
      <c r="V48" s="59"/>
      <c r="W48" s="59">
        <v>3511</v>
      </c>
      <c r="X48" s="59" t="s">
        <v>776</v>
      </c>
      <c r="Y48" s="59"/>
      <c r="Z48" s="91" t="str">
        <f t="shared" si="7"/>
        <v>35</v>
      </c>
      <c r="AA48" s="59" t="str">
        <f t="shared" si="8"/>
        <v>351</v>
      </c>
      <c r="AB48" s="59"/>
      <c r="AC48" s="59" t="s">
        <v>777</v>
      </c>
      <c r="AD48" s="59" t="s">
        <v>778</v>
      </c>
      <c r="AE48" s="59" t="s">
        <v>658</v>
      </c>
      <c r="AF48" s="59" t="s">
        <v>659</v>
      </c>
      <c r="AG48" s="59" t="s">
        <v>653</v>
      </c>
      <c r="AH48" s="59" t="s">
        <v>654</v>
      </c>
    </row>
    <row r="49" spans="1:34" ht="15.75" customHeight="1">
      <c r="A49" s="292" t="s">
        <v>362</v>
      </c>
      <c r="B49" s="292" t="s">
        <v>361</v>
      </c>
      <c r="C49" s="293">
        <v>11</v>
      </c>
      <c r="D49" s="292" t="s">
        <v>489</v>
      </c>
      <c r="E49" s="293">
        <v>3237</v>
      </c>
      <c r="F49" s="292" t="s">
        <v>714</v>
      </c>
      <c r="G49" s="295" t="s">
        <v>4848</v>
      </c>
      <c r="H49" s="292" t="s">
        <v>634</v>
      </c>
      <c r="I49" s="292" t="s">
        <v>635</v>
      </c>
      <c r="J49" s="294"/>
      <c r="K49" s="294"/>
      <c r="L49" s="294"/>
      <c r="M49" s="75"/>
      <c r="N49" s="59" t="str">
        <f>IF(C49="","",'OPĆI DIO'!$C$1)</f>
        <v>3041 INSTITUT RUĐER BOŠKOVIĆ</v>
      </c>
      <c r="O49" s="59" t="str">
        <f t="shared" si="2"/>
        <v>323</v>
      </c>
      <c r="P49" s="59" t="str">
        <f t="shared" si="3"/>
        <v>32</v>
      </c>
      <c r="Q49" s="59" t="str">
        <f t="shared" si="4"/>
        <v>11</v>
      </c>
      <c r="R49" s="59" t="str">
        <f t="shared" si="5"/>
        <v>15</v>
      </c>
      <c r="S49" s="59" t="str">
        <f t="shared" si="6"/>
        <v>3</v>
      </c>
      <c r="T49" s="59"/>
      <c r="U49" s="59"/>
      <c r="V49" s="59"/>
      <c r="W49" s="59">
        <v>3512</v>
      </c>
      <c r="X49" s="59" t="s">
        <v>779</v>
      </c>
      <c r="Y49" s="59"/>
      <c r="Z49" s="91" t="str">
        <f t="shared" si="7"/>
        <v>35</v>
      </c>
      <c r="AA49" s="59" t="str">
        <f t="shared" si="8"/>
        <v>351</v>
      </c>
      <c r="AB49" s="59"/>
      <c r="AC49" s="59" t="s">
        <v>780</v>
      </c>
      <c r="AD49" s="59" t="s">
        <v>781</v>
      </c>
      <c r="AE49" s="59" t="s">
        <v>658</v>
      </c>
      <c r="AF49" s="59" t="s">
        <v>659</v>
      </c>
      <c r="AG49" s="59" t="s">
        <v>637</v>
      </c>
      <c r="AH49" s="59" t="s">
        <v>760</v>
      </c>
    </row>
    <row r="50" spans="1:34" ht="15.75" customHeight="1">
      <c r="A50" s="292" t="s">
        <v>362</v>
      </c>
      <c r="B50" s="292" t="s">
        <v>361</v>
      </c>
      <c r="C50" s="293">
        <v>11</v>
      </c>
      <c r="D50" s="292" t="s">
        <v>489</v>
      </c>
      <c r="E50" s="293">
        <v>3295</v>
      </c>
      <c r="F50" s="292" t="s">
        <v>743</v>
      </c>
      <c r="G50" s="295" t="s">
        <v>4848</v>
      </c>
      <c r="H50" s="292" t="s">
        <v>634</v>
      </c>
      <c r="I50" s="292" t="s">
        <v>635</v>
      </c>
      <c r="J50" s="294"/>
      <c r="K50" s="294"/>
      <c r="L50" s="294"/>
      <c r="M50" s="75"/>
      <c r="N50" s="59" t="str">
        <f>IF(C50="","",'OPĆI DIO'!$C$1)</f>
        <v>3041 INSTITUT RUĐER BOŠKOVIĆ</v>
      </c>
      <c r="O50" s="59" t="str">
        <f t="shared" si="2"/>
        <v>329</v>
      </c>
      <c r="P50" s="59" t="str">
        <f t="shared" si="3"/>
        <v>32</v>
      </c>
      <c r="Q50" s="59" t="str">
        <f t="shared" si="4"/>
        <v>11</v>
      </c>
      <c r="R50" s="59" t="str">
        <f t="shared" si="5"/>
        <v>15</v>
      </c>
      <c r="S50" s="59" t="str">
        <f t="shared" si="6"/>
        <v>3</v>
      </c>
      <c r="T50" s="59"/>
      <c r="U50" s="59"/>
      <c r="V50" s="59"/>
      <c r="W50" s="59">
        <v>3522</v>
      </c>
      <c r="X50" s="59" t="s">
        <v>782</v>
      </c>
      <c r="Y50" s="59"/>
      <c r="Z50" s="91" t="str">
        <f t="shared" si="7"/>
        <v>35</v>
      </c>
      <c r="AA50" s="59" t="str">
        <f t="shared" si="8"/>
        <v>352</v>
      </c>
      <c r="AB50" s="59"/>
      <c r="AC50" s="59" t="s">
        <v>783</v>
      </c>
      <c r="AD50" s="59" t="s">
        <v>784</v>
      </c>
      <c r="AE50" s="59" t="s">
        <v>658</v>
      </c>
      <c r="AF50" s="59" t="s">
        <v>659</v>
      </c>
      <c r="AG50" s="59" t="s">
        <v>653</v>
      </c>
      <c r="AH50" s="59" t="s">
        <v>785</v>
      </c>
    </row>
    <row r="51" spans="1:34" ht="15.75" customHeight="1">
      <c r="A51" s="292" t="s">
        <v>362</v>
      </c>
      <c r="B51" s="292" t="s">
        <v>361</v>
      </c>
      <c r="C51" s="293">
        <v>11</v>
      </c>
      <c r="D51" s="292" t="s">
        <v>489</v>
      </c>
      <c r="E51" s="293">
        <v>3211</v>
      </c>
      <c r="F51" s="292" t="s">
        <v>648</v>
      </c>
      <c r="G51" s="295" t="s">
        <v>4848</v>
      </c>
      <c r="H51" s="292" t="s">
        <v>634</v>
      </c>
      <c r="I51" s="292" t="s">
        <v>635</v>
      </c>
      <c r="J51" s="294">
        <v>1500</v>
      </c>
      <c r="K51" s="294">
        <v>1500</v>
      </c>
      <c r="L51" s="294">
        <v>1500</v>
      </c>
      <c r="M51" s="75"/>
      <c r="N51" s="59" t="str">
        <f>IF(C51="","",'OPĆI DIO'!$C$1)</f>
        <v>3041 INSTITUT RUĐER BOŠKOVIĆ</v>
      </c>
      <c r="O51" s="59" t="str">
        <f t="shared" si="2"/>
        <v>321</v>
      </c>
      <c r="P51" s="59" t="str">
        <f t="shared" si="3"/>
        <v>32</v>
      </c>
      <c r="Q51" s="59" t="str">
        <f t="shared" si="4"/>
        <v>11</v>
      </c>
      <c r="R51" s="59" t="str">
        <f t="shared" si="5"/>
        <v>15</v>
      </c>
      <c r="S51" s="59" t="str">
        <f t="shared" si="6"/>
        <v>3</v>
      </c>
      <c r="T51" s="59"/>
      <c r="U51" s="59"/>
      <c r="V51" s="59"/>
      <c r="W51" s="59">
        <v>3531</v>
      </c>
      <c r="X51" s="59" t="s">
        <v>786</v>
      </c>
      <c r="Y51" s="59"/>
      <c r="Z51" s="91" t="str">
        <f t="shared" si="7"/>
        <v>35</v>
      </c>
      <c r="AA51" s="59" t="str">
        <f t="shared" si="8"/>
        <v>353</v>
      </c>
      <c r="AB51" s="59"/>
      <c r="AC51" s="59" t="s">
        <v>787</v>
      </c>
      <c r="AD51" s="59" t="s">
        <v>788</v>
      </c>
      <c r="AE51" s="59" t="s">
        <v>658</v>
      </c>
      <c r="AF51" s="59" t="s">
        <v>659</v>
      </c>
      <c r="AG51" s="59" t="s">
        <v>653</v>
      </c>
      <c r="AH51" s="59" t="s">
        <v>785</v>
      </c>
    </row>
    <row r="52" spans="1:34" ht="15.75" customHeight="1">
      <c r="A52" s="292" t="s">
        <v>362</v>
      </c>
      <c r="B52" s="292" t="s">
        <v>361</v>
      </c>
      <c r="C52" s="293">
        <v>11</v>
      </c>
      <c r="D52" s="292" t="s">
        <v>489</v>
      </c>
      <c r="E52" s="293">
        <v>3235</v>
      </c>
      <c r="F52" s="292" t="s">
        <v>708</v>
      </c>
      <c r="G52" s="295" t="s">
        <v>4848</v>
      </c>
      <c r="H52" s="292" t="s">
        <v>634</v>
      </c>
      <c r="I52" s="292" t="s">
        <v>635</v>
      </c>
      <c r="J52" s="294">
        <v>1500</v>
      </c>
      <c r="K52" s="294">
        <v>1500</v>
      </c>
      <c r="L52" s="294">
        <v>1500</v>
      </c>
      <c r="M52" s="75"/>
      <c r="N52" s="59" t="str">
        <f>IF(C52="","",'OPĆI DIO'!$C$1)</f>
        <v>3041 INSTITUT RUĐER BOŠKOVIĆ</v>
      </c>
      <c r="O52" s="59" t="str">
        <f t="shared" si="2"/>
        <v>323</v>
      </c>
      <c r="P52" s="59" t="str">
        <f t="shared" si="3"/>
        <v>32</v>
      </c>
      <c r="Q52" s="59" t="str">
        <f t="shared" si="4"/>
        <v>11</v>
      </c>
      <c r="R52" s="59" t="str">
        <f t="shared" si="5"/>
        <v>15</v>
      </c>
      <c r="S52" s="59" t="str">
        <f t="shared" si="6"/>
        <v>3</v>
      </c>
      <c r="T52" s="59"/>
      <c r="U52" s="59"/>
      <c r="V52" s="59"/>
      <c r="W52" s="59">
        <v>3611</v>
      </c>
      <c r="X52" s="59" t="s">
        <v>789</v>
      </c>
      <c r="Y52" s="59"/>
      <c r="Z52" s="91" t="str">
        <f t="shared" si="7"/>
        <v>36</v>
      </c>
      <c r="AA52" s="59" t="str">
        <f t="shared" si="8"/>
        <v>361</v>
      </c>
      <c r="AB52" s="59"/>
      <c r="AC52" s="59" t="s">
        <v>790</v>
      </c>
      <c r="AD52" s="59" t="s">
        <v>791</v>
      </c>
      <c r="AE52" s="59" t="s">
        <v>658</v>
      </c>
      <c r="AF52" s="59" t="s">
        <v>659</v>
      </c>
      <c r="AG52" s="59" t="s">
        <v>653</v>
      </c>
      <c r="AH52" s="59" t="s">
        <v>785</v>
      </c>
    </row>
    <row r="53" spans="1:34" ht="15.75" customHeight="1">
      <c r="A53" s="292" t="s">
        <v>362</v>
      </c>
      <c r="B53" s="292" t="s">
        <v>361</v>
      </c>
      <c r="C53" s="293">
        <v>11</v>
      </c>
      <c r="D53" s="292" t="s">
        <v>489</v>
      </c>
      <c r="E53" s="293">
        <v>3239</v>
      </c>
      <c r="F53" s="292" t="s">
        <v>720</v>
      </c>
      <c r="G53" s="295" t="s">
        <v>4848</v>
      </c>
      <c r="H53" s="292" t="s">
        <v>634</v>
      </c>
      <c r="I53" s="292" t="s">
        <v>635</v>
      </c>
      <c r="J53" s="294">
        <v>7500</v>
      </c>
      <c r="K53" s="294">
        <v>7500</v>
      </c>
      <c r="L53" s="294">
        <v>7500</v>
      </c>
      <c r="M53" s="75"/>
      <c r="N53" s="59" t="str">
        <f>IF(C53="","",'OPĆI DIO'!$C$1)</f>
        <v>3041 INSTITUT RUĐER BOŠKOVIĆ</v>
      </c>
      <c r="O53" s="59" t="str">
        <f t="shared" si="2"/>
        <v>323</v>
      </c>
      <c r="P53" s="59" t="str">
        <f t="shared" si="3"/>
        <v>32</v>
      </c>
      <c r="Q53" s="59" t="str">
        <f t="shared" si="4"/>
        <v>11</v>
      </c>
      <c r="R53" s="59" t="str">
        <f t="shared" si="5"/>
        <v>15</v>
      </c>
      <c r="S53" s="59" t="str">
        <f t="shared" si="6"/>
        <v>3</v>
      </c>
      <c r="T53" s="59"/>
      <c r="U53" s="59"/>
      <c r="V53" s="59"/>
      <c r="W53" s="59">
        <v>3612</v>
      </c>
      <c r="X53" s="59" t="s">
        <v>792</v>
      </c>
      <c r="Y53" s="59"/>
      <c r="Z53" s="91" t="str">
        <f t="shared" si="7"/>
        <v>36</v>
      </c>
      <c r="AA53" s="59" t="str">
        <f t="shared" si="8"/>
        <v>361</v>
      </c>
      <c r="AB53" s="59"/>
      <c r="AC53" s="59" t="s">
        <v>793</v>
      </c>
      <c r="AD53" s="59" t="s">
        <v>794</v>
      </c>
      <c r="AE53" s="59" t="s">
        <v>658</v>
      </c>
      <c r="AF53" s="59" t="s">
        <v>659</v>
      </c>
      <c r="AG53" s="59" t="s">
        <v>637</v>
      </c>
      <c r="AH53" s="59" t="s">
        <v>760</v>
      </c>
    </row>
    <row r="54" spans="1:34" ht="15.75" customHeight="1">
      <c r="A54" s="292" t="s">
        <v>362</v>
      </c>
      <c r="B54" s="292" t="s">
        <v>361</v>
      </c>
      <c r="C54" s="293">
        <v>11</v>
      </c>
      <c r="D54" s="292" t="s">
        <v>489</v>
      </c>
      <c r="E54" s="293">
        <v>3241</v>
      </c>
      <c r="F54" s="292" t="s">
        <v>723</v>
      </c>
      <c r="G54" s="295" t="s">
        <v>4848</v>
      </c>
      <c r="H54" s="292" t="s">
        <v>634</v>
      </c>
      <c r="I54" s="292" t="s">
        <v>635</v>
      </c>
      <c r="J54" s="294">
        <v>1500</v>
      </c>
      <c r="K54" s="294">
        <v>1500</v>
      </c>
      <c r="L54" s="294">
        <v>1500</v>
      </c>
      <c r="M54" s="75"/>
      <c r="N54" s="59" t="str">
        <f>IF(C54="","",'OPĆI DIO'!$C$1)</f>
        <v>3041 INSTITUT RUĐER BOŠKOVIĆ</v>
      </c>
      <c r="O54" s="59" t="str">
        <f t="shared" si="2"/>
        <v>324</v>
      </c>
      <c r="P54" s="59" t="str">
        <f t="shared" si="3"/>
        <v>32</v>
      </c>
      <c r="Q54" s="59" t="str">
        <f t="shared" si="4"/>
        <v>11</v>
      </c>
      <c r="R54" s="59" t="str">
        <f t="shared" si="5"/>
        <v>15</v>
      </c>
      <c r="S54" s="59" t="str">
        <f t="shared" si="6"/>
        <v>3</v>
      </c>
      <c r="T54" s="59"/>
      <c r="U54" s="59"/>
      <c r="V54" s="59"/>
      <c r="W54" s="59">
        <v>3621</v>
      </c>
      <c r="X54" s="59" t="s">
        <v>795</v>
      </c>
      <c r="Y54" s="59"/>
      <c r="Z54" s="91" t="str">
        <f t="shared" si="7"/>
        <v>36</v>
      </c>
      <c r="AA54" s="59" t="str">
        <f t="shared" si="8"/>
        <v>362</v>
      </c>
      <c r="AB54" s="59"/>
      <c r="AC54" s="59" t="s">
        <v>796</v>
      </c>
      <c r="AD54" s="59" t="s">
        <v>797</v>
      </c>
      <c r="AE54" s="59" t="s">
        <v>658</v>
      </c>
      <c r="AF54" s="59" t="s">
        <v>659</v>
      </c>
      <c r="AG54" s="59" t="s">
        <v>653</v>
      </c>
      <c r="AH54" s="59" t="s">
        <v>785</v>
      </c>
    </row>
    <row r="55" spans="1:34" ht="15.75" customHeight="1">
      <c r="A55" s="292" t="s">
        <v>362</v>
      </c>
      <c r="B55" s="292" t="s">
        <v>361</v>
      </c>
      <c r="C55" s="293">
        <v>11</v>
      </c>
      <c r="D55" s="292" t="s">
        <v>489</v>
      </c>
      <c r="E55" s="293">
        <v>3293</v>
      </c>
      <c r="F55" s="292" t="s">
        <v>732</v>
      </c>
      <c r="G55" s="295" t="s">
        <v>4848</v>
      </c>
      <c r="H55" s="292" t="s">
        <v>634</v>
      </c>
      <c r="I55" s="292" t="s">
        <v>635</v>
      </c>
      <c r="J55" s="294">
        <v>3000</v>
      </c>
      <c r="K55" s="294">
        <v>3000</v>
      </c>
      <c r="L55" s="294">
        <v>3000</v>
      </c>
      <c r="M55" s="75"/>
      <c r="N55" s="59" t="str">
        <f>IF(C55="","",'OPĆI DIO'!$C$1)</f>
        <v>3041 INSTITUT RUĐER BOŠKOVIĆ</v>
      </c>
      <c r="O55" s="59" t="str">
        <f t="shared" si="2"/>
        <v>329</v>
      </c>
      <c r="P55" s="59" t="str">
        <f t="shared" si="3"/>
        <v>32</v>
      </c>
      <c r="Q55" s="59" t="str">
        <f t="shared" si="4"/>
        <v>11</v>
      </c>
      <c r="R55" s="59" t="str">
        <f t="shared" si="5"/>
        <v>15</v>
      </c>
      <c r="S55" s="59" t="str">
        <f t="shared" si="6"/>
        <v>3</v>
      </c>
      <c r="T55" s="59"/>
      <c r="U55" s="59"/>
      <c r="V55" s="59"/>
      <c r="W55" s="59">
        <v>3631</v>
      </c>
      <c r="X55" s="59" t="s">
        <v>798</v>
      </c>
      <c r="Y55" s="59"/>
      <c r="Z55" s="91" t="str">
        <f t="shared" si="7"/>
        <v>36</v>
      </c>
      <c r="AA55" s="59" t="str">
        <f t="shared" si="8"/>
        <v>363</v>
      </c>
      <c r="AB55" s="59"/>
      <c r="AC55" s="59" t="s">
        <v>799</v>
      </c>
      <c r="AD55" s="59" t="s">
        <v>800</v>
      </c>
      <c r="AE55" s="59" t="s">
        <v>658</v>
      </c>
      <c r="AF55" s="59" t="s">
        <v>659</v>
      </c>
      <c r="AG55" s="59" t="s">
        <v>653</v>
      </c>
      <c r="AH55" s="59" t="s">
        <v>785</v>
      </c>
    </row>
    <row r="56" spans="1:34" ht="15.75" customHeight="1">
      <c r="A56" s="292" t="s">
        <v>362</v>
      </c>
      <c r="B56" s="292" t="s">
        <v>361</v>
      </c>
      <c r="C56" s="293">
        <v>11</v>
      </c>
      <c r="D56" s="292" t="s">
        <v>489</v>
      </c>
      <c r="E56" s="293">
        <v>3294</v>
      </c>
      <c r="F56" s="292" t="s">
        <v>740</v>
      </c>
      <c r="G56" s="295" t="s">
        <v>4848</v>
      </c>
      <c r="H56" s="292" t="s">
        <v>634</v>
      </c>
      <c r="I56" s="292" t="s">
        <v>635</v>
      </c>
      <c r="J56" s="294">
        <v>90000</v>
      </c>
      <c r="K56" s="294">
        <v>90000</v>
      </c>
      <c r="L56" s="294">
        <v>90000</v>
      </c>
      <c r="M56" s="75"/>
      <c r="N56" s="59" t="str">
        <f>IF(C56="","",'OPĆI DIO'!$C$1)</f>
        <v>3041 INSTITUT RUĐER BOŠKOVIĆ</v>
      </c>
      <c r="O56" s="59" t="str">
        <f t="shared" si="2"/>
        <v>329</v>
      </c>
      <c r="P56" s="59" t="str">
        <f t="shared" si="3"/>
        <v>32</v>
      </c>
      <c r="Q56" s="59" t="str">
        <f t="shared" si="4"/>
        <v>11</v>
      </c>
      <c r="R56" s="59" t="str">
        <f t="shared" si="5"/>
        <v>15</v>
      </c>
      <c r="S56" s="59" t="str">
        <f t="shared" si="6"/>
        <v>3</v>
      </c>
      <c r="T56" s="59"/>
      <c r="U56" s="59"/>
      <c r="V56" s="59"/>
      <c r="W56" s="59">
        <v>3632</v>
      </c>
      <c r="X56" s="59" t="s">
        <v>801</v>
      </c>
      <c r="Y56" s="59"/>
      <c r="Z56" s="91" t="str">
        <f t="shared" si="7"/>
        <v>36</v>
      </c>
      <c r="AA56" s="59" t="str">
        <f t="shared" si="8"/>
        <v>363</v>
      </c>
      <c r="AB56" s="59"/>
      <c r="AC56" s="59" t="s">
        <v>802</v>
      </c>
      <c r="AD56" s="59" t="s">
        <v>803</v>
      </c>
      <c r="AE56" s="59" t="s">
        <v>658</v>
      </c>
      <c r="AF56" s="59" t="s">
        <v>659</v>
      </c>
      <c r="AG56" s="59" t="s">
        <v>653</v>
      </c>
      <c r="AH56" s="59" t="s">
        <v>785</v>
      </c>
    </row>
    <row r="57" spans="1:34" ht="15.75" customHeight="1">
      <c r="A57" s="292" t="s">
        <v>362</v>
      </c>
      <c r="B57" s="292" t="s">
        <v>361</v>
      </c>
      <c r="C57" s="293">
        <v>11</v>
      </c>
      <c r="D57" s="292" t="s">
        <v>489</v>
      </c>
      <c r="E57" s="293">
        <v>4214</v>
      </c>
      <c r="F57" s="292" t="s">
        <v>912</v>
      </c>
      <c r="G57" s="295" t="s">
        <v>4848</v>
      </c>
      <c r="H57" s="292" t="s">
        <v>634</v>
      </c>
      <c r="I57" s="292" t="s">
        <v>635</v>
      </c>
      <c r="J57" s="294">
        <v>192500</v>
      </c>
      <c r="K57" s="294">
        <v>192500</v>
      </c>
      <c r="L57" s="294">
        <v>192500</v>
      </c>
      <c r="M57" s="75"/>
      <c r="N57" s="59" t="str">
        <f>IF(C57="","",'OPĆI DIO'!$C$1)</f>
        <v>3041 INSTITUT RUĐER BOŠKOVIĆ</v>
      </c>
      <c r="O57" s="59" t="str">
        <f t="shared" si="2"/>
        <v>421</v>
      </c>
      <c r="P57" s="59" t="str">
        <f t="shared" si="3"/>
        <v>42</v>
      </c>
      <c r="Q57" s="59" t="str">
        <f t="shared" si="4"/>
        <v>11</v>
      </c>
      <c r="R57" s="59" t="str">
        <f t="shared" si="5"/>
        <v>15</v>
      </c>
      <c r="S57" s="59" t="str">
        <f t="shared" si="6"/>
        <v>4</v>
      </c>
      <c r="T57" s="59"/>
      <c r="U57" s="59"/>
      <c r="V57" s="59"/>
      <c r="W57" s="59">
        <v>3661</v>
      </c>
      <c r="X57" s="59" t="s">
        <v>804</v>
      </c>
      <c r="Y57" s="59"/>
      <c r="Z57" s="91" t="str">
        <f t="shared" si="7"/>
        <v>36</v>
      </c>
      <c r="AA57" s="59" t="str">
        <f t="shared" si="8"/>
        <v>366</v>
      </c>
      <c r="AB57" s="59"/>
      <c r="AC57" s="59" t="s">
        <v>805</v>
      </c>
      <c r="AD57" s="59" t="s">
        <v>806</v>
      </c>
      <c r="AE57" s="59" t="s">
        <v>658</v>
      </c>
      <c r="AF57" s="59" t="s">
        <v>659</v>
      </c>
      <c r="AG57" s="59" t="s">
        <v>653</v>
      </c>
      <c r="AH57" s="59" t="s">
        <v>807</v>
      </c>
    </row>
    <row r="58" spans="1:34" ht="15.75" customHeight="1">
      <c r="A58" s="292" t="s">
        <v>362</v>
      </c>
      <c r="B58" s="292" t="s">
        <v>361</v>
      </c>
      <c r="C58" s="293">
        <v>11</v>
      </c>
      <c r="D58" s="292" t="s">
        <v>489</v>
      </c>
      <c r="E58" s="293">
        <v>4225</v>
      </c>
      <c r="F58" s="292" t="s">
        <v>924</v>
      </c>
      <c r="G58" s="295" t="s">
        <v>4848</v>
      </c>
      <c r="H58" s="292" t="s">
        <v>634</v>
      </c>
      <c r="I58" s="292" t="s">
        <v>635</v>
      </c>
      <c r="J58" s="294">
        <v>15000</v>
      </c>
      <c r="K58" s="294">
        <v>15000</v>
      </c>
      <c r="L58" s="294">
        <v>15000</v>
      </c>
      <c r="M58" s="75"/>
      <c r="N58" s="59" t="str">
        <f>IF(C58="","",'OPĆI DIO'!$C$1)</f>
        <v>3041 INSTITUT RUĐER BOŠKOVIĆ</v>
      </c>
      <c r="O58" s="59" t="str">
        <f t="shared" si="2"/>
        <v>422</v>
      </c>
      <c r="P58" s="59" t="str">
        <f t="shared" si="3"/>
        <v>42</v>
      </c>
      <c r="Q58" s="59" t="str">
        <f t="shared" si="4"/>
        <v>11</v>
      </c>
      <c r="R58" s="59" t="str">
        <f t="shared" si="5"/>
        <v>15</v>
      </c>
      <c r="S58" s="59" t="str">
        <f t="shared" si="6"/>
        <v>4</v>
      </c>
      <c r="T58" s="59"/>
      <c r="U58" s="59"/>
      <c r="V58" s="59"/>
      <c r="W58" s="59">
        <v>3662</v>
      </c>
      <c r="X58" s="59" t="s">
        <v>808</v>
      </c>
      <c r="Y58" s="59"/>
      <c r="Z58" s="91" t="str">
        <f t="shared" si="7"/>
        <v>36</v>
      </c>
      <c r="AA58" s="59" t="str">
        <f t="shared" si="8"/>
        <v>366</v>
      </c>
      <c r="AB58" s="59"/>
      <c r="AC58" s="59" t="s">
        <v>809</v>
      </c>
      <c r="AD58" s="59" t="s">
        <v>810</v>
      </c>
      <c r="AE58" s="59" t="s">
        <v>658</v>
      </c>
      <c r="AF58" s="59" t="s">
        <v>659</v>
      </c>
      <c r="AG58" s="59" t="s">
        <v>653</v>
      </c>
      <c r="AH58" s="59" t="s">
        <v>807</v>
      </c>
    </row>
    <row r="59" spans="1:34" ht="15.75" customHeight="1">
      <c r="A59" s="292" t="s">
        <v>362</v>
      </c>
      <c r="B59" s="292" t="s">
        <v>361</v>
      </c>
      <c r="C59" s="293">
        <v>11</v>
      </c>
      <c r="D59" s="292" t="s">
        <v>489</v>
      </c>
      <c r="E59" s="293">
        <v>3221</v>
      </c>
      <c r="F59" s="292" t="s">
        <v>4849</v>
      </c>
      <c r="G59" s="295" t="s">
        <v>4848</v>
      </c>
      <c r="H59" s="292" t="s">
        <v>634</v>
      </c>
      <c r="I59" s="292" t="s">
        <v>635</v>
      </c>
      <c r="J59" s="294">
        <v>62500</v>
      </c>
      <c r="K59" s="294">
        <v>62500</v>
      </c>
      <c r="L59" s="294">
        <v>62500</v>
      </c>
      <c r="M59" s="75"/>
      <c r="N59" s="59" t="str">
        <f>IF(C59="","",'OPĆI DIO'!$C$1)</f>
        <v>3041 INSTITUT RUĐER BOŠKOVIĆ</v>
      </c>
      <c r="O59" s="59" t="str">
        <f t="shared" si="2"/>
        <v>322</v>
      </c>
      <c r="P59" s="59" t="str">
        <f t="shared" si="3"/>
        <v>32</v>
      </c>
      <c r="Q59" s="59" t="str">
        <f t="shared" si="4"/>
        <v>11</v>
      </c>
      <c r="R59" s="59" t="str">
        <f t="shared" si="5"/>
        <v>15</v>
      </c>
      <c r="S59" s="59" t="str">
        <f t="shared" si="6"/>
        <v>3</v>
      </c>
      <c r="T59" s="59"/>
      <c r="U59" s="59"/>
      <c r="V59" s="59"/>
      <c r="W59" s="59">
        <v>3681</v>
      </c>
      <c r="X59" s="59" t="s">
        <v>811</v>
      </c>
      <c r="Y59" s="59"/>
      <c r="Z59" s="91" t="str">
        <f t="shared" si="7"/>
        <v>36</v>
      </c>
      <c r="AA59" s="59" t="str">
        <f t="shared" si="8"/>
        <v>368</v>
      </c>
      <c r="AB59" s="59"/>
      <c r="AC59" s="59" t="s">
        <v>812</v>
      </c>
      <c r="AD59" s="59" t="s">
        <v>813</v>
      </c>
      <c r="AE59" s="59" t="s">
        <v>658</v>
      </c>
      <c r="AF59" s="59" t="s">
        <v>659</v>
      </c>
      <c r="AG59" s="59" t="s">
        <v>653</v>
      </c>
      <c r="AH59" s="59" t="s">
        <v>807</v>
      </c>
    </row>
    <row r="60" spans="1:34" s="290" customFormat="1" ht="15.75" customHeight="1">
      <c r="A60" s="298" t="s">
        <v>362</v>
      </c>
      <c r="B60" s="298" t="s">
        <v>361</v>
      </c>
      <c r="C60" s="299">
        <v>11</v>
      </c>
      <c r="D60" s="298" t="s">
        <v>489</v>
      </c>
      <c r="E60" s="299" t="s">
        <v>4858</v>
      </c>
      <c r="F60" s="298" t="s">
        <v>702</v>
      </c>
      <c r="G60" s="300" t="s">
        <v>4848</v>
      </c>
      <c r="H60" s="298" t="s">
        <v>634</v>
      </c>
      <c r="I60" s="292" t="s">
        <v>635</v>
      </c>
      <c r="J60" s="301">
        <v>25000</v>
      </c>
      <c r="K60" s="301">
        <v>25000</v>
      </c>
      <c r="L60" s="301">
        <v>25000</v>
      </c>
      <c r="M60" s="289"/>
      <c r="N60" s="59" t="str">
        <f>IF(C60="","",'OPĆI DIO'!$C$1)</f>
        <v>3041 INSTITUT RUĐER BOŠKOVIĆ</v>
      </c>
      <c r="O60" s="91" t="str">
        <f t="shared" si="2"/>
        <v>323</v>
      </c>
      <c r="P60" s="91" t="str">
        <f t="shared" si="3"/>
        <v>32</v>
      </c>
      <c r="Q60" s="59" t="str">
        <f t="shared" si="4"/>
        <v>11</v>
      </c>
      <c r="R60" s="59" t="str">
        <f>MID(I60,2,2)</f>
        <v>15</v>
      </c>
      <c r="S60" s="91" t="str">
        <f t="shared" si="6"/>
        <v>3</v>
      </c>
      <c r="T60" s="91"/>
      <c r="U60" s="91"/>
      <c r="V60" s="91"/>
      <c r="W60" s="91">
        <v>3682</v>
      </c>
      <c r="X60" s="91" t="s">
        <v>814</v>
      </c>
      <c r="Y60" s="91"/>
      <c r="Z60" s="91" t="str">
        <f t="shared" si="7"/>
        <v>36</v>
      </c>
      <c r="AA60" s="91" t="str">
        <f t="shared" si="8"/>
        <v>368</v>
      </c>
      <c r="AB60" s="91"/>
      <c r="AC60" s="91" t="s">
        <v>815</v>
      </c>
      <c r="AD60" s="91" t="s">
        <v>816</v>
      </c>
      <c r="AE60" s="91" t="s">
        <v>651</v>
      </c>
      <c r="AF60" s="91" t="s">
        <v>652</v>
      </c>
      <c r="AG60" s="91" t="s">
        <v>653</v>
      </c>
      <c r="AH60" s="91" t="s">
        <v>807</v>
      </c>
    </row>
    <row r="61" spans="1:34" ht="15.75" customHeight="1">
      <c r="A61" s="292" t="s">
        <v>362</v>
      </c>
      <c r="B61" s="292" t="s">
        <v>361</v>
      </c>
      <c r="C61" s="293">
        <v>11</v>
      </c>
      <c r="D61" s="292" t="s">
        <v>489</v>
      </c>
      <c r="E61" s="293">
        <v>3237</v>
      </c>
      <c r="F61" s="292" t="s">
        <v>714</v>
      </c>
      <c r="G61" s="295" t="s">
        <v>1177</v>
      </c>
      <c r="H61" s="292" t="s">
        <v>847</v>
      </c>
      <c r="I61" s="292" t="s">
        <v>635</v>
      </c>
      <c r="J61" s="294">
        <v>12512.368400000001</v>
      </c>
      <c r="K61" s="294">
        <v>13813.36</v>
      </c>
      <c r="L61" s="294">
        <v>12688.992</v>
      </c>
      <c r="M61" s="75"/>
      <c r="N61" s="59" t="str">
        <f>IF(C61="","",'OPĆI DIO'!$C$1)</f>
        <v>3041 INSTITUT RUĐER BOŠKOVIĆ</v>
      </c>
      <c r="O61" s="59" t="str">
        <f t="shared" si="2"/>
        <v>323</v>
      </c>
      <c r="P61" s="59" t="str">
        <f t="shared" si="3"/>
        <v>32</v>
      </c>
      <c r="Q61" s="59" t="str">
        <f t="shared" si="4"/>
        <v>11</v>
      </c>
      <c r="R61" s="59" t="str">
        <f t="shared" si="5"/>
        <v>15</v>
      </c>
      <c r="S61" s="59" t="str">
        <f t="shared" si="6"/>
        <v>3</v>
      </c>
      <c r="T61" s="59"/>
      <c r="U61" s="59"/>
      <c r="V61" s="59"/>
      <c r="W61" s="59">
        <v>3691</v>
      </c>
      <c r="X61" s="59" t="s">
        <v>817</v>
      </c>
      <c r="Y61" s="59"/>
      <c r="Z61" s="91" t="str">
        <f t="shared" si="7"/>
        <v>36</v>
      </c>
      <c r="AA61" s="59" t="str">
        <f t="shared" si="8"/>
        <v>369</v>
      </c>
      <c r="AB61" s="59"/>
      <c r="AC61" s="59" t="s">
        <v>818</v>
      </c>
      <c r="AD61" s="59" t="s">
        <v>819</v>
      </c>
      <c r="AE61" s="59" t="s">
        <v>658</v>
      </c>
      <c r="AF61" s="59" t="s">
        <v>659</v>
      </c>
      <c r="AG61" s="59" t="s">
        <v>653</v>
      </c>
      <c r="AH61" s="59" t="s">
        <v>807</v>
      </c>
    </row>
    <row r="62" spans="1:34" ht="15.75" customHeight="1">
      <c r="A62" s="292" t="s">
        <v>362</v>
      </c>
      <c r="B62" s="292" t="s">
        <v>361</v>
      </c>
      <c r="C62" s="293">
        <v>11</v>
      </c>
      <c r="D62" s="292" t="s">
        <v>489</v>
      </c>
      <c r="E62" s="293">
        <v>4214</v>
      </c>
      <c r="F62" s="292" t="s">
        <v>912</v>
      </c>
      <c r="G62" s="295" t="s">
        <v>1177</v>
      </c>
      <c r="H62" s="292" t="s">
        <v>847</v>
      </c>
      <c r="I62" s="292" t="s">
        <v>635</v>
      </c>
      <c r="J62" s="294">
        <v>300296.84159999999</v>
      </c>
      <c r="K62" s="294">
        <v>331520.64000000001</v>
      </c>
      <c r="L62" s="294">
        <v>304535.80799999996</v>
      </c>
      <c r="M62" s="75"/>
      <c r="N62" s="59" t="str">
        <f>IF(C62="","",'OPĆI DIO'!$C$1)</f>
        <v>3041 INSTITUT RUĐER BOŠKOVIĆ</v>
      </c>
      <c r="O62" s="59" t="str">
        <f t="shared" si="2"/>
        <v>421</v>
      </c>
      <c r="P62" s="59" t="str">
        <f t="shared" si="3"/>
        <v>42</v>
      </c>
      <c r="Q62" s="59" t="str">
        <f t="shared" si="4"/>
        <v>11</v>
      </c>
      <c r="R62" s="59" t="str">
        <f t="shared" si="5"/>
        <v>15</v>
      </c>
      <c r="S62" s="59" t="str">
        <f t="shared" si="6"/>
        <v>4</v>
      </c>
      <c r="T62" s="59"/>
      <c r="U62" s="59"/>
      <c r="V62" s="59"/>
      <c r="W62" s="59">
        <v>3692</v>
      </c>
      <c r="X62" s="59" t="s">
        <v>820</v>
      </c>
      <c r="Y62" s="59"/>
      <c r="Z62" s="91" t="str">
        <f t="shared" si="7"/>
        <v>36</v>
      </c>
      <c r="AA62" s="59" t="str">
        <f t="shared" si="8"/>
        <v>369</v>
      </c>
      <c r="AB62" s="59"/>
      <c r="AC62" s="59" t="s">
        <v>821</v>
      </c>
      <c r="AD62" s="59" t="s">
        <v>822</v>
      </c>
      <c r="AE62" s="59" t="s">
        <v>658</v>
      </c>
      <c r="AF62" s="59" t="s">
        <v>659</v>
      </c>
      <c r="AG62" s="59" t="s">
        <v>653</v>
      </c>
      <c r="AH62" s="59" t="s">
        <v>807</v>
      </c>
    </row>
    <row r="63" spans="1:34" ht="15.75" customHeight="1">
      <c r="A63" s="292" t="s">
        <v>362</v>
      </c>
      <c r="B63" s="292" t="s">
        <v>361</v>
      </c>
      <c r="C63" s="293">
        <v>815</v>
      </c>
      <c r="D63" s="292" t="s">
        <v>4850</v>
      </c>
      <c r="E63" s="293">
        <v>3237</v>
      </c>
      <c r="F63" s="292" t="s">
        <v>714</v>
      </c>
      <c r="G63" s="295" t="s">
        <v>1174</v>
      </c>
      <c r="H63" s="292" t="s">
        <v>835</v>
      </c>
      <c r="I63" s="292" t="s">
        <v>635</v>
      </c>
      <c r="J63" s="294">
        <v>15532.839520000003</v>
      </c>
      <c r="K63" s="294">
        <v>19416.049400000004</v>
      </c>
      <c r="L63" s="294">
        <v>3883.2098800000008</v>
      </c>
      <c r="M63" s="75"/>
      <c r="N63" s="59" t="str">
        <f>IF(C63="","",'OPĆI DIO'!$C$1)</f>
        <v>3041 INSTITUT RUĐER BOŠKOVIĆ</v>
      </c>
      <c r="O63" s="59" t="str">
        <f t="shared" si="2"/>
        <v>323</v>
      </c>
      <c r="P63" s="59" t="str">
        <f t="shared" si="3"/>
        <v>32</v>
      </c>
      <c r="Q63" s="59" t="str">
        <f t="shared" si="4"/>
        <v>815</v>
      </c>
      <c r="R63" s="59" t="str">
        <f t="shared" si="5"/>
        <v>15</v>
      </c>
      <c r="S63" s="59" t="str">
        <f t="shared" si="6"/>
        <v>3</v>
      </c>
      <c r="T63" s="59"/>
      <c r="U63" s="59"/>
      <c r="V63" s="59"/>
      <c r="W63" s="59">
        <v>3693</v>
      </c>
      <c r="X63" s="59" t="s">
        <v>817</v>
      </c>
      <c r="Y63" s="59"/>
      <c r="Z63" s="91" t="str">
        <f t="shared" si="7"/>
        <v>36</v>
      </c>
      <c r="AA63" s="59" t="str">
        <f t="shared" si="8"/>
        <v>369</v>
      </c>
      <c r="AB63" s="59"/>
      <c r="AC63" s="59" t="s">
        <v>823</v>
      </c>
      <c r="AD63" s="59" t="s">
        <v>824</v>
      </c>
      <c r="AE63" s="59" t="s">
        <v>658</v>
      </c>
      <c r="AF63" s="59" t="s">
        <v>659</v>
      </c>
      <c r="AG63" s="59" t="s">
        <v>653</v>
      </c>
      <c r="AH63" s="59" t="s">
        <v>807</v>
      </c>
    </row>
    <row r="64" spans="1:34" ht="15.75" customHeight="1">
      <c r="A64" s="292" t="s">
        <v>362</v>
      </c>
      <c r="B64" s="292" t="s">
        <v>361</v>
      </c>
      <c r="C64" s="293">
        <v>815</v>
      </c>
      <c r="D64" s="292" t="s">
        <v>4850</v>
      </c>
      <c r="E64" s="293">
        <v>4214</v>
      </c>
      <c r="F64" s="292" t="s">
        <v>912</v>
      </c>
      <c r="G64" s="295" t="s">
        <v>1174</v>
      </c>
      <c r="H64" s="292" t="s">
        <v>835</v>
      </c>
      <c r="I64" s="292" t="s">
        <v>635</v>
      </c>
      <c r="J64" s="294">
        <v>372788.14847999997</v>
      </c>
      <c r="K64" s="294">
        <v>465985.18559999997</v>
      </c>
      <c r="L64" s="294">
        <v>93197.037119999994</v>
      </c>
      <c r="M64" s="75"/>
      <c r="N64" s="59" t="str">
        <f>IF(C64="","",'OPĆI DIO'!$C$1)</f>
        <v>3041 INSTITUT RUĐER BOŠKOVIĆ</v>
      </c>
      <c r="O64" s="59" t="str">
        <f t="shared" si="2"/>
        <v>421</v>
      </c>
      <c r="P64" s="59" t="str">
        <f t="shared" si="3"/>
        <v>42</v>
      </c>
      <c r="Q64" s="59" t="str">
        <f t="shared" si="4"/>
        <v>815</v>
      </c>
      <c r="R64" s="59" t="str">
        <f t="shared" si="5"/>
        <v>15</v>
      </c>
      <c r="S64" s="59" t="str">
        <f t="shared" si="6"/>
        <v>4</v>
      </c>
      <c r="T64" s="59"/>
      <c r="U64" s="59"/>
      <c r="V64" s="59"/>
      <c r="W64" s="59">
        <v>3694</v>
      </c>
      <c r="X64" s="59" t="s">
        <v>820</v>
      </c>
      <c r="Y64" s="59"/>
      <c r="Z64" s="91" t="str">
        <f t="shared" si="7"/>
        <v>36</v>
      </c>
      <c r="AA64" s="59" t="str">
        <f t="shared" si="8"/>
        <v>369</v>
      </c>
      <c r="AB64" s="59"/>
      <c r="AC64" s="59" t="s">
        <v>825</v>
      </c>
      <c r="AD64" s="59" t="s">
        <v>826</v>
      </c>
      <c r="AE64" s="59" t="s">
        <v>658</v>
      </c>
      <c r="AF64" s="59" t="s">
        <v>659</v>
      </c>
      <c r="AG64" s="59" t="s">
        <v>653</v>
      </c>
      <c r="AH64" s="59" t="s">
        <v>807</v>
      </c>
    </row>
    <row r="65" spans="1:34" ht="15.75" customHeight="1">
      <c r="A65" s="292" t="s">
        <v>362</v>
      </c>
      <c r="B65" s="292" t="s">
        <v>361</v>
      </c>
      <c r="C65" s="293">
        <v>31</v>
      </c>
      <c r="D65" s="292" t="s">
        <v>492</v>
      </c>
      <c r="E65" s="293">
        <v>3111</v>
      </c>
      <c r="F65" s="292" t="s">
        <v>628</v>
      </c>
      <c r="G65" s="295" t="s">
        <v>4851</v>
      </c>
      <c r="H65" s="292" t="s">
        <v>647</v>
      </c>
      <c r="I65" s="292" t="s">
        <v>635</v>
      </c>
      <c r="J65" s="294">
        <v>441918.91738005151</v>
      </c>
      <c r="K65" s="294">
        <v>486110.80911805673</v>
      </c>
      <c r="L65" s="294">
        <v>510416.3495739596</v>
      </c>
      <c r="M65" s="75"/>
      <c r="N65" s="59" t="str">
        <f>IF(C65="","",'OPĆI DIO'!$C$1)</f>
        <v>3041 INSTITUT RUĐER BOŠKOVIĆ</v>
      </c>
      <c r="O65" s="59" t="str">
        <f t="shared" si="2"/>
        <v>311</v>
      </c>
      <c r="P65" s="59" t="str">
        <f t="shared" si="3"/>
        <v>31</v>
      </c>
      <c r="Q65" s="59" t="str">
        <f t="shared" si="4"/>
        <v>31</v>
      </c>
      <c r="R65" s="59" t="str">
        <f t="shared" si="5"/>
        <v>15</v>
      </c>
      <c r="S65" s="59" t="str">
        <f t="shared" si="6"/>
        <v>3</v>
      </c>
      <c r="T65" s="59"/>
      <c r="U65" s="59"/>
      <c r="V65" s="59"/>
      <c r="W65" s="59">
        <v>3711</v>
      </c>
      <c r="X65" s="59" t="s">
        <v>827</v>
      </c>
      <c r="Y65" s="59"/>
      <c r="Z65" s="91" t="str">
        <f t="shared" si="7"/>
        <v>37</v>
      </c>
      <c r="AA65" s="59" t="str">
        <f t="shared" si="8"/>
        <v>371</v>
      </c>
      <c r="AB65" s="59"/>
      <c r="AC65" s="59" t="s">
        <v>828</v>
      </c>
      <c r="AD65" s="59" t="s">
        <v>829</v>
      </c>
      <c r="AE65" s="59" t="s">
        <v>738</v>
      </c>
      <c r="AF65" s="59" t="s">
        <v>739</v>
      </c>
      <c r="AG65" s="59" t="s">
        <v>653</v>
      </c>
      <c r="AH65" s="59" t="s">
        <v>807</v>
      </c>
    </row>
    <row r="66" spans="1:34" ht="15.75" customHeight="1">
      <c r="A66" s="292" t="s">
        <v>362</v>
      </c>
      <c r="B66" s="292" t="s">
        <v>361</v>
      </c>
      <c r="C66" s="293">
        <v>31</v>
      </c>
      <c r="D66" s="292" t="s">
        <v>492</v>
      </c>
      <c r="E66" s="293">
        <v>3112</v>
      </c>
      <c r="F66" s="292" t="s">
        <v>630</v>
      </c>
      <c r="G66" s="295" t="s">
        <v>4851</v>
      </c>
      <c r="H66" s="292" t="s">
        <v>647</v>
      </c>
      <c r="I66" s="292" t="s">
        <v>635</v>
      </c>
      <c r="J66" s="294">
        <v>518.36034242484573</v>
      </c>
      <c r="K66" s="294">
        <v>570.19637666733036</v>
      </c>
      <c r="L66" s="294">
        <v>598.70619550069694</v>
      </c>
      <c r="M66" s="75"/>
      <c r="N66" s="59" t="str">
        <f>IF(C66="","",'OPĆI DIO'!$C$1)</f>
        <v>3041 INSTITUT RUĐER BOŠKOVIĆ</v>
      </c>
      <c r="O66" s="59" t="str">
        <f t="shared" si="2"/>
        <v>311</v>
      </c>
      <c r="P66" s="59" t="str">
        <f t="shared" si="3"/>
        <v>31</v>
      </c>
      <c r="Q66" s="59" t="str">
        <f t="shared" si="4"/>
        <v>31</v>
      </c>
      <c r="R66" s="59" t="str">
        <f t="shared" si="5"/>
        <v>15</v>
      </c>
      <c r="S66" s="59" t="str">
        <f t="shared" si="6"/>
        <v>3</v>
      </c>
      <c r="T66" s="59"/>
      <c r="U66" s="59"/>
      <c r="V66" s="59"/>
      <c r="W66" s="59">
        <v>3712</v>
      </c>
      <c r="X66" s="59" t="s">
        <v>830</v>
      </c>
      <c r="Y66" s="59"/>
      <c r="Z66" s="91" t="str">
        <f t="shared" si="7"/>
        <v>37</v>
      </c>
      <c r="AA66" s="59" t="str">
        <f t="shared" si="8"/>
        <v>371</v>
      </c>
      <c r="AB66" s="59"/>
      <c r="AC66" s="59" t="s">
        <v>831</v>
      </c>
      <c r="AD66" s="59" t="s">
        <v>832</v>
      </c>
      <c r="AE66" s="59" t="s">
        <v>677</v>
      </c>
      <c r="AF66" s="59" t="s">
        <v>678</v>
      </c>
      <c r="AG66" s="59" t="s">
        <v>653</v>
      </c>
      <c r="AH66" s="59" t="s">
        <v>682</v>
      </c>
    </row>
    <row r="67" spans="1:34" ht="15.75" customHeight="1">
      <c r="A67" s="292" t="s">
        <v>362</v>
      </c>
      <c r="B67" s="292" t="s">
        <v>361</v>
      </c>
      <c r="C67" s="293">
        <v>31</v>
      </c>
      <c r="D67" s="292" t="s">
        <v>492</v>
      </c>
      <c r="E67" s="293">
        <v>3113</v>
      </c>
      <c r="F67" s="292" t="s">
        <v>632</v>
      </c>
      <c r="G67" s="295" t="s">
        <v>4851</v>
      </c>
      <c r="H67" s="292" t="s">
        <v>647</v>
      </c>
      <c r="I67" s="292" t="s">
        <v>635</v>
      </c>
      <c r="J67" s="294">
        <v>9803.7778220187138</v>
      </c>
      <c r="K67" s="294">
        <v>10784.155604220587</v>
      </c>
      <c r="L67" s="294">
        <v>11323.363384431617</v>
      </c>
      <c r="M67" s="75"/>
      <c r="N67" s="59" t="str">
        <f>IF(C67="","",'OPĆI DIO'!$C$1)</f>
        <v>3041 INSTITUT RUĐER BOŠKOVIĆ</v>
      </c>
      <c r="O67" s="59" t="str">
        <f t="shared" ref="O67:O130" si="12">LEFT(E67,3)</f>
        <v>311</v>
      </c>
      <c r="P67" s="59" t="str">
        <f t="shared" ref="P67:P130" si="13">LEFT(E67,2)</f>
        <v>31</v>
      </c>
      <c r="Q67" s="59" t="str">
        <f t="shared" ref="Q67:Q130" si="14">LEFT(C67,3)</f>
        <v>31</v>
      </c>
      <c r="R67" s="59" t="str">
        <f t="shared" ref="R67:R130" si="15">MID(I67,2,2)</f>
        <v>15</v>
      </c>
      <c r="S67" s="59" t="str">
        <f t="shared" ref="S67:S130" si="16">LEFT(E67,1)</f>
        <v>3</v>
      </c>
      <c r="T67" s="59"/>
      <c r="U67" s="59"/>
      <c r="V67" s="59"/>
      <c r="W67" s="59">
        <v>3713</v>
      </c>
      <c r="X67" s="59" t="s">
        <v>833</v>
      </c>
      <c r="Y67" s="59"/>
      <c r="Z67" s="91" t="str">
        <f t="shared" si="7"/>
        <v>37</v>
      </c>
      <c r="AA67" s="59" t="str">
        <f t="shared" si="8"/>
        <v>371</v>
      </c>
      <c r="AB67" s="59"/>
      <c r="AC67" s="59" t="s">
        <v>834</v>
      </c>
      <c r="AD67" s="59" t="s">
        <v>835</v>
      </c>
      <c r="AE67" s="59" t="s">
        <v>635</v>
      </c>
      <c r="AF67" s="59" t="s">
        <v>636</v>
      </c>
      <c r="AG67" s="59" t="s">
        <v>653</v>
      </c>
      <c r="AH67" s="59" t="s">
        <v>682</v>
      </c>
    </row>
    <row r="68" spans="1:34" ht="15.75" customHeight="1">
      <c r="A68" s="292" t="s">
        <v>362</v>
      </c>
      <c r="B68" s="292" t="s">
        <v>361</v>
      </c>
      <c r="C68" s="293">
        <v>31</v>
      </c>
      <c r="D68" s="292" t="s">
        <v>492</v>
      </c>
      <c r="E68" s="293">
        <v>3121</v>
      </c>
      <c r="F68" s="292" t="s">
        <v>642</v>
      </c>
      <c r="G68" s="295" t="s">
        <v>4851</v>
      </c>
      <c r="H68" s="292" t="s">
        <v>647</v>
      </c>
      <c r="I68" s="292" t="s">
        <v>635</v>
      </c>
      <c r="J68" s="294">
        <v>4363.4334063308779</v>
      </c>
      <c r="K68" s="294">
        <v>4799.7767469639657</v>
      </c>
      <c r="L68" s="294">
        <v>5039.7655843121638</v>
      </c>
      <c r="M68" s="75"/>
      <c r="N68" s="59" t="str">
        <f>IF(C68="","",'OPĆI DIO'!$C$1)</f>
        <v>3041 INSTITUT RUĐER BOŠKOVIĆ</v>
      </c>
      <c r="O68" s="59" t="str">
        <f t="shared" si="12"/>
        <v>312</v>
      </c>
      <c r="P68" s="59" t="str">
        <f t="shared" si="13"/>
        <v>31</v>
      </c>
      <c r="Q68" s="59" t="str">
        <f t="shared" si="14"/>
        <v>31</v>
      </c>
      <c r="R68" s="59" t="str">
        <f t="shared" si="15"/>
        <v>15</v>
      </c>
      <c r="S68" s="59" t="str">
        <f t="shared" si="16"/>
        <v>3</v>
      </c>
      <c r="T68" s="59"/>
      <c r="U68" s="59"/>
      <c r="V68" s="59"/>
      <c r="W68" s="59">
        <v>3714</v>
      </c>
      <c r="X68" s="59" t="s">
        <v>836</v>
      </c>
      <c r="Y68" s="59"/>
      <c r="Z68" s="91" t="str">
        <f t="shared" si="7"/>
        <v>37</v>
      </c>
      <c r="AA68" s="59" t="str">
        <f t="shared" si="8"/>
        <v>371</v>
      </c>
      <c r="AB68" s="59"/>
      <c r="AC68" s="59" t="s">
        <v>834</v>
      </c>
      <c r="AD68" s="59" t="s">
        <v>835</v>
      </c>
      <c r="AE68" s="59" t="s">
        <v>658</v>
      </c>
      <c r="AF68" s="59" t="s">
        <v>659</v>
      </c>
      <c r="AG68" s="59" t="s">
        <v>653</v>
      </c>
      <c r="AH68" s="59" t="s">
        <v>682</v>
      </c>
    </row>
    <row r="69" spans="1:34" ht="15.75" customHeight="1">
      <c r="A69" s="292" t="s">
        <v>362</v>
      </c>
      <c r="B69" s="292" t="s">
        <v>361</v>
      </c>
      <c r="C69" s="293">
        <v>31</v>
      </c>
      <c r="D69" s="292" t="s">
        <v>492</v>
      </c>
      <c r="E69" s="293">
        <v>3132</v>
      </c>
      <c r="F69" s="292" t="s">
        <v>645</v>
      </c>
      <c r="G69" s="295" t="s">
        <v>4851</v>
      </c>
      <c r="H69" s="292" t="s">
        <v>647</v>
      </c>
      <c r="I69" s="292" t="s">
        <v>635</v>
      </c>
      <c r="J69" s="294">
        <v>52012.001592673732</v>
      </c>
      <c r="K69" s="294">
        <v>57213.201751941109</v>
      </c>
      <c r="L69" s="294">
        <v>60073.861839538164</v>
      </c>
      <c r="M69" s="75"/>
      <c r="N69" s="59" t="str">
        <f>IF(C69="","",'OPĆI DIO'!$C$1)</f>
        <v>3041 INSTITUT RUĐER BOŠKOVIĆ</v>
      </c>
      <c r="O69" s="59" t="str">
        <f t="shared" si="12"/>
        <v>313</v>
      </c>
      <c r="P69" s="59" t="str">
        <f t="shared" si="13"/>
        <v>31</v>
      </c>
      <c r="Q69" s="59" t="str">
        <f t="shared" si="14"/>
        <v>31</v>
      </c>
      <c r="R69" s="59" t="str">
        <f t="shared" si="15"/>
        <v>15</v>
      </c>
      <c r="S69" s="59" t="str">
        <f t="shared" si="16"/>
        <v>3</v>
      </c>
      <c r="T69" s="59"/>
      <c r="U69" s="59"/>
      <c r="V69" s="59"/>
      <c r="W69" s="59">
        <v>3715</v>
      </c>
      <c r="X69" s="59" t="s">
        <v>837</v>
      </c>
      <c r="Y69" s="59"/>
      <c r="Z69" s="91" t="str">
        <f t="shared" si="7"/>
        <v>37</v>
      </c>
      <c r="AA69" s="59" t="str">
        <f t="shared" si="8"/>
        <v>371</v>
      </c>
      <c r="AB69" s="59"/>
      <c r="AC69" s="59" t="s">
        <v>838</v>
      </c>
      <c r="AD69" s="59" t="s">
        <v>839</v>
      </c>
      <c r="AE69" s="59" t="s">
        <v>840</v>
      </c>
      <c r="AF69" s="59" t="s">
        <v>841</v>
      </c>
      <c r="AG69" s="59" t="s">
        <v>653</v>
      </c>
      <c r="AH69" s="59" t="s">
        <v>807</v>
      </c>
    </row>
    <row r="70" spans="1:34" ht="15.75" customHeight="1">
      <c r="A70" s="292" t="s">
        <v>362</v>
      </c>
      <c r="B70" s="292" t="s">
        <v>361</v>
      </c>
      <c r="C70" s="293">
        <v>31</v>
      </c>
      <c r="D70" s="292" t="s">
        <v>492</v>
      </c>
      <c r="E70" s="293">
        <v>3211</v>
      </c>
      <c r="F70" s="292" t="s">
        <v>648</v>
      </c>
      <c r="G70" s="295" t="s">
        <v>4851</v>
      </c>
      <c r="H70" s="292" t="s">
        <v>647</v>
      </c>
      <c r="I70" s="292" t="s">
        <v>635</v>
      </c>
      <c r="J70" s="294">
        <v>118711.87059526183</v>
      </c>
      <c r="K70" s="294">
        <v>130583.05765478803</v>
      </c>
      <c r="L70" s="294">
        <v>137112.21053752746</v>
      </c>
      <c r="M70" s="75"/>
      <c r="N70" s="59" t="str">
        <f>IF(C70="","",'OPĆI DIO'!$C$1)</f>
        <v>3041 INSTITUT RUĐER BOŠKOVIĆ</v>
      </c>
      <c r="O70" s="59" t="str">
        <f t="shared" si="12"/>
        <v>321</v>
      </c>
      <c r="P70" s="59" t="str">
        <f t="shared" si="13"/>
        <v>32</v>
      </c>
      <c r="Q70" s="59" t="str">
        <f t="shared" si="14"/>
        <v>31</v>
      </c>
      <c r="R70" s="59" t="str">
        <f t="shared" si="15"/>
        <v>15</v>
      </c>
      <c r="S70" s="59" t="str">
        <f t="shared" si="16"/>
        <v>3</v>
      </c>
      <c r="T70" s="59"/>
      <c r="U70" s="59"/>
      <c r="V70" s="59"/>
      <c r="W70" s="59">
        <v>3721</v>
      </c>
      <c r="X70" s="59" t="s">
        <v>842</v>
      </c>
      <c r="Y70" s="59"/>
      <c r="Z70" s="91" t="str">
        <f t="shared" si="7"/>
        <v>37</v>
      </c>
      <c r="AA70" s="59" t="str">
        <f t="shared" si="8"/>
        <v>372</v>
      </c>
      <c r="AB70" s="59"/>
      <c r="AC70" s="59" t="s">
        <v>843</v>
      </c>
      <c r="AD70" s="59" t="s">
        <v>844</v>
      </c>
      <c r="AE70" s="59" t="s">
        <v>658</v>
      </c>
      <c r="AF70" s="59" t="s">
        <v>659</v>
      </c>
      <c r="AG70" s="59" t="s">
        <v>653</v>
      </c>
      <c r="AH70" s="59" t="s">
        <v>682</v>
      </c>
    </row>
    <row r="71" spans="1:34" ht="15.75" customHeight="1">
      <c r="A71" s="292" t="s">
        <v>362</v>
      </c>
      <c r="B71" s="292" t="s">
        <v>361</v>
      </c>
      <c r="C71" s="293">
        <v>31</v>
      </c>
      <c r="D71" s="292" t="s">
        <v>492</v>
      </c>
      <c r="E71" s="293">
        <v>3212</v>
      </c>
      <c r="F71" s="292" t="s">
        <v>655</v>
      </c>
      <c r="G71" s="295" t="s">
        <v>4851</v>
      </c>
      <c r="H71" s="292" t="s">
        <v>647</v>
      </c>
      <c r="I71" s="292" t="s">
        <v>635</v>
      </c>
      <c r="J71" s="294">
        <v>9557.7873780609189</v>
      </c>
      <c r="K71" s="294">
        <v>10513.566115867012</v>
      </c>
      <c r="L71" s="294">
        <v>11039.244421660364</v>
      </c>
      <c r="M71" s="75"/>
      <c r="N71" s="59" t="str">
        <f>IF(C71="","",'OPĆI DIO'!$C$1)</f>
        <v>3041 INSTITUT RUĐER BOŠKOVIĆ</v>
      </c>
      <c r="O71" s="59" t="str">
        <f t="shared" si="12"/>
        <v>321</v>
      </c>
      <c r="P71" s="59" t="str">
        <f t="shared" si="13"/>
        <v>32</v>
      </c>
      <c r="Q71" s="59" t="str">
        <f t="shared" si="14"/>
        <v>31</v>
      </c>
      <c r="R71" s="59" t="str">
        <f t="shared" si="15"/>
        <v>15</v>
      </c>
      <c r="S71" s="59" t="str">
        <f t="shared" si="16"/>
        <v>3</v>
      </c>
      <c r="T71" s="59"/>
      <c r="U71" s="59"/>
      <c r="V71" s="59"/>
      <c r="W71" s="59">
        <v>3722</v>
      </c>
      <c r="X71" s="59" t="s">
        <v>845</v>
      </c>
      <c r="Y71" s="59"/>
      <c r="Z71" s="91" t="str">
        <f t="shared" si="7"/>
        <v>37</v>
      </c>
      <c r="AA71" s="59" t="str">
        <f t="shared" si="8"/>
        <v>372</v>
      </c>
      <c r="AB71" s="59"/>
      <c r="AC71" s="59" t="s">
        <v>846</v>
      </c>
      <c r="AD71" s="59" t="s">
        <v>847</v>
      </c>
      <c r="AE71" s="59" t="s">
        <v>658</v>
      </c>
      <c r="AF71" s="59" t="s">
        <v>659</v>
      </c>
      <c r="AG71" s="59" t="s">
        <v>637</v>
      </c>
      <c r="AH71" s="59" t="s">
        <v>638</v>
      </c>
    </row>
    <row r="72" spans="1:34" ht="15.75" customHeight="1">
      <c r="A72" s="292" t="s">
        <v>362</v>
      </c>
      <c r="B72" s="292" t="s">
        <v>361</v>
      </c>
      <c r="C72" s="293">
        <v>31</v>
      </c>
      <c r="D72" s="292" t="s">
        <v>492</v>
      </c>
      <c r="E72" s="293">
        <v>3213</v>
      </c>
      <c r="F72" s="292" t="s">
        <v>660</v>
      </c>
      <c r="G72" s="295" t="s">
        <v>4851</v>
      </c>
      <c r="H72" s="292" t="s">
        <v>647</v>
      </c>
      <c r="I72" s="292" t="s">
        <v>635</v>
      </c>
      <c r="J72" s="294">
        <v>25430.697192912605</v>
      </c>
      <c r="K72" s="294">
        <v>27973.766912203868</v>
      </c>
      <c r="L72" s="294">
        <v>29372.455257814061</v>
      </c>
      <c r="M72" s="75"/>
      <c r="N72" s="59" t="str">
        <f>IF(C72="","",'OPĆI DIO'!$C$1)</f>
        <v>3041 INSTITUT RUĐER BOŠKOVIĆ</v>
      </c>
      <c r="O72" s="59" t="str">
        <f t="shared" si="12"/>
        <v>321</v>
      </c>
      <c r="P72" s="59" t="str">
        <f t="shared" si="13"/>
        <v>32</v>
      </c>
      <c r="Q72" s="59" t="str">
        <f t="shared" si="14"/>
        <v>31</v>
      </c>
      <c r="R72" s="59" t="str">
        <f t="shared" si="15"/>
        <v>15</v>
      </c>
      <c r="S72" s="59" t="str">
        <f t="shared" si="16"/>
        <v>3</v>
      </c>
      <c r="T72" s="59"/>
      <c r="U72" s="59"/>
      <c r="V72" s="59"/>
      <c r="W72" s="59">
        <v>3723</v>
      </c>
      <c r="X72" s="59" t="s">
        <v>848</v>
      </c>
      <c r="Y72" s="59"/>
      <c r="Z72" s="91" t="str">
        <f t="shared" si="7"/>
        <v>37</v>
      </c>
      <c r="AA72" s="59" t="str">
        <f t="shared" si="8"/>
        <v>372</v>
      </c>
      <c r="AB72" s="59"/>
      <c r="AC72" s="59" t="s">
        <v>849</v>
      </c>
      <c r="AD72" s="59" t="s">
        <v>850</v>
      </c>
      <c r="AE72" s="59" t="s">
        <v>840</v>
      </c>
      <c r="AF72" s="59" t="s">
        <v>841</v>
      </c>
      <c r="AG72" s="59" t="s">
        <v>637</v>
      </c>
      <c r="AH72" s="59" t="s">
        <v>638</v>
      </c>
    </row>
    <row r="73" spans="1:34" ht="15.75" customHeight="1">
      <c r="A73" s="292" t="s">
        <v>362</v>
      </c>
      <c r="B73" s="292" t="s">
        <v>361</v>
      </c>
      <c r="C73" s="293">
        <v>31</v>
      </c>
      <c r="D73" s="292" t="s">
        <v>492</v>
      </c>
      <c r="E73" s="293">
        <v>3214</v>
      </c>
      <c r="F73" s="292" t="s">
        <v>664</v>
      </c>
      <c r="G73" s="295" t="s">
        <v>4851</v>
      </c>
      <c r="H73" s="292" t="s">
        <v>647</v>
      </c>
      <c r="I73" s="292" t="s">
        <v>635</v>
      </c>
      <c r="J73" s="294">
        <v>32405.148317738396</v>
      </c>
      <c r="K73" s="294">
        <v>35645.663149512242</v>
      </c>
      <c r="L73" s="294">
        <v>37427.946306987855</v>
      </c>
      <c r="M73" s="75"/>
      <c r="N73" s="59" t="str">
        <f>IF(C73="","",'OPĆI DIO'!$C$1)</f>
        <v>3041 INSTITUT RUĐER BOŠKOVIĆ</v>
      </c>
      <c r="O73" s="59" t="str">
        <f t="shared" si="12"/>
        <v>321</v>
      </c>
      <c r="P73" s="59" t="str">
        <f t="shared" si="13"/>
        <v>32</v>
      </c>
      <c r="Q73" s="59" t="str">
        <f t="shared" si="14"/>
        <v>31</v>
      </c>
      <c r="R73" s="59" t="str">
        <f t="shared" si="15"/>
        <v>15</v>
      </c>
      <c r="S73" s="59" t="str">
        <f t="shared" si="16"/>
        <v>3</v>
      </c>
      <c r="T73" s="59"/>
      <c r="U73" s="59"/>
      <c r="V73" s="59"/>
      <c r="W73" s="59">
        <v>3811</v>
      </c>
      <c r="X73" s="59" t="s">
        <v>851</v>
      </c>
      <c r="Y73" s="59"/>
      <c r="Z73" s="91" t="str">
        <f t="shared" si="7"/>
        <v>38</v>
      </c>
      <c r="AA73" s="59" t="str">
        <f t="shared" si="8"/>
        <v>381</v>
      </c>
      <c r="AB73" s="59"/>
      <c r="AC73" s="59" t="s">
        <v>852</v>
      </c>
      <c r="AD73" s="59" t="s">
        <v>853</v>
      </c>
      <c r="AE73" s="59" t="s">
        <v>658</v>
      </c>
      <c r="AF73" s="59" t="s">
        <v>659</v>
      </c>
      <c r="AG73" s="59" t="s">
        <v>637</v>
      </c>
      <c r="AH73" s="59" t="s">
        <v>638</v>
      </c>
    </row>
    <row r="74" spans="1:34" ht="15.75" customHeight="1">
      <c r="A74" s="292" t="s">
        <v>362</v>
      </c>
      <c r="B74" s="292" t="s">
        <v>361</v>
      </c>
      <c r="C74" s="293">
        <v>31</v>
      </c>
      <c r="D74" s="292" t="s">
        <v>492</v>
      </c>
      <c r="E74" s="293">
        <v>3221</v>
      </c>
      <c r="F74" s="292" t="s">
        <v>667</v>
      </c>
      <c r="G74" s="295" t="s">
        <v>4851</v>
      </c>
      <c r="H74" s="292" t="s">
        <v>647</v>
      </c>
      <c r="I74" s="292" t="s">
        <v>635</v>
      </c>
      <c r="J74" s="294">
        <v>29064.926936093976</v>
      </c>
      <c r="K74" s="294">
        <v>31971.419629703378</v>
      </c>
      <c r="L74" s="294">
        <v>33569.99061118855</v>
      </c>
      <c r="M74" s="75"/>
      <c r="N74" s="59" t="str">
        <f>IF(C74="","",'OPĆI DIO'!$C$1)</f>
        <v>3041 INSTITUT RUĐER BOŠKOVIĆ</v>
      </c>
      <c r="O74" s="59" t="str">
        <f t="shared" si="12"/>
        <v>322</v>
      </c>
      <c r="P74" s="59" t="str">
        <f t="shared" si="13"/>
        <v>32</v>
      </c>
      <c r="Q74" s="59" t="str">
        <f t="shared" si="14"/>
        <v>31</v>
      </c>
      <c r="R74" s="59" t="str">
        <f t="shared" si="15"/>
        <v>15</v>
      </c>
      <c r="S74" s="59" t="str">
        <f t="shared" si="16"/>
        <v>3</v>
      </c>
      <c r="T74" s="59"/>
      <c r="U74" s="59"/>
      <c r="V74" s="59"/>
      <c r="W74" s="59">
        <v>3812</v>
      </c>
      <c r="X74" s="59" t="s">
        <v>854</v>
      </c>
      <c r="Y74" s="59"/>
      <c r="Z74" s="91" t="str">
        <f t="shared" si="7"/>
        <v>38</v>
      </c>
      <c r="AA74" s="59" t="str">
        <f t="shared" si="8"/>
        <v>381</v>
      </c>
      <c r="AB74" s="59"/>
      <c r="AC74" s="59" t="s">
        <v>855</v>
      </c>
      <c r="AD74" s="59" t="s">
        <v>856</v>
      </c>
      <c r="AE74" s="59" t="s">
        <v>857</v>
      </c>
      <c r="AF74" s="59" t="s">
        <v>858</v>
      </c>
      <c r="AG74" s="59" t="s">
        <v>637</v>
      </c>
      <c r="AH74" s="59" t="s">
        <v>638</v>
      </c>
    </row>
    <row r="75" spans="1:34" ht="15.75" customHeight="1">
      <c r="A75" s="292" t="s">
        <v>362</v>
      </c>
      <c r="B75" s="292" t="s">
        <v>361</v>
      </c>
      <c r="C75" s="293">
        <v>31</v>
      </c>
      <c r="D75" s="292" t="s">
        <v>492</v>
      </c>
      <c r="E75" s="293">
        <v>3222</v>
      </c>
      <c r="F75" s="292" t="s">
        <v>671</v>
      </c>
      <c r="G75" s="295" t="s">
        <v>4851</v>
      </c>
      <c r="H75" s="292" t="s">
        <v>647</v>
      </c>
      <c r="I75" s="292" t="s">
        <v>635</v>
      </c>
      <c r="J75" s="294">
        <v>238025.32152100332</v>
      </c>
      <c r="K75" s="294">
        <v>261827.85367310367</v>
      </c>
      <c r="L75" s="294">
        <v>274919.24635675887</v>
      </c>
      <c r="M75" s="75"/>
      <c r="N75" s="59" t="str">
        <f>IF(C75="","",'OPĆI DIO'!$C$1)</f>
        <v>3041 INSTITUT RUĐER BOŠKOVIĆ</v>
      </c>
      <c r="O75" s="59" t="str">
        <f t="shared" si="12"/>
        <v>322</v>
      </c>
      <c r="P75" s="59" t="str">
        <f t="shared" si="13"/>
        <v>32</v>
      </c>
      <c r="Q75" s="59" t="str">
        <f t="shared" si="14"/>
        <v>31</v>
      </c>
      <c r="R75" s="59" t="str">
        <f t="shared" si="15"/>
        <v>15</v>
      </c>
      <c r="S75" s="59" t="str">
        <f t="shared" si="16"/>
        <v>3</v>
      </c>
      <c r="T75" s="59"/>
      <c r="U75" s="59"/>
      <c r="V75" s="59"/>
      <c r="W75" s="59">
        <v>3813</v>
      </c>
      <c r="X75" s="59" t="s">
        <v>859</v>
      </c>
      <c r="Y75" s="59"/>
      <c r="Z75" s="91" t="str">
        <f t="shared" si="7"/>
        <v>38</v>
      </c>
      <c r="AA75" s="59" t="str">
        <f t="shared" si="8"/>
        <v>381</v>
      </c>
      <c r="AB75" s="59"/>
      <c r="AC75" s="59" t="s">
        <v>860</v>
      </c>
      <c r="AD75" s="59" t="s">
        <v>861</v>
      </c>
      <c r="AE75" s="59" t="s">
        <v>857</v>
      </c>
      <c r="AF75" s="59" t="s">
        <v>858</v>
      </c>
      <c r="AG75" s="59" t="s">
        <v>637</v>
      </c>
      <c r="AH75" s="59" t="s">
        <v>638</v>
      </c>
    </row>
    <row r="76" spans="1:34" ht="15.75" customHeight="1">
      <c r="A76" s="292" t="s">
        <v>362</v>
      </c>
      <c r="B76" s="292" t="s">
        <v>361</v>
      </c>
      <c r="C76" s="293">
        <v>31</v>
      </c>
      <c r="D76" s="292" t="s">
        <v>492</v>
      </c>
      <c r="E76" s="293">
        <v>3223</v>
      </c>
      <c r="F76" s="292" t="s">
        <v>674</v>
      </c>
      <c r="G76" s="295" t="s">
        <v>4851</v>
      </c>
      <c r="H76" s="292" t="s">
        <v>647</v>
      </c>
      <c r="I76" s="292" t="s">
        <v>635</v>
      </c>
      <c r="J76" s="294">
        <v>21354.987855863037</v>
      </c>
      <c r="K76" s="294">
        <v>23490.486641449344</v>
      </c>
      <c r="L76" s="294">
        <v>24665.010973521814</v>
      </c>
      <c r="M76" s="75"/>
      <c r="N76" s="59" t="str">
        <f>IF(C76="","",'OPĆI DIO'!$C$1)</f>
        <v>3041 INSTITUT RUĐER BOŠKOVIĆ</v>
      </c>
      <c r="O76" s="59" t="str">
        <f t="shared" si="12"/>
        <v>322</v>
      </c>
      <c r="P76" s="59" t="str">
        <f t="shared" si="13"/>
        <v>32</v>
      </c>
      <c r="Q76" s="59" t="str">
        <f t="shared" si="14"/>
        <v>31</v>
      </c>
      <c r="R76" s="59" t="str">
        <f t="shared" si="15"/>
        <v>15</v>
      </c>
      <c r="S76" s="59" t="str">
        <f t="shared" si="16"/>
        <v>3</v>
      </c>
      <c r="T76" s="59"/>
      <c r="U76" s="59"/>
      <c r="V76" s="59"/>
      <c r="W76" s="59">
        <v>3821</v>
      </c>
      <c r="X76" s="59" t="s">
        <v>862</v>
      </c>
      <c r="Y76" s="59"/>
      <c r="Z76" s="91" t="str">
        <f t="shared" si="7"/>
        <v>38</v>
      </c>
      <c r="AA76" s="59" t="str">
        <f t="shared" si="8"/>
        <v>382</v>
      </c>
      <c r="AB76" s="59"/>
      <c r="AC76" s="59" t="s">
        <v>863</v>
      </c>
      <c r="AD76" s="59" t="s">
        <v>864</v>
      </c>
      <c r="AE76" s="59" t="s">
        <v>857</v>
      </c>
      <c r="AF76" s="59" t="s">
        <v>858</v>
      </c>
      <c r="AG76" s="59" t="s">
        <v>637</v>
      </c>
      <c r="AH76" s="59" t="s">
        <v>638</v>
      </c>
    </row>
    <row r="77" spans="1:34" ht="15.75" customHeight="1">
      <c r="A77" s="292" t="s">
        <v>362</v>
      </c>
      <c r="B77" s="292" t="s">
        <v>361</v>
      </c>
      <c r="C77" s="293">
        <v>31</v>
      </c>
      <c r="D77" s="292" t="s">
        <v>492</v>
      </c>
      <c r="E77" s="293">
        <v>3224</v>
      </c>
      <c r="F77" s="292" t="s">
        <v>679</v>
      </c>
      <c r="G77" s="295" t="s">
        <v>4851</v>
      </c>
      <c r="H77" s="292" t="s">
        <v>647</v>
      </c>
      <c r="I77" s="292" t="s">
        <v>635</v>
      </c>
      <c r="J77" s="294">
        <v>100051.55524586898</v>
      </c>
      <c r="K77" s="294">
        <v>110056.71077045589</v>
      </c>
      <c r="L77" s="294">
        <v>115559.54630897869</v>
      </c>
      <c r="M77" s="75"/>
      <c r="N77" s="59" t="str">
        <f>IF(C77="","",'OPĆI DIO'!$C$1)</f>
        <v>3041 INSTITUT RUĐER BOŠKOVIĆ</v>
      </c>
      <c r="O77" s="59" t="str">
        <f t="shared" si="12"/>
        <v>322</v>
      </c>
      <c r="P77" s="59" t="str">
        <f t="shared" si="13"/>
        <v>32</v>
      </c>
      <c r="Q77" s="59" t="str">
        <f t="shared" si="14"/>
        <v>31</v>
      </c>
      <c r="R77" s="59" t="str">
        <f t="shared" si="15"/>
        <v>15</v>
      </c>
      <c r="S77" s="59" t="str">
        <f t="shared" si="16"/>
        <v>3</v>
      </c>
      <c r="T77" s="59"/>
      <c r="U77" s="59"/>
      <c r="V77" s="59"/>
      <c r="W77" s="59">
        <v>3831</v>
      </c>
      <c r="X77" s="59" t="s">
        <v>865</v>
      </c>
      <c r="Y77" s="59"/>
      <c r="Z77" s="91" t="str">
        <f t="shared" si="7"/>
        <v>38</v>
      </c>
      <c r="AA77" s="59" t="str">
        <f t="shared" si="8"/>
        <v>383</v>
      </c>
      <c r="AB77" s="59"/>
      <c r="AC77" s="59" t="s">
        <v>866</v>
      </c>
      <c r="AD77" s="59" t="s">
        <v>867</v>
      </c>
      <c r="AE77" s="59" t="s">
        <v>857</v>
      </c>
      <c r="AF77" s="59" t="s">
        <v>858</v>
      </c>
      <c r="AG77" s="59" t="s">
        <v>637</v>
      </c>
      <c r="AH77" s="59" t="s">
        <v>638</v>
      </c>
    </row>
    <row r="78" spans="1:34" ht="15.75" customHeight="1">
      <c r="A78" s="292" t="s">
        <v>362</v>
      </c>
      <c r="B78" s="292" t="s">
        <v>361</v>
      </c>
      <c r="C78" s="293">
        <v>31</v>
      </c>
      <c r="D78" s="292" t="s">
        <v>492</v>
      </c>
      <c r="E78" s="293">
        <v>3225</v>
      </c>
      <c r="F78" s="292" t="s">
        <v>683</v>
      </c>
      <c r="G78" s="295" t="s">
        <v>4851</v>
      </c>
      <c r="H78" s="292" t="s">
        <v>647</v>
      </c>
      <c r="I78" s="292" t="s">
        <v>635</v>
      </c>
      <c r="J78" s="294">
        <v>8309.0527573163436</v>
      </c>
      <c r="K78" s="294">
        <v>9139.9580330479785</v>
      </c>
      <c r="L78" s="294">
        <v>9596.9559347003778</v>
      </c>
      <c r="M78" s="75"/>
      <c r="N78" s="59" t="str">
        <f>IF(C78="","",'OPĆI DIO'!$C$1)</f>
        <v>3041 INSTITUT RUĐER BOŠKOVIĆ</v>
      </c>
      <c r="O78" s="59" t="str">
        <f t="shared" si="12"/>
        <v>322</v>
      </c>
      <c r="P78" s="59" t="str">
        <f t="shared" si="13"/>
        <v>32</v>
      </c>
      <c r="Q78" s="59" t="str">
        <f t="shared" si="14"/>
        <v>31</v>
      </c>
      <c r="R78" s="59" t="str">
        <f t="shared" si="15"/>
        <v>15</v>
      </c>
      <c r="S78" s="59" t="str">
        <f t="shared" si="16"/>
        <v>3</v>
      </c>
      <c r="T78" s="59"/>
      <c r="U78" s="59"/>
      <c r="V78" s="59"/>
      <c r="W78" s="59">
        <v>3832</v>
      </c>
      <c r="X78" s="59" t="s">
        <v>868</v>
      </c>
      <c r="Y78" s="59"/>
      <c r="Z78" s="91" t="str">
        <f t="shared" si="7"/>
        <v>38</v>
      </c>
      <c r="AA78" s="59" t="str">
        <f t="shared" si="8"/>
        <v>383</v>
      </c>
      <c r="AB78" s="59"/>
      <c r="AC78" s="59" t="s">
        <v>869</v>
      </c>
      <c r="AD78" s="59" t="s">
        <v>870</v>
      </c>
      <c r="AE78" s="59" t="s">
        <v>857</v>
      </c>
      <c r="AF78" s="59" t="s">
        <v>858</v>
      </c>
      <c r="AG78" s="59" t="s">
        <v>653</v>
      </c>
      <c r="AH78" s="59" t="s">
        <v>663</v>
      </c>
    </row>
    <row r="79" spans="1:34" ht="15.75" customHeight="1">
      <c r="A79" s="292" t="s">
        <v>362</v>
      </c>
      <c r="B79" s="292" t="s">
        <v>361</v>
      </c>
      <c r="C79" s="293">
        <v>31</v>
      </c>
      <c r="D79" s="292" t="s">
        <v>492</v>
      </c>
      <c r="E79" s="293">
        <v>3227</v>
      </c>
      <c r="F79" s="292" t="s">
        <v>693</v>
      </c>
      <c r="G79" s="295" t="s">
        <v>4851</v>
      </c>
      <c r="H79" s="292" t="s">
        <v>647</v>
      </c>
      <c r="I79" s="292" t="s">
        <v>635</v>
      </c>
      <c r="J79" s="294">
        <v>3100.7123233127604</v>
      </c>
      <c r="K79" s="294">
        <v>3410.7835556440368</v>
      </c>
      <c r="L79" s="294">
        <v>3581.3227334262388</v>
      </c>
      <c r="M79" s="75"/>
      <c r="N79" s="59" t="str">
        <f>IF(C79="","",'OPĆI DIO'!$C$1)</f>
        <v>3041 INSTITUT RUĐER BOŠKOVIĆ</v>
      </c>
      <c r="O79" s="59" t="str">
        <f t="shared" si="12"/>
        <v>322</v>
      </c>
      <c r="P79" s="59" t="str">
        <f t="shared" si="13"/>
        <v>32</v>
      </c>
      <c r="Q79" s="59" t="str">
        <f t="shared" si="14"/>
        <v>31</v>
      </c>
      <c r="R79" s="59" t="str">
        <f t="shared" si="15"/>
        <v>15</v>
      </c>
      <c r="S79" s="59" t="str">
        <f t="shared" si="16"/>
        <v>3</v>
      </c>
      <c r="T79" s="59"/>
      <c r="U79" s="59"/>
      <c r="V79" s="59"/>
      <c r="W79" s="59">
        <v>3833</v>
      </c>
      <c r="X79" s="59" t="s">
        <v>871</v>
      </c>
      <c r="Y79" s="59"/>
      <c r="Z79" s="91" t="str">
        <f t="shared" si="7"/>
        <v>38</v>
      </c>
      <c r="AA79" s="59" t="str">
        <f t="shared" si="8"/>
        <v>383</v>
      </c>
      <c r="AB79" s="59"/>
      <c r="AC79" s="59" t="s">
        <v>872</v>
      </c>
      <c r="AD79" s="59" t="s">
        <v>873</v>
      </c>
      <c r="AE79" s="59" t="s">
        <v>857</v>
      </c>
      <c r="AF79" s="59" t="s">
        <v>858</v>
      </c>
      <c r="AG79" s="59" t="s">
        <v>653</v>
      </c>
      <c r="AH79" s="59" t="s">
        <v>663</v>
      </c>
    </row>
    <row r="80" spans="1:34" ht="15.75" customHeight="1">
      <c r="A80" s="292" t="s">
        <v>362</v>
      </c>
      <c r="B80" s="292" t="s">
        <v>361</v>
      </c>
      <c r="C80" s="293">
        <v>31</v>
      </c>
      <c r="D80" s="292" t="s">
        <v>492</v>
      </c>
      <c r="E80" s="293">
        <v>3231</v>
      </c>
      <c r="F80" s="292" t="s">
        <v>696</v>
      </c>
      <c r="G80" s="295" t="s">
        <v>4851</v>
      </c>
      <c r="H80" s="292" t="s">
        <v>647</v>
      </c>
      <c r="I80" s="292" t="s">
        <v>635</v>
      </c>
      <c r="J80" s="294">
        <v>17611.075054748177</v>
      </c>
      <c r="K80" s="294">
        <v>19372.182560222995</v>
      </c>
      <c r="L80" s="294">
        <v>20340.791688234145</v>
      </c>
      <c r="M80" s="75"/>
      <c r="N80" s="59" t="str">
        <f>IF(C80="","",'OPĆI DIO'!$C$1)</f>
        <v>3041 INSTITUT RUĐER BOŠKOVIĆ</v>
      </c>
      <c r="O80" s="59" t="str">
        <f t="shared" si="12"/>
        <v>323</v>
      </c>
      <c r="P80" s="59" t="str">
        <f t="shared" si="13"/>
        <v>32</v>
      </c>
      <c r="Q80" s="59" t="str">
        <f t="shared" si="14"/>
        <v>31</v>
      </c>
      <c r="R80" s="59" t="str">
        <f t="shared" si="15"/>
        <v>15</v>
      </c>
      <c r="S80" s="59" t="str">
        <f t="shared" si="16"/>
        <v>3</v>
      </c>
      <c r="T80" s="59"/>
      <c r="U80" s="59"/>
      <c r="V80" s="59"/>
      <c r="W80" s="59">
        <v>3834</v>
      </c>
      <c r="X80" s="59" t="s">
        <v>874</v>
      </c>
      <c r="Y80" s="59"/>
      <c r="Z80" s="91" t="str">
        <f t="shared" si="7"/>
        <v>38</v>
      </c>
      <c r="AA80" s="59" t="str">
        <f t="shared" si="8"/>
        <v>383</v>
      </c>
      <c r="AB80" s="59"/>
      <c r="AC80" s="59" t="s">
        <v>875</v>
      </c>
      <c r="AD80" s="59" t="s">
        <v>876</v>
      </c>
      <c r="AE80" s="59" t="s">
        <v>857</v>
      </c>
      <c r="AF80" s="59" t="s">
        <v>858</v>
      </c>
      <c r="AG80" s="59" t="s">
        <v>637</v>
      </c>
      <c r="AH80" s="59" t="s">
        <v>638</v>
      </c>
    </row>
    <row r="81" spans="1:34" ht="15.75" customHeight="1">
      <c r="A81" s="292" t="s">
        <v>362</v>
      </c>
      <c r="B81" s="292" t="s">
        <v>361</v>
      </c>
      <c r="C81" s="293">
        <v>31</v>
      </c>
      <c r="D81" s="292" t="s">
        <v>492</v>
      </c>
      <c r="E81" s="293">
        <v>3232</v>
      </c>
      <c r="F81" s="292" t="s">
        <v>699</v>
      </c>
      <c r="G81" s="295" t="s">
        <v>4851</v>
      </c>
      <c r="H81" s="292" t="s">
        <v>647</v>
      </c>
      <c r="I81" s="292" t="s">
        <v>635</v>
      </c>
      <c r="J81" s="294">
        <v>172331.54011546879</v>
      </c>
      <c r="K81" s="294">
        <v>189564.69412701568</v>
      </c>
      <c r="L81" s="294">
        <v>199042.92883336649</v>
      </c>
      <c r="M81" s="75"/>
      <c r="N81" s="59" t="str">
        <f>IF(C81="","",'OPĆI DIO'!$C$1)</f>
        <v>3041 INSTITUT RUĐER BOŠKOVIĆ</v>
      </c>
      <c r="O81" s="59" t="str">
        <f t="shared" si="12"/>
        <v>323</v>
      </c>
      <c r="P81" s="59" t="str">
        <f t="shared" si="13"/>
        <v>32</v>
      </c>
      <c r="Q81" s="59" t="str">
        <f t="shared" si="14"/>
        <v>31</v>
      </c>
      <c r="R81" s="59" t="str">
        <f t="shared" si="15"/>
        <v>15</v>
      </c>
      <c r="S81" s="59" t="str">
        <f t="shared" si="16"/>
        <v>3</v>
      </c>
      <c r="T81" s="59"/>
      <c r="U81" s="59"/>
      <c r="V81" s="59"/>
      <c r="W81" s="59">
        <v>3835</v>
      </c>
      <c r="X81" s="59" t="s">
        <v>877</v>
      </c>
      <c r="Y81" s="59"/>
      <c r="Z81" s="91" t="str">
        <f t="shared" si="7"/>
        <v>38</v>
      </c>
      <c r="AA81" s="59" t="str">
        <f t="shared" si="8"/>
        <v>383</v>
      </c>
      <c r="AB81" s="59"/>
      <c r="AC81" s="59" t="s">
        <v>878</v>
      </c>
      <c r="AD81" s="59" t="s">
        <v>879</v>
      </c>
      <c r="AE81" s="59" t="s">
        <v>857</v>
      </c>
      <c r="AF81" s="59" t="s">
        <v>858</v>
      </c>
      <c r="AG81" s="59" t="s">
        <v>653</v>
      </c>
      <c r="AH81" s="59" t="s">
        <v>663</v>
      </c>
    </row>
    <row r="82" spans="1:34" ht="15.75" customHeight="1">
      <c r="A82" s="292" t="s">
        <v>362</v>
      </c>
      <c r="B82" s="292" t="s">
        <v>361</v>
      </c>
      <c r="C82" s="293">
        <v>31</v>
      </c>
      <c r="D82" s="292" t="s">
        <v>492</v>
      </c>
      <c r="E82" s="293">
        <v>3233</v>
      </c>
      <c r="F82" s="292" t="s">
        <v>702</v>
      </c>
      <c r="G82" s="295" t="s">
        <v>4851</v>
      </c>
      <c r="H82" s="292" t="s">
        <v>647</v>
      </c>
      <c r="I82" s="292" t="s">
        <v>635</v>
      </c>
      <c r="J82" s="294">
        <v>38801.337049571972</v>
      </c>
      <c r="K82" s="294">
        <v>42681.470754529175</v>
      </c>
      <c r="L82" s="294">
        <v>44815.544292255632</v>
      </c>
      <c r="M82" s="75"/>
      <c r="N82" s="59" t="str">
        <f>IF(C82="","",'OPĆI DIO'!$C$1)</f>
        <v>3041 INSTITUT RUĐER BOŠKOVIĆ</v>
      </c>
      <c r="O82" s="59" t="str">
        <f t="shared" si="12"/>
        <v>323</v>
      </c>
      <c r="P82" s="59" t="str">
        <f t="shared" si="13"/>
        <v>32</v>
      </c>
      <c r="Q82" s="59" t="str">
        <f t="shared" si="14"/>
        <v>31</v>
      </c>
      <c r="R82" s="59" t="str">
        <f t="shared" si="15"/>
        <v>15</v>
      </c>
      <c r="S82" s="59" t="str">
        <f t="shared" si="16"/>
        <v>3</v>
      </c>
      <c r="T82" s="59"/>
      <c r="U82" s="59"/>
      <c r="V82" s="59"/>
      <c r="W82" s="59">
        <v>3861</v>
      </c>
      <c r="X82" s="59" t="s">
        <v>880</v>
      </c>
      <c r="Y82" s="59"/>
      <c r="Z82" s="91" t="str">
        <f t="shared" si="7"/>
        <v>38</v>
      </c>
      <c r="AA82" s="59" t="str">
        <f t="shared" si="8"/>
        <v>386</v>
      </c>
      <c r="AB82" s="59"/>
      <c r="AC82" s="59" t="s">
        <v>649</v>
      </c>
      <c r="AD82" s="59" t="s">
        <v>650</v>
      </c>
      <c r="AE82" s="59" t="s">
        <v>651</v>
      </c>
      <c r="AF82" s="59" t="s">
        <v>652</v>
      </c>
      <c r="AG82" s="59" t="s">
        <v>653</v>
      </c>
      <c r="AH82" s="59" t="s">
        <v>663</v>
      </c>
    </row>
    <row r="83" spans="1:34" ht="15.75" customHeight="1">
      <c r="A83" s="292" t="s">
        <v>362</v>
      </c>
      <c r="B83" s="292" t="s">
        <v>361</v>
      </c>
      <c r="C83" s="293">
        <v>31</v>
      </c>
      <c r="D83" s="292" t="s">
        <v>492</v>
      </c>
      <c r="E83" s="293">
        <v>3234</v>
      </c>
      <c r="F83" s="292" t="s">
        <v>705</v>
      </c>
      <c r="G83" s="295" t="s">
        <v>4851</v>
      </c>
      <c r="H83" s="292" t="s">
        <v>647</v>
      </c>
      <c r="I83" s="292" t="s">
        <v>635</v>
      </c>
      <c r="J83" s="294">
        <v>4015.8025084610772</v>
      </c>
      <c r="K83" s="294">
        <v>4417.3827593071856</v>
      </c>
      <c r="L83" s="294">
        <v>4638.2518972725447</v>
      </c>
      <c r="M83" s="75"/>
      <c r="N83" s="59" t="str">
        <f>IF(C83="","",'OPĆI DIO'!$C$1)</f>
        <v>3041 INSTITUT RUĐER BOŠKOVIĆ</v>
      </c>
      <c r="O83" s="59" t="str">
        <f t="shared" si="12"/>
        <v>323</v>
      </c>
      <c r="P83" s="59" t="str">
        <f t="shared" si="13"/>
        <v>32</v>
      </c>
      <c r="Q83" s="59" t="str">
        <f t="shared" si="14"/>
        <v>31</v>
      </c>
      <c r="R83" s="59" t="str">
        <f t="shared" si="15"/>
        <v>15</v>
      </c>
      <c r="S83" s="59" t="str">
        <f t="shared" si="16"/>
        <v>3</v>
      </c>
      <c r="T83" s="59"/>
      <c r="U83" s="59"/>
      <c r="V83" s="59"/>
      <c r="W83" s="59">
        <v>3862</v>
      </c>
      <c r="X83" s="59" t="s">
        <v>881</v>
      </c>
      <c r="Y83" s="59"/>
      <c r="Z83" s="91" t="str">
        <f t="shared" si="7"/>
        <v>38</v>
      </c>
      <c r="AA83" s="59" t="str">
        <f t="shared" si="8"/>
        <v>386</v>
      </c>
      <c r="AB83" s="59"/>
      <c r="AC83" s="59" t="s">
        <v>882</v>
      </c>
      <c r="AD83" s="59" t="s">
        <v>883</v>
      </c>
      <c r="AE83" s="59" t="s">
        <v>884</v>
      </c>
      <c r="AF83" s="59" t="s">
        <v>885</v>
      </c>
      <c r="AG83" s="59" t="s">
        <v>637</v>
      </c>
      <c r="AH83" s="59" t="s">
        <v>638</v>
      </c>
    </row>
    <row r="84" spans="1:34" ht="15.75" customHeight="1">
      <c r="A84" s="292" t="s">
        <v>362</v>
      </c>
      <c r="B84" s="292" t="s">
        <v>361</v>
      </c>
      <c r="C84" s="293">
        <v>31</v>
      </c>
      <c r="D84" s="292" t="s">
        <v>492</v>
      </c>
      <c r="E84" s="293">
        <v>3235</v>
      </c>
      <c r="F84" s="292" t="s">
        <v>708</v>
      </c>
      <c r="G84" s="295" t="s">
        <v>4851</v>
      </c>
      <c r="H84" s="292" t="s">
        <v>647</v>
      </c>
      <c r="I84" s="292" t="s">
        <v>635</v>
      </c>
      <c r="J84" s="294">
        <v>18543.613378459093</v>
      </c>
      <c r="K84" s="294">
        <v>20397.974716305005</v>
      </c>
      <c r="L84" s="294">
        <v>21417.873452120257</v>
      </c>
      <c r="M84" s="75"/>
      <c r="N84" s="59" t="str">
        <f>IF(C84="","",'OPĆI DIO'!$C$1)</f>
        <v>3041 INSTITUT RUĐER BOŠKOVIĆ</v>
      </c>
      <c r="O84" s="59" t="str">
        <f t="shared" si="12"/>
        <v>323</v>
      </c>
      <c r="P84" s="59" t="str">
        <f t="shared" si="13"/>
        <v>32</v>
      </c>
      <c r="Q84" s="59" t="str">
        <f t="shared" si="14"/>
        <v>31</v>
      </c>
      <c r="R84" s="59" t="str">
        <f t="shared" si="15"/>
        <v>15</v>
      </c>
      <c r="S84" s="59" t="str">
        <f t="shared" si="16"/>
        <v>3</v>
      </c>
      <c r="T84" s="59"/>
      <c r="U84" s="59"/>
      <c r="V84" s="59"/>
      <c r="W84" s="59">
        <v>3863</v>
      </c>
      <c r="X84" s="59" t="s">
        <v>886</v>
      </c>
      <c r="Y84" s="59"/>
      <c r="Z84" s="91" t="str">
        <f t="shared" si="7"/>
        <v>38</v>
      </c>
      <c r="AA84" s="59" t="str">
        <f t="shared" si="8"/>
        <v>386</v>
      </c>
      <c r="AB84" s="59"/>
      <c r="AC84" s="59" t="s">
        <v>882</v>
      </c>
      <c r="AD84" s="59" t="s">
        <v>883</v>
      </c>
      <c r="AE84" s="59" t="s">
        <v>651</v>
      </c>
      <c r="AF84" s="59" t="s">
        <v>652</v>
      </c>
      <c r="AG84" s="59" t="s">
        <v>653</v>
      </c>
      <c r="AH84" s="59" t="s">
        <v>663</v>
      </c>
    </row>
    <row r="85" spans="1:34" ht="15.75" customHeight="1">
      <c r="A85" s="292" t="s">
        <v>362</v>
      </c>
      <c r="B85" s="292" t="s">
        <v>361</v>
      </c>
      <c r="C85" s="293">
        <v>31</v>
      </c>
      <c r="D85" s="292" t="s">
        <v>492</v>
      </c>
      <c r="E85" s="293">
        <v>3236</v>
      </c>
      <c r="F85" s="292" t="s">
        <v>711</v>
      </c>
      <c r="G85" s="295" t="s">
        <v>4851</v>
      </c>
      <c r="H85" s="292" t="s">
        <v>647</v>
      </c>
      <c r="I85" s="292" t="s">
        <v>635</v>
      </c>
      <c r="J85" s="294">
        <v>73704.689229544121</v>
      </c>
      <c r="K85" s="294">
        <v>81075.158152498538</v>
      </c>
      <c r="L85" s="294">
        <v>85128.916060123462</v>
      </c>
      <c r="M85" s="75"/>
      <c r="N85" s="59" t="str">
        <f>IF(C85="","",'OPĆI DIO'!$C$1)</f>
        <v>3041 INSTITUT RUĐER BOŠKOVIĆ</v>
      </c>
      <c r="O85" s="59" t="str">
        <f t="shared" si="12"/>
        <v>323</v>
      </c>
      <c r="P85" s="59" t="str">
        <f t="shared" si="13"/>
        <v>32</v>
      </c>
      <c r="Q85" s="59" t="str">
        <f t="shared" si="14"/>
        <v>31</v>
      </c>
      <c r="R85" s="59" t="str">
        <f t="shared" si="15"/>
        <v>15</v>
      </c>
      <c r="S85" s="59" t="str">
        <f t="shared" si="16"/>
        <v>3</v>
      </c>
      <c r="T85" s="59"/>
      <c r="U85" s="59"/>
      <c r="V85" s="59"/>
      <c r="W85" s="59">
        <v>4111</v>
      </c>
      <c r="X85" s="59" t="s">
        <v>887</v>
      </c>
      <c r="Y85" s="59"/>
      <c r="Z85" s="91" t="str">
        <f t="shared" si="7"/>
        <v>41</v>
      </c>
      <c r="AA85" s="59" t="str">
        <f t="shared" si="8"/>
        <v>411</v>
      </c>
      <c r="AB85" s="59"/>
      <c r="AC85" s="59" t="s">
        <v>888</v>
      </c>
      <c r="AD85" s="59" t="s">
        <v>889</v>
      </c>
      <c r="AE85" s="59" t="s">
        <v>651</v>
      </c>
      <c r="AF85" s="59" t="s">
        <v>652</v>
      </c>
      <c r="AG85" s="59" t="s">
        <v>653</v>
      </c>
      <c r="AH85" s="59" t="s">
        <v>682</v>
      </c>
    </row>
    <row r="86" spans="1:34" ht="15.75" customHeight="1">
      <c r="A86" s="292" t="s">
        <v>362</v>
      </c>
      <c r="B86" s="292" t="s">
        <v>361</v>
      </c>
      <c r="C86" s="293">
        <v>31</v>
      </c>
      <c r="D86" s="292" t="s">
        <v>492</v>
      </c>
      <c r="E86" s="293">
        <v>3237</v>
      </c>
      <c r="F86" s="292" t="s">
        <v>714</v>
      </c>
      <c r="G86" s="295" t="s">
        <v>4851</v>
      </c>
      <c r="H86" s="292" t="s">
        <v>647</v>
      </c>
      <c r="I86" s="292" t="s">
        <v>635</v>
      </c>
      <c r="J86" s="294">
        <v>50090.472625920753</v>
      </c>
      <c r="K86" s="294">
        <v>55099.519888512834</v>
      </c>
      <c r="L86" s="294">
        <v>57854.495882938478</v>
      </c>
      <c r="M86" s="75"/>
      <c r="N86" s="59" t="str">
        <f>IF(C86="","",'OPĆI DIO'!$C$1)</f>
        <v>3041 INSTITUT RUĐER BOŠKOVIĆ</v>
      </c>
      <c r="O86" s="59" t="str">
        <f t="shared" si="12"/>
        <v>323</v>
      </c>
      <c r="P86" s="59" t="str">
        <f t="shared" si="13"/>
        <v>32</v>
      </c>
      <c r="Q86" s="59" t="str">
        <f t="shared" si="14"/>
        <v>31</v>
      </c>
      <c r="R86" s="59" t="str">
        <f t="shared" si="15"/>
        <v>15</v>
      </c>
      <c r="S86" s="59" t="str">
        <f t="shared" si="16"/>
        <v>3</v>
      </c>
      <c r="T86" s="59"/>
      <c r="U86" s="59"/>
      <c r="V86" s="59"/>
      <c r="W86" s="59">
        <v>4113</v>
      </c>
      <c r="X86" s="59" t="s">
        <v>890</v>
      </c>
      <c r="Y86" s="59"/>
      <c r="Z86" s="91" t="str">
        <f t="shared" si="7"/>
        <v>41</v>
      </c>
      <c r="AA86" s="59" t="str">
        <f t="shared" si="8"/>
        <v>411</v>
      </c>
      <c r="AB86" s="59"/>
      <c r="AC86" s="59" t="s">
        <v>891</v>
      </c>
      <c r="AD86" s="59" t="s">
        <v>892</v>
      </c>
      <c r="AE86" s="59" t="s">
        <v>884</v>
      </c>
      <c r="AF86" s="59" t="s">
        <v>885</v>
      </c>
      <c r="AG86" s="59" t="s">
        <v>653</v>
      </c>
      <c r="AH86" s="59" t="s">
        <v>682</v>
      </c>
    </row>
    <row r="87" spans="1:34" ht="15.75" customHeight="1">
      <c r="A87" s="292" t="s">
        <v>362</v>
      </c>
      <c r="B87" s="292" t="s">
        <v>361</v>
      </c>
      <c r="C87" s="293">
        <v>31</v>
      </c>
      <c r="D87" s="292" t="s">
        <v>492</v>
      </c>
      <c r="E87" s="293">
        <v>3238</v>
      </c>
      <c r="F87" s="292" t="s">
        <v>717</v>
      </c>
      <c r="G87" s="295" t="s">
        <v>4851</v>
      </c>
      <c r="H87" s="292" t="s">
        <v>647</v>
      </c>
      <c r="I87" s="292" t="s">
        <v>635</v>
      </c>
      <c r="J87" s="294">
        <v>6285.9836750945651</v>
      </c>
      <c r="K87" s="294">
        <v>6914.5820426040218</v>
      </c>
      <c r="L87" s="294">
        <v>7260.3111447342235</v>
      </c>
      <c r="M87" s="75"/>
      <c r="N87" s="59" t="str">
        <f>IF(C87="","",'OPĆI DIO'!$C$1)</f>
        <v>3041 INSTITUT RUĐER BOŠKOVIĆ</v>
      </c>
      <c r="O87" s="59" t="str">
        <f t="shared" si="12"/>
        <v>323</v>
      </c>
      <c r="P87" s="59" t="str">
        <f t="shared" si="13"/>
        <v>32</v>
      </c>
      <c r="Q87" s="59" t="str">
        <f t="shared" si="14"/>
        <v>31</v>
      </c>
      <c r="R87" s="59" t="str">
        <f t="shared" si="15"/>
        <v>15</v>
      </c>
      <c r="S87" s="59" t="str">
        <f t="shared" si="16"/>
        <v>3</v>
      </c>
      <c r="T87" s="59"/>
      <c r="U87" s="59"/>
      <c r="V87" s="59"/>
      <c r="W87" s="59">
        <v>4122</v>
      </c>
      <c r="X87" s="59" t="s">
        <v>893</v>
      </c>
      <c r="Y87" s="59"/>
      <c r="Z87" s="91" t="str">
        <f t="shared" si="7"/>
        <v>41</v>
      </c>
      <c r="AA87" s="59" t="str">
        <f t="shared" si="8"/>
        <v>412</v>
      </c>
      <c r="AB87" s="59"/>
      <c r="AC87" s="59" t="s">
        <v>891</v>
      </c>
      <c r="AD87" s="59" t="s">
        <v>892</v>
      </c>
      <c r="AE87" s="59" t="s">
        <v>651</v>
      </c>
      <c r="AF87" s="59" t="s">
        <v>652</v>
      </c>
      <c r="AG87" s="59" t="s">
        <v>653</v>
      </c>
      <c r="AH87" s="59" t="s">
        <v>682</v>
      </c>
    </row>
    <row r="88" spans="1:34" ht="15.75" customHeight="1">
      <c r="A88" s="292" t="s">
        <v>362</v>
      </c>
      <c r="B88" s="292" t="s">
        <v>361</v>
      </c>
      <c r="C88" s="293">
        <v>31</v>
      </c>
      <c r="D88" s="292" t="s">
        <v>492</v>
      </c>
      <c r="E88" s="293">
        <v>3239</v>
      </c>
      <c r="F88" s="292" t="s">
        <v>720</v>
      </c>
      <c r="G88" s="295" t="s">
        <v>4851</v>
      </c>
      <c r="H88" s="292" t="s">
        <v>647</v>
      </c>
      <c r="I88" s="292" t="s">
        <v>635</v>
      </c>
      <c r="J88" s="294">
        <v>47751.618156480195</v>
      </c>
      <c r="K88" s="294">
        <v>52526.779972128221</v>
      </c>
      <c r="L88" s="294">
        <v>55153.118970734635</v>
      </c>
      <c r="M88" s="75"/>
      <c r="N88" s="59" t="str">
        <f>IF(C88="","",'OPĆI DIO'!$C$1)</f>
        <v>3041 INSTITUT RUĐER BOŠKOVIĆ</v>
      </c>
      <c r="O88" s="59" t="str">
        <f t="shared" si="12"/>
        <v>323</v>
      </c>
      <c r="P88" s="59" t="str">
        <f t="shared" si="13"/>
        <v>32</v>
      </c>
      <c r="Q88" s="59" t="str">
        <f t="shared" si="14"/>
        <v>31</v>
      </c>
      <c r="R88" s="59" t="str">
        <f t="shared" si="15"/>
        <v>15</v>
      </c>
      <c r="S88" s="59" t="str">
        <f t="shared" si="16"/>
        <v>3</v>
      </c>
      <c r="T88" s="59"/>
      <c r="U88" s="59"/>
      <c r="V88" s="59"/>
      <c r="W88" s="59">
        <v>4123</v>
      </c>
      <c r="X88" s="59" t="s">
        <v>894</v>
      </c>
      <c r="Y88" s="59"/>
      <c r="Z88" s="91" t="str">
        <f t="shared" si="7"/>
        <v>41</v>
      </c>
      <c r="AA88" s="59" t="str">
        <f t="shared" si="8"/>
        <v>412</v>
      </c>
      <c r="AB88" s="59"/>
      <c r="AC88" s="59" t="s">
        <v>895</v>
      </c>
      <c r="AD88" s="59" t="s">
        <v>896</v>
      </c>
      <c r="AE88" s="59" t="s">
        <v>651</v>
      </c>
      <c r="AF88" s="59" t="s">
        <v>652</v>
      </c>
      <c r="AG88" s="59" t="s">
        <v>653</v>
      </c>
      <c r="AH88" s="59" t="s">
        <v>682</v>
      </c>
    </row>
    <row r="89" spans="1:34" ht="15.75" customHeight="1">
      <c r="A89" s="292" t="s">
        <v>362</v>
      </c>
      <c r="B89" s="292" t="s">
        <v>361</v>
      </c>
      <c r="C89" s="293">
        <v>31</v>
      </c>
      <c r="D89" s="292" t="s">
        <v>492</v>
      </c>
      <c r="E89" s="293">
        <v>3241</v>
      </c>
      <c r="F89" s="292" t="s">
        <v>723</v>
      </c>
      <c r="G89" s="295" t="s">
        <v>4851</v>
      </c>
      <c r="H89" s="292" t="s">
        <v>647</v>
      </c>
      <c r="I89" s="292" t="s">
        <v>635</v>
      </c>
      <c r="J89" s="294">
        <v>7613.9784989050368</v>
      </c>
      <c r="K89" s="294">
        <v>8375.3763487955403</v>
      </c>
      <c r="L89" s="294">
        <v>8794.1451662353174</v>
      </c>
      <c r="M89" s="75"/>
      <c r="N89" s="59" t="str">
        <f>IF(C89="","",'OPĆI DIO'!$C$1)</f>
        <v>3041 INSTITUT RUĐER BOŠKOVIĆ</v>
      </c>
      <c r="O89" s="59" t="str">
        <f t="shared" si="12"/>
        <v>324</v>
      </c>
      <c r="P89" s="59" t="str">
        <f t="shared" si="13"/>
        <v>32</v>
      </c>
      <c r="Q89" s="59" t="str">
        <f t="shared" si="14"/>
        <v>31</v>
      </c>
      <c r="R89" s="59" t="str">
        <f t="shared" si="15"/>
        <v>15</v>
      </c>
      <c r="S89" s="59" t="str">
        <f t="shared" si="16"/>
        <v>3</v>
      </c>
      <c r="T89" s="59"/>
      <c r="U89" s="59"/>
      <c r="V89" s="59"/>
      <c r="W89" s="59">
        <v>4124</v>
      </c>
      <c r="X89" s="59" t="s">
        <v>897</v>
      </c>
      <c r="Y89" s="59"/>
      <c r="Z89" s="91" t="str">
        <f t="shared" si="7"/>
        <v>41</v>
      </c>
      <c r="AA89" s="59" t="str">
        <f t="shared" si="8"/>
        <v>412</v>
      </c>
      <c r="AB89" s="59"/>
      <c r="AC89" s="59" t="s">
        <v>898</v>
      </c>
      <c r="AD89" s="59" t="s">
        <v>899</v>
      </c>
      <c r="AE89" s="59" t="s">
        <v>651</v>
      </c>
      <c r="AF89" s="59" t="s">
        <v>652</v>
      </c>
      <c r="AG89" s="59" t="s">
        <v>653</v>
      </c>
      <c r="AH89" s="59" t="s">
        <v>682</v>
      </c>
    </row>
    <row r="90" spans="1:34" ht="15.75" customHeight="1">
      <c r="A90" s="292" t="s">
        <v>362</v>
      </c>
      <c r="B90" s="292" t="s">
        <v>361</v>
      </c>
      <c r="C90" s="293">
        <v>31</v>
      </c>
      <c r="D90" s="292" t="s">
        <v>492</v>
      </c>
      <c r="E90" s="293">
        <v>3292</v>
      </c>
      <c r="F90" s="292" t="s">
        <v>729</v>
      </c>
      <c r="G90" s="295" t="s">
        <v>4851</v>
      </c>
      <c r="H90" s="292" t="s">
        <v>647</v>
      </c>
      <c r="I90" s="292" t="s">
        <v>635</v>
      </c>
      <c r="J90" s="294">
        <v>5643.6324905435004</v>
      </c>
      <c r="K90" s="294">
        <v>6207.9957395978508</v>
      </c>
      <c r="L90" s="294">
        <v>6518.395526577744</v>
      </c>
      <c r="M90" s="75"/>
      <c r="N90" s="59" t="str">
        <f>IF(C90="","",'OPĆI DIO'!$C$1)</f>
        <v>3041 INSTITUT RUĐER BOŠKOVIĆ</v>
      </c>
      <c r="O90" s="59" t="str">
        <f t="shared" si="12"/>
        <v>329</v>
      </c>
      <c r="P90" s="59" t="str">
        <f t="shared" si="13"/>
        <v>32</v>
      </c>
      <c r="Q90" s="59" t="str">
        <f t="shared" si="14"/>
        <v>31</v>
      </c>
      <c r="R90" s="59" t="str">
        <f t="shared" si="15"/>
        <v>15</v>
      </c>
      <c r="S90" s="59" t="str">
        <f t="shared" si="16"/>
        <v>3</v>
      </c>
      <c r="T90" s="59"/>
      <c r="U90" s="59"/>
      <c r="V90" s="59"/>
      <c r="W90" s="59">
        <v>4126</v>
      </c>
      <c r="X90" s="59" t="s">
        <v>900</v>
      </c>
      <c r="Y90" s="59"/>
      <c r="Z90" s="91" t="str">
        <f t="shared" si="7"/>
        <v>41</v>
      </c>
      <c r="AA90" s="59" t="str">
        <f t="shared" si="8"/>
        <v>412</v>
      </c>
      <c r="AB90" s="59"/>
      <c r="AC90" s="59" t="s">
        <v>901</v>
      </c>
      <c r="AD90" s="59" t="s">
        <v>902</v>
      </c>
      <c r="AE90" s="59" t="s">
        <v>651</v>
      </c>
      <c r="AF90" s="59" t="s">
        <v>652</v>
      </c>
      <c r="AG90" s="59" t="s">
        <v>653</v>
      </c>
      <c r="AH90" s="59" t="s">
        <v>663</v>
      </c>
    </row>
    <row r="91" spans="1:34" ht="15.75" customHeight="1">
      <c r="A91" s="292" t="s">
        <v>362</v>
      </c>
      <c r="B91" s="292" t="s">
        <v>361</v>
      </c>
      <c r="C91" s="293">
        <v>31</v>
      </c>
      <c r="D91" s="292" t="s">
        <v>492</v>
      </c>
      <c r="E91" s="293">
        <v>3293</v>
      </c>
      <c r="F91" s="292" t="s">
        <v>732</v>
      </c>
      <c r="G91" s="295" t="s">
        <v>4851</v>
      </c>
      <c r="H91" s="292" t="s">
        <v>647</v>
      </c>
      <c r="I91" s="292" t="s">
        <v>635</v>
      </c>
      <c r="J91" s="294">
        <v>39154.175990443953</v>
      </c>
      <c r="K91" s="294">
        <v>43069.593589488351</v>
      </c>
      <c r="L91" s="294">
        <v>45223.073268962769</v>
      </c>
      <c r="M91" s="75"/>
      <c r="N91" s="59" t="str">
        <f>IF(C91="","",'OPĆI DIO'!$C$1)</f>
        <v>3041 INSTITUT RUĐER BOŠKOVIĆ</v>
      </c>
      <c r="O91" s="59" t="str">
        <f t="shared" si="12"/>
        <v>329</v>
      </c>
      <c r="P91" s="59" t="str">
        <f t="shared" si="13"/>
        <v>32</v>
      </c>
      <c r="Q91" s="59" t="str">
        <f t="shared" si="14"/>
        <v>31</v>
      </c>
      <c r="R91" s="59" t="str">
        <f t="shared" si="15"/>
        <v>15</v>
      </c>
      <c r="S91" s="59" t="str">
        <f t="shared" si="16"/>
        <v>3</v>
      </c>
      <c r="T91" s="59"/>
      <c r="U91" s="59"/>
      <c r="V91" s="59"/>
      <c r="W91" s="59">
        <v>4211</v>
      </c>
      <c r="X91" s="59" t="s">
        <v>903</v>
      </c>
      <c r="Y91" s="59"/>
      <c r="Z91" s="91" t="str">
        <f t="shared" si="7"/>
        <v>42</v>
      </c>
      <c r="AA91" s="59" t="str">
        <f t="shared" si="8"/>
        <v>421</v>
      </c>
      <c r="AB91" s="59"/>
      <c r="AC91" s="59" t="s">
        <v>904</v>
      </c>
      <c r="AD91" s="59" t="s">
        <v>905</v>
      </c>
      <c r="AE91" s="59" t="s">
        <v>651</v>
      </c>
      <c r="AF91" s="59" t="s">
        <v>652</v>
      </c>
      <c r="AG91" s="59" t="s">
        <v>637</v>
      </c>
      <c r="AH91" s="59" t="s">
        <v>638</v>
      </c>
    </row>
    <row r="92" spans="1:34" ht="15.75" customHeight="1">
      <c r="A92" s="292" t="s">
        <v>362</v>
      </c>
      <c r="B92" s="292" t="s">
        <v>361</v>
      </c>
      <c r="C92" s="293">
        <v>31</v>
      </c>
      <c r="D92" s="292" t="s">
        <v>492</v>
      </c>
      <c r="E92" s="293">
        <v>3294</v>
      </c>
      <c r="F92" s="292" t="s">
        <v>740</v>
      </c>
      <c r="G92" s="295" t="s">
        <v>4851</v>
      </c>
      <c r="H92" s="292" t="s">
        <v>647</v>
      </c>
      <c r="I92" s="292" t="s">
        <v>635</v>
      </c>
      <c r="J92" s="294">
        <v>6253.6615568385423</v>
      </c>
      <c r="K92" s="294">
        <v>6879.0277125223975</v>
      </c>
      <c r="L92" s="294">
        <v>7222.9790981485176</v>
      </c>
      <c r="M92" s="75"/>
      <c r="N92" s="59" t="str">
        <f>IF(C92="","",'OPĆI DIO'!$C$1)</f>
        <v>3041 INSTITUT RUĐER BOŠKOVIĆ</v>
      </c>
      <c r="O92" s="59" t="str">
        <f t="shared" si="12"/>
        <v>329</v>
      </c>
      <c r="P92" s="59" t="str">
        <f t="shared" si="13"/>
        <v>32</v>
      </c>
      <c r="Q92" s="59" t="str">
        <f t="shared" si="14"/>
        <v>31</v>
      </c>
      <c r="R92" s="59" t="str">
        <f t="shared" si="15"/>
        <v>15</v>
      </c>
      <c r="S92" s="59" t="str">
        <f t="shared" si="16"/>
        <v>3</v>
      </c>
      <c r="T92" s="59"/>
      <c r="U92" s="59"/>
      <c r="V92" s="59"/>
      <c r="W92" s="59">
        <v>4212</v>
      </c>
      <c r="X92" s="59" t="s">
        <v>906</v>
      </c>
      <c r="Y92" s="59"/>
      <c r="Z92" s="91" t="str">
        <f t="shared" si="7"/>
        <v>42</v>
      </c>
      <c r="AA92" s="59" t="str">
        <f t="shared" si="8"/>
        <v>421</v>
      </c>
      <c r="AB92" s="59"/>
      <c r="AC92" s="59" t="s">
        <v>907</v>
      </c>
      <c r="AD92" s="59" t="s">
        <v>908</v>
      </c>
      <c r="AE92" s="59" t="s">
        <v>651</v>
      </c>
      <c r="AF92" s="59" t="s">
        <v>652</v>
      </c>
      <c r="AG92" s="59" t="s">
        <v>653</v>
      </c>
      <c r="AH92" s="59" t="s">
        <v>663</v>
      </c>
    </row>
    <row r="93" spans="1:34" ht="15.75" customHeight="1">
      <c r="A93" s="292" t="s">
        <v>362</v>
      </c>
      <c r="B93" s="292" t="s">
        <v>361</v>
      </c>
      <c r="C93" s="293">
        <v>31</v>
      </c>
      <c r="D93" s="292" t="s">
        <v>492</v>
      </c>
      <c r="E93" s="293">
        <v>3295</v>
      </c>
      <c r="F93" s="292" t="s">
        <v>743</v>
      </c>
      <c r="G93" s="295" t="s">
        <v>4851</v>
      </c>
      <c r="H93" s="292" t="s">
        <v>647</v>
      </c>
      <c r="I93" s="292" t="s">
        <v>635</v>
      </c>
      <c r="J93" s="294">
        <v>2999.7981286084009</v>
      </c>
      <c r="K93" s="294">
        <v>3299.7779414692413</v>
      </c>
      <c r="L93" s="294">
        <v>3464.7668385427037</v>
      </c>
      <c r="M93" s="75"/>
      <c r="N93" s="59" t="str">
        <f>IF(C93="","",'OPĆI DIO'!$C$1)</f>
        <v>3041 INSTITUT RUĐER BOŠKOVIĆ</v>
      </c>
      <c r="O93" s="59" t="str">
        <f t="shared" si="12"/>
        <v>329</v>
      </c>
      <c r="P93" s="59" t="str">
        <f t="shared" si="13"/>
        <v>32</v>
      </c>
      <c r="Q93" s="59" t="str">
        <f t="shared" si="14"/>
        <v>31</v>
      </c>
      <c r="R93" s="59" t="str">
        <f t="shared" si="15"/>
        <v>15</v>
      </c>
      <c r="S93" s="59" t="str">
        <f t="shared" si="16"/>
        <v>3</v>
      </c>
      <c r="T93" s="59"/>
      <c r="U93" s="59"/>
      <c r="V93" s="59"/>
      <c r="W93" s="59">
        <v>4213</v>
      </c>
      <c r="X93" s="59" t="s">
        <v>909</v>
      </c>
      <c r="Y93" s="59"/>
      <c r="Z93" s="91" t="str">
        <f t="shared" si="7"/>
        <v>42</v>
      </c>
      <c r="AA93" s="59" t="str">
        <f t="shared" si="8"/>
        <v>421</v>
      </c>
      <c r="AB93" s="59"/>
      <c r="AC93" s="59" t="s">
        <v>910</v>
      </c>
      <c r="AD93" s="59" t="s">
        <v>911</v>
      </c>
      <c r="AE93" s="59" t="s">
        <v>651</v>
      </c>
      <c r="AF93" s="59" t="s">
        <v>652</v>
      </c>
      <c r="AG93" s="59" t="s">
        <v>653</v>
      </c>
      <c r="AH93" s="59" t="s">
        <v>663</v>
      </c>
    </row>
    <row r="94" spans="1:34" ht="15.75" customHeight="1">
      <c r="A94" s="292" t="s">
        <v>362</v>
      </c>
      <c r="B94" s="292" t="s">
        <v>361</v>
      </c>
      <c r="C94" s="293">
        <v>31</v>
      </c>
      <c r="D94" s="292" t="s">
        <v>492</v>
      </c>
      <c r="E94" s="293">
        <v>3299</v>
      </c>
      <c r="F94" s="292" t="s">
        <v>749</v>
      </c>
      <c r="G94" s="295" t="s">
        <v>4851</v>
      </c>
      <c r="H94" s="292" t="s">
        <v>647</v>
      </c>
      <c r="I94" s="292" t="s">
        <v>635</v>
      </c>
      <c r="J94" s="294">
        <v>245849.5532550269</v>
      </c>
      <c r="K94" s="294">
        <v>270434.5085805296</v>
      </c>
      <c r="L94" s="294">
        <v>283956.23400955606</v>
      </c>
      <c r="M94" s="75"/>
      <c r="N94" s="59" t="str">
        <f>IF(C94="","",'OPĆI DIO'!$C$1)</f>
        <v>3041 INSTITUT RUĐER BOŠKOVIĆ</v>
      </c>
      <c r="O94" s="59" t="str">
        <f t="shared" si="12"/>
        <v>329</v>
      </c>
      <c r="P94" s="59" t="str">
        <f t="shared" si="13"/>
        <v>32</v>
      </c>
      <c r="Q94" s="59" t="str">
        <f t="shared" si="14"/>
        <v>31</v>
      </c>
      <c r="R94" s="59" t="str">
        <f t="shared" si="15"/>
        <v>15</v>
      </c>
      <c r="S94" s="59" t="str">
        <f t="shared" si="16"/>
        <v>3</v>
      </c>
      <c r="T94" s="59"/>
      <c r="U94" s="59"/>
      <c r="V94" s="59"/>
      <c r="W94" s="59">
        <v>4214</v>
      </c>
      <c r="X94" s="59" t="s">
        <v>912</v>
      </c>
      <c r="Y94" s="59"/>
      <c r="Z94" s="91" t="str">
        <f t="shared" si="7"/>
        <v>42</v>
      </c>
      <c r="AA94" s="59" t="str">
        <f t="shared" si="8"/>
        <v>421</v>
      </c>
      <c r="AB94" s="59"/>
      <c r="AC94" s="59" t="s">
        <v>913</v>
      </c>
      <c r="AD94" s="59" t="s">
        <v>914</v>
      </c>
      <c r="AE94" s="59" t="s">
        <v>651</v>
      </c>
      <c r="AF94" s="59" t="s">
        <v>652</v>
      </c>
      <c r="AG94" s="59" t="s">
        <v>653</v>
      </c>
      <c r="AH94" s="59" t="s">
        <v>663</v>
      </c>
    </row>
    <row r="95" spans="1:34" ht="15.75" customHeight="1">
      <c r="A95" s="292" t="s">
        <v>362</v>
      </c>
      <c r="B95" s="292" t="s">
        <v>361</v>
      </c>
      <c r="C95" s="293">
        <v>31</v>
      </c>
      <c r="D95" s="292" t="s">
        <v>492</v>
      </c>
      <c r="E95" s="293">
        <v>3431</v>
      </c>
      <c r="F95" s="292" t="s">
        <v>764</v>
      </c>
      <c r="G95" s="295" t="s">
        <v>4851</v>
      </c>
      <c r="H95" s="292" t="s">
        <v>647</v>
      </c>
      <c r="I95" s="292" t="s">
        <v>635</v>
      </c>
      <c r="J95" s="294">
        <v>9337.2183953811218</v>
      </c>
      <c r="K95" s="294">
        <v>10270.940234919235</v>
      </c>
      <c r="L95" s="294">
        <v>10784.487246665198</v>
      </c>
      <c r="M95" s="75"/>
      <c r="N95" s="59" t="str">
        <f>IF(C95="","",'OPĆI DIO'!$C$1)</f>
        <v>3041 INSTITUT RUĐER BOŠKOVIĆ</v>
      </c>
      <c r="O95" s="59" t="str">
        <f t="shared" si="12"/>
        <v>343</v>
      </c>
      <c r="P95" s="59" t="str">
        <f t="shared" si="13"/>
        <v>34</v>
      </c>
      <c r="Q95" s="59" t="str">
        <f t="shared" si="14"/>
        <v>31</v>
      </c>
      <c r="R95" s="59" t="str">
        <f t="shared" si="15"/>
        <v>15</v>
      </c>
      <c r="S95" s="59" t="str">
        <f t="shared" si="16"/>
        <v>3</v>
      </c>
      <c r="T95" s="59"/>
      <c r="U95" s="59"/>
      <c r="V95" s="59"/>
      <c r="W95" s="59">
        <v>4221</v>
      </c>
      <c r="X95" s="59" t="s">
        <v>915</v>
      </c>
      <c r="Y95" s="59"/>
      <c r="Z95" s="91" t="str">
        <f t="shared" si="7"/>
        <v>42</v>
      </c>
      <c r="AA95" s="59" t="str">
        <f t="shared" si="8"/>
        <v>422</v>
      </c>
      <c r="AB95" s="59"/>
      <c r="AC95" s="59" t="s">
        <v>916</v>
      </c>
      <c r="AD95" s="59" t="s">
        <v>917</v>
      </c>
      <c r="AE95" s="59" t="s">
        <v>884</v>
      </c>
      <c r="AF95" s="59" t="s">
        <v>885</v>
      </c>
      <c r="AG95" s="59" t="s">
        <v>637</v>
      </c>
      <c r="AH95" s="59" t="s">
        <v>638</v>
      </c>
    </row>
    <row r="96" spans="1:34" ht="15.75" customHeight="1">
      <c r="A96" s="292" t="s">
        <v>362</v>
      </c>
      <c r="B96" s="292" t="s">
        <v>361</v>
      </c>
      <c r="C96" s="293">
        <v>31</v>
      </c>
      <c r="D96" s="292" t="s">
        <v>492</v>
      </c>
      <c r="E96" s="293">
        <v>3433</v>
      </c>
      <c r="F96" s="292" t="s">
        <v>770</v>
      </c>
      <c r="G96" s="295" t="s">
        <v>4851</v>
      </c>
      <c r="H96" s="292" t="s">
        <v>647</v>
      </c>
      <c r="I96" s="292" t="s">
        <v>635</v>
      </c>
      <c r="J96" s="294">
        <v>4.0015926737009755</v>
      </c>
      <c r="K96" s="294">
        <v>4.4017519410710735</v>
      </c>
      <c r="L96" s="294">
        <v>4.6218395381246271</v>
      </c>
      <c r="M96" s="75"/>
      <c r="N96" s="59" t="str">
        <f>IF(C96="","",'OPĆI DIO'!$C$1)</f>
        <v>3041 INSTITUT RUĐER BOŠKOVIĆ</v>
      </c>
      <c r="O96" s="59" t="str">
        <f t="shared" si="12"/>
        <v>343</v>
      </c>
      <c r="P96" s="59" t="str">
        <f t="shared" si="13"/>
        <v>34</v>
      </c>
      <c r="Q96" s="59" t="str">
        <f t="shared" si="14"/>
        <v>31</v>
      </c>
      <c r="R96" s="59" t="str">
        <f t="shared" si="15"/>
        <v>15</v>
      </c>
      <c r="S96" s="59" t="str">
        <f t="shared" si="16"/>
        <v>3</v>
      </c>
      <c r="T96" s="59"/>
      <c r="U96" s="59"/>
      <c r="V96" s="59"/>
      <c r="W96" s="59">
        <v>4222</v>
      </c>
      <c r="X96" s="59" t="s">
        <v>918</v>
      </c>
      <c r="Y96" s="59"/>
      <c r="Z96" s="91" t="str">
        <f t="shared" si="7"/>
        <v>42</v>
      </c>
      <c r="AA96" s="59" t="str">
        <f t="shared" si="8"/>
        <v>422</v>
      </c>
      <c r="AB96" s="59"/>
      <c r="AC96" s="59" t="s">
        <v>916</v>
      </c>
      <c r="AD96" s="59" t="s">
        <v>917</v>
      </c>
      <c r="AE96" s="59" t="s">
        <v>738</v>
      </c>
      <c r="AF96" s="59" t="s">
        <v>739</v>
      </c>
      <c r="AG96" s="59" t="s">
        <v>637</v>
      </c>
      <c r="AH96" s="59" t="s">
        <v>638</v>
      </c>
    </row>
    <row r="97" spans="1:34" ht="15.75" customHeight="1">
      <c r="A97" s="292" t="s">
        <v>362</v>
      </c>
      <c r="B97" s="292" t="s">
        <v>361</v>
      </c>
      <c r="C97" s="293">
        <v>31</v>
      </c>
      <c r="D97" s="292" t="s">
        <v>492</v>
      </c>
      <c r="E97" s="293">
        <v>3721</v>
      </c>
      <c r="F97" s="292" t="s">
        <v>842</v>
      </c>
      <c r="G97" s="295" t="s">
        <v>4851</v>
      </c>
      <c r="H97" s="292" t="s">
        <v>647</v>
      </c>
      <c r="I97" s="292" t="s">
        <v>635</v>
      </c>
      <c r="J97" s="294">
        <v>19202.437985267767</v>
      </c>
      <c r="K97" s="294">
        <v>21122.681783794545</v>
      </c>
      <c r="L97" s="294">
        <v>22178.815872984273</v>
      </c>
      <c r="M97" s="75"/>
      <c r="N97" s="59" t="str">
        <f>IF(C97="","",'OPĆI DIO'!$C$1)</f>
        <v>3041 INSTITUT RUĐER BOŠKOVIĆ</v>
      </c>
      <c r="O97" s="59" t="str">
        <f t="shared" si="12"/>
        <v>372</v>
      </c>
      <c r="P97" s="59" t="str">
        <f t="shared" si="13"/>
        <v>37</v>
      </c>
      <c r="Q97" s="59" t="str">
        <f t="shared" si="14"/>
        <v>31</v>
      </c>
      <c r="R97" s="59" t="str">
        <f t="shared" si="15"/>
        <v>15</v>
      </c>
      <c r="S97" s="59" t="str">
        <f t="shared" si="16"/>
        <v>3</v>
      </c>
      <c r="T97" s="59"/>
      <c r="U97" s="59"/>
      <c r="V97" s="59"/>
      <c r="W97" s="59">
        <v>4223</v>
      </c>
      <c r="X97" s="59" t="s">
        <v>919</v>
      </c>
      <c r="Y97" s="59"/>
      <c r="Z97" s="91" t="str">
        <f t="shared" si="7"/>
        <v>42</v>
      </c>
      <c r="AA97" s="59" t="str">
        <f t="shared" si="8"/>
        <v>422</v>
      </c>
      <c r="AB97" s="59"/>
      <c r="AC97" s="59" t="s">
        <v>920</v>
      </c>
      <c r="AD97" s="59" t="s">
        <v>921</v>
      </c>
      <c r="AE97" s="59" t="s">
        <v>738</v>
      </c>
      <c r="AF97" s="59" t="s">
        <v>739</v>
      </c>
      <c r="AG97" s="59" t="s">
        <v>637</v>
      </c>
      <c r="AH97" s="59" t="s">
        <v>638</v>
      </c>
    </row>
    <row r="98" spans="1:34" ht="15.75" customHeight="1">
      <c r="A98" s="292" t="s">
        <v>362</v>
      </c>
      <c r="B98" s="292" t="s">
        <v>361</v>
      </c>
      <c r="C98" s="293">
        <v>31</v>
      </c>
      <c r="D98" s="292" t="s">
        <v>492</v>
      </c>
      <c r="E98" s="293">
        <v>4214</v>
      </c>
      <c r="F98" s="292" t="s">
        <v>912</v>
      </c>
      <c r="G98" s="295" t="s">
        <v>4851</v>
      </c>
      <c r="H98" s="292" t="s">
        <v>647</v>
      </c>
      <c r="I98" s="292" t="s">
        <v>635</v>
      </c>
      <c r="J98" s="294">
        <v>8726.8918972725478</v>
      </c>
      <c r="K98" s="294">
        <v>9599.581086999804</v>
      </c>
      <c r="L98" s="294">
        <v>10079.560141349795</v>
      </c>
      <c r="M98" s="75"/>
      <c r="N98" s="59" t="str">
        <f>IF(C98="","",'OPĆI DIO'!$C$1)</f>
        <v>3041 INSTITUT RUĐER BOŠKOVIĆ</v>
      </c>
      <c r="O98" s="59" t="str">
        <f t="shared" si="12"/>
        <v>421</v>
      </c>
      <c r="P98" s="59" t="str">
        <f t="shared" si="13"/>
        <v>42</v>
      </c>
      <c r="Q98" s="59" t="str">
        <f t="shared" si="14"/>
        <v>31</v>
      </c>
      <c r="R98" s="59" t="str">
        <f t="shared" si="15"/>
        <v>15</v>
      </c>
      <c r="S98" s="59" t="str">
        <f t="shared" si="16"/>
        <v>4</v>
      </c>
      <c r="T98" s="59"/>
      <c r="U98" s="59"/>
      <c r="V98" s="59"/>
      <c r="W98" s="59">
        <v>4224</v>
      </c>
      <c r="X98" s="59" t="s">
        <v>922</v>
      </c>
      <c r="Y98" s="59"/>
      <c r="Z98" s="91" t="str">
        <f t="shared" si="7"/>
        <v>42</v>
      </c>
      <c r="AA98" s="59" t="str">
        <f t="shared" si="8"/>
        <v>422</v>
      </c>
      <c r="AB98" s="59"/>
      <c r="AC98" s="59" t="s">
        <v>923</v>
      </c>
      <c r="AD98" s="59" t="s">
        <v>892</v>
      </c>
      <c r="AE98" s="59" t="s">
        <v>884</v>
      </c>
      <c r="AF98" s="59" t="s">
        <v>885</v>
      </c>
      <c r="AG98" s="59" t="s">
        <v>653</v>
      </c>
      <c r="AH98" s="59" t="s">
        <v>663</v>
      </c>
    </row>
    <row r="99" spans="1:34" ht="15.75" customHeight="1">
      <c r="A99" s="292" t="s">
        <v>362</v>
      </c>
      <c r="B99" s="292" t="s">
        <v>361</v>
      </c>
      <c r="C99" s="293">
        <v>31</v>
      </c>
      <c r="D99" s="292" t="s">
        <v>492</v>
      </c>
      <c r="E99" s="293">
        <v>3221</v>
      </c>
      <c r="F99" s="292" t="s">
        <v>667</v>
      </c>
      <c r="G99" s="295" t="s">
        <v>4851</v>
      </c>
      <c r="H99" s="292" t="s">
        <v>647</v>
      </c>
      <c r="I99" s="292" t="s">
        <v>635</v>
      </c>
      <c r="J99" s="294">
        <v>65551.384431614584</v>
      </c>
      <c r="K99" s="294">
        <v>72106.522874776041</v>
      </c>
      <c r="L99" s="294">
        <v>75711.84901851484</v>
      </c>
      <c r="M99" s="75"/>
      <c r="N99" s="59" t="str">
        <f>IF(C99="","",'OPĆI DIO'!$C$1)</f>
        <v>3041 INSTITUT RUĐER BOŠKOVIĆ</v>
      </c>
      <c r="O99" s="59" t="str">
        <f t="shared" si="12"/>
        <v>322</v>
      </c>
      <c r="P99" s="59" t="str">
        <f t="shared" si="13"/>
        <v>32</v>
      </c>
      <c r="Q99" s="59" t="str">
        <f t="shared" si="14"/>
        <v>31</v>
      </c>
      <c r="R99" s="59" t="str">
        <f t="shared" si="15"/>
        <v>15</v>
      </c>
      <c r="S99" s="59" t="str">
        <f t="shared" si="16"/>
        <v>3</v>
      </c>
      <c r="T99" s="59"/>
      <c r="U99" s="59"/>
      <c r="V99" s="59"/>
      <c r="W99" s="59">
        <v>4225</v>
      </c>
      <c r="X99" s="59" t="s">
        <v>924</v>
      </c>
      <c r="Y99" s="59"/>
      <c r="Z99" s="91" t="str">
        <f t="shared" si="7"/>
        <v>42</v>
      </c>
      <c r="AA99" s="59" t="str">
        <f t="shared" si="8"/>
        <v>422</v>
      </c>
      <c r="AB99" s="59"/>
      <c r="AC99" s="59" t="s">
        <v>925</v>
      </c>
      <c r="AD99" s="59" t="s">
        <v>926</v>
      </c>
      <c r="AE99" s="59" t="s">
        <v>738</v>
      </c>
      <c r="AF99" s="59" t="s">
        <v>739</v>
      </c>
      <c r="AG99" s="59" t="s">
        <v>653</v>
      </c>
      <c r="AH99" s="59" t="s">
        <v>663</v>
      </c>
    </row>
    <row r="100" spans="1:34" ht="15.75" customHeight="1">
      <c r="A100" s="292" t="s">
        <v>362</v>
      </c>
      <c r="B100" s="292" t="s">
        <v>361</v>
      </c>
      <c r="C100" s="293">
        <v>31</v>
      </c>
      <c r="D100" s="292" t="s">
        <v>492</v>
      </c>
      <c r="E100" s="293">
        <v>4222</v>
      </c>
      <c r="F100" s="292" t="s">
        <v>918</v>
      </c>
      <c r="G100" s="295" t="s">
        <v>4851</v>
      </c>
      <c r="H100" s="292" t="s">
        <v>647</v>
      </c>
      <c r="I100" s="292" t="s">
        <v>635</v>
      </c>
      <c r="J100" s="294">
        <v>8760.1970933704961</v>
      </c>
      <c r="K100" s="294">
        <v>9636.2168027075459</v>
      </c>
      <c r="L100" s="294">
        <v>10118.027642842924</v>
      </c>
      <c r="M100" s="75"/>
      <c r="N100" s="59" t="str">
        <f>IF(C100="","",'OPĆI DIO'!$C$1)</f>
        <v>3041 INSTITUT RUĐER BOŠKOVIĆ</v>
      </c>
      <c r="O100" s="59" t="str">
        <f t="shared" si="12"/>
        <v>422</v>
      </c>
      <c r="P100" s="59" t="str">
        <f t="shared" si="13"/>
        <v>42</v>
      </c>
      <c r="Q100" s="59" t="str">
        <f t="shared" si="14"/>
        <v>31</v>
      </c>
      <c r="R100" s="59" t="str">
        <f t="shared" si="15"/>
        <v>15</v>
      </c>
      <c r="S100" s="59" t="str">
        <f t="shared" si="16"/>
        <v>4</v>
      </c>
      <c r="T100" s="59"/>
      <c r="U100" s="59"/>
      <c r="V100" s="59"/>
      <c r="W100" s="59">
        <v>4226</v>
      </c>
      <c r="X100" s="59" t="s">
        <v>927</v>
      </c>
      <c r="Y100" s="59"/>
      <c r="Z100" s="91" t="str">
        <f t="shared" si="7"/>
        <v>42</v>
      </c>
      <c r="AA100" s="59" t="str">
        <f t="shared" si="8"/>
        <v>422</v>
      </c>
      <c r="AB100" s="59"/>
      <c r="AC100" s="59" t="s">
        <v>928</v>
      </c>
      <c r="AD100" s="59" t="s">
        <v>929</v>
      </c>
      <c r="AE100" s="59" t="s">
        <v>738</v>
      </c>
      <c r="AF100" s="59" t="s">
        <v>739</v>
      </c>
      <c r="AG100" s="59" t="s">
        <v>653</v>
      </c>
      <c r="AH100" s="59" t="s">
        <v>663</v>
      </c>
    </row>
    <row r="101" spans="1:34" ht="15.75" customHeight="1">
      <c r="A101" s="292" t="s">
        <v>362</v>
      </c>
      <c r="B101" s="292" t="s">
        <v>361</v>
      </c>
      <c r="C101" s="293">
        <v>31</v>
      </c>
      <c r="D101" s="292" t="s">
        <v>492</v>
      </c>
      <c r="E101" s="293">
        <v>4223</v>
      </c>
      <c r="F101" s="292" t="s">
        <v>919</v>
      </c>
      <c r="G101" s="295" t="s">
        <v>4851</v>
      </c>
      <c r="H101" s="292" t="s">
        <v>647</v>
      </c>
      <c r="I101" s="292" t="s">
        <v>635</v>
      </c>
      <c r="J101" s="294">
        <v>22870.867608998604</v>
      </c>
      <c r="K101" s="294">
        <v>25157.954369898467</v>
      </c>
      <c r="L101" s="294">
        <v>26415.852088393392</v>
      </c>
      <c r="M101" s="75"/>
      <c r="N101" s="59" t="str">
        <f>IF(C101="","",'OPĆI DIO'!$C$1)</f>
        <v>3041 INSTITUT RUĐER BOŠKOVIĆ</v>
      </c>
      <c r="O101" s="59" t="str">
        <f t="shared" si="12"/>
        <v>422</v>
      </c>
      <c r="P101" s="59" t="str">
        <f t="shared" si="13"/>
        <v>42</v>
      </c>
      <c r="Q101" s="59" t="str">
        <f t="shared" si="14"/>
        <v>31</v>
      </c>
      <c r="R101" s="59" t="str">
        <f t="shared" si="15"/>
        <v>15</v>
      </c>
      <c r="S101" s="59" t="str">
        <f t="shared" si="16"/>
        <v>4</v>
      </c>
      <c r="T101" s="59"/>
      <c r="U101" s="59"/>
      <c r="V101" s="59"/>
      <c r="W101" s="59">
        <v>4227</v>
      </c>
      <c r="X101" s="59" t="s">
        <v>930</v>
      </c>
      <c r="Y101" s="59"/>
      <c r="Z101" s="91" t="str">
        <f t="shared" si="7"/>
        <v>42</v>
      </c>
      <c r="AA101" s="59" t="str">
        <f t="shared" si="8"/>
        <v>422</v>
      </c>
      <c r="AB101" s="59"/>
      <c r="AC101" s="59" t="s">
        <v>931</v>
      </c>
      <c r="AD101" s="59" t="s">
        <v>932</v>
      </c>
      <c r="AE101" s="59" t="s">
        <v>738</v>
      </c>
      <c r="AF101" s="59" t="s">
        <v>739</v>
      </c>
      <c r="AG101" s="59" t="s">
        <v>653</v>
      </c>
      <c r="AH101" s="59" t="s">
        <v>663</v>
      </c>
    </row>
    <row r="102" spans="1:34" ht="15.75" customHeight="1">
      <c r="A102" s="292" t="s">
        <v>362</v>
      </c>
      <c r="B102" s="292" t="s">
        <v>361</v>
      </c>
      <c r="C102" s="293">
        <v>31</v>
      </c>
      <c r="D102" s="292" t="s">
        <v>492</v>
      </c>
      <c r="E102" s="293">
        <v>4224</v>
      </c>
      <c r="F102" s="292" t="s">
        <v>922</v>
      </c>
      <c r="G102" s="295" t="s">
        <v>4851</v>
      </c>
      <c r="H102" s="292" t="s">
        <v>647</v>
      </c>
      <c r="I102" s="292" t="s">
        <v>635</v>
      </c>
      <c r="J102" s="294">
        <v>196951.42265578345</v>
      </c>
      <c r="K102" s="294">
        <v>216646.5649213618</v>
      </c>
      <c r="L102" s="294">
        <v>227478.89316742989</v>
      </c>
      <c r="M102" s="75"/>
      <c r="N102" s="59" t="str">
        <f>IF(C102="","",'OPĆI DIO'!$C$1)</f>
        <v>3041 INSTITUT RUĐER BOŠKOVIĆ</v>
      </c>
      <c r="O102" s="59" t="str">
        <f t="shared" si="12"/>
        <v>422</v>
      </c>
      <c r="P102" s="59" t="str">
        <f t="shared" si="13"/>
        <v>42</v>
      </c>
      <c r="Q102" s="59" t="str">
        <f t="shared" si="14"/>
        <v>31</v>
      </c>
      <c r="R102" s="59" t="str">
        <f t="shared" si="15"/>
        <v>15</v>
      </c>
      <c r="S102" s="59" t="str">
        <f t="shared" si="16"/>
        <v>4</v>
      </c>
      <c r="T102" s="59"/>
      <c r="U102" s="59"/>
      <c r="V102" s="59"/>
      <c r="W102" s="59">
        <v>4231</v>
      </c>
      <c r="X102" s="59" t="s">
        <v>933</v>
      </c>
      <c r="Y102" s="59"/>
      <c r="Z102" s="91" t="str">
        <f t="shared" si="7"/>
        <v>42</v>
      </c>
      <c r="AA102" s="59" t="str">
        <f t="shared" si="8"/>
        <v>423</v>
      </c>
      <c r="AB102" s="59"/>
      <c r="AC102" s="59" t="s">
        <v>934</v>
      </c>
      <c r="AD102" s="59" t="s">
        <v>935</v>
      </c>
      <c r="AE102" s="59" t="s">
        <v>738</v>
      </c>
      <c r="AF102" s="59" t="s">
        <v>739</v>
      </c>
      <c r="AG102" s="59" t="s">
        <v>653</v>
      </c>
      <c r="AH102" s="59" t="s">
        <v>663</v>
      </c>
    </row>
    <row r="103" spans="1:34" ht="15.75" customHeight="1">
      <c r="A103" s="292" t="s">
        <v>362</v>
      </c>
      <c r="B103" s="292" t="s">
        <v>361</v>
      </c>
      <c r="C103" s="293">
        <v>31</v>
      </c>
      <c r="D103" s="292" t="s">
        <v>492</v>
      </c>
      <c r="E103" s="293">
        <v>4225</v>
      </c>
      <c r="F103" s="292" t="s">
        <v>924</v>
      </c>
      <c r="G103" s="295" t="s">
        <v>4851</v>
      </c>
      <c r="H103" s="292" t="s">
        <v>647</v>
      </c>
      <c r="I103" s="292" t="s">
        <v>635</v>
      </c>
      <c r="J103" s="294">
        <v>45586.396973919967</v>
      </c>
      <c r="K103" s="294">
        <v>50145.036671311966</v>
      </c>
      <c r="L103" s="294">
        <v>52652.288504877564</v>
      </c>
      <c r="M103" s="75"/>
      <c r="N103" s="59" t="str">
        <f>IF(C103="","",'OPĆI DIO'!$C$1)</f>
        <v>3041 INSTITUT RUĐER BOŠKOVIĆ</v>
      </c>
      <c r="O103" s="59" t="str">
        <f t="shared" si="12"/>
        <v>422</v>
      </c>
      <c r="P103" s="59" t="str">
        <f t="shared" si="13"/>
        <v>42</v>
      </c>
      <c r="Q103" s="59" t="str">
        <f t="shared" si="14"/>
        <v>31</v>
      </c>
      <c r="R103" s="59" t="str">
        <f t="shared" si="15"/>
        <v>15</v>
      </c>
      <c r="S103" s="59" t="str">
        <f t="shared" si="16"/>
        <v>4</v>
      </c>
      <c r="T103" s="59"/>
      <c r="U103" s="59"/>
      <c r="V103" s="59"/>
      <c r="W103" s="59">
        <v>4233</v>
      </c>
      <c r="X103" s="59" t="s">
        <v>936</v>
      </c>
      <c r="Y103" s="59"/>
      <c r="Z103" s="91" t="str">
        <f t="shared" si="7"/>
        <v>42</v>
      </c>
      <c r="AA103" s="59" t="str">
        <f t="shared" si="8"/>
        <v>423</v>
      </c>
      <c r="AB103" s="59"/>
      <c r="AC103" s="59" t="s">
        <v>937</v>
      </c>
      <c r="AD103" s="59" t="s">
        <v>938</v>
      </c>
      <c r="AE103" s="59" t="s">
        <v>738</v>
      </c>
      <c r="AF103" s="59" t="s">
        <v>739</v>
      </c>
      <c r="AG103" s="59" t="s">
        <v>653</v>
      </c>
      <c r="AH103" s="59" t="s">
        <v>663</v>
      </c>
    </row>
    <row r="104" spans="1:34" ht="15.75" customHeight="1">
      <c r="A104" s="292" t="s">
        <v>362</v>
      </c>
      <c r="B104" s="292" t="s">
        <v>361</v>
      </c>
      <c r="C104" s="293">
        <v>31</v>
      </c>
      <c r="D104" s="292" t="s">
        <v>492</v>
      </c>
      <c r="E104" s="293">
        <v>4227</v>
      </c>
      <c r="F104" s="292" t="s">
        <v>930</v>
      </c>
      <c r="G104" s="295" t="s">
        <v>4851</v>
      </c>
      <c r="H104" s="292" t="s">
        <v>647</v>
      </c>
      <c r="I104" s="292" t="s">
        <v>635</v>
      </c>
      <c r="J104" s="294">
        <v>738.68206251244271</v>
      </c>
      <c r="K104" s="294">
        <v>812.55026876368709</v>
      </c>
      <c r="L104" s="294">
        <v>853.17778220187142</v>
      </c>
      <c r="M104" s="75"/>
      <c r="N104" s="59" t="str">
        <f>IF(C104="","",'OPĆI DIO'!$C$1)</f>
        <v>3041 INSTITUT RUĐER BOŠKOVIĆ</v>
      </c>
      <c r="O104" s="59" t="str">
        <f t="shared" si="12"/>
        <v>422</v>
      </c>
      <c r="P104" s="59" t="str">
        <f t="shared" si="13"/>
        <v>42</v>
      </c>
      <c r="Q104" s="59" t="str">
        <f t="shared" si="14"/>
        <v>31</v>
      </c>
      <c r="R104" s="59" t="str">
        <f t="shared" si="15"/>
        <v>15</v>
      </c>
      <c r="S104" s="59" t="str">
        <f t="shared" si="16"/>
        <v>4</v>
      </c>
      <c r="T104" s="59"/>
      <c r="U104" s="59"/>
      <c r="V104" s="59"/>
      <c r="W104" s="59">
        <v>4241</v>
      </c>
      <c r="X104" s="59" t="s">
        <v>939</v>
      </c>
      <c r="Y104" s="59"/>
      <c r="Z104" s="91" t="str">
        <f t="shared" si="7"/>
        <v>42</v>
      </c>
      <c r="AA104" s="59" t="str">
        <f t="shared" si="8"/>
        <v>424</v>
      </c>
      <c r="AB104" s="59"/>
      <c r="AC104" s="59" t="s">
        <v>940</v>
      </c>
      <c r="AD104" s="59" t="s">
        <v>941</v>
      </c>
      <c r="AE104" s="59" t="s">
        <v>738</v>
      </c>
      <c r="AF104" s="59" t="s">
        <v>739</v>
      </c>
      <c r="AG104" s="59" t="s">
        <v>653</v>
      </c>
      <c r="AH104" s="59" t="s">
        <v>663</v>
      </c>
    </row>
    <row r="105" spans="1:34" ht="15.75" customHeight="1">
      <c r="A105" s="292" t="s">
        <v>362</v>
      </c>
      <c r="B105" s="292" t="s">
        <v>361</v>
      </c>
      <c r="C105" s="293">
        <v>31</v>
      </c>
      <c r="D105" s="292" t="s">
        <v>492</v>
      </c>
      <c r="E105" s="293">
        <v>4233</v>
      </c>
      <c r="F105" s="292" t="s">
        <v>936</v>
      </c>
      <c r="G105" s="295" t="s">
        <v>4851</v>
      </c>
      <c r="H105" s="292" t="s">
        <v>647</v>
      </c>
      <c r="I105" s="292" t="s">
        <v>635</v>
      </c>
      <c r="J105" s="294">
        <v>2090.0975512641844</v>
      </c>
      <c r="K105" s="294">
        <v>2299.1073063906028</v>
      </c>
      <c r="L105" s="294">
        <v>2414.0626717101331</v>
      </c>
      <c r="M105" s="75"/>
      <c r="N105" s="59" t="str">
        <f>IF(C105="","",'OPĆI DIO'!$C$1)</f>
        <v>3041 INSTITUT RUĐER BOŠKOVIĆ</v>
      </c>
      <c r="O105" s="59" t="str">
        <f t="shared" si="12"/>
        <v>423</v>
      </c>
      <c r="P105" s="59" t="str">
        <f t="shared" si="13"/>
        <v>42</v>
      </c>
      <c r="Q105" s="59" t="str">
        <f t="shared" si="14"/>
        <v>31</v>
      </c>
      <c r="R105" s="59" t="str">
        <f t="shared" si="15"/>
        <v>15</v>
      </c>
      <c r="S105" s="59" t="str">
        <f t="shared" si="16"/>
        <v>4</v>
      </c>
      <c r="T105" s="59"/>
      <c r="U105" s="59"/>
      <c r="V105" s="59"/>
      <c r="W105" s="59">
        <v>4242</v>
      </c>
      <c r="X105" s="59" t="s">
        <v>942</v>
      </c>
      <c r="Y105" s="59"/>
      <c r="Z105" s="91" t="str">
        <f t="shared" si="7"/>
        <v>42</v>
      </c>
      <c r="AA105" s="59" t="str">
        <f t="shared" si="8"/>
        <v>424</v>
      </c>
      <c r="AB105" s="59"/>
      <c r="AC105" s="59" t="s">
        <v>943</v>
      </c>
      <c r="AD105" s="59" t="s">
        <v>944</v>
      </c>
      <c r="AE105" s="59" t="s">
        <v>738</v>
      </c>
      <c r="AF105" s="59" t="s">
        <v>739</v>
      </c>
      <c r="AG105" s="59" t="s">
        <v>653</v>
      </c>
      <c r="AH105" s="59" t="s">
        <v>663</v>
      </c>
    </row>
    <row r="106" spans="1:34" s="288" customFormat="1" ht="15.75" customHeight="1">
      <c r="A106" s="292" t="s">
        <v>362</v>
      </c>
      <c r="B106" s="292" t="s">
        <v>361</v>
      </c>
      <c r="C106" s="293">
        <v>31</v>
      </c>
      <c r="D106" s="292" t="s">
        <v>492</v>
      </c>
      <c r="E106" s="293">
        <v>4241</v>
      </c>
      <c r="F106" s="292" t="s">
        <v>939</v>
      </c>
      <c r="G106" s="295" t="s">
        <v>4851</v>
      </c>
      <c r="H106" s="292" t="s">
        <v>647</v>
      </c>
      <c r="I106" s="292" t="s">
        <v>635</v>
      </c>
      <c r="J106" s="294">
        <v>161.85188134580926</v>
      </c>
      <c r="K106" s="294">
        <v>178.03706948039022</v>
      </c>
      <c r="L106" s="294">
        <v>186.93892295440975</v>
      </c>
      <c r="M106" s="75"/>
      <c r="N106" s="59" t="str">
        <f>IF(C106="","",'OPĆI DIO'!$C$1)</f>
        <v>3041 INSTITUT RUĐER BOŠKOVIĆ</v>
      </c>
      <c r="O106" s="59" t="str">
        <f t="shared" si="12"/>
        <v>424</v>
      </c>
      <c r="P106" s="59" t="str">
        <f t="shared" si="13"/>
        <v>42</v>
      </c>
      <c r="Q106" s="59" t="str">
        <f t="shared" si="14"/>
        <v>31</v>
      </c>
      <c r="R106" s="59" t="str">
        <f t="shared" si="15"/>
        <v>15</v>
      </c>
      <c r="S106" s="59" t="str">
        <f t="shared" si="16"/>
        <v>4</v>
      </c>
      <c r="T106" s="59"/>
      <c r="U106" s="59"/>
      <c r="V106" s="59"/>
      <c r="W106" s="59">
        <v>4244</v>
      </c>
      <c r="X106" s="59" t="s">
        <v>945</v>
      </c>
      <c r="Y106" s="59"/>
      <c r="Z106" s="91" t="str">
        <f t="shared" si="7"/>
        <v>42</v>
      </c>
      <c r="AA106" s="59" t="str">
        <f t="shared" si="8"/>
        <v>424</v>
      </c>
      <c r="AB106" s="59"/>
      <c r="AC106" s="59" t="s">
        <v>946</v>
      </c>
      <c r="AD106" s="59" t="s">
        <v>947</v>
      </c>
      <c r="AE106" s="59" t="s">
        <v>738</v>
      </c>
      <c r="AF106" s="59" t="s">
        <v>739</v>
      </c>
      <c r="AG106" s="59" t="s">
        <v>637</v>
      </c>
      <c r="AH106" s="59" t="s">
        <v>638</v>
      </c>
    </row>
    <row r="107" spans="1:34" s="288" customFormat="1" ht="15.75" customHeight="1">
      <c r="A107" s="292" t="s">
        <v>362</v>
      </c>
      <c r="B107" s="292" t="s">
        <v>361</v>
      </c>
      <c r="C107" s="293">
        <v>52</v>
      </c>
      <c r="D107" s="292" t="s">
        <v>500</v>
      </c>
      <c r="E107" s="293">
        <v>3111</v>
      </c>
      <c r="F107" s="292" t="s">
        <v>628</v>
      </c>
      <c r="G107" s="295" t="s">
        <v>4851</v>
      </c>
      <c r="H107" s="292" t="s">
        <v>647</v>
      </c>
      <c r="I107" s="292" t="s">
        <v>635</v>
      </c>
      <c r="J107" s="294">
        <v>1019882.8474959196</v>
      </c>
      <c r="K107" s="294">
        <v>449993.15172644012</v>
      </c>
      <c r="L107" s="294">
        <v>60184.721307110318</v>
      </c>
      <c r="M107" s="75"/>
      <c r="N107" s="59" t="str">
        <f>IF(C107="","",'OPĆI DIO'!$C$1)</f>
        <v>3041 INSTITUT RUĐER BOŠKOVIĆ</v>
      </c>
      <c r="O107" s="59" t="str">
        <f t="shared" si="12"/>
        <v>311</v>
      </c>
      <c r="P107" s="59" t="str">
        <f t="shared" si="13"/>
        <v>31</v>
      </c>
      <c r="Q107" s="59" t="str">
        <f t="shared" si="14"/>
        <v>52</v>
      </c>
      <c r="R107" s="59" t="str">
        <f t="shared" si="15"/>
        <v>15</v>
      </c>
      <c r="S107" s="59" t="str">
        <f t="shared" si="16"/>
        <v>3</v>
      </c>
      <c r="T107" s="59"/>
      <c r="U107" s="59"/>
      <c r="V107" s="59"/>
      <c r="W107" s="59">
        <v>4251</v>
      </c>
      <c r="X107" s="59" t="s">
        <v>948</v>
      </c>
      <c r="Y107" s="59"/>
      <c r="Z107" s="91" t="str">
        <f t="shared" si="7"/>
        <v>42</v>
      </c>
      <c r="AA107" s="59" t="str">
        <f t="shared" si="8"/>
        <v>425</v>
      </c>
      <c r="AB107" s="59"/>
      <c r="AC107" s="59" t="s">
        <v>946</v>
      </c>
      <c r="AD107" s="59" t="s">
        <v>947</v>
      </c>
      <c r="AE107" s="59" t="s">
        <v>658</v>
      </c>
      <c r="AF107" s="59" t="s">
        <v>659</v>
      </c>
      <c r="AG107" s="59" t="s">
        <v>653</v>
      </c>
      <c r="AH107" s="59" t="s">
        <v>785</v>
      </c>
    </row>
    <row r="108" spans="1:34" ht="15.75" customHeight="1">
      <c r="A108" s="292" t="s">
        <v>362</v>
      </c>
      <c r="B108" s="292" t="s">
        <v>361</v>
      </c>
      <c r="C108" s="293">
        <v>52</v>
      </c>
      <c r="D108" s="292" t="s">
        <v>500</v>
      </c>
      <c r="E108" s="293">
        <v>3121</v>
      </c>
      <c r="F108" s="292" t="s">
        <v>642</v>
      </c>
      <c r="G108" s="296" t="s">
        <v>4851</v>
      </c>
      <c r="H108" s="292" t="s">
        <v>647</v>
      </c>
      <c r="I108" s="292" t="s">
        <v>635</v>
      </c>
      <c r="J108" s="294">
        <v>30798.910449180112</v>
      </c>
      <c r="K108" s="294">
        <v>13589.108608694782</v>
      </c>
      <c r="L108" s="294">
        <v>1817.4870246104113</v>
      </c>
      <c r="M108" s="75"/>
      <c r="N108" s="59" t="str">
        <f>IF(C108="","",'OPĆI DIO'!$C$1)</f>
        <v>3041 INSTITUT RUĐER BOŠKOVIĆ</v>
      </c>
      <c r="O108" s="59" t="str">
        <f t="shared" si="12"/>
        <v>312</v>
      </c>
      <c r="P108" s="59" t="str">
        <f t="shared" si="13"/>
        <v>31</v>
      </c>
      <c r="Q108" s="59" t="str">
        <f t="shared" si="14"/>
        <v>52</v>
      </c>
      <c r="R108" s="59" t="str">
        <f t="shared" si="15"/>
        <v>15</v>
      </c>
      <c r="S108" s="59" t="str">
        <f t="shared" si="16"/>
        <v>3</v>
      </c>
      <c r="T108" s="59"/>
      <c r="U108" s="59"/>
      <c r="V108" s="59"/>
      <c r="W108" s="59">
        <v>4252</v>
      </c>
      <c r="X108" s="59" t="s">
        <v>949</v>
      </c>
      <c r="Y108" s="59"/>
      <c r="Z108" s="91" t="str">
        <f t="shared" si="7"/>
        <v>42</v>
      </c>
      <c r="AA108" s="59" t="str">
        <f t="shared" si="8"/>
        <v>425</v>
      </c>
      <c r="AB108" s="59"/>
      <c r="AC108" s="59" t="s">
        <v>950</v>
      </c>
      <c r="AD108" s="59" t="s">
        <v>951</v>
      </c>
      <c r="AE108" s="59" t="s">
        <v>738</v>
      </c>
      <c r="AF108" s="59" t="s">
        <v>739</v>
      </c>
      <c r="AG108" s="59" t="s">
        <v>653</v>
      </c>
      <c r="AH108" s="59" t="s">
        <v>663</v>
      </c>
    </row>
    <row r="109" spans="1:34" ht="15.75" customHeight="1">
      <c r="A109" s="292" t="s">
        <v>362</v>
      </c>
      <c r="B109" s="292" t="s">
        <v>361</v>
      </c>
      <c r="C109" s="293">
        <v>52</v>
      </c>
      <c r="D109" s="292" t="s">
        <v>500</v>
      </c>
      <c r="E109" s="295">
        <v>3132</v>
      </c>
      <c r="F109" s="292" t="s">
        <v>645</v>
      </c>
      <c r="G109" s="295" t="s">
        <v>4851</v>
      </c>
      <c r="H109" s="292" t="s">
        <v>647</v>
      </c>
      <c r="I109" s="292" t="s">
        <v>635</v>
      </c>
      <c r="J109" s="294">
        <v>141051.95420972689</v>
      </c>
      <c r="K109" s="294">
        <v>62235.004331968099</v>
      </c>
      <c r="L109" s="294">
        <v>8323.6742090318003</v>
      </c>
      <c r="M109" s="75"/>
      <c r="N109" s="59" t="str">
        <f>IF(C109="","",'OPĆI DIO'!$C$1)</f>
        <v>3041 INSTITUT RUĐER BOŠKOVIĆ</v>
      </c>
      <c r="O109" s="59" t="str">
        <f t="shared" si="12"/>
        <v>313</v>
      </c>
      <c r="P109" s="59" t="str">
        <f t="shared" si="13"/>
        <v>31</v>
      </c>
      <c r="Q109" s="59" t="str">
        <f t="shared" si="14"/>
        <v>52</v>
      </c>
      <c r="R109" s="59" t="str">
        <f t="shared" si="15"/>
        <v>15</v>
      </c>
      <c r="S109" s="59" t="str">
        <f t="shared" si="16"/>
        <v>3</v>
      </c>
      <c r="T109" s="59"/>
      <c r="U109" s="59"/>
      <c r="V109" s="59"/>
      <c r="W109" s="59">
        <v>4262</v>
      </c>
      <c r="X109" s="59" t="s">
        <v>952</v>
      </c>
      <c r="Y109" s="59"/>
      <c r="Z109" s="91" t="str">
        <f t="shared" si="7"/>
        <v>42</v>
      </c>
      <c r="AA109" s="59" t="str">
        <f t="shared" si="8"/>
        <v>426</v>
      </c>
      <c r="AB109" s="59"/>
      <c r="AC109" s="59" t="s">
        <v>953</v>
      </c>
      <c r="AD109" s="59" t="s">
        <v>954</v>
      </c>
      <c r="AE109" s="59" t="s">
        <v>955</v>
      </c>
      <c r="AF109" s="59" t="s">
        <v>956</v>
      </c>
      <c r="AG109" s="59" t="s">
        <v>637</v>
      </c>
      <c r="AH109" s="59" t="s">
        <v>638</v>
      </c>
    </row>
    <row r="110" spans="1:34" ht="15.75" customHeight="1">
      <c r="A110" s="292" t="s">
        <v>362</v>
      </c>
      <c r="B110" s="292" t="s">
        <v>361</v>
      </c>
      <c r="C110" s="293">
        <v>52</v>
      </c>
      <c r="D110" s="292" t="s">
        <v>500</v>
      </c>
      <c r="E110" s="293">
        <v>3211</v>
      </c>
      <c r="F110" s="292" t="s">
        <v>648</v>
      </c>
      <c r="G110" s="293" t="s">
        <v>4851</v>
      </c>
      <c r="H110" s="292" t="s">
        <v>647</v>
      </c>
      <c r="I110" s="292" t="s">
        <v>635</v>
      </c>
      <c r="J110" s="294">
        <v>44812.713641616327</v>
      </c>
      <c r="K110" s="294">
        <v>19772.284923230898</v>
      </c>
      <c r="L110" s="294">
        <v>2644.4612615634856</v>
      </c>
      <c r="M110" s="75"/>
      <c r="N110" s="59" t="str">
        <f>IF(C110="","",'OPĆI DIO'!$C$1)</f>
        <v>3041 INSTITUT RUĐER BOŠKOVIĆ</v>
      </c>
      <c r="O110" s="59" t="str">
        <f t="shared" si="12"/>
        <v>321</v>
      </c>
      <c r="P110" s="59" t="str">
        <f t="shared" si="13"/>
        <v>32</v>
      </c>
      <c r="Q110" s="59" t="str">
        <f t="shared" si="14"/>
        <v>52</v>
      </c>
      <c r="R110" s="59" t="str">
        <f t="shared" si="15"/>
        <v>15</v>
      </c>
      <c r="S110" s="59" t="str">
        <f t="shared" si="16"/>
        <v>3</v>
      </c>
      <c r="T110" s="59"/>
      <c r="U110" s="59"/>
      <c r="V110" s="59"/>
      <c r="W110" s="59">
        <v>4263</v>
      </c>
      <c r="X110" s="59" t="s">
        <v>957</v>
      </c>
      <c r="Y110" s="59"/>
      <c r="Z110" s="91" t="str">
        <f t="shared" si="7"/>
        <v>42</v>
      </c>
      <c r="AA110" s="59" t="str">
        <f t="shared" si="8"/>
        <v>426</v>
      </c>
      <c r="AB110" s="59"/>
      <c r="AC110" s="59" t="s">
        <v>958</v>
      </c>
      <c r="AD110" s="59" t="s">
        <v>959</v>
      </c>
      <c r="AE110" s="59" t="s">
        <v>955</v>
      </c>
      <c r="AF110" s="59" t="s">
        <v>956</v>
      </c>
      <c r="AG110" s="59" t="s">
        <v>637</v>
      </c>
      <c r="AH110" s="59" t="s">
        <v>638</v>
      </c>
    </row>
    <row r="111" spans="1:34" ht="15.75" customHeight="1">
      <c r="A111" s="292" t="s">
        <v>362</v>
      </c>
      <c r="B111" s="292" t="s">
        <v>361</v>
      </c>
      <c r="C111" s="293">
        <v>52</v>
      </c>
      <c r="D111" s="292" t="s">
        <v>500</v>
      </c>
      <c r="E111" s="293">
        <v>3212</v>
      </c>
      <c r="F111" s="292" t="s">
        <v>655</v>
      </c>
      <c r="G111" s="293" t="s">
        <v>4851</v>
      </c>
      <c r="H111" s="292" t="s">
        <v>647</v>
      </c>
      <c r="I111" s="292" t="s">
        <v>635</v>
      </c>
      <c r="J111" s="294">
        <v>32791.050003461489</v>
      </c>
      <c r="K111" s="294">
        <v>14468.081285714501</v>
      </c>
      <c r="L111" s="294">
        <v>1935.04598167462</v>
      </c>
      <c r="M111" s="75"/>
      <c r="N111" s="59" t="str">
        <f>IF(C111="","",'OPĆI DIO'!$C$1)</f>
        <v>3041 INSTITUT RUĐER BOŠKOVIĆ</v>
      </c>
      <c r="O111" s="59" t="str">
        <f t="shared" si="12"/>
        <v>321</v>
      </c>
      <c r="P111" s="59" t="str">
        <f t="shared" si="13"/>
        <v>32</v>
      </c>
      <c r="Q111" s="59" t="str">
        <f t="shared" si="14"/>
        <v>52</v>
      </c>
      <c r="R111" s="59" t="str">
        <f t="shared" si="15"/>
        <v>15</v>
      </c>
      <c r="S111" s="59" t="str">
        <f t="shared" si="16"/>
        <v>3</v>
      </c>
      <c r="T111" s="59"/>
      <c r="U111" s="59"/>
      <c r="V111" s="59"/>
      <c r="W111" s="59">
        <v>4264</v>
      </c>
      <c r="X111" s="59" t="s">
        <v>960</v>
      </c>
      <c r="Y111" s="59"/>
      <c r="Z111" s="91" t="str">
        <f t="shared" si="7"/>
        <v>42</v>
      </c>
      <c r="AA111" s="59" t="str">
        <f t="shared" si="8"/>
        <v>426</v>
      </c>
      <c r="AB111" s="59"/>
      <c r="AC111" s="59" t="s">
        <v>961</v>
      </c>
      <c r="AD111" s="59" t="s">
        <v>962</v>
      </c>
      <c r="AE111" s="59" t="s">
        <v>955</v>
      </c>
      <c r="AF111" s="59" t="s">
        <v>956</v>
      </c>
      <c r="AG111" s="59" t="s">
        <v>653</v>
      </c>
      <c r="AH111" s="59" t="s">
        <v>663</v>
      </c>
    </row>
    <row r="112" spans="1:34" ht="15.75" customHeight="1">
      <c r="A112" s="292" t="s">
        <v>362</v>
      </c>
      <c r="B112" s="292" t="s">
        <v>361</v>
      </c>
      <c r="C112" s="293">
        <v>52</v>
      </c>
      <c r="D112" s="292" t="s">
        <v>500</v>
      </c>
      <c r="E112" s="293">
        <v>3213</v>
      </c>
      <c r="F112" s="292" t="s">
        <v>660</v>
      </c>
      <c r="G112" s="293" t="s">
        <v>4851</v>
      </c>
      <c r="H112" s="292" t="s">
        <v>647</v>
      </c>
      <c r="I112" s="292" t="s">
        <v>635</v>
      </c>
      <c r="J112" s="294">
        <v>13831.01810496297</v>
      </c>
      <c r="K112" s="294">
        <v>6102.5277990692384</v>
      </c>
      <c r="L112" s="294">
        <v>816.18783185205371</v>
      </c>
      <c r="M112" s="75"/>
      <c r="N112" s="59" t="str">
        <f>IF(C112="","",'OPĆI DIO'!$C$1)</f>
        <v>3041 INSTITUT RUĐER BOŠKOVIĆ</v>
      </c>
      <c r="O112" s="59" t="str">
        <f t="shared" si="12"/>
        <v>321</v>
      </c>
      <c r="P112" s="59" t="str">
        <f t="shared" si="13"/>
        <v>32</v>
      </c>
      <c r="Q112" s="59" t="str">
        <f t="shared" si="14"/>
        <v>52</v>
      </c>
      <c r="R112" s="59" t="str">
        <f t="shared" si="15"/>
        <v>15</v>
      </c>
      <c r="S112" s="59" t="str">
        <f t="shared" si="16"/>
        <v>3</v>
      </c>
      <c r="T112" s="59"/>
      <c r="U112" s="59"/>
      <c r="V112" s="59"/>
      <c r="W112" s="59">
        <v>4312</v>
      </c>
      <c r="X112" s="59" t="s">
        <v>963</v>
      </c>
      <c r="Y112" s="59"/>
      <c r="Z112" s="91" t="str">
        <f t="shared" si="7"/>
        <v>43</v>
      </c>
      <c r="AA112" s="59" t="str">
        <f t="shared" si="8"/>
        <v>431</v>
      </c>
      <c r="AB112" s="59"/>
      <c r="AC112" s="59" t="s">
        <v>964</v>
      </c>
      <c r="AD112" s="59" t="s">
        <v>965</v>
      </c>
      <c r="AE112" s="59" t="s">
        <v>955</v>
      </c>
      <c r="AF112" s="59" t="s">
        <v>956</v>
      </c>
      <c r="AG112" s="59" t="s">
        <v>653</v>
      </c>
      <c r="AH112" s="59" t="s">
        <v>682</v>
      </c>
    </row>
    <row r="113" spans="1:34" ht="15.75" customHeight="1">
      <c r="A113" s="292" t="s">
        <v>362</v>
      </c>
      <c r="B113" s="292" t="s">
        <v>361</v>
      </c>
      <c r="C113" s="293">
        <v>52</v>
      </c>
      <c r="D113" s="292" t="s">
        <v>500</v>
      </c>
      <c r="E113" s="293">
        <v>3214</v>
      </c>
      <c r="F113" s="292" t="s">
        <v>664</v>
      </c>
      <c r="G113" s="293" t="s">
        <v>4851</v>
      </c>
      <c r="H113" s="292" t="s">
        <v>647</v>
      </c>
      <c r="I113" s="292" t="s">
        <v>635</v>
      </c>
      <c r="J113" s="294">
        <v>5744.8266965800458</v>
      </c>
      <c r="K113" s="294">
        <v>2534.7349233918662</v>
      </c>
      <c r="L113" s="294">
        <v>339.01030352674945</v>
      </c>
      <c r="M113" s="75"/>
      <c r="N113" s="59" t="str">
        <f>IF(C113="","",'OPĆI DIO'!$C$1)</f>
        <v>3041 INSTITUT RUĐER BOŠKOVIĆ</v>
      </c>
      <c r="O113" s="59" t="str">
        <f t="shared" si="12"/>
        <v>321</v>
      </c>
      <c r="P113" s="59" t="str">
        <f t="shared" si="13"/>
        <v>32</v>
      </c>
      <c r="Q113" s="59" t="str">
        <f t="shared" si="14"/>
        <v>52</v>
      </c>
      <c r="R113" s="59" t="str">
        <f t="shared" si="15"/>
        <v>15</v>
      </c>
      <c r="S113" s="59" t="str">
        <f t="shared" si="16"/>
        <v>3</v>
      </c>
      <c r="T113" s="59"/>
      <c r="U113" s="59"/>
      <c r="V113" s="59"/>
      <c r="W113" s="59">
        <v>4411</v>
      </c>
      <c r="X113" s="59" t="s">
        <v>966</v>
      </c>
      <c r="Y113" s="59"/>
      <c r="Z113" s="91" t="str">
        <f t="shared" si="7"/>
        <v>44</v>
      </c>
      <c r="AA113" s="59" t="str">
        <f t="shared" si="8"/>
        <v>441</v>
      </c>
      <c r="AB113" s="59"/>
      <c r="AC113" s="59" t="s">
        <v>967</v>
      </c>
      <c r="AD113" s="59" t="s">
        <v>968</v>
      </c>
      <c r="AE113" s="59" t="s">
        <v>955</v>
      </c>
      <c r="AF113" s="59" t="s">
        <v>956</v>
      </c>
      <c r="AG113" s="59" t="s">
        <v>637</v>
      </c>
      <c r="AH113" s="59" t="s">
        <v>638</v>
      </c>
    </row>
    <row r="114" spans="1:34" ht="15.75" customHeight="1">
      <c r="A114" s="292" t="s">
        <v>362</v>
      </c>
      <c r="B114" s="292" t="s">
        <v>361</v>
      </c>
      <c r="C114" s="293">
        <v>52</v>
      </c>
      <c r="D114" s="292" t="s">
        <v>500</v>
      </c>
      <c r="E114" s="293">
        <v>3221</v>
      </c>
      <c r="F114" s="292" t="s">
        <v>667</v>
      </c>
      <c r="G114" s="293" t="s">
        <v>4851</v>
      </c>
      <c r="H114" s="292" t="s">
        <v>647</v>
      </c>
      <c r="I114" s="292" t="s">
        <v>635</v>
      </c>
      <c r="J114" s="294">
        <v>3095.5347575998421</v>
      </c>
      <c r="K114" s="294">
        <v>1365.8131865549076</v>
      </c>
      <c r="L114" s="294">
        <v>182.6718599494489</v>
      </c>
      <c r="M114" s="75"/>
      <c r="N114" s="59" t="str">
        <f>IF(C114="","",'OPĆI DIO'!$C$1)</f>
        <v>3041 INSTITUT RUĐER BOŠKOVIĆ</v>
      </c>
      <c r="O114" s="59" t="str">
        <f t="shared" si="12"/>
        <v>322</v>
      </c>
      <c r="P114" s="59" t="str">
        <f t="shared" si="13"/>
        <v>32</v>
      </c>
      <c r="Q114" s="59" t="str">
        <f t="shared" si="14"/>
        <v>52</v>
      </c>
      <c r="R114" s="59" t="str">
        <f t="shared" si="15"/>
        <v>15</v>
      </c>
      <c r="S114" s="59" t="str">
        <f t="shared" si="16"/>
        <v>3</v>
      </c>
      <c r="T114" s="59"/>
      <c r="U114" s="59"/>
      <c r="V114" s="59"/>
      <c r="W114" s="59">
        <v>4511</v>
      </c>
      <c r="X114" s="59" t="s">
        <v>969</v>
      </c>
      <c r="Y114" s="59"/>
      <c r="Z114" s="91" t="str">
        <f t="shared" si="7"/>
        <v>45</v>
      </c>
      <c r="AA114" s="59" t="str">
        <f t="shared" si="8"/>
        <v>451</v>
      </c>
      <c r="AB114" s="59"/>
      <c r="AC114" s="59" t="s">
        <v>970</v>
      </c>
      <c r="AD114" s="59" t="s">
        <v>971</v>
      </c>
      <c r="AE114" s="59" t="s">
        <v>955</v>
      </c>
      <c r="AF114" s="59" t="s">
        <v>956</v>
      </c>
      <c r="AG114" s="59" t="s">
        <v>653</v>
      </c>
      <c r="AH114" s="59" t="s">
        <v>663</v>
      </c>
    </row>
    <row r="115" spans="1:34" ht="15.75" customHeight="1">
      <c r="A115" s="292" t="s">
        <v>362</v>
      </c>
      <c r="B115" s="292" t="s">
        <v>361</v>
      </c>
      <c r="C115" s="293">
        <v>52</v>
      </c>
      <c r="D115" s="292" t="s">
        <v>500</v>
      </c>
      <c r="E115" s="293">
        <v>3222</v>
      </c>
      <c r="F115" s="292" t="s">
        <v>671</v>
      </c>
      <c r="G115" s="293" t="s">
        <v>4851</v>
      </c>
      <c r="H115" s="292" t="s">
        <v>647</v>
      </c>
      <c r="I115" s="292" t="s">
        <v>635</v>
      </c>
      <c r="J115" s="294">
        <v>515331.09904689214</v>
      </c>
      <c r="K115" s="294">
        <v>227374.61073311075</v>
      </c>
      <c r="L115" s="294">
        <v>30410.412973582392</v>
      </c>
      <c r="M115" s="75"/>
      <c r="N115" s="59" t="str">
        <f>IF(C115="","",'OPĆI DIO'!$C$1)</f>
        <v>3041 INSTITUT RUĐER BOŠKOVIĆ</v>
      </c>
      <c r="O115" s="59" t="str">
        <f t="shared" si="12"/>
        <v>322</v>
      </c>
      <c r="P115" s="59" t="str">
        <f t="shared" si="13"/>
        <v>32</v>
      </c>
      <c r="Q115" s="59" t="str">
        <f t="shared" si="14"/>
        <v>52</v>
      </c>
      <c r="R115" s="59" t="str">
        <f t="shared" si="15"/>
        <v>15</v>
      </c>
      <c r="S115" s="59" t="str">
        <f t="shared" si="16"/>
        <v>3</v>
      </c>
      <c r="T115" s="59"/>
      <c r="U115" s="59"/>
      <c r="V115" s="59"/>
      <c r="W115" s="59">
        <v>4521</v>
      </c>
      <c r="X115" s="59" t="s">
        <v>972</v>
      </c>
      <c r="Y115" s="59"/>
      <c r="Z115" s="91" t="str">
        <f t="shared" si="7"/>
        <v>45</v>
      </c>
      <c r="AA115" s="59" t="str">
        <f t="shared" si="8"/>
        <v>452</v>
      </c>
      <c r="AB115" s="59"/>
      <c r="AC115" s="59" t="s">
        <v>973</v>
      </c>
      <c r="AD115" s="59" t="s">
        <v>974</v>
      </c>
      <c r="AE115" s="59" t="s">
        <v>955</v>
      </c>
      <c r="AF115" s="59" t="s">
        <v>956</v>
      </c>
      <c r="AG115" s="59" t="s">
        <v>653</v>
      </c>
      <c r="AH115" s="59" t="s">
        <v>663</v>
      </c>
    </row>
    <row r="116" spans="1:34" ht="15.75" customHeight="1">
      <c r="A116" s="292" t="s">
        <v>362</v>
      </c>
      <c r="B116" s="292" t="s">
        <v>361</v>
      </c>
      <c r="C116" s="293">
        <v>52</v>
      </c>
      <c r="D116" s="292" t="s">
        <v>500</v>
      </c>
      <c r="E116" s="293">
        <v>3223</v>
      </c>
      <c r="F116" s="292" t="s">
        <v>674</v>
      </c>
      <c r="G116" s="293" t="s">
        <v>4851</v>
      </c>
      <c r="H116" s="292" t="s">
        <v>647</v>
      </c>
      <c r="I116" s="292" t="s">
        <v>635</v>
      </c>
      <c r="J116" s="294">
        <v>2290.3189036386489</v>
      </c>
      <c r="K116" s="294">
        <v>1010.5354986971912</v>
      </c>
      <c r="L116" s="294">
        <v>135.15493986229632</v>
      </c>
      <c r="M116" s="75"/>
      <c r="N116" s="59" t="str">
        <f>IF(C116="","",'OPĆI DIO'!$C$1)</f>
        <v>3041 INSTITUT RUĐER BOŠKOVIĆ</v>
      </c>
      <c r="O116" s="59" t="str">
        <f t="shared" si="12"/>
        <v>322</v>
      </c>
      <c r="P116" s="59" t="str">
        <f t="shared" si="13"/>
        <v>32</v>
      </c>
      <c r="Q116" s="59" t="str">
        <f t="shared" si="14"/>
        <v>52</v>
      </c>
      <c r="R116" s="59" t="str">
        <f t="shared" si="15"/>
        <v>15</v>
      </c>
      <c r="S116" s="59" t="str">
        <f t="shared" si="16"/>
        <v>3</v>
      </c>
      <c r="T116" s="59"/>
      <c r="U116" s="59"/>
      <c r="V116" s="59"/>
      <c r="W116" s="59">
        <v>4531</v>
      </c>
      <c r="X116" s="59" t="s">
        <v>975</v>
      </c>
      <c r="Y116" s="59"/>
      <c r="Z116" s="91" t="str">
        <f t="shared" si="7"/>
        <v>45</v>
      </c>
      <c r="AA116" s="59" t="str">
        <f t="shared" si="8"/>
        <v>453</v>
      </c>
      <c r="AB116" s="59"/>
      <c r="AC116" s="59" t="s">
        <v>976</v>
      </c>
      <c r="AD116" s="59" t="s">
        <v>977</v>
      </c>
      <c r="AE116" s="59" t="s">
        <v>955</v>
      </c>
      <c r="AF116" s="59" t="s">
        <v>956</v>
      </c>
      <c r="AG116" s="59" t="s">
        <v>653</v>
      </c>
      <c r="AH116" s="59" t="s">
        <v>663</v>
      </c>
    </row>
    <row r="117" spans="1:34" ht="15.75" customHeight="1">
      <c r="A117" s="292" t="s">
        <v>362</v>
      </c>
      <c r="B117" s="292" t="s">
        <v>361</v>
      </c>
      <c r="C117" s="293">
        <v>52</v>
      </c>
      <c r="D117" s="292" t="s">
        <v>500</v>
      </c>
      <c r="E117" s="293">
        <v>3224</v>
      </c>
      <c r="F117" s="292" t="s">
        <v>679</v>
      </c>
      <c r="G117" s="293" t="s">
        <v>4851</v>
      </c>
      <c r="H117" s="292" t="s">
        <v>647</v>
      </c>
      <c r="I117" s="292" t="s">
        <v>635</v>
      </c>
      <c r="J117" s="294">
        <v>77760.717897460752</v>
      </c>
      <c r="K117" s="294">
        <v>34309.617632165311</v>
      </c>
      <c r="L117" s="294">
        <v>4588.7693344290947</v>
      </c>
      <c r="M117" s="75"/>
      <c r="N117" s="59" t="str">
        <f>IF(C117="","",'OPĆI DIO'!$C$1)</f>
        <v>3041 INSTITUT RUĐER BOŠKOVIĆ</v>
      </c>
      <c r="O117" s="59" t="str">
        <f t="shared" si="12"/>
        <v>322</v>
      </c>
      <c r="P117" s="59" t="str">
        <f t="shared" si="13"/>
        <v>32</v>
      </c>
      <c r="Q117" s="59" t="str">
        <f t="shared" si="14"/>
        <v>52</v>
      </c>
      <c r="R117" s="59" t="str">
        <f t="shared" si="15"/>
        <v>15</v>
      </c>
      <c r="S117" s="59" t="str">
        <f t="shared" si="16"/>
        <v>3</v>
      </c>
      <c r="T117" s="59"/>
      <c r="U117" s="59"/>
      <c r="V117" s="59"/>
      <c r="W117" s="59">
        <v>4541</v>
      </c>
      <c r="X117" s="59" t="s">
        <v>978</v>
      </c>
      <c r="Y117" s="59"/>
      <c r="Z117" s="91" t="str">
        <f t="shared" si="7"/>
        <v>45</v>
      </c>
      <c r="AA117" s="59" t="str">
        <f t="shared" si="8"/>
        <v>454</v>
      </c>
      <c r="AB117" s="59"/>
      <c r="AC117" s="59" t="s">
        <v>979</v>
      </c>
      <c r="AD117" s="59" t="s">
        <v>980</v>
      </c>
      <c r="AE117" s="59" t="s">
        <v>955</v>
      </c>
      <c r="AF117" s="59" t="s">
        <v>956</v>
      </c>
      <c r="AG117" s="59" t="s">
        <v>653</v>
      </c>
      <c r="AH117" s="59" t="s">
        <v>663</v>
      </c>
    </row>
    <row r="118" spans="1:34" ht="15.75" customHeight="1">
      <c r="A118" s="292" t="s">
        <v>362</v>
      </c>
      <c r="B118" s="292" t="s">
        <v>361</v>
      </c>
      <c r="C118" s="293">
        <v>52</v>
      </c>
      <c r="D118" s="292" t="s">
        <v>500</v>
      </c>
      <c r="E118" s="293">
        <v>3225</v>
      </c>
      <c r="F118" s="292" t="s">
        <v>683</v>
      </c>
      <c r="G118" s="293" t="s">
        <v>4851</v>
      </c>
      <c r="H118" s="292" t="s">
        <v>647</v>
      </c>
      <c r="I118" s="292" t="s">
        <v>635</v>
      </c>
      <c r="J118" s="294">
        <v>651.88912191567226</v>
      </c>
      <c r="K118" s="294">
        <v>287.62680073231508</v>
      </c>
      <c r="L118" s="294">
        <v>38.468893973421359</v>
      </c>
      <c r="M118" s="75"/>
      <c r="N118" s="59" t="str">
        <f>IF(C118="","",'OPĆI DIO'!$C$1)</f>
        <v>3041 INSTITUT RUĐER BOŠKOVIĆ</v>
      </c>
      <c r="O118" s="59" t="str">
        <f t="shared" si="12"/>
        <v>322</v>
      </c>
      <c r="P118" s="59" t="str">
        <f t="shared" si="13"/>
        <v>32</v>
      </c>
      <c r="Q118" s="59" t="str">
        <f t="shared" si="14"/>
        <v>52</v>
      </c>
      <c r="R118" s="59" t="str">
        <f t="shared" si="15"/>
        <v>15</v>
      </c>
      <c r="S118" s="59" t="str">
        <f t="shared" si="16"/>
        <v>3</v>
      </c>
      <c r="T118" s="59"/>
      <c r="U118" s="59"/>
      <c r="V118" s="59"/>
      <c r="W118" s="59">
        <v>5121</v>
      </c>
      <c r="X118" s="59" t="s">
        <v>981</v>
      </c>
      <c r="Y118" s="59"/>
      <c r="Z118" s="91" t="str">
        <f t="shared" si="7"/>
        <v>51</v>
      </c>
      <c r="AA118" s="59" t="str">
        <f t="shared" si="8"/>
        <v>512</v>
      </c>
      <c r="AB118" s="59"/>
      <c r="AC118" s="59" t="s">
        <v>982</v>
      </c>
      <c r="AD118" s="59" t="s">
        <v>983</v>
      </c>
      <c r="AE118" s="59" t="s">
        <v>677</v>
      </c>
      <c r="AF118" s="59" t="s">
        <v>678</v>
      </c>
      <c r="AG118" s="59" t="s">
        <v>653</v>
      </c>
      <c r="AH118" s="59" t="s">
        <v>663</v>
      </c>
    </row>
    <row r="119" spans="1:34" ht="15.75" customHeight="1">
      <c r="A119" s="292" t="s">
        <v>362</v>
      </c>
      <c r="B119" s="292" t="s">
        <v>361</v>
      </c>
      <c r="C119" s="293">
        <v>52</v>
      </c>
      <c r="D119" s="292" t="s">
        <v>500</v>
      </c>
      <c r="E119" s="293">
        <v>3227</v>
      </c>
      <c r="F119" s="292" t="s">
        <v>693</v>
      </c>
      <c r="G119" s="293" t="s">
        <v>4851</v>
      </c>
      <c r="H119" s="292" t="s">
        <v>647</v>
      </c>
      <c r="I119" s="292" t="s">
        <v>635</v>
      </c>
      <c r="J119" s="294">
        <v>968.08476029565247</v>
      </c>
      <c r="K119" s="294">
        <v>427.13877725600128</v>
      </c>
      <c r="L119" s="294">
        <v>57.128043326846559</v>
      </c>
      <c r="M119" s="75"/>
      <c r="N119" s="59" t="str">
        <f>IF(C119="","",'OPĆI DIO'!$C$1)</f>
        <v>3041 INSTITUT RUĐER BOŠKOVIĆ</v>
      </c>
      <c r="O119" s="59" t="str">
        <f t="shared" si="12"/>
        <v>322</v>
      </c>
      <c r="P119" s="59" t="str">
        <f t="shared" si="13"/>
        <v>32</v>
      </c>
      <c r="Q119" s="59" t="str">
        <f t="shared" si="14"/>
        <v>52</v>
      </c>
      <c r="R119" s="59" t="str">
        <f t="shared" si="15"/>
        <v>15</v>
      </c>
      <c r="S119" s="59" t="str">
        <f t="shared" si="16"/>
        <v>3</v>
      </c>
      <c r="T119" s="59"/>
      <c r="U119" s="59"/>
      <c r="V119" s="59"/>
      <c r="W119" s="59">
        <v>5443</v>
      </c>
      <c r="X119" s="59" t="s">
        <v>984</v>
      </c>
      <c r="Y119" s="59"/>
      <c r="Z119" s="91" t="str">
        <f t="shared" si="7"/>
        <v>54</v>
      </c>
      <c r="AA119" s="59" t="str">
        <f t="shared" si="8"/>
        <v>544</v>
      </c>
      <c r="AB119" s="59"/>
      <c r="AC119" s="59" t="s">
        <v>985</v>
      </c>
      <c r="AD119" s="59" t="s">
        <v>986</v>
      </c>
      <c r="AE119" s="59" t="s">
        <v>955</v>
      </c>
      <c r="AF119" s="59" t="s">
        <v>956</v>
      </c>
      <c r="AG119" s="59" t="s">
        <v>653</v>
      </c>
      <c r="AH119" s="59" t="s">
        <v>663</v>
      </c>
    </row>
    <row r="120" spans="1:34" ht="15.75" customHeight="1">
      <c r="A120" s="292" t="s">
        <v>362</v>
      </c>
      <c r="B120" s="292" t="s">
        <v>361</v>
      </c>
      <c r="C120" s="293">
        <v>52</v>
      </c>
      <c r="D120" s="292" t="s">
        <v>500</v>
      </c>
      <c r="E120" s="293">
        <v>3231</v>
      </c>
      <c r="F120" s="292" t="s">
        <v>696</v>
      </c>
      <c r="G120" s="293" t="s">
        <v>4851</v>
      </c>
      <c r="H120" s="292" t="s">
        <v>647</v>
      </c>
      <c r="I120" s="292" t="s">
        <v>635</v>
      </c>
      <c r="J120" s="294">
        <v>3818.0869161942683</v>
      </c>
      <c r="K120" s="294">
        <v>1684.617962937765</v>
      </c>
      <c r="L120" s="294">
        <v>225.31067910561725</v>
      </c>
      <c r="M120" s="75"/>
      <c r="N120" s="59" t="str">
        <f>IF(C120="","",'OPĆI DIO'!$C$1)</f>
        <v>3041 INSTITUT RUĐER BOŠKOVIĆ</v>
      </c>
      <c r="O120" s="59" t="str">
        <f t="shared" si="12"/>
        <v>323</v>
      </c>
      <c r="P120" s="59" t="str">
        <f t="shared" si="13"/>
        <v>32</v>
      </c>
      <c r="Q120" s="59" t="str">
        <f t="shared" si="14"/>
        <v>52</v>
      </c>
      <c r="R120" s="59" t="str">
        <f t="shared" si="15"/>
        <v>15</v>
      </c>
      <c r="S120" s="59" t="str">
        <f t="shared" si="16"/>
        <v>3</v>
      </c>
      <c r="T120" s="59"/>
      <c r="U120" s="59"/>
      <c r="V120" s="59"/>
      <c r="W120" s="59">
        <v>5121</v>
      </c>
      <c r="X120" s="59" t="s">
        <v>987</v>
      </c>
      <c r="Y120" s="59"/>
      <c r="Z120" s="91" t="str">
        <f t="shared" si="7"/>
        <v>51</v>
      </c>
      <c r="AA120" s="59" t="str">
        <f t="shared" si="8"/>
        <v>512</v>
      </c>
      <c r="AB120" s="59"/>
      <c r="AC120" s="59" t="s">
        <v>988</v>
      </c>
      <c r="AD120" s="59" t="s">
        <v>989</v>
      </c>
      <c r="AE120" s="59" t="s">
        <v>677</v>
      </c>
      <c r="AF120" s="59" t="s">
        <v>678</v>
      </c>
      <c r="AG120" s="59" t="s">
        <v>637</v>
      </c>
      <c r="AH120" s="59" t="s">
        <v>638</v>
      </c>
    </row>
    <row r="121" spans="1:34" ht="15.75" customHeight="1">
      <c r="A121" s="292" t="s">
        <v>362</v>
      </c>
      <c r="B121" s="292" t="s">
        <v>361</v>
      </c>
      <c r="C121" s="293">
        <v>52</v>
      </c>
      <c r="D121" s="292" t="s">
        <v>500</v>
      </c>
      <c r="E121" s="293">
        <v>3232</v>
      </c>
      <c r="F121" s="292" t="s">
        <v>699</v>
      </c>
      <c r="G121" s="293" t="s">
        <v>4851</v>
      </c>
      <c r="H121" s="292" t="s">
        <v>647</v>
      </c>
      <c r="I121" s="292" t="s">
        <v>635</v>
      </c>
      <c r="J121" s="294">
        <v>39772.525830276987</v>
      </c>
      <c r="K121" s="294">
        <v>17548.451073993765</v>
      </c>
      <c r="L121" s="294">
        <v>2347.0326897370865</v>
      </c>
      <c r="M121" s="75"/>
      <c r="N121" s="59" t="str">
        <f>IF(C121="","",'OPĆI DIO'!$C$1)</f>
        <v>3041 INSTITUT RUĐER BOŠKOVIĆ</v>
      </c>
      <c r="O121" s="59" t="str">
        <f t="shared" si="12"/>
        <v>323</v>
      </c>
      <c r="P121" s="59" t="str">
        <f t="shared" si="13"/>
        <v>32</v>
      </c>
      <c r="Q121" s="59" t="str">
        <f t="shared" si="14"/>
        <v>52</v>
      </c>
      <c r="R121" s="59" t="str">
        <f t="shared" si="15"/>
        <v>15</v>
      </c>
      <c r="S121" s="59" t="str">
        <f t="shared" si="16"/>
        <v>3</v>
      </c>
      <c r="T121" s="59"/>
      <c r="U121" s="59"/>
      <c r="V121" s="59"/>
      <c r="W121" s="59">
        <v>5122</v>
      </c>
      <c r="X121" s="59" t="s">
        <v>990</v>
      </c>
      <c r="Y121" s="59"/>
      <c r="Z121" s="91" t="str">
        <f t="shared" si="7"/>
        <v>51</v>
      </c>
      <c r="AA121" s="59" t="str">
        <f t="shared" si="8"/>
        <v>512</v>
      </c>
      <c r="AB121" s="59"/>
      <c r="AC121" s="59" t="s">
        <v>991</v>
      </c>
      <c r="AD121" s="59" t="s">
        <v>992</v>
      </c>
      <c r="AE121" s="59" t="s">
        <v>658</v>
      </c>
      <c r="AF121" s="59" t="s">
        <v>659</v>
      </c>
      <c r="AG121" s="59" t="s">
        <v>653</v>
      </c>
      <c r="AH121" s="59" t="s">
        <v>654</v>
      </c>
    </row>
    <row r="122" spans="1:34" ht="15.75" customHeight="1">
      <c r="A122" s="292" t="s">
        <v>362</v>
      </c>
      <c r="B122" s="292" t="s">
        <v>361</v>
      </c>
      <c r="C122" s="293">
        <v>52</v>
      </c>
      <c r="D122" s="292" t="s">
        <v>500</v>
      </c>
      <c r="E122" s="293">
        <v>3233</v>
      </c>
      <c r="F122" s="292" t="s">
        <v>702</v>
      </c>
      <c r="G122" s="293" t="s">
        <v>4851</v>
      </c>
      <c r="H122" s="292" t="s">
        <v>647</v>
      </c>
      <c r="I122" s="292" t="s">
        <v>635</v>
      </c>
      <c r="J122" s="294">
        <v>21755.910613541451</v>
      </c>
      <c r="K122" s="294">
        <v>9599.1523043095349</v>
      </c>
      <c r="L122" s="294">
        <v>1283.8468852312317</v>
      </c>
      <c r="M122" s="75"/>
      <c r="N122" s="59" t="str">
        <f>IF(C122="","",'OPĆI DIO'!$C$1)</f>
        <v>3041 INSTITUT RUĐER BOŠKOVIĆ</v>
      </c>
      <c r="O122" s="59" t="str">
        <f t="shared" si="12"/>
        <v>323</v>
      </c>
      <c r="P122" s="59" t="str">
        <f t="shared" si="13"/>
        <v>32</v>
      </c>
      <c r="Q122" s="59" t="str">
        <f t="shared" si="14"/>
        <v>52</v>
      </c>
      <c r="R122" s="59" t="str">
        <f t="shared" si="15"/>
        <v>15</v>
      </c>
      <c r="S122" s="59" t="str">
        <f t="shared" si="16"/>
        <v>3</v>
      </c>
      <c r="T122" s="59"/>
      <c r="U122" s="59"/>
      <c r="V122" s="59"/>
      <c r="W122" s="59">
        <v>5141</v>
      </c>
      <c r="X122" s="59" t="s">
        <v>993</v>
      </c>
      <c r="Y122" s="59"/>
      <c r="Z122" s="91" t="str">
        <f t="shared" si="7"/>
        <v>51</v>
      </c>
      <c r="AA122" s="59" t="str">
        <f t="shared" si="8"/>
        <v>514</v>
      </c>
      <c r="AB122" s="59"/>
      <c r="AC122" s="59" t="s">
        <v>994</v>
      </c>
      <c r="AD122" s="59" t="s">
        <v>995</v>
      </c>
      <c r="AE122" s="59" t="s">
        <v>677</v>
      </c>
      <c r="AF122" s="59" t="s">
        <v>678</v>
      </c>
      <c r="AG122" s="59" t="s">
        <v>653</v>
      </c>
      <c r="AH122" s="59" t="s">
        <v>663</v>
      </c>
    </row>
    <row r="123" spans="1:34" ht="15.75" customHeight="1">
      <c r="A123" s="292" t="s">
        <v>362</v>
      </c>
      <c r="B123" s="292" t="s">
        <v>361</v>
      </c>
      <c r="C123" s="293">
        <v>52</v>
      </c>
      <c r="D123" s="292" t="s">
        <v>500</v>
      </c>
      <c r="E123" s="293">
        <v>3234</v>
      </c>
      <c r="F123" s="292" t="s">
        <v>705</v>
      </c>
      <c r="G123" s="293" t="s">
        <v>4851</v>
      </c>
      <c r="H123" s="292" t="s">
        <v>647</v>
      </c>
      <c r="I123" s="292" t="s">
        <v>635</v>
      </c>
      <c r="J123" s="294">
        <v>193.03887478597667</v>
      </c>
      <c r="K123" s="294">
        <v>85.172695946349677</v>
      </c>
      <c r="L123" s="294">
        <v>11.3914955124085</v>
      </c>
      <c r="M123" s="75"/>
      <c r="N123" s="59" t="str">
        <f>IF(C123="","",'OPĆI DIO'!$C$1)</f>
        <v>3041 INSTITUT RUĐER BOŠKOVIĆ</v>
      </c>
      <c r="O123" s="59" t="str">
        <f t="shared" si="12"/>
        <v>323</v>
      </c>
      <c r="P123" s="59" t="str">
        <f t="shared" si="13"/>
        <v>32</v>
      </c>
      <c r="Q123" s="59" t="str">
        <f t="shared" si="14"/>
        <v>52</v>
      </c>
      <c r="R123" s="59" t="str">
        <f t="shared" si="15"/>
        <v>15</v>
      </c>
      <c r="S123" s="59" t="str">
        <f t="shared" si="16"/>
        <v>3</v>
      </c>
      <c r="T123" s="59"/>
      <c r="U123" s="59"/>
      <c r="V123" s="59"/>
      <c r="W123" s="59">
        <v>5181</v>
      </c>
      <c r="X123" s="59" t="s">
        <v>996</v>
      </c>
      <c r="Y123" s="59"/>
      <c r="Z123" s="91" t="str">
        <f t="shared" si="7"/>
        <v>51</v>
      </c>
      <c r="AA123" s="59" t="str">
        <f t="shared" si="8"/>
        <v>518</v>
      </c>
      <c r="AB123" s="59"/>
      <c r="AC123" s="59" t="s">
        <v>997</v>
      </c>
      <c r="AD123" s="59" t="s">
        <v>998</v>
      </c>
      <c r="AE123" s="59" t="s">
        <v>677</v>
      </c>
      <c r="AF123" s="59" t="s">
        <v>678</v>
      </c>
      <c r="AG123" s="59" t="s">
        <v>653</v>
      </c>
      <c r="AH123" s="59" t="s">
        <v>663</v>
      </c>
    </row>
    <row r="124" spans="1:34" ht="15.75" customHeight="1">
      <c r="A124" s="292" t="s">
        <v>362</v>
      </c>
      <c r="B124" s="292" t="s">
        <v>361</v>
      </c>
      <c r="C124" s="293">
        <v>52</v>
      </c>
      <c r="D124" s="292" t="s">
        <v>500</v>
      </c>
      <c r="E124" s="293">
        <v>3235</v>
      </c>
      <c r="F124" s="292" t="s">
        <v>708</v>
      </c>
      <c r="G124" s="293" t="s">
        <v>4851</v>
      </c>
      <c r="H124" s="292" t="s">
        <v>647</v>
      </c>
      <c r="I124" s="292" t="s">
        <v>635</v>
      </c>
      <c r="J124" s="294">
        <v>5415.6733967153068</v>
      </c>
      <c r="K124" s="294">
        <v>2389.5057618553647</v>
      </c>
      <c r="L124" s="294">
        <v>319.58650434401608</v>
      </c>
      <c r="M124" s="75"/>
      <c r="N124" s="59" t="str">
        <f>IF(C124="","",'OPĆI DIO'!$C$1)</f>
        <v>3041 INSTITUT RUĐER BOŠKOVIĆ</v>
      </c>
      <c r="O124" s="59" t="str">
        <f t="shared" si="12"/>
        <v>323</v>
      </c>
      <c r="P124" s="59" t="str">
        <f t="shared" si="13"/>
        <v>32</v>
      </c>
      <c r="Q124" s="59" t="str">
        <f t="shared" si="14"/>
        <v>52</v>
      </c>
      <c r="R124" s="59" t="str">
        <f t="shared" si="15"/>
        <v>15</v>
      </c>
      <c r="S124" s="59" t="str">
        <f t="shared" si="16"/>
        <v>3</v>
      </c>
      <c r="T124" s="59"/>
      <c r="U124" s="59"/>
      <c r="V124" s="59"/>
      <c r="W124" s="59">
        <v>5183</v>
      </c>
      <c r="X124" s="59" t="s">
        <v>999</v>
      </c>
      <c r="Y124" s="59"/>
      <c r="Z124" s="91" t="str">
        <f t="shared" si="7"/>
        <v>51</v>
      </c>
      <c r="AA124" s="59" t="str">
        <f t="shared" si="8"/>
        <v>518</v>
      </c>
      <c r="AB124" s="59"/>
      <c r="AC124" s="59" t="s">
        <v>1000</v>
      </c>
      <c r="AD124" s="59" t="s">
        <v>1001</v>
      </c>
      <c r="AE124" s="59" t="s">
        <v>677</v>
      </c>
      <c r="AF124" s="59" t="s">
        <v>678</v>
      </c>
      <c r="AG124" s="59" t="s">
        <v>637</v>
      </c>
      <c r="AH124" s="59" t="s">
        <v>638</v>
      </c>
    </row>
    <row r="125" spans="1:34" ht="15.75" customHeight="1">
      <c r="A125" s="292" t="s">
        <v>362</v>
      </c>
      <c r="B125" s="292" t="s">
        <v>361</v>
      </c>
      <c r="C125" s="293">
        <v>52</v>
      </c>
      <c r="D125" s="292" t="s">
        <v>500</v>
      </c>
      <c r="E125" s="293">
        <v>3236</v>
      </c>
      <c r="F125" s="292" t="s">
        <v>711</v>
      </c>
      <c r="G125" s="293" t="s">
        <v>4851</v>
      </c>
      <c r="H125" s="292" t="s">
        <v>647</v>
      </c>
      <c r="I125" s="292" t="s">
        <v>635</v>
      </c>
      <c r="J125" s="294">
        <v>54388.702542285806</v>
      </c>
      <c r="K125" s="294">
        <v>23997.406893749096</v>
      </c>
      <c r="L125" s="294">
        <v>3209.5538353250813</v>
      </c>
      <c r="M125" s="75"/>
      <c r="N125" s="59" t="str">
        <f>IF(C125="","",'OPĆI DIO'!$C$1)</f>
        <v>3041 INSTITUT RUĐER BOŠKOVIĆ</v>
      </c>
      <c r="O125" s="59" t="str">
        <f t="shared" si="12"/>
        <v>323</v>
      </c>
      <c r="P125" s="59" t="str">
        <f t="shared" si="13"/>
        <v>32</v>
      </c>
      <c r="Q125" s="59" t="str">
        <f t="shared" si="14"/>
        <v>52</v>
      </c>
      <c r="R125" s="59" t="str">
        <f t="shared" si="15"/>
        <v>15</v>
      </c>
      <c r="S125" s="59" t="str">
        <f t="shared" si="16"/>
        <v>3</v>
      </c>
      <c r="T125" s="59"/>
      <c r="U125" s="59"/>
      <c r="V125" s="59"/>
      <c r="W125" s="59">
        <v>5422</v>
      </c>
      <c r="X125" s="59" t="s">
        <v>1002</v>
      </c>
      <c r="Y125" s="59"/>
      <c r="Z125" s="91" t="str">
        <f t="shared" si="7"/>
        <v>54</v>
      </c>
      <c r="AA125" s="59" t="str">
        <f t="shared" si="8"/>
        <v>542</v>
      </c>
      <c r="AB125" s="59"/>
      <c r="AC125" s="59" t="s">
        <v>1003</v>
      </c>
      <c r="AD125" s="59" t="s">
        <v>1004</v>
      </c>
      <c r="AE125" s="59" t="s">
        <v>677</v>
      </c>
      <c r="AF125" s="59" t="s">
        <v>678</v>
      </c>
      <c r="AG125" s="59" t="s">
        <v>653</v>
      </c>
      <c r="AH125" s="59" t="s">
        <v>654</v>
      </c>
    </row>
    <row r="126" spans="1:34" ht="15.75" customHeight="1">
      <c r="A126" s="292" t="s">
        <v>362</v>
      </c>
      <c r="B126" s="292" t="s">
        <v>361</v>
      </c>
      <c r="C126" s="293">
        <v>52</v>
      </c>
      <c r="D126" s="292" t="s">
        <v>500</v>
      </c>
      <c r="E126" s="293">
        <v>3237</v>
      </c>
      <c r="F126" s="292" t="s">
        <v>714</v>
      </c>
      <c r="G126" s="293" t="s">
        <v>4851</v>
      </c>
      <c r="H126" s="292" t="s">
        <v>647</v>
      </c>
      <c r="I126" s="292" t="s">
        <v>635</v>
      </c>
      <c r="J126" s="294">
        <v>16525.865248844846</v>
      </c>
      <c r="K126" s="294">
        <v>7291.5494231447947</v>
      </c>
      <c r="L126" s="294">
        <v>975.21455214449588</v>
      </c>
      <c r="M126" s="75"/>
      <c r="N126" s="59" t="str">
        <f>IF(C126="","",'OPĆI DIO'!$C$1)</f>
        <v>3041 INSTITUT RUĐER BOŠKOVIĆ</v>
      </c>
      <c r="O126" s="59" t="str">
        <f t="shared" si="12"/>
        <v>323</v>
      </c>
      <c r="P126" s="59" t="str">
        <f t="shared" si="13"/>
        <v>32</v>
      </c>
      <c r="Q126" s="59" t="str">
        <f t="shared" si="14"/>
        <v>52</v>
      </c>
      <c r="R126" s="59" t="str">
        <f t="shared" si="15"/>
        <v>15</v>
      </c>
      <c r="S126" s="59" t="str">
        <f t="shared" si="16"/>
        <v>3</v>
      </c>
      <c r="T126" s="59"/>
      <c r="U126" s="59"/>
      <c r="V126" s="59"/>
      <c r="W126" s="59">
        <v>5431</v>
      </c>
      <c r="X126" s="59" t="s">
        <v>1005</v>
      </c>
      <c r="Y126" s="59"/>
      <c r="Z126" s="91" t="str">
        <f t="shared" si="7"/>
        <v>54</v>
      </c>
      <c r="AA126" s="59" t="str">
        <f t="shared" si="8"/>
        <v>543</v>
      </c>
      <c r="AB126" s="59"/>
      <c r="AC126" s="59" t="s">
        <v>1006</v>
      </c>
      <c r="AD126" s="59" t="s">
        <v>1007</v>
      </c>
      <c r="AE126" s="59" t="s">
        <v>677</v>
      </c>
      <c r="AF126" s="59" t="s">
        <v>678</v>
      </c>
      <c r="AG126" s="59" t="s">
        <v>653</v>
      </c>
      <c r="AH126" s="59" t="s">
        <v>785</v>
      </c>
    </row>
    <row r="127" spans="1:34" ht="15.75" customHeight="1">
      <c r="A127" s="292" t="s">
        <v>362</v>
      </c>
      <c r="B127" s="292" t="s">
        <v>361</v>
      </c>
      <c r="C127" s="293">
        <v>52</v>
      </c>
      <c r="D127" s="292" t="s">
        <v>500</v>
      </c>
      <c r="E127" s="293">
        <v>3238</v>
      </c>
      <c r="F127" s="292" t="s">
        <v>717</v>
      </c>
      <c r="G127" s="293" t="s">
        <v>4851</v>
      </c>
      <c r="H127" s="292" t="s">
        <v>647</v>
      </c>
      <c r="I127" s="292" t="s">
        <v>635</v>
      </c>
      <c r="J127" s="294">
        <v>964.73471874425263</v>
      </c>
      <c r="K127" s="294">
        <v>425.66067047164836</v>
      </c>
      <c r="L127" s="294">
        <v>56.930352663028387</v>
      </c>
      <c r="M127" s="75"/>
      <c r="N127" s="59" t="str">
        <f>IF(C127="","",'OPĆI DIO'!$C$1)</f>
        <v>3041 INSTITUT RUĐER BOŠKOVIĆ</v>
      </c>
      <c r="O127" s="59" t="str">
        <f t="shared" si="12"/>
        <v>323</v>
      </c>
      <c r="P127" s="59" t="str">
        <f t="shared" si="13"/>
        <v>32</v>
      </c>
      <c r="Q127" s="59" t="str">
        <f t="shared" si="14"/>
        <v>52</v>
      </c>
      <c r="R127" s="59" t="str">
        <f t="shared" si="15"/>
        <v>15</v>
      </c>
      <c r="S127" s="59" t="str">
        <f t="shared" si="16"/>
        <v>3</v>
      </c>
      <c r="T127" s="59"/>
      <c r="U127" s="59"/>
      <c r="V127" s="59"/>
      <c r="W127" s="59">
        <v>5443</v>
      </c>
      <c r="X127" s="59" t="s">
        <v>1008</v>
      </c>
      <c r="Y127" s="59"/>
      <c r="Z127" s="91" t="str">
        <f t="shared" si="7"/>
        <v>54</v>
      </c>
      <c r="AA127" s="59" t="str">
        <f t="shared" si="8"/>
        <v>544</v>
      </c>
      <c r="AB127" s="59"/>
      <c r="AC127" s="59" t="s">
        <v>1009</v>
      </c>
      <c r="AD127" s="59" t="s">
        <v>1010</v>
      </c>
      <c r="AE127" s="59" t="s">
        <v>677</v>
      </c>
      <c r="AF127" s="59" t="s">
        <v>678</v>
      </c>
      <c r="AG127" s="59" t="s">
        <v>653</v>
      </c>
      <c r="AH127" s="59" t="s">
        <v>670</v>
      </c>
    </row>
    <row r="128" spans="1:34" ht="15.75" customHeight="1">
      <c r="A128" s="292" t="s">
        <v>362</v>
      </c>
      <c r="B128" s="292" t="s">
        <v>361</v>
      </c>
      <c r="C128" s="293">
        <v>52</v>
      </c>
      <c r="D128" s="292" t="s">
        <v>500</v>
      </c>
      <c r="E128" s="293">
        <v>3239</v>
      </c>
      <c r="F128" s="292" t="s">
        <v>720</v>
      </c>
      <c r="G128" s="293" t="s">
        <v>4851</v>
      </c>
      <c r="H128" s="292" t="s">
        <v>647</v>
      </c>
      <c r="I128" s="292" t="s">
        <v>635</v>
      </c>
      <c r="J128" s="294">
        <v>20628.775988304889</v>
      </c>
      <c r="K128" s="294">
        <v>9101.8374767531004</v>
      </c>
      <c r="L128" s="294">
        <v>1217.3330856688481</v>
      </c>
      <c r="M128" s="75"/>
      <c r="N128" s="59" t="str">
        <f>IF(C128="","",'OPĆI DIO'!$C$1)</f>
        <v>3041 INSTITUT RUĐER BOŠKOVIĆ</v>
      </c>
      <c r="O128" s="59" t="str">
        <f t="shared" si="12"/>
        <v>323</v>
      </c>
      <c r="P128" s="59" t="str">
        <f t="shared" si="13"/>
        <v>32</v>
      </c>
      <c r="Q128" s="59" t="str">
        <f t="shared" si="14"/>
        <v>52</v>
      </c>
      <c r="R128" s="59" t="str">
        <f t="shared" si="15"/>
        <v>15</v>
      </c>
      <c r="S128" s="59" t="str">
        <f t="shared" si="16"/>
        <v>3</v>
      </c>
      <c r="T128" s="59"/>
      <c r="U128" s="59"/>
      <c r="V128" s="59"/>
      <c r="W128" s="59">
        <v>5445</v>
      </c>
      <c r="X128" s="59" t="s">
        <v>1011</v>
      </c>
      <c r="Y128" s="59"/>
      <c r="Z128" s="91" t="str">
        <f t="shared" si="7"/>
        <v>54</v>
      </c>
      <c r="AA128" s="59" t="str">
        <f t="shared" si="8"/>
        <v>544</v>
      </c>
      <c r="AB128" s="59"/>
      <c r="AC128" s="59" t="s">
        <v>1012</v>
      </c>
      <c r="AD128" s="59" t="s">
        <v>1013</v>
      </c>
      <c r="AE128" s="59" t="s">
        <v>677</v>
      </c>
      <c r="AF128" s="59" t="s">
        <v>678</v>
      </c>
      <c r="AG128" s="59" t="s">
        <v>653</v>
      </c>
      <c r="AH128" s="59" t="s">
        <v>654</v>
      </c>
    </row>
    <row r="129" spans="1:34" ht="15.75" customHeight="1">
      <c r="A129" s="292" t="s">
        <v>362</v>
      </c>
      <c r="B129" s="292" t="s">
        <v>361</v>
      </c>
      <c r="C129" s="293">
        <v>52</v>
      </c>
      <c r="D129" s="292" t="s">
        <v>500</v>
      </c>
      <c r="E129" s="293">
        <v>3241</v>
      </c>
      <c r="F129" s="292" t="s">
        <v>723</v>
      </c>
      <c r="G129" s="293" t="s">
        <v>4851</v>
      </c>
      <c r="H129" s="292" t="s">
        <v>647</v>
      </c>
      <c r="I129" s="292" t="s">
        <v>635</v>
      </c>
      <c r="J129" s="294">
        <v>10601.235104847334</v>
      </c>
      <c r="K129" s="294">
        <v>4677.481544802934</v>
      </c>
      <c r="L129" s="294">
        <v>625.59379429012688</v>
      </c>
      <c r="M129" s="75"/>
      <c r="N129" s="59" t="str">
        <f>IF(C129="","",'OPĆI DIO'!$C$1)</f>
        <v>3041 INSTITUT RUĐER BOŠKOVIĆ</v>
      </c>
      <c r="O129" s="59" t="str">
        <f t="shared" si="12"/>
        <v>324</v>
      </c>
      <c r="P129" s="59" t="str">
        <f t="shared" si="13"/>
        <v>32</v>
      </c>
      <c r="Q129" s="59" t="str">
        <f t="shared" si="14"/>
        <v>52</v>
      </c>
      <c r="R129" s="59" t="str">
        <f t="shared" si="15"/>
        <v>15</v>
      </c>
      <c r="S129" s="59" t="str">
        <f t="shared" si="16"/>
        <v>3</v>
      </c>
      <c r="T129" s="59"/>
      <c r="U129" s="59"/>
      <c r="V129" s="59"/>
      <c r="W129" s="59">
        <v>5453</v>
      </c>
      <c r="X129" s="59" t="s">
        <v>1014</v>
      </c>
      <c r="Y129" s="59"/>
      <c r="Z129" s="91" t="str">
        <f t="shared" si="7"/>
        <v>54</v>
      </c>
      <c r="AA129" s="59" t="str">
        <f t="shared" si="8"/>
        <v>545</v>
      </c>
      <c r="AB129" s="59"/>
      <c r="AC129" s="59" t="s">
        <v>1015</v>
      </c>
      <c r="AD129" s="59" t="s">
        <v>1016</v>
      </c>
      <c r="AE129" s="59" t="s">
        <v>635</v>
      </c>
      <c r="AF129" s="59" t="s">
        <v>636</v>
      </c>
      <c r="AG129" s="59" t="s">
        <v>637</v>
      </c>
      <c r="AH129" s="59" t="s">
        <v>638</v>
      </c>
    </row>
    <row r="130" spans="1:34" ht="15.75" customHeight="1">
      <c r="A130" s="292" t="s">
        <v>362</v>
      </c>
      <c r="B130" s="292" t="s">
        <v>361</v>
      </c>
      <c r="C130" s="293">
        <v>52</v>
      </c>
      <c r="D130" s="292" t="s">
        <v>500</v>
      </c>
      <c r="E130" s="293">
        <v>3293</v>
      </c>
      <c r="F130" s="292" t="s">
        <v>732</v>
      </c>
      <c r="G130" s="293" t="s">
        <v>4851</v>
      </c>
      <c r="H130" s="292" t="s">
        <v>647</v>
      </c>
      <c r="I130" s="292" t="s">
        <v>635</v>
      </c>
      <c r="J130" s="294">
        <v>946.12563220821198</v>
      </c>
      <c r="K130" s="294">
        <v>417.44996124983595</v>
      </c>
      <c r="L130" s="294">
        <v>55.832204292652946</v>
      </c>
      <c r="M130" s="75"/>
      <c r="N130" s="59" t="str">
        <f>IF(C130="","",'OPĆI DIO'!$C$1)</f>
        <v>3041 INSTITUT RUĐER BOŠKOVIĆ</v>
      </c>
      <c r="O130" s="59" t="str">
        <f t="shared" si="12"/>
        <v>329</v>
      </c>
      <c r="P130" s="59" t="str">
        <f t="shared" si="13"/>
        <v>32</v>
      </c>
      <c r="Q130" s="59" t="str">
        <f t="shared" si="14"/>
        <v>52</v>
      </c>
      <c r="R130" s="59" t="str">
        <f t="shared" si="15"/>
        <v>15</v>
      </c>
      <c r="S130" s="59" t="str">
        <f t="shared" si="16"/>
        <v>3</v>
      </c>
      <c r="T130" s="59"/>
      <c r="U130" s="59"/>
      <c r="V130" s="59"/>
      <c r="W130" s="59">
        <v>5472</v>
      </c>
      <c r="X130" s="59" t="s">
        <v>1017</v>
      </c>
      <c r="Y130" s="59"/>
      <c r="Z130" s="91" t="str">
        <f t="shared" si="7"/>
        <v>54</v>
      </c>
      <c r="AA130" s="59" t="str">
        <f t="shared" si="8"/>
        <v>547</v>
      </c>
      <c r="AB130" s="59"/>
      <c r="AC130" s="59" t="s">
        <v>1018</v>
      </c>
      <c r="AD130" s="59" t="s">
        <v>1019</v>
      </c>
      <c r="AE130" s="59" t="s">
        <v>635</v>
      </c>
      <c r="AF130" s="59" t="s">
        <v>636</v>
      </c>
      <c r="AG130" s="59" t="s">
        <v>653</v>
      </c>
      <c r="AH130" s="59" t="s">
        <v>663</v>
      </c>
    </row>
    <row r="131" spans="1:34" ht="15.75" customHeight="1">
      <c r="A131" s="292" t="s">
        <v>362</v>
      </c>
      <c r="B131" s="292" t="s">
        <v>361</v>
      </c>
      <c r="C131" s="293">
        <v>52</v>
      </c>
      <c r="D131" s="292" t="s">
        <v>500</v>
      </c>
      <c r="E131" s="293">
        <v>3294</v>
      </c>
      <c r="F131" s="292" t="s">
        <v>740</v>
      </c>
      <c r="G131" s="293" t="s">
        <v>4851</v>
      </c>
      <c r="H131" s="292" t="s">
        <v>647</v>
      </c>
      <c r="I131" s="292" t="s">
        <v>635</v>
      </c>
      <c r="J131" s="294">
        <v>314.35507246411248</v>
      </c>
      <c r="K131" s="294">
        <v>138.69988123306035</v>
      </c>
      <c r="L131" s="294">
        <v>18.550534969953762</v>
      </c>
      <c r="M131" s="75"/>
      <c r="N131" s="59" t="str">
        <f>IF(C131="","",'OPĆI DIO'!$C$1)</f>
        <v>3041 INSTITUT RUĐER BOŠKOVIĆ</v>
      </c>
      <c r="O131" s="59" t="str">
        <f t="shared" ref="O131:O194" si="17">LEFT(E131,3)</f>
        <v>329</v>
      </c>
      <c r="P131" s="59" t="str">
        <f t="shared" ref="P131:P194" si="18">LEFT(E131,2)</f>
        <v>32</v>
      </c>
      <c r="Q131" s="59" t="str">
        <f t="shared" ref="Q131:Q194" si="19">LEFT(C131,3)</f>
        <v>52</v>
      </c>
      <c r="R131" s="59" t="str">
        <f t="shared" ref="R131:R194" si="20">MID(I131,2,2)</f>
        <v>15</v>
      </c>
      <c r="S131" s="59" t="str">
        <f t="shared" ref="S131:S194" si="21">LEFT(E131,1)</f>
        <v>3</v>
      </c>
      <c r="T131" s="59"/>
      <c r="U131" s="59"/>
      <c r="V131" s="59"/>
      <c r="W131" s="59"/>
      <c r="X131" s="59"/>
      <c r="Y131" s="59"/>
      <c r="Z131" s="91"/>
      <c r="AA131" s="59"/>
      <c r="AB131" s="59"/>
      <c r="AC131" s="59" t="s">
        <v>1020</v>
      </c>
      <c r="AD131" s="59" t="s">
        <v>1021</v>
      </c>
      <c r="AE131" s="59" t="s">
        <v>677</v>
      </c>
      <c r="AF131" s="59" t="s">
        <v>678</v>
      </c>
      <c r="AG131" s="59" t="s">
        <v>653</v>
      </c>
      <c r="AH131" s="59" t="s">
        <v>654</v>
      </c>
    </row>
    <row r="132" spans="1:34" ht="15.75" customHeight="1">
      <c r="A132" s="292" t="s">
        <v>362</v>
      </c>
      <c r="B132" s="292" t="s">
        <v>361</v>
      </c>
      <c r="C132" s="293">
        <v>52</v>
      </c>
      <c r="D132" s="292" t="s">
        <v>500</v>
      </c>
      <c r="E132" s="293">
        <v>3295</v>
      </c>
      <c r="F132" s="292" t="s">
        <v>743</v>
      </c>
      <c r="G132" s="293" t="s">
        <v>4851</v>
      </c>
      <c r="H132" s="292" t="s">
        <v>647</v>
      </c>
      <c r="I132" s="292" t="s">
        <v>635</v>
      </c>
      <c r="J132" s="294">
        <v>56.636791673149318</v>
      </c>
      <c r="K132" s="294">
        <v>24.989309753810943</v>
      </c>
      <c r="L132" s="294">
        <v>3.3422167368992795</v>
      </c>
      <c r="M132" s="75"/>
      <c r="N132" s="59" t="str">
        <f>IF(C132="","",'OPĆI DIO'!$C$1)</f>
        <v>3041 INSTITUT RUĐER BOŠKOVIĆ</v>
      </c>
      <c r="O132" s="59" t="str">
        <f t="shared" si="17"/>
        <v>329</v>
      </c>
      <c r="P132" s="59" t="str">
        <f t="shared" si="18"/>
        <v>32</v>
      </c>
      <c r="Q132" s="59" t="str">
        <f t="shared" si="19"/>
        <v>52</v>
      </c>
      <c r="R132" s="59" t="str">
        <f t="shared" si="20"/>
        <v>15</v>
      </c>
      <c r="S132" s="59" t="str">
        <f t="shared" si="21"/>
        <v>3</v>
      </c>
      <c r="T132" s="59"/>
      <c r="U132" s="59"/>
      <c r="V132" s="59"/>
      <c r="W132" s="59"/>
      <c r="X132" s="59"/>
      <c r="Y132" s="59"/>
      <c r="Z132" s="91"/>
      <c r="AA132" s="59"/>
      <c r="AB132" s="59"/>
      <c r="AC132" s="59" t="s">
        <v>1022</v>
      </c>
      <c r="AD132" s="59" t="s">
        <v>1023</v>
      </c>
      <c r="AE132" s="59" t="s">
        <v>635</v>
      </c>
      <c r="AF132" s="59" t="s">
        <v>636</v>
      </c>
      <c r="AG132" s="59" t="s">
        <v>653</v>
      </c>
      <c r="AH132" s="59" t="s">
        <v>785</v>
      </c>
    </row>
    <row r="133" spans="1:34" ht="15.75" customHeight="1">
      <c r="A133" s="292" t="s">
        <v>362</v>
      </c>
      <c r="B133" s="292" t="s">
        <v>361</v>
      </c>
      <c r="C133" s="293">
        <v>52</v>
      </c>
      <c r="D133" s="292" t="s">
        <v>500</v>
      </c>
      <c r="E133" s="293">
        <v>3299</v>
      </c>
      <c r="F133" s="292" t="s">
        <v>749</v>
      </c>
      <c r="G133" s="293" t="s">
        <v>4851</v>
      </c>
      <c r="H133" s="292" t="s">
        <v>647</v>
      </c>
      <c r="I133" s="292" t="s">
        <v>635</v>
      </c>
      <c r="J133" s="294">
        <v>33138.844787914401</v>
      </c>
      <c r="K133" s="294">
        <v>14621.535451155409</v>
      </c>
      <c r="L133" s="294">
        <v>1955.5698410823532</v>
      </c>
      <c r="M133" s="75"/>
      <c r="N133" s="59" t="str">
        <f>IF(C133="","",'OPĆI DIO'!$C$1)</f>
        <v>3041 INSTITUT RUĐER BOŠKOVIĆ</v>
      </c>
      <c r="O133" s="59" t="str">
        <f t="shared" si="17"/>
        <v>329</v>
      </c>
      <c r="P133" s="59" t="str">
        <f t="shared" si="18"/>
        <v>32</v>
      </c>
      <c r="Q133" s="59" t="str">
        <f t="shared" si="19"/>
        <v>52</v>
      </c>
      <c r="R133" s="59" t="str">
        <f t="shared" si="20"/>
        <v>15</v>
      </c>
      <c r="S133" s="59" t="str">
        <f t="shared" si="21"/>
        <v>3</v>
      </c>
      <c r="T133" s="59"/>
      <c r="U133" s="59"/>
      <c r="V133" s="59"/>
      <c r="W133" s="59"/>
      <c r="X133" s="59"/>
      <c r="Y133" s="59"/>
      <c r="Z133" s="91"/>
      <c r="AA133" s="59"/>
      <c r="AB133" s="59"/>
      <c r="AC133" s="59" t="s">
        <v>1022</v>
      </c>
      <c r="AD133" s="59" t="s">
        <v>1023</v>
      </c>
      <c r="AE133" s="59" t="s">
        <v>677</v>
      </c>
      <c r="AF133" s="59" t="s">
        <v>678</v>
      </c>
      <c r="AG133" s="59" t="s">
        <v>637</v>
      </c>
      <c r="AH133" s="59" t="s">
        <v>638</v>
      </c>
    </row>
    <row r="134" spans="1:34" ht="15.75" customHeight="1">
      <c r="A134" s="292" t="s">
        <v>362</v>
      </c>
      <c r="B134" s="292" t="s">
        <v>361</v>
      </c>
      <c r="C134" s="293">
        <v>52</v>
      </c>
      <c r="D134" s="292" t="s">
        <v>500</v>
      </c>
      <c r="E134" s="293">
        <v>3431</v>
      </c>
      <c r="F134" s="292" t="s">
        <v>764</v>
      </c>
      <c r="G134" s="293" t="s">
        <v>4851</v>
      </c>
      <c r="H134" s="292" t="s">
        <v>647</v>
      </c>
      <c r="I134" s="292" t="s">
        <v>635</v>
      </c>
      <c r="J134" s="294">
        <v>687.25930447381552</v>
      </c>
      <c r="K134" s="294">
        <v>303.23284800093734</v>
      </c>
      <c r="L134" s="294">
        <v>40.556138194725882</v>
      </c>
      <c r="M134" s="75"/>
      <c r="N134" s="59" t="str">
        <f>IF(C134="","",'OPĆI DIO'!$C$1)</f>
        <v>3041 INSTITUT RUĐER BOŠKOVIĆ</v>
      </c>
      <c r="O134" s="59" t="str">
        <f t="shared" si="17"/>
        <v>343</v>
      </c>
      <c r="P134" s="59" t="str">
        <f t="shared" si="18"/>
        <v>34</v>
      </c>
      <c r="Q134" s="59" t="str">
        <f t="shared" si="19"/>
        <v>52</v>
      </c>
      <c r="R134" s="59" t="str">
        <f t="shared" si="20"/>
        <v>15</v>
      </c>
      <c r="S134" s="59" t="str">
        <f t="shared" si="21"/>
        <v>3</v>
      </c>
      <c r="T134" s="59"/>
      <c r="U134" s="59"/>
      <c r="V134" s="59"/>
      <c r="W134" s="59"/>
      <c r="X134" s="59"/>
      <c r="Y134" s="59"/>
      <c r="Z134" s="91"/>
      <c r="AA134" s="59"/>
      <c r="AB134" s="59"/>
      <c r="AC134" s="59" t="s">
        <v>1024</v>
      </c>
      <c r="AD134" s="59" t="s">
        <v>1025</v>
      </c>
      <c r="AE134" s="59" t="s">
        <v>635</v>
      </c>
      <c r="AF134" s="59" t="s">
        <v>636</v>
      </c>
      <c r="AG134" s="59" t="s">
        <v>653</v>
      </c>
      <c r="AH134" s="59" t="s">
        <v>663</v>
      </c>
    </row>
    <row r="135" spans="1:34" ht="15.75" customHeight="1">
      <c r="A135" s="292" t="s">
        <v>362</v>
      </c>
      <c r="B135" s="292" t="s">
        <v>361</v>
      </c>
      <c r="C135" s="293">
        <v>52</v>
      </c>
      <c r="D135" s="292" t="s">
        <v>500</v>
      </c>
      <c r="E135" s="293">
        <v>3721</v>
      </c>
      <c r="F135" s="292" t="s">
        <v>842</v>
      </c>
      <c r="G135" s="293" t="s">
        <v>4851</v>
      </c>
      <c r="H135" s="292" t="s">
        <v>647</v>
      </c>
      <c r="I135" s="292" t="s">
        <v>635</v>
      </c>
      <c r="J135" s="294">
        <v>6232.7184832348594</v>
      </c>
      <c r="K135" s="294">
        <v>2750.0027488262203</v>
      </c>
      <c r="L135" s="294">
        <v>367.80148408238244</v>
      </c>
      <c r="M135" s="75"/>
      <c r="N135" s="59" t="str">
        <f>IF(C135="","",'OPĆI DIO'!$C$1)</f>
        <v>3041 INSTITUT RUĐER BOŠKOVIĆ</v>
      </c>
      <c r="O135" s="59" t="str">
        <f t="shared" si="17"/>
        <v>372</v>
      </c>
      <c r="P135" s="59" t="str">
        <f t="shared" si="18"/>
        <v>37</v>
      </c>
      <c r="Q135" s="59" t="str">
        <f t="shared" si="19"/>
        <v>52</v>
      </c>
      <c r="R135" s="59" t="str">
        <f t="shared" si="20"/>
        <v>15</v>
      </c>
      <c r="S135" s="59" t="str">
        <f t="shared" si="21"/>
        <v>3</v>
      </c>
      <c r="T135" s="59"/>
      <c r="U135" s="59"/>
      <c r="V135" s="59"/>
      <c r="W135" s="59"/>
      <c r="X135" s="59"/>
      <c r="Y135" s="59"/>
      <c r="Z135" s="91"/>
      <c r="AA135" s="59"/>
      <c r="AB135" s="59"/>
      <c r="AC135" s="59" t="s">
        <v>1026</v>
      </c>
      <c r="AD135" s="59" t="s">
        <v>1027</v>
      </c>
      <c r="AE135" s="59" t="s">
        <v>635</v>
      </c>
      <c r="AF135" s="59" t="s">
        <v>636</v>
      </c>
      <c r="AG135" s="59" t="s">
        <v>653</v>
      </c>
      <c r="AH135" s="59" t="s">
        <v>682</v>
      </c>
    </row>
    <row r="136" spans="1:34" ht="15.75" customHeight="1">
      <c r="A136" s="292" t="s">
        <v>362</v>
      </c>
      <c r="B136" s="292" t="s">
        <v>361</v>
      </c>
      <c r="C136" s="293">
        <v>52</v>
      </c>
      <c r="D136" s="292" t="s">
        <v>500</v>
      </c>
      <c r="E136" s="293">
        <v>4212</v>
      </c>
      <c r="F136" s="292" t="s">
        <v>906</v>
      </c>
      <c r="G136" s="293" t="s">
        <v>4851</v>
      </c>
      <c r="H136" s="292" t="s">
        <v>647</v>
      </c>
      <c r="I136" s="292" t="s">
        <v>635</v>
      </c>
      <c r="J136" s="294">
        <v>53804.759609856483</v>
      </c>
      <c r="K136" s="294">
        <v>23739.75934017231</v>
      </c>
      <c r="L136" s="294">
        <v>3175.0945415603078</v>
      </c>
      <c r="M136" s="75"/>
      <c r="N136" s="59" t="str">
        <f>IF(C136="","",'OPĆI DIO'!$C$1)</f>
        <v>3041 INSTITUT RUĐER BOŠKOVIĆ</v>
      </c>
      <c r="O136" s="59" t="str">
        <f t="shared" si="17"/>
        <v>421</v>
      </c>
      <c r="P136" s="59" t="str">
        <f t="shared" si="18"/>
        <v>42</v>
      </c>
      <c r="Q136" s="59" t="str">
        <f t="shared" si="19"/>
        <v>52</v>
      </c>
      <c r="R136" s="59" t="str">
        <f t="shared" si="20"/>
        <v>15</v>
      </c>
      <c r="S136" s="59" t="str">
        <f t="shared" si="21"/>
        <v>4</v>
      </c>
      <c r="T136" s="59"/>
      <c r="U136" s="59"/>
      <c r="V136" s="59"/>
      <c r="W136" s="59"/>
      <c r="X136" s="59"/>
      <c r="Y136" s="59"/>
      <c r="Z136" s="91"/>
      <c r="AA136" s="59"/>
      <c r="AB136" s="59"/>
      <c r="AC136" s="59" t="s">
        <v>1028</v>
      </c>
      <c r="AD136" s="59" t="s">
        <v>1029</v>
      </c>
      <c r="AE136" s="59" t="s">
        <v>635</v>
      </c>
      <c r="AF136" s="59" t="s">
        <v>636</v>
      </c>
      <c r="AG136" s="59" t="s">
        <v>637</v>
      </c>
      <c r="AH136" s="59" t="s">
        <v>638</v>
      </c>
    </row>
    <row r="137" spans="1:34" ht="15.75" customHeight="1">
      <c r="A137" s="292" t="s">
        <v>362</v>
      </c>
      <c r="B137" s="292" t="s">
        <v>361</v>
      </c>
      <c r="C137" s="293">
        <v>52</v>
      </c>
      <c r="D137" s="292" t="s">
        <v>500</v>
      </c>
      <c r="E137" s="293">
        <v>4214</v>
      </c>
      <c r="F137" s="292" t="s">
        <v>912</v>
      </c>
      <c r="G137" s="293" t="s">
        <v>4851</v>
      </c>
      <c r="H137" s="292" t="s">
        <v>647</v>
      </c>
      <c r="I137" s="292" t="s">
        <v>635</v>
      </c>
      <c r="J137" s="294">
        <v>6929.5915239126825</v>
      </c>
      <c r="K137" s="294">
        <v>3057.4773736792049</v>
      </c>
      <c r="L137" s="294">
        <v>408.92494237233188</v>
      </c>
      <c r="M137" s="75"/>
      <c r="N137" s="59" t="str">
        <f>IF(C137="","",'OPĆI DIO'!$C$1)</f>
        <v>3041 INSTITUT RUĐER BOŠKOVIĆ</v>
      </c>
      <c r="O137" s="59" t="str">
        <f t="shared" si="17"/>
        <v>421</v>
      </c>
      <c r="P137" s="59" t="str">
        <f t="shared" si="18"/>
        <v>42</v>
      </c>
      <c r="Q137" s="59" t="str">
        <f t="shared" si="19"/>
        <v>52</v>
      </c>
      <c r="R137" s="59" t="str">
        <f t="shared" si="20"/>
        <v>15</v>
      </c>
      <c r="S137" s="59" t="str">
        <f t="shared" si="21"/>
        <v>4</v>
      </c>
      <c r="T137" s="59"/>
      <c r="U137" s="59"/>
      <c r="V137" s="59"/>
      <c r="W137" s="59"/>
      <c r="X137" s="59"/>
      <c r="Y137" s="59"/>
      <c r="Z137" s="91"/>
      <c r="AA137" s="59"/>
      <c r="AB137" s="59"/>
      <c r="AC137" s="59" t="s">
        <v>1030</v>
      </c>
      <c r="AD137" s="59" t="s">
        <v>1031</v>
      </c>
      <c r="AE137" s="59" t="s">
        <v>635</v>
      </c>
      <c r="AF137" s="59" t="s">
        <v>636</v>
      </c>
      <c r="AG137" s="59" t="s">
        <v>653</v>
      </c>
      <c r="AH137" s="59" t="s">
        <v>785</v>
      </c>
    </row>
    <row r="138" spans="1:34" ht="15.75" customHeight="1">
      <c r="A138" s="292" t="s">
        <v>362</v>
      </c>
      <c r="B138" s="292" t="s">
        <v>361</v>
      </c>
      <c r="C138" s="293">
        <v>52</v>
      </c>
      <c r="D138" s="292" t="s">
        <v>500</v>
      </c>
      <c r="E138" s="293">
        <v>4221</v>
      </c>
      <c r="F138" s="292" t="s">
        <v>915</v>
      </c>
      <c r="G138" s="293" t="s">
        <v>4851</v>
      </c>
      <c r="H138" s="292" t="s">
        <v>647</v>
      </c>
      <c r="I138" s="292" t="s">
        <v>635</v>
      </c>
      <c r="J138" s="294">
        <v>74333.142666422049</v>
      </c>
      <c r="K138" s="294">
        <v>32797.301404098966</v>
      </c>
      <c r="L138" s="294">
        <v>4386.5032991234621</v>
      </c>
      <c r="M138" s="75"/>
      <c r="N138" s="59" t="str">
        <f>IF(C138="","",'OPĆI DIO'!$C$1)</f>
        <v>3041 INSTITUT RUĐER BOŠKOVIĆ</v>
      </c>
      <c r="O138" s="59" t="str">
        <f t="shared" si="17"/>
        <v>422</v>
      </c>
      <c r="P138" s="59" t="str">
        <f t="shared" si="18"/>
        <v>42</v>
      </c>
      <c r="Q138" s="59" t="str">
        <f t="shared" si="19"/>
        <v>52</v>
      </c>
      <c r="R138" s="59" t="str">
        <f t="shared" si="20"/>
        <v>15</v>
      </c>
      <c r="S138" s="59" t="str">
        <f t="shared" si="21"/>
        <v>4</v>
      </c>
      <c r="T138" s="59"/>
      <c r="U138" s="59"/>
      <c r="V138" s="59"/>
      <c r="W138" s="59"/>
      <c r="X138" s="59"/>
      <c r="Y138" s="59"/>
      <c r="Z138" s="91"/>
      <c r="AA138" s="59"/>
      <c r="AB138" s="59"/>
      <c r="AC138" s="59" t="s">
        <v>1032</v>
      </c>
      <c r="AD138" s="59" t="s">
        <v>1033</v>
      </c>
      <c r="AE138" s="59" t="s">
        <v>635</v>
      </c>
      <c r="AF138" s="59" t="s">
        <v>636</v>
      </c>
      <c r="AG138" s="59" t="s">
        <v>653</v>
      </c>
      <c r="AH138" s="59" t="s">
        <v>785</v>
      </c>
    </row>
    <row r="139" spans="1:34" ht="15.75" customHeight="1">
      <c r="A139" s="292" t="s">
        <v>362</v>
      </c>
      <c r="B139" s="292" t="s">
        <v>361</v>
      </c>
      <c r="C139" s="293">
        <v>52</v>
      </c>
      <c r="D139" s="292" t="s">
        <v>500</v>
      </c>
      <c r="E139" s="293">
        <v>4222</v>
      </c>
      <c r="F139" s="292" t="s">
        <v>918</v>
      </c>
      <c r="G139" s="293" t="s">
        <v>4851</v>
      </c>
      <c r="H139" s="292" t="s">
        <v>647</v>
      </c>
      <c r="I139" s="292" t="s">
        <v>635</v>
      </c>
      <c r="J139" s="294">
        <v>240.04805047209007</v>
      </c>
      <c r="K139" s="294">
        <v>105.91410480423396</v>
      </c>
      <c r="L139" s="294">
        <v>14.165573088565639</v>
      </c>
      <c r="M139" s="75"/>
      <c r="N139" s="59" t="str">
        <f>IF(C139="","",'OPĆI DIO'!$C$1)</f>
        <v>3041 INSTITUT RUĐER BOŠKOVIĆ</v>
      </c>
      <c r="O139" s="59" t="str">
        <f t="shared" si="17"/>
        <v>422</v>
      </c>
      <c r="P139" s="59" t="str">
        <f t="shared" si="18"/>
        <v>42</v>
      </c>
      <c r="Q139" s="59" t="str">
        <f t="shared" si="19"/>
        <v>52</v>
      </c>
      <c r="R139" s="59" t="str">
        <f t="shared" si="20"/>
        <v>15</v>
      </c>
      <c r="S139" s="59" t="str">
        <f t="shared" si="21"/>
        <v>4</v>
      </c>
      <c r="T139" s="59"/>
      <c r="U139" s="59"/>
      <c r="V139" s="59"/>
      <c r="W139" s="59"/>
      <c r="X139" s="59"/>
      <c r="Y139" s="59"/>
      <c r="Z139" s="91"/>
      <c r="AA139" s="59"/>
      <c r="AB139" s="59"/>
      <c r="AC139" s="59" t="s">
        <v>1034</v>
      </c>
      <c r="AD139" s="59" t="s">
        <v>1035</v>
      </c>
      <c r="AE139" s="59" t="s">
        <v>635</v>
      </c>
      <c r="AF139" s="59" t="s">
        <v>636</v>
      </c>
      <c r="AG139" s="59" t="s">
        <v>653</v>
      </c>
      <c r="AH139" s="59" t="s">
        <v>663</v>
      </c>
    </row>
    <row r="140" spans="1:34" ht="15.75" customHeight="1">
      <c r="A140" s="292" t="s">
        <v>362</v>
      </c>
      <c r="B140" s="292" t="s">
        <v>361</v>
      </c>
      <c r="C140" s="293">
        <v>52</v>
      </c>
      <c r="D140" s="292" t="s">
        <v>500</v>
      </c>
      <c r="E140" s="293">
        <v>4223</v>
      </c>
      <c r="F140" s="292" t="s">
        <v>919</v>
      </c>
      <c r="G140" s="293" t="s">
        <v>4851</v>
      </c>
      <c r="H140" s="292" t="s">
        <v>647</v>
      </c>
      <c r="I140" s="292" t="s">
        <v>635</v>
      </c>
      <c r="J140" s="294">
        <v>6089.4014774110856</v>
      </c>
      <c r="K140" s="294">
        <v>2686.768357440013</v>
      </c>
      <c r="L140" s="294">
        <v>359.34414599178587</v>
      </c>
      <c r="M140" s="75"/>
      <c r="N140" s="59" t="str">
        <f>IF(C140="","",'OPĆI DIO'!$C$1)</f>
        <v>3041 INSTITUT RUĐER BOŠKOVIĆ</v>
      </c>
      <c r="O140" s="59" t="str">
        <f t="shared" si="17"/>
        <v>422</v>
      </c>
      <c r="P140" s="59" t="str">
        <f t="shared" si="18"/>
        <v>42</v>
      </c>
      <c r="Q140" s="59" t="str">
        <f t="shared" si="19"/>
        <v>52</v>
      </c>
      <c r="R140" s="59" t="str">
        <f t="shared" si="20"/>
        <v>15</v>
      </c>
      <c r="S140" s="59" t="str">
        <f t="shared" si="21"/>
        <v>4</v>
      </c>
      <c r="T140" s="59"/>
      <c r="U140" s="59"/>
      <c r="V140" s="59"/>
      <c r="W140" s="59"/>
      <c r="X140" s="59"/>
      <c r="Y140" s="59"/>
      <c r="Z140" s="91"/>
      <c r="AA140" s="59"/>
      <c r="AB140" s="59"/>
      <c r="AC140" s="59" t="s">
        <v>1036</v>
      </c>
      <c r="AD140" s="59" t="s">
        <v>1037</v>
      </c>
      <c r="AE140" s="59" t="s">
        <v>635</v>
      </c>
      <c r="AF140" s="59" t="s">
        <v>636</v>
      </c>
      <c r="AG140" s="59" t="s">
        <v>653</v>
      </c>
      <c r="AH140" s="59" t="s">
        <v>663</v>
      </c>
    </row>
    <row r="141" spans="1:34" ht="15.75" customHeight="1">
      <c r="A141" s="292" t="s">
        <v>362</v>
      </c>
      <c r="B141" s="292" t="s">
        <v>361</v>
      </c>
      <c r="C141" s="293">
        <v>52</v>
      </c>
      <c r="D141" s="292" t="s">
        <v>500</v>
      </c>
      <c r="E141" s="293">
        <v>4224</v>
      </c>
      <c r="F141" s="292" t="s">
        <v>922</v>
      </c>
      <c r="G141" s="293" t="s">
        <v>4851</v>
      </c>
      <c r="H141" s="292" t="s">
        <v>647</v>
      </c>
      <c r="I141" s="292" t="s">
        <v>635</v>
      </c>
      <c r="J141" s="294">
        <v>323661.15580657613</v>
      </c>
      <c r="K141" s="294">
        <v>142805.91535627947</v>
      </c>
      <c r="L141" s="294">
        <v>19099.700037100516</v>
      </c>
      <c r="M141" s="75"/>
      <c r="N141" s="59" t="str">
        <f>IF(C141="","",'OPĆI DIO'!$C$1)</f>
        <v>3041 INSTITUT RUĐER BOŠKOVIĆ</v>
      </c>
      <c r="O141" s="59" t="str">
        <f t="shared" si="17"/>
        <v>422</v>
      </c>
      <c r="P141" s="59" t="str">
        <f t="shared" si="18"/>
        <v>42</v>
      </c>
      <c r="Q141" s="59" t="str">
        <f t="shared" si="19"/>
        <v>52</v>
      </c>
      <c r="R141" s="59" t="str">
        <f t="shared" si="20"/>
        <v>15</v>
      </c>
      <c r="S141" s="59" t="str">
        <f t="shared" si="21"/>
        <v>4</v>
      </c>
      <c r="T141" s="59"/>
      <c r="U141" s="59"/>
      <c r="V141" s="59"/>
      <c r="W141" s="59"/>
      <c r="X141" s="59"/>
      <c r="Y141" s="59"/>
      <c r="Z141" s="91"/>
      <c r="AA141" s="59"/>
      <c r="AB141" s="59"/>
      <c r="AC141" s="59" t="s">
        <v>1038</v>
      </c>
      <c r="AD141" s="59" t="s">
        <v>1039</v>
      </c>
      <c r="AE141" s="59" t="s">
        <v>635</v>
      </c>
      <c r="AF141" s="59" t="s">
        <v>636</v>
      </c>
      <c r="AG141" s="59" t="s">
        <v>653</v>
      </c>
      <c r="AH141" s="59" t="s">
        <v>654</v>
      </c>
    </row>
    <row r="142" spans="1:34" ht="15.75" customHeight="1">
      <c r="A142" s="292" t="s">
        <v>362</v>
      </c>
      <c r="B142" s="292" t="s">
        <v>361</v>
      </c>
      <c r="C142" s="293">
        <v>52</v>
      </c>
      <c r="D142" s="292" t="s">
        <v>500</v>
      </c>
      <c r="E142" s="293">
        <v>4225</v>
      </c>
      <c r="F142" s="292" t="s">
        <v>924</v>
      </c>
      <c r="G142" s="293" t="s">
        <v>4851</v>
      </c>
      <c r="H142" s="292" t="s">
        <v>647</v>
      </c>
      <c r="I142" s="292" t="s">
        <v>635</v>
      </c>
      <c r="J142" s="294">
        <v>72379.051584998961</v>
      </c>
      <c r="K142" s="294">
        <v>31935.116490754182</v>
      </c>
      <c r="L142" s="294">
        <v>4271.1896359582142</v>
      </c>
      <c r="M142" s="75"/>
      <c r="N142" s="59" t="str">
        <f>IF(C142="","",'OPĆI DIO'!$C$1)</f>
        <v>3041 INSTITUT RUĐER BOŠKOVIĆ</v>
      </c>
      <c r="O142" s="59" t="str">
        <f t="shared" si="17"/>
        <v>422</v>
      </c>
      <c r="P142" s="59" t="str">
        <f t="shared" si="18"/>
        <v>42</v>
      </c>
      <c r="Q142" s="59" t="str">
        <f t="shared" si="19"/>
        <v>52</v>
      </c>
      <c r="R142" s="59" t="str">
        <f t="shared" si="20"/>
        <v>15</v>
      </c>
      <c r="S142" s="59" t="str">
        <f t="shared" si="21"/>
        <v>4</v>
      </c>
      <c r="T142" s="59"/>
      <c r="U142" s="59"/>
      <c r="V142" s="59"/>
      <c r="W142" s="59"/>
      <c r="X142" s="59"/>
      <c r="Y142" s="59"/>
      <c r="Z142" s="91"/>
      <c r="AA142" s="59"/>
      <c r="AB142" s="59"/>
      <c r="AC142" s="59" t="s">
        <v>1040</v>
      </c>
      <c r="AD142" s="59" t="s">
        <v>1041</v>
      </c>
      <c r="AE142" s="59" t="s">
        <v>635</v>
      </c>
      <c r="AF142" s="59" t="s">
        <v>636</v>
      </c>
      <c r="AG142" s="59" t="s">
        <v>637</v>
      </c>
      <c r="AH142" s="59" t="s">
        <v>638</v>
      </c>
    </row>
    <row r="143" spans="1:34" ht="15.75" customHeight="1">
      <c r="A143" s="292" t="s">
        <v>362</v>
      </c>
      <c r="B143" s="292" t="s">
        <v>361</v>
      </c>
      <c r="C143" s="293">
        <v>52</v>
      </c>
      <c r="D143" s="292" t="s">
        <v>500</v>
      </c>
      <c r="E143" s="293">
        <v>4227</v>
      </c>
      <c r="F143" s="292" t="s">
        <v>930</v>
      </c>
      <c r="G143" s="293" t="s">
        <v>4851</v>
      </c>
      <c r="H143" s="292" t="s">
        <v>647</v>
      </c>
      <c r="I143" s="292" t="s">
        <v>635</v>
      </c>
      <c r="J143" s="294">
        <v>185.4903577380492</v>
      </c>
      <c r="K143" s="294">
        <v>81.842135984881907</v>
      </c>
      <c r="L143" s="294">
        <v>10.946046904338537</v>
      </c>
      <c r="M143" s="75"/>
      <c r="N143" s="59" t="str">
        <f>IF(C143="","",'OPĆI DIO'!$C$1)</f>
        <v>3041 INSTITUT RUĐER BOŠKOVIĆ</v>
      </c>
      <c r="O143" s="59" t="str">
        <f t="shared" si="17"/>
        <v>422</v>
      </c>
      <c r="P143" s="59" t="str">
        <f t="shared" si="18"/>
        <v>42</v>
      </c>
      <c r="Q143" s="59" t="str">
        <f t="shared" si="19"/>
        <v>52</v>
      </c>
      <c r="R143" s="59" t="str">
        <f t="shared" si="20"/>
        <v>15</v>
      </c>
      <c r="S143" s="59" t="str">
        <f t="shared" si="21"/>
        <v>4</v>
      </c>
      <c r="T143" s="59"/>
      <c r="U143" s="59"/>
      <c r="V143" s="59"/>
      <c r="W143" s="59"/>
      <c r="X143" s="59"/>
      <c r="Y143" s="59"/>
      <c r="Z143" s="91"/>
      <c r="AA143" s="59"/>
      <c r="AB143" s="59"/>
      <c r="AC143" s="59" t="s">
        <v>1042</v>
      </c>
      <c r="AD143" s="59" t="s">
        <v>1043</v>
      </c>
      <c r="AE143" s="59" t="s">
        <v>635</v>
      </c>
      <c r="AF143" s="59" t="s">
        <v>636</v>
      </c>
      <c r="AG143" s="59" t="s">
        <v>653</v>
      </c>
      <c r="AH143" s="59" t="s">
        <v>654</v>
      </c>
    </row>
    <row r="144" spans="1:34" ht="15.75" customHeight="1">
      <c r="A144" s="292" t="s">
        <v>362</v>
      </c>
      <c r="B144" s="292" t="s">
        <v>361</v>
      </c>
      <c r="C144" s="293">
        <v>52</v>
      </c>
      <c r="D144" s="292" t="s">
        <v>500</v>
      </c>
      <c r="E144" s="293">
        <v>4231</v>
      </c>
      <c r="F144" s="292" t="s">
        <v>933</v>
      </c>
      <c r="G144" s="293" t="s">
        <v>4851</v>
      </c>
      <c r="H144" s="292" t="s">
        <v>647</v>
      </c>
      <c r="I144" s="292" t="s">
        <v>635</v>
      </c>
      <c r="J144" s="294">
        <v>878.43842359332461</v>
      </c>
      <c r="K144" s="294">
        <v>387.58498174658962</v>
      </c>
      <c r="L144" s="294">
        <v>51.837886909489455</v>
      </c>
      <c r="M144" s="75"/>
      <c r="N144" s="59" t="str">
        <f>IF(C144="","",'OPĆI DIO'!$C$1)</f>
        <v>3041 INSTITUT RUĐER BOŠKOVIĆ</v>
      </c>
      <c r="O144" s="59" t="str">
        <f t="shared" si="17"/>
        <v>423</v>
      </c>
      <c r="P144" s="59" t="str">
        <f t="shared" si="18"/>
        <v>42</v>
      </c>
      <c r="Q144" s="59" t="str">
        <f t="shared" si="19"/>
        <v>52</v>
      </c>
      <c r="R144" s="59" t="str">
        <f t="shared" si="20"/>
        <v>15</v>
      </c>
      <c r="S144" s="59" t="str">
        <f t="shared" si="21"/>
        <v>4</v>
      </c>
      <c r="T144" s="59"/>
      <c r="U144" s="59"/>
      <c r="V144" s="59"/>
      <c r="W144" s="59"/>
      <c r="X144" s="59"/>
      <c r="Y144" s="59"/>
      <c r="Z144" s="91"/>
      <c r="AA144" s="59"/>
      <c r="AB144" s="59"/>
      <c r="AC144" s="59" t="s">
        <v>1044</v>
      </c>
      <c r="AD144" s="59" t="s">
        <v>1045</v>
      </c>
      <c r="AE144" s="59" t="s">
        <v>635</v>
      </c>
      <c r="AF144" s="59" t="s">
        <v>636</v>
      </c>
      <c r="AG144" s="59" t="s">
        <v>653</v>
      </c>
      <c r="AH144" s="59" t="s">
        <v>1046</v>
      </c>
    </row>
    <row r="145" spans="1:34" ht="15.75" customHeight="1">
      <c r="A145" s="292" t="s">
        <v>362</v>
      </c>
      <c r="B145" s="292" t="s">
        <v>361</v>
      </c>
      <c r="C145" s="293">
        <v>52</v>
      </c>
      <c r="D145" s="292" t="s">
        <v>500</v>
      </c>
      <c r="E145" s="293">
        <v>4233</v>
      </c>
      <c r="F145" s="292" t="s">
        <v>936</v>
      </c>
      <c r="G145" s="293" t="s">
        <v>4851</v>
      </c>
      <c r="H145" s="292" t="s">
        <v>647</v>
      </c>
      <c r="I145" s="292" t="s">
        <v>635</v>
      </c>
      <c r="J145" s="294">
        <v>12050.202253358089</v>
      </c>
      <c r="K145" s="294">
        <v>5316.7954576776547</v>
      </c>
      <c r="L145" s="294">
        <v>711.09938371188355</v>
      </c>
      <c r="M145" s="75"/>
      <c r="N145" s="59" t="str">
        <f>IF(C145="","",'OPĆI DIO'!$C$1)</f>
        <v>3041 INSTITUT RUĐER BOŠKOVIĆ</v>
      </c>
      <c r="O145" s="59" t="str">
        <f t="shared" si="17"/>
        <v>423</v>
      </c>
      <c r="P145" s="59" t="str">
        <f t="shared" si="18"/>
        <v>42</v>
      </c>
      <c r="Q145" s="59" t="str">
        <f t="shared" si="19"/>
        <v>52</v>
      </c>
      <c r="R145" s="59" t="str">
        <f t="shared" si="20"/>
        <v>15</v>
      </c>
      <c r="S145" s="59" t="str">
        <f t="shared" si="21"/>
        <v>4</v>
      </c>
      <c r="T145" s="59"/>
      <c r="U145" s="59"/>
      <c r="V145" s="59"/>
      <c r="W145" s="59"/>
      <c r="X145" s="59"/>
      <c r="Y145" s="59"/>
      <c r="Z145" s="91"/>
      <c r="AA145" s="59"/>
      <c r="AB145" s="59"/>
      <c r="AC145" s="59" t="s">
        <v>1047</v>
      </c>
      <c r="AD145" s="59" t="s">
        <v>1048</v>
      </c>
      <c r="AE145" s="59" t="s">
        <v>635</v>
      </c>
      <c r="AF145" s="59" t="s">
        <v>636</v>
      </c>
      <c r="AG145" s="59" t="s">
        <v>653</v>
      </c>
      <c r="AH145" s="59" t="s">
        <v>654</v>
      </c>
    </row>
    <row r="146" spans="1:34" ht="15.75" customHeight="1">
      <c r="A146" s="292" t="s">
        <v>362</v>
      </c>
      <c r="B146" s="292" t="s">
        <v>361</v>
      </c>
      <c r="C146" s="293">
        <v>52</v>
      </c>
      <c r="D146" s="292" t="s">
        <v>500</v>
      </c>
      <c r="E146" s="293">
        <v>4241</v>
      </c>
      <c r="F146" s="292" t="s">
        <v>939</v>
      </c>
      <c r="G146" s="293" t="s">
        <v>4851</v>
      </c>
      <c r="H146" s="292" t="s">
        <v>647</v>
      </c>
      <c r="I146" s="292" t="s">
        <v>635</v>
      </c>
      <c r="J146" s="294">
        <v>1015.2524361472857</v>
      </c>
      <c r="K146" s="294">
        <v>447.95011962556936</v>
      </c>
      <c r="L146" s="294">
        <v>59.911474220703241</v>
      </c>
      <c r="M146" s="75"/>
      <c r="N146" s="59" t="str">
        <f>IF(C146="","",'OPĆI DIO'!$C$1)</f>
        <v>3041 INSTITUT RUĐER BOŠKOVIĆ</v>
      </c>
      <c r="O146" s="59" t="str">
        <f t="shared" si="17"/>
        <v>424</v>
      </c>
      <c r="P146" s="59" t="str">
        <f t="shared" si="18"/>
        <v>42</v>
      </c>
      <c r="Q146" s="59" t="str">
        <f t="shared" si="19"/>
        <v>52</v>
      </c>
      <c r="R146" s="59" t="str">
        <f t="shared" si="20"/>
        <v>15</v>
      </c>
      <c r="S146" s="59" t="str">
        <f t="shared" si="21"/>
        <v>4</v>
      </c>
      <c r="T146" s="59"/>
      <c r="U146" s="59"/>
      <c r="V146" s="59"/>
      <c r="W146" s="59"/>
      <c r="X146" s="59"/>
      <c r="Y146" s="59"/>
      <c r="Z146" s="91"/>
      <c r="AA146" s="59"/>
      <c r="AB146" s="59"/>
      <c r="AC146" s="59" t="s">
        <v>1049</v>
      </c>
      <c r="AD146" s="59" t="s">
        <v>1050</v>
      </c>
      <c r="AE146" s="59" t="s">
        <v>635</v>
      </c>
      <c r="AF146" s="59" t="s">
        <v>636</v>
      </c>
      <c r="AG146" s="59" t="s">
        <v>653</v>
      </c>
      <c r="AH146" s="59" t="s">
        <v>785</v>
      </c>
    </row>
    <row r="147" spans="1:34" ht="15.75" customHeight="1">
      <c r="A147" s="292" t="s">
        <v>362</v>
      </c>
      <c r="B147" s="292" t="s">
        <v>361</v>
      </c>
      <c r="C147" s="293">
        <v>52</v>
      </c>
      <c r="D147" s="292" t="s">
        <v>500</v>
      </c>
      <c r="E147" s="293">
        <v>4262</v>
      </c>
      <c r="F147" s="292" t="s">
        <v>952</v>
      </c>
      <c r="G147" s="293" t="s">
        <v>4851</v>
      </c>
      <c r="H147" s="292" t="s">
        <v>647</v>
      </c>
      <c r="I147" s="292" t="s">
        <v>635</v>
      </c>
      <c r="J147" s="294">
        <v>82944.034511193386</v>
      </c>
      <c r="K147" s="294">
        <v>36596.897478787236</v>
      </c>
      <c r="L147" s="294">
        <v>4894.3522750750781</v>
      </c>
      <c r="M147" s="75"/>
      <c r="N147" s="59" t="str">
        <f>IF(C147="","",'OPĆI DIO'!$C$1)</f>
        <v>3041 INSTITUT RUĐER BOŠKOVIĆ</v>
      </c>
      <c r="O147" s="59" t="str">
        <f t="shared" si="17"/>
        <v>426</v>
      </c>
      <c r="P147" s="59" t="str">
        <f t="shared" si="18"/>
        <v>42</v>
      </c>
      <c r="Q147" s="59" t="str">
        <f t="shared" si="19"/>
        <v>52</v>
      </c>
      <c r="R147" s="59" t="str">
        <f t="shared" si="20"/>
        <v>15</v>
      </c>
      <c r="S147" s="59" t="str">
        <f t="shared" si="21"/>
        <v>4</v>
      </c>
      <c r="T147" s="59"/>
      <c r="U147" s="59"/>
      <c r="V147" s="59"/>
      <c r="W147" s="59"/>
      <c r="X147" s="59"/>
      <c r="Y147" s="59"/>
      <c r="Z147" s="91"/>
      <c r="AA147" s="59"/>
      <c r="AB147" s="59"/>
      <c r="AC147" s="59" t="s">
        <v>1051</v>
      </c>
      <c r="AD147" s="59" t="s">
        <v>1052</v>
      </c>
      <c r="AE147" s="59" t="s">
        <v>635</v>
      </c>
      <c r="AF147" s="59" t="s">
        <v>636</v>
      </c>
      <c r="AG147" s="59" t="s">
        <v>653</v>
      </c>
      <c r="AH147" s="59" t="s">
        <v>663</v>
      </c>
    </row>
    <row r="148" spans="1:34" ht="15.75" customHeight="1">
      <c r="A148" s="292" t="s">
        <v>362</v>
      </c>
      <c r="B148" s="292" t="s">
        <v>361</v>
      </c>
      <c r="C148" s="293">
        <v>52</v>
      </c>
      <c r="D148" s="292" t="s">
        <v>500</v>
      </c>
      <c r="E148" s="293">
        <v>3211</v>
      </c>
      <c r="F148" s="292" t="s">
        <v>648</v>
      </c>
      <c r="G148" s="293" t="s">
        <v>4851</v>
      </c>
      <c r="H148" s="292" t="s">
        <v>647</v>
      </c>
      <c r="I148" s="292" t="s">
        <v>635</v>
      </c>
      <c r="J148" s="294">
        <v>18074.7</v>
      </c>
      <c r="K148" s="294">
        <v>18978.435000000001</v>
      </c>
      <c r="L148" s="294">
        <v>18979</v>
      </c>
      <c r="M148" s="75"/>
      <c r="N148" s="59" t="str">
        <f>IF(C148="","",'OPĆI DIO'!$C$1)</f>
        <v>3041 INSTITUT RUĐER BOŠKOVIĆ</v>
      </c>
      <c r="O148" s="59" t="str">
        <f t="shared" si="17"/>
        <v>321</v>
      </c>
      <c r="P148" s="59" t="str">
        <f t="shared" si="18"/>
        <v>32</v>
      </c>
      <c r="Q148" s="59" t="str">
        <f t="shared" si="19"/>
        <v>52</v>
      </c>
      <c r="R148" s="59" t="str">
        <f t="shared" si="20"/>
        <v>15</v>
      </c>
      <c r="S148" s="59" t="str">
        <f t="shared" si="21"/>
        <v>3</v>
      </c>
      <c r="T148" s="59"/>
      <c r="U148" s="59"/>
      <c r="V148" s="59"/>
      <c r="W148" s="59"/>
      <c r="X148" s="59"/>
      <c r="Y148" s="59"/>
      <c r="Z148" s="91"/>
      <c r="AA148" s="59"/>
      <c r="AB148" s="59"/>
      <c r="AC148" s="59" t="s">
        <v>1053</v>
      </c>
      <c r="AD148" s="59" t="s">
        <v>1054</v>
      </c>
      <c r="AE148" s="59" t="s">
        <v>635</v>
      </c>
      <c r="AF148" s="59" t="s">
        <v>636</v>
      </c>
      <c r="AG148" s="59" t="s">
        <v>653</v>
      </c>
      <c r="AH148" s="59" t="s">
        <v>654</v>
      </c>
    </row>
    <row r="149" spans="1:34" ht="15.75" customHeight="1">
      <c r="A149" s="292" t="s">
        <v>362</v>
      </c>
      <c r="B149" s="292" t="s">
        <v>361</v>
      </c>
      <c r="C149" s="293">
        <v>52</v>
      </c>
      <c r="D149" s="292" t="s">
        <v>500</v>
      </c>
      <c r="E149" s="293">
        <v>3213</v>
      </c>
      <c r="F149" s="292" t="s">
        <v>660</v>
      </c>
      <c r="G149" s="293" t="s">
        <v>4851</v>
      </c>
      <c r="H149" s="292" t="s">
        <v>647</v>
      </c>
      <c r="I149" s="292" t="s">
        <v>635</v>
      </c>
      <c r="J149" s="294">
        <v>2509.5</v>
      </c>
      <c r="K149" s="294">
        <v>2634.9749999999999</v>
      </c>
      <c r="L149" s="294">
        <v>2635</v>
      </c>
      <c r="M149" s="75"/>
      <c r="N149" s="59" t="str">
        <f>IF(C149="","",'OPĆI DIO'!$C$1)</f>
        <v>3041 INSTITUT RUĐER BOŠKOVIĆ</v>
      </c>
      <c r="O149" s="59" t="str">
        <f t="shared" si="17"/>
        <v>321</v>
      </c>
      <c r="P149" s="59" t="str">
        <f t="shared" si="18"/>
        <v>32</v>
      </c>
      <c r="Q149" s="59" t="str">
        <f t="shared" si="19"/>
        <v>52</v>
      </c>
      <c r="R149" s="59" t="str">
        <f t="shared" si="20"/>
        <v>15</v>
      </c>
      <c r="S149" s="59" t="str">
        <f t="shared" si="21"/>
        <v>3</v>
      </c>
      <c r="T149" s="59"/>
      <c r="U149" s="59"/>
      <c r="V149" s="59"/>
      <c r="W149" s="59"/>
      <c r="X149" s="59"/>
      <c r="Y149" s="59"/>
      <c r="Z149" s="91"/>
      <c r="AA149" s="59"/>
      <c r="AB149" s="59"/>
      <c r="AC149" s="59" t="s">
        <v>1055</v>
      </c>
      <c r="AD149" s="59" t="s">
        <v>1056</v>
      </c>
      <c r="AE149" s="59" t="s">
        <v>635</v>
      </c>
      <c r="AF149" s="59" t="s">
        <v>636</v>
      </c>
      <c r="AG149" s="59" t="s">
        <v>637</v>
      </c>
      <c r="AH149" s="59" t="s">
        <v>638</v>
      </c>
    </row>
    <row r="150" spans="1:34" ht="15.75" customHeight="1">
      <c r="A150" s="292" t="s">
        <v>362</v>
      </c>
      <c r="B150" s="292" t="s">
        <v>361</v>
      </c>
      <c r="C150" s="293">
        <v>52</v>
      </c>
      <c r="D150" s="292" t="s">
        <v>500</v>
      </c>
      <c r="E150" s="293">
        <v>3214</v>
      </c>
      <c r="F150" s="292" t="s">
        <v>664</v>
      </c>
      <c r="G150" s="293" t="s">
        <v>4851</v>
      </c>
      <c r="H150" s="292" t="s">
        <v>647</v>
      </c>
      <c r="I150" s="292" t="s">
        <v>635</v>
      </c>
      <c r="J150" s="294">
        <v>1079.4000000000001</v>
      </c>
      <c r="K150" s="294">
        <v>1133.3700000000001</v>
      </c>
      <c r="L150" s="294">
        <v>1133</v>
      </c>
      <c r="M150" s="75"/>
      <c r="N150" s="59" t="str">
        <f>IF(C150="","",'OPĆI DIO'!$C$1)</f>
        <v>3041 INSTITUT RUĐER BOŠKOVIĆ</v>
      </c>
      <c r="O150" s="59" t="str">
        <f t="shared" si="17"/>
        <v>321</v>
      </c>
      <c r="P150" s="59" t="str">
        <f t="shared" si="18"/>
        <v>32</v>
      </c>
      <c r="Q150" s="59" t="str">
        <f t="shared" si="19"/>
        <v>52</v>
      </c>
      <c r="R150" s="59" t="str">
        <f t="shared" si="20"/>
        <v>15</v>
      </c>
      <c r="S150" s="59" t="str">
        <f t="shared" si="21"/>
        <v>3</v>
      </c>
      <c r="T150" s="59"/>
      <c r="U150" s="59"/>
      <c r="V150" s="59"/>
      <c r="W150" s="59"/>
      <c r="X150" s="59"/>
      <c r="Y150" s="59"/>
      <c r="Z150" s="91"/>
      <c r="AA150" s="59"/>
      <c r="AB150" s="59"/>
      <c r="AC150" s="59" t="s">
        <v>1057</v>
      </c>
      <c r="AD150" s="59" t="s">
        <v>1058</v>
      </c>
      <c r="AE150" s="59" t="s">
        <v>635</v>
      </c>
      <c r="AF150" s="59" t="s">
        <v>636</v>
      </c>
      <c r="AG150" s="59" t="s">
        <v>653</v>
      </c>
      <c r="AH150" s="59" t="s">
        <v>663</v>
      </c>
    </row>
    <row r="151" spans="1:34" ht="15.75" customHeight="1">
      <c r="A151" s="292" t="s">
        <v>362</v>
      </c>
      <c r="B151" s="292" t="s">
        <v>361</v>
      </c>
      <c r="C151" s="293">
        <v>52</v>
      </c>
      <c r="D151" s="292" t="s">
        <v>500</v>
      </c>
      <c r="E151" s="293">
        <v>3222</v>
      </c>
      <c r="F151" s="292" t="s">
        <v>671</v>
      </c>
      <c r="G151" s="293" t="s">
        <v>4851</v>
      </c>
      <c r="H151" s="292" t="s">
        <v>647</v>
      </c>
      <c r="I151" s="292" t="s">
        <v>635</v>
      </c>
      <c r="J151" s="294">
        <v>15241.800000000001</v>
      </c>
      <c r="K151" s="294">
        <v>16003.890000000001</v>
      </c>
      <c r="L151" s="294">
        <v>16004</v>
      </c>
      <c r="M151" s="75"/>
      <c r="N151" s="59" t="str">
        <f>IF(C151="","",'OPĆI DIO'!$C$1)</f>
        <v>3041 INSTITUT RUĐER BOŠKOVIĆ</v>
      </c>
      <c r="O151" s="59" t="str">
        <f t="shared" si="17"/>
        <v>322</v>
      </c>
      <c r="P151" s="59" t="str">
        <f t="shared" si="18"/>
        <v>32</v>
      </c>
      <c r="Q151" s="59" t="str">
        <f t="shared" si="19"/>
        <v>52</v>
      </c>
      <c r="R151" s="59" t="str">
        <f t="shared" si="20"/>
        <v>15</v>
      </c>
      <c r="S151" s="59" t="str">
        <f t="shared" si="21"/>
        <v>3</v>
      </c>
      <c r="T151" s="59"/>
      <c r="U151" s="59"/>
      <c r="V151" s="59"/>
      <c r="W151" s="59"/>
      <c r="X151" s="59"/>
      <c r="Y151" s="59"/>
      <c r="Z151" s="91"/>
      <c r="AA151" s="59"/>
      <c r="AB151" s="59"/>
      <c r="AC151" s="59" t="s">
        <v>1059</v>
      </c>
      <c r="AD151" s="59" t="s">
        <v>1060</v>
      </c>
      <c r="AE151" s="59" t="s">
        <v>635</v>
      </c>
      <c r="AF151" s="59" t="s">
        <v>636</v>
      </c>
      <c r="AG151" s="59" t="s">
        <v>653</v>
      </c>
      <c r="AH151" s="59" t="s">
        <v>1046</v>
      </c>
    </row>
    <row r="152" spans="1:34" ht="15.75" customHeight="1">
      <c r="A152" s="292" t="s">
        <v>362</v>
      </c>
      <c r="B152" s="292" t="s">
        <v>361</v>
      </c>
      <c r="C152" s="293">
        <v>52</v>
      </c>
      <c r="D152" s="292" t="s">
        <v>500</v>
      </c>
      <c r="E152" s="293">
        <v>3224</v>
      </c>
      <c r="F152" s="292" t="s">
        <v>679</v>
      </c>
      <c r="G152" s="293" t="s">
        <v>4851</v>
      </c>
      <c r="H152" s="292" t="s">
        <v>647</v>
      </c>
      <c r="I152" s="292" t="s">
        <v>635</v>
      </c>
      <c r="J152" s="294">
        <v>3713.8500000000004</v>
      </c>
      <c r="K152" s="294">
        <v>3899.5425000000005</v>
      </c>
      <c r="L152" s="294">
        <v>3900</v>
      </c>
      <c r="M152" s="75"/>
      <c r="N152" s="59" t="str">
        <f>IF(C152="","",'OPĆI DIO'!$C$1)</f>
        <v>3041 INSTITUT RUĐER BOŠKOVIĆ</v>
      </c>
      <c r="O152" s="59" t="str">
        <f t="shared" si="17"/>
        <v>322</v>
      </c>
      <c r="P152" s="59" t="str">
        <f t="shared" si="18"/>
        <v>32</v>
      </c>
      <c r="Q152" s="59" t="str">
        <f t="shared" si="19"/>
        <v>52</v>
      </c>
      <c r="R152" s="59" t="str">
        <f t="shared" si="20"/>
        <v>15</v>
      </c>
      <c r="S152" s="59" t="str">
        <f t="shared" si="21"/>
        <v>3</v>
      </c>
      <c r="T152" s="59"/>
      <c r="U152" s="59"/>
      <c r="V152" s="59"/>
      <c r="W152" s="59"/>
      <c r="X152" s="59"/>
      <c r="Y152" s="59"/>
      <c r="Z152" s="91"/>
      <c r="AA152" s="59"/>
      <c r="AB152" s="59"/>
      <c r="AC152" s="59" t="s">
        <v>1061</v>
      </c>
      <c r="AD152" s="59" t="s">
        <v>1062</v>
      </c>
      <c r="AE152" s="59" t="s">
        <v>635</v>
      </c>
      <c r="AF152" s="59" t="s">
        <v>636</v>
      </c>
      <c r="AG152" s="59" t="s">
        <v>653</v>
      </c>
      <c r="AH152" s="59" t="s">
        <v>663</v>
      </c>
    </row>
    <row r="153" spans="1:34" ht="15.75" customHeight="1">
      <c r="A153" s="292" t="s">
        <v>362</v>
      </c>
      <c r="B153" s="292" t="s">
        <v>361</v>
      </c>
      <c r="C153" s="293">
        <v>52</v>
      </c>
      <c r="D153" s="292" t="s">
        <v>500</v>
      </c>
      <c r="E153" s="293">
        <v>3231</v>
      </c>
      <c r="F153" s="292" t="s">
        <v>696</v>
      </c>
      <c r="G153" s="293" t="s">
        <v>4851</v>
      </c>
      <c r="H153" s="292" t="s">
        <v>647</v>
      </c>
      <c r="I153" s="292" t="s">
        <v>635</v>
      </c>
      <c r="J153" s="294">
        <v>763.35</v>
      </c>
      <c r="K153" s="294">
        <v>801.51750000000004</v>
      </c>
      <c r="L153" s="294">
        <v>802</v>
      </c>
      <c r="M153" s="75"/>
      <c r="N153" s="59" t="str">
        <f>IF(C153="","",'OPĆI DIO'!$C$1)</f>
        <v>3041 INSTITUT RUĐER BOŠKOVIĆ</v>
      </c>
      <c r="O153" s="59" t="str">
        <f t="shared" si="17"/>
        <v>323</v>
      </c>
      <c r="P153" s="59" t="str">
        <f t="shared" si="18"/>
        <v>32</v>
      </c>
      <c r="Q153" s="59" t="str">
        <f t="shared" si="19"/>
        <v>52</v>
      </c>
      <c r="R153" s="59" t="str">
        <f t="shared" si="20"/>
        <v>15</v>
      </c>
      <c r="S153" s="59" t="str">
        <f t="shared" si="21"/>
        <v>3</v>
      </c>
      <c r="T153" s="59"/>
      <c r="U153" s="59"/>
      <c r="V153" s="59"/>
      <c r="W153" s="59"/>
      <c r="X153" s="59"/>
      <c r="Y153" s="59"/>
      <c r="Z153" s="91"/>
      <c r="AA153" s="59"/>
      <c r="AB153" s="59"/>
      <c r="AC153" s="59" t="s">
        <v>1063</v>
      </c>
      <c r="AD153" s="59" t="s">
        <v>1064</v>
      </c>
      <c r="AE153" s="59" t="s">
        <v>665</v>
      </c>
      <c r="AF153" s="59" t="s">
        <v>666</v>
      </c>
      <c r="AG153" s="59" t="s">
        <v>653</v>
      </c>
      <c r="AH153" s="59" t="s">
        <v>682</v>
      </c>
    </row>
    <row r="154" spans="1:34" ht="15.75" customHeight="1">
      <c r="A154" s="292" t="s">
        <v>362</v>
      </c>
      <c r="B154" s="292" t="s">
        <v>361</v>
      </c>
      <c r="C154" s="293">
        <v>52</v>
      </c>
      <c r="D154" s="292" t="s">
        <v>500</v>
      </c>
      <c r="E154" s="293">
        <v>3233</v>
      </c>
      <c r="F154" s="292" t="s">
        <v>702</v>
      </c>
      <c r="G154" s="293" t="s">
        <v>4851</v>
      </c>
      <c r="H154" s="292" t="s">
        <v>647</v>
      </c>
      <c r="I154" s="292" t="s">
        <v>635</v>
      </c>
      <c r="J154" s="294">
        <v>1414.3500000000001</v>
      </c>
      <c r="K154" s="294">
        <v>1485.0675000000001</v>
      </c>
      <c r="L154" s="294">
        <v>1486</v>
      </c>
      <c r="M154" s="75"/>
      <c r="N154" s="59" t="str">
        <f>IF(C154="","",'OPĆI DIO'!$C$1)</f>
        <v>3041 INSTITUT RUĐER BOŠKOVIĆ</v>
      </c>
      <c r="O154" s="59" t="str">
        <f t="shared" si="17"/>
        <v>323</v>
      </c>
      <c r="P154" s="59" t="str">
        <f t="shared" si="18"/>
        <v>32</v>
      </c>
      <c r="Q154" s="59" t="str">
        <f t="shared" si="19"/>
        <v>52</v>
      </c>
      <c r="R154" s="59" t="str">
        <f t="shared" si="20"/>
        <v>15</v>
      </c>
      <c r="S154" s="59" t="str">
        <f t="shared" si="21"/>
        <v>3</v>
      </c>
      <c r="T154" s="59"/>
      <c r="U154" s="59"/>
      <c r="V154" s="59"/>
      <c r="W154" s="59"/>
      <c r="X154" s="59"/>
      <c r="Y154" s="59"/>
      <c r="Z154" s="91"/>
      <c r="AA154" s="59"/>
      <c r="AB154" s="59"/>
      <c r="AC154" s="59" t="s">
        <v>1065</v>
      </c>
      <c r="AD154" s="59" t="s">
        <v>1066</v>
      </c>
      <c r="AE154" s="59" t="s">
        <v>635</v>
      </c>
      <c r="AF154" s="59" t="s">
        <v>636</v>
      </c>
      <c r="AG154" s="59" t="s">
        <v>653</v>
      </c>
      <c r="AH154" s="59" t="s">
        <v>682</v>
      </c>
    </row>
    <row r="155" spans="1:34" ht="15.75" customHeight="1">
      <c r="A155" s="292" t="s">
        <v>362</v>
      </c>
      <c r="B155" s="292" t="s">
        <v>361</v>
      </c>
      <c r="C155" s="293">
        <v>52</v>
      </c>
      <c r="D155" s="292" t="s">
        <v>500</v>
      </c>
      <c r="E155" s="293">
        <v>3236</v>
      </c>
      <c r="F155" s="292" t="s">
        <v>711</v>
      </c>
      <c r="G155" s="293" t="s">
        <v>4851</v>
      </c>
      <c r="H155" s="292" t="s">
        <v>647</v>
      </c>
      <c r="I155" s="292" t="s">
        <v>635</v>
      </c>
      <c r="J155" s="294">
        <v>840</v>
      </c>
      <c r="K155" s="294">
        <v>882</v>
      </c>
      <c r="L155" s="294">
        <v>882</v>
      </c>
      <c r="M155" s="75"/>
      <c r="N155" s="59" t="str">
        <f>IF(C155="","",'OPĆI DIO'!$C$1)</f>
        <v>3041 INSTITUT RUĐER BOŠKOVIĆ</v>
      </c>
      <c r="O155" s="59" t="str">
        <f t="shared" si="17"/>
        <v>323</v>
      </c>
      <c r="P155" s="59" t="str">
        <f t="shared" si="18"/>
        <v>32</v>
      </c>
      <c r="Q155" s="59" t="str">
        <f t="shared" si="19"/>
        <v>52</v>
      </c>
      <c r="R155" s="59" t="str">
        <f t="shared" si="20"/>
        <v>15</v>
      </c>
      <c r="S155" s="59" t="str">
        <f t="shared" si="21"/>
        <v>3</v>
      </c>
      <c r="T155" s="59"/>
      <c r="U155" s="59"/>
      <c r="V155" s="59"/>
      <c r="W155" s="59"/>
      <c r="X155" s="59"/>
      <c r="Y155" s="59"/>
      <c r="Z155" s="91"/>
      <c r="AA155" s="59"/>
      <c r="AB155" s="59"/>
      <c r="AC155" s="59" t="s">
        <v>1067</v>
      </c>
      <c r="AD155" s="59" t="s">
        <v>1068</v>
      </c>
      <c r="AE155" s="59" t="s">
        <v>665</v>
      </c>
      <c r="AF155" s="59" t="s">
        <v>666</v>
      </c>
      <c r="AG155" s="59" t="s">
        <v>653</v>
      </c>
      <c r="AH155" s="59" t="s">
        <v>682</v>
      </c>
    </row>
    <row r="156" spans="1:34" ht="15.75" customHeight="1">
      <c r="A156" s="292" t="s">
        <v>362</v>
      </c>
      <c r="B156" s="292" t="s">
        <v>361</v>
      </c>
      <c r="C156" s="293">
        <v>52</v>
      </c>
      <c r="D156" s="292" t="s">
        <v>500</v>
      </c>
      <c r="E156" s="293">
        <v>3239</v>
      </c>
      <c r="F156" s="292" t="s">
        <v>720</v>
      </c>
      <c r="G156" s="293" t="s">
        <v>4851</v>
      </c>
      <c r="H156" s="292" t="s">
        <v>647</v>
      </c>
      <c r="I156" s="292" t="s">
        <v>635</v>
      </c>
      <c r="J156" s="294">
        <v>84</v>
      </c>
      <c r="K156" s="294">
        <v>88.2</v>
      </c>
      <c r="L156" s="294">
        <v>88</v>
      </c>
      <c r="M156" s="75"/>
      <c r="N156" s="59" t="str">
        <f>IF(C156="","",'OPĆI DIO'!$C$1)</f>
        <v>3041 INSTITUT RUĐER BOŠKOVIĆ</v>
      </c>
      <c r="O156" s="59" t="str">
        <f t="shared" si="17"/>
        <v>323</v>
      </c>
      <c r="P156" s="59" t="str">
        <f t="shared" si="18"/>
        <v>32</v>
      </c>
      <c r="Q156" s="59" t="str">
        <f t="shared" si="19"/>
        <v>52</v>
      </c>
      <c r="R156" s="59" t="str">
        <f t="shared" si="20"/>
        <v>15</v>
      </c>
      <c r="S156" s="59" t="str">
        <f t="shared" si="21"/>
        <v>3</v>
      </c>
      <c r="T156" s="59"/>
      <c r="U156" s="59"/>
      <c r="V156" s="59"/>
      <c r="W156" s="59"/>
      <c r="X156" s="59"/>
      <c r="Y156" s="59"/>
      <c r="Z156" s="91"/>
      <c r="AA156" s="59"/>
      <c r="AB156" s="59"/>
      <c r="AC156" s="59" t="s">
        <v>1069</v>
      </c>
      <c r="AD156" s="59" t="s">
        <v>1070</v>
      </c>
      <c r="AE156" s="59" t="s">
        <v>677</v>
      </c>
      <c r="AF156" s="59" t="s">
        <v>678</v>
      </c>
      <c r="AG156" s="59" t="s">
        <v>653</v>
      </c>
      <c r="AH156" s="59" t="s">
        <v>682</v>
      </c>
    </row>
    <row r="157" spans="1:34" ht="15.75" customHeight="1">
      <c r="A157" s="292" t="s">
        <v>362</v>
      </c>
      <c r="B157" s="292" t="s">
        <v>361</v>
      </c>
      <c r="C157" s="293">
        <v>52</v>
      </c>
      <c r="D157" s="292" t="s">
        <v>500</v>
      </c>
      <c r="E157" s="293">
        <v>3241</v>
      </c>
      <c r="F157" s="292" t="s">
        <v>723</v>
      </c>
      <c r="G157" s="293" t="s">
        <v>4851</v>
      </c>
      <c r="H157" s="292" t="s">
        <v>647</v>
      </c>
      <c r="I157" s="292" t="s">
        <v>635</v>
      </c>
      <c r="J157" s="294">
        <v>10307.85</v>
      </c>
      <c r="K157" s="294">
        <v>10823.2425</v>
      </c>
      <c r="L157" s="294">
        <v>10823</v>
      </c>
      <c r="M157" s="75"/>
      <c r="N157" s="59" t="str">
        <f>IF(C157="","",'OPĆI DIO'!$C$1)</f>
        <v>3041 INSTITUT RUĐER BOŠKOVIĆ</v>
      </c>
      <c r="O157" s="59" t="str">
        <f t="shared" si="17"/>
        <v>324</v>
      </c>
      <c r="P157" s="59" t="str">
        <f t="shared" si="18"/>
        <v>32</v>
      </c>
      <c r="Q157" s="59" t="str">
        <f t="shared" si="19"/>
        <v>52</v>
      </c>
      <c r="R157" s="59" t="str">
        <f t="shared" si="20"/>
        <v>15</v>
      </c>
      <c r="S157" s="59" t="str">
        <f t="shared" si="21"/>
        <v>3</v>
      </c>
      <c r="T157" s="59"/>
      <c r="U157" s="59"/>
      <c r="V157" s="59"/>
      <c r="W157" s="59"/>
      <c r="X157" s="59"/>
      <c r="Y157" s="59"/>
      <c r="Z157" s="91"/>
      <c r="AA157" s="59"/>
      <c r="AB157" s="59"/>
      <c r="AC157" s="59" t="s">
        <v>1071</v>
      </c>
      <c r="AD157" s="59" t="s">
        <v>1072</v>
      </c>
      <c r="AE157" s="59" t="s">
        <v>677</v>
      </c>
      <c r="AF157" s="59" t="s">
        <v>678</v>
      </c>
      <c r="AG157" s="59" t="s">
        <v>653</v>
      </c>
      <c r="AH157" s="59" t="s">
        <v>682</v>
      </c>
    </row>
    <row r="158" spans="1:34" ht="15.75" customHeight="1">
      <c r="A158" s="292" t="s">
        <v>362</v>
      </c>
      <c r="B158" s="292" t="s">
        <v>361</v>
      </c>
      <c r="C158" s="293">
        <v>52</v>
      </c>
      <c r="D158" s="292" t="s">
        <v>500</v>
      </c>
      <c r="E158" s="293">
        <v>3293</v>
      </c>
      <c r="F158" s="292" t="s">
        <v>732</v>
      </c>
      <c r="G158" s="293" t="s">
        <v>4851</v>
      </c>
      <c r="H158" s="292" t="s">
        <v>647</v>
      </c>
      <c r="I158" s="292" t="s">
        <v>635</v>
      </c>
      <c r="J158" s="294">
        <v>471.45000000000005</v>
      </c>
      <c r="K158" s="294">
        <v>495.02250000000009</v>
      </c>
      <c r="L158" s="294">
        <v>495</v>
      </c>
      <c r="M158" s="75"/>
      <c r="N158" s="59" t="str">
        <f>IF(C158="","",'OPĆI DIO'!$C$1)</f>
        <v>3041 INSTITUT RUĐER BOŠKOVIĆ</v>
      </c>
      <c r="O158" s="59" t="str">
        <f t="shared" si="17"/>
        <v>329</v>
      </c>
      <c r="P158" s="59" t="str">
        <f t="shared" si="18"/>
        <v>32</v>
      </c>
      <c r="Q158" s="59" t="str">
        <f t="shared" si="19"/>
        <v>52</v>
      </c>
      <c r="R158" s="59" t="str">
        <f t="shared" si="20"/>
        <v>15</v>
      </c>
      <c r="S158" s="59" t="str">
        <f t="shared" si="21"/>
        <v>3</v>
      </c>
      <c r="T158" s="59"/>
      <c r="U158" s="59"/>
      <c r="V158" s="59"/>
      <c r="W158" s="59"/>
      <c r="X158" s="59"/>
      <c r="Y158" s="59"/>
      <c r="Z158" s="91"/>
      <c r="AA158" s="59"/>
      <c r="AB158" s="59"/>
      <c r="AC158" s="59" t="s">
        <v>1073</v>
      </c>
      <c r="AD158" s="59" t="s">
        <v>1074</v>
      </c>
      <c r="AE158" s="59" t="s">
        <v>677</v>
      </c>
      <c r="AF158" s="59" t="s">
        <v>678</v>
      </c>
      <c r="AG158" s="59" t="s">
        <v>653</v>
      </c>
      <c r="AH158" s="59" t="s">
        <v>682</v>
      </c>
    </row>
    <row r="159" spans="1:34" ht="15.75" customHeight="1">
      <c r="A159" s="292" t="s">
        <v>362</v>
      </c>
      <c r="B159" s="292" t="s">
        <v>361</v>
      </c>
      <c r="C159" s="293">
        <v>52</v>
      </c>
      <c r="D159" s="292" t="s">
        <v>500</v>
      </c>
      <c r="E159" s="293">
        <v>3431</v>
      </c>
      <c r="F159" s="292" t="s">
        <v>764</v>
      </c>
      <c r="G159" s="293" t="s">
        <v>4851</v>
      </c>
      <c r="H159" s="292" t="s">
        <v>647</v>
      </c>
      <c r="I159" s="292" t="s">
        <v>635</v>
      </c>
      <c r="J159" s="294">
        <v>14.700000000000001</v>
      </c>
      <c r="K159" s="294">
        <v>15.435000000000002</v>
      </c>
      <c r="L159" s="294">
        <v>15</v>
      </c>
      <c r="M159" s="75"/>
      <c r="N159" s="59" t="str">
        <f>IF(C159="","",'OPĆI DIO'!$C$1)</f>
        <v>3041 INSTITUT RUĐER BOŠKOVIĆ</v>
      </c>
      <c r="O159" s="59" t="str">
        <f t="shared" si="17"/>
        <v>343</v>
      </c>
      <c r="P159" s="59" t="str">
        <f t="shared" si="18"/>
        <v>34</v>
      </c>
      <c r="Q159" s="59" t="str">
        <f t="shared" si="19"/>
        <v>52</v>
      </c>
      <c r="R159" s="59" t="str">
        <f t="shared" si="20"/>
        <v>15</v>
      </c>
      <c r="S159" s="59" t="str">
        <f t="shared" si="21"/>
        <v>3</v>
      </c>
      <c r="T159" s="59"/>
      <c r="U159" s="59"/>
      <c r="V159" s="59"/>
      <c r="W159" s="59"/>
      <c r="X159" s="59"/>
      <c r="Y159" s="59"/>
      <c r="Z159" s="91"/>
      <c r="AA159" s="59"/>
      <c r="AB159" s="59"/>
      <c r="AC159" s="59" t="s">
        <v>1075</v>
      </c>
      <c r="AD159" s="59" t="s">
        <v>1076</v>
      </c>
      <c r="AE159" s="59" t="s">
        <v>677</v>
      </c>
      <c r="AF159" s="59" t="s">
        <v>678</v>
      </c>
      <c r="AG159" s="59" t="s">
        <v>653</v>
      </c>
      <c r="AH159" s="59" t="s">
        <v>682</v>
      </c>
    </row>
    <row r="160" spans="1:34" ht="15.75" customHeight="1">
      <c r="A160" s="292" t="s">
        <v>362</v>
      </c>
      <c r="B160" s="292" t="s">
        <v>361</v>
      </c>
      <c r="C160" s="293">
        <v>52</v>
      </c>
      <c r="D160" s="292" t="s">
        <v>500</v>
      </c>
      <c r="E160" s="293">
        <v>4221</v>
      </c>
      <c r="F160" s="292" t="s">
        <v>915</v>
      </c>
      <c r="G160" s="293" t="s">
        <v>4851</v>
      </c>
      <c r="H160" s="292" t="s">
        <v>647</v>
      </c>
      <c r="I160" s="292" t="s">
        <v>635</v>
      </c>
      <c r="J160" s="294">
        <v>5387.55</v>
      </c>
      <c r="K160" s="294">
        <v>5656.9275000000007</v>
      </c>
      <c r="L160" s="294">
        <v>5657</v>
      </c>
      <c r="M160" s="75"/>
      <c r="N160" s="59" t="str">
        <f>IF(C160="","",'OPĆI DIO'!$C$1)</f>
        <v>3041 INSTITUT RUĐER BOŠKOVIĆ</v>
      </c>
      <c r="O160" s="59" t="str">
        <f t="shared" si="17"/>
        <v>422</v>
      </c>
      <c r="P160" s="59" t="str">
        <f t="shared" si="18"/>
        <v>42</v>
      </c>
      <c r="Q160" s="59" t="str">
        <f t="shared" si="19"/>
        <v>52</v>
      </c>
      <c r="R160" s="59" t="str">
        <f t="shared" si="20"/>
        <v>15</v>
      </c>
      <c r="S160" s="59" t="str">
        <f t="shared" si="21"/>
        <v>4</v>
      </c>
      <c r="T160" s="59"/>
      <c r="U160" s="59"/>
      <c r="V160" s="59"/>
      <c r="W160" s="59"/>
      <c r="X160" s="59"/>
      <c r="Y160" s="59"/>
      <c r="Z160" s="91"/>
      <c r="AA160" s="59"/>
      <c r="AB160" s="59"/>
      <c r="AC160" s="59" t="s">
        <v>1077</v>
      </c>
      <c r="AD160" s="59" t="s">
        <v>1078</v>
      </c>
      <c r="AE160" s="59" t="s">
        <v>677</v>
      </c>
      <c r="AF160" s="59" t="s">
        <v>678</v>
      </c>
      <c r="AG160" s="59" t="s">
        <v>653</v>
      </c>
      <c r="AH160" s="59" t="s">
        <v>682</v>
      </c>
    </row>
    <row r="161" spans="1:34" ht="15.75" customHeight="1">
      <c r="A161" s="292" t="s">
        <v>362</v>
      </c>
      <c r="B161" s="292" t="s">
        <v>361</v>
      </c>
      <c r="C161" s="293">
        <v>52</v>
      </c>
      <c r="D161" s="292" t="s">
        <v>500</v>
      </c>
      <c r="E161" s="293">
        <v>4223</v>
      </c>
      <c r="F161" s="292" t="s">
        <v>919</v>
      </c>
      <c r="G161" s="293" t="s">
        <v>4851</v>
      </c>
      <c r="H161" s="292" t="s">
        <v>647</v>
      </c>
      <c r="I161" s="292" t="s">
        <v>635</v>
      </c>
      <c r="J161" s="294">
        <v>1425.9</v>
      </c>
      <c r="K161" s="294">
        <v>1497.1950000000002</v>
      </c>
      <c r="L161" s="294">
        <v>1497</v>
      </c>
      <c r="M161" s="75"/>
      <c r="N161" s="59" t="str">
        <f>IF(C161="","",'OPĆI DIO'!$C$1)</f>
        <v>3041 INSTITUT RUĐER BOŠKOVIĆ</v>
      </c>
      <c r="O161" s="59" t="str">
        <f t="shared" si="17"/>
        <v>422</v>
      </c>
      <c r="P161" s="59" t="str">
        <f t="shared" si="18"/>
        <v>42</v>
      </c>
      <c r="Q161" s="59" t="str">
        <f t="shared" si="19"/>
        <v>52</v>
      </c>
      <c r="R161" s="59" t="str">
        <f t="shared" si="20"/>
        <v>15</v>
      </c>
      <c r="S161" s="59" t="str">
        <f t="shared" si="21"/>
        <v>4</v>
      </c>
      <c r="T161" s="59"/>
      <c r="U161" s="59"/>
      <c r="V161" s="59"/>
      <c r="W161" s="59"/>
      <c r="X161" s="59"/>
      <c r="Y161" s="59"/>
      <c r="Z161" s="91"/>
      <c r="AA161" s="59"/>
      <c r="AB161" s="59"/>
      <c r="AC161" s="59" t="s">
        <v>1079</v>
      </c>
      <c r="AD161" s="59" t="s">
        <v>1080</v>
      </c>
      <c r="AE161" s="59" t="s">
        <v>677</v>
      </c>
      <c r="AF161" s="59" t="s">
        <v>678</v>
      </c>
      <c r="AG161" s="59" t="s">
        <v>653</v>
      </c>
      <c r="AH161" s="59" t="s">
        <v>682</v>
      </c>
    </row>
    <row r="162" spans="1:34" ht="15.75" customHeight="1">
      <c r="A162" s="292" t="s">
        <v>362</v>
      </c>
      <c r="B162" s="292" t="s">
        <v>361</v>
      </c>
      <c r="C162" s="293">
        <v>52</v>
      </c>
      <c r="D162" s="292" t="s">
        <v>500</v>
      </c>
      <c r="E162" s="293">
        <v>4224</v>
      </c>
      <c r="F162" s="292" t="s">
        <v>922</v>
      </c>
      <c r="G162" s="293" t="s">
        <v>4851</v>
      </c>
      <c r="H162" s="292" t="s">
        <v>647</v>
      </c>
      <c r="I162" s="292" t="s">
        <v>635</v>
      </c>
      <c r="J162" s="294">
        <v>2118.9</v>
      </c>
      <c r="K162" s="294">
        <v>2224.8450000000003</v>
      </c>
      <c r="L162" s="294">
        <v>2225</v>
      </c>
      <c r="M162" s="75"/>
      <c r="N162" s="59" t="str">
        <f>IF(C162="","",'OPĆI DIO'!$C$1)</f>
        <v>3041 INSTITUT RUĐER BOŠKOVIĆ</v>
      </c>
      <c r="O162" s="59" t="str">
        <f t="shared" si="17"/>
        <v>422</v>
      </c>
      <c r="P162" s="59" t="str">
        <f t="shared" si="18"/>
        <v>42</v>
      </c>
      <c r="Q162" s="59" t="str">
        <f t="shared" si="19"/>
        <v>52</v>
      </c>
      <c r="R162" s="59" t="str">
        <f t="shared" si="20"/>
        <v>15</v>
      </c>
      <c r="S162" s="59" t="str">
        <f t="shared" si="21"/>
        <v>4</v>
      </c>
      <c r="T162" s="59"/>
      <c r="U162" s="59"/>
      <c r="V162" s="59"/>
      <c r="W162" s="59"/>
      <c r="X162" s="59"/>
      <c r="Y162" s="59"/>
      <c r="Z162" s="91"/>
      <c r="AA162" s="59"/>
      <c r="AB162" s="59"/>
      <c r="AC162" s="59" t="s">
        <v>1081</v>
      </c>
      <c r="AD162" s="59" t="s">
        <v>1082</v>
      </c>
      <c r="AE162" s="59" t="s">
        <v>677</v>
      </c>
      <c r="AF162" s="59" t="s">
        <v>678</v>
      </c>
      <c r="AG162" s="59" t="s">
        <v>653</v>
      </c>
      <c r="AH162" s="59" t="s">
        <v>682</v>
      </c>
    </row>
    <row r="163" spans="1:34" ht="15.75" customHeight="1">
      <c r="A163" s="292" t="s">
        <v>362</v>
      </c>
      <c r="B163" s="292" t="s">
        <v>361</v>
      </c>
      <c r="C163" s="293">
        <v>61</v>
      </c>
      <c r="D163" s="292" t="s">
        <v>519</v>
      </c>
      <c r="E163" s="293">
        <v>3111</v>
      </c>
      <c r="F163" s="292" t="s">
        <v>628</v>
      </c>
      <c r="G163" s="293" t="s">
        <v>4851</v>
      </c>
      <c r="H163" s="292" t="s">
        <v>647</v>
      </c>
      <c r="I163" s="292" t="s">
        <v>635</v>
      </c>
      <c r="J163" s="294">
        <v>29956</v>
      </c>
      <c r="K163" s="294">
        <v>32645.000000000004</v>
      </c>
      <c r="L163" s="294">
        <v>35909.500000000007</v>
      </c>
      <c r="M163" s="75"/>
      <c r="N163" s="59" t="str">
        <f>IF(C163="","",'OPĆI DIO'!$C$1)</f>
        <v>3041 INSTITUT RUĐER BOŠKOVIĆ</v>
      </c>
      <c r="O163" s="59" t="str">
        <f t="shared" si="17"/>
        <v>311</v>
      </c>
      <c r="P163" s="59" t="str">
        <f t="shared" si="18"/>
        <v>31</v>
      </c>
      <c r="Q163" s="59" t="str">
        <f t="shared" si="19"/>
        <v>61</v>
      </c>
      <c r="R163" s="59" t="str">
        <f t="shared" si="20"/>
        <v>15</v>
      </c>
      <c r="S163" s="59" t="str">
        <f t="shared" si="21"/>
        <v>3</v>
      </c>
      <c r="T163" s="59"/>
      <c r="U163" s="59"/>
      <c r="V163" s="59"/>
      <c r="W163" s="59"/>
      <c r="X163" s="59"/>
      <c r="Y163" s="59"/>
      <c r="Z163" s="91"/>
      <c r="AA163" s="59"/>
      <c r="AB163" s="59"/>
      <c r="AC163" s="59" t="s">
        <v>1083</v>
      </c>
      <c r="AD163" s="59" t="s">
        <v>1084</v>
      </c>
      <c r="AE163" s="59" t="s">
        <v>677</v>
      </c>
      <c r="AF163" s="59" t="s">
        <v>678</v>
      </c>
      <c r="AG163" s="59" t="s">
        <v>653</v>
      </c>
      <c r="AH163" s="59" t="s">
        <v>682</v>
      </c>
    </row>
    <row r="164" spans="1:34" ht="15.75" customHeight="1">
      <c r="A164" s="292" t="s">
        <v>362</v>
      </c>
      <c r="B164" s="292" t="s">
        <v>361</v>
      </c>
      <c r="C164" s="293">
        <v>61</v>
      </c>
      <c r="D164" s="292" t="s">
        <v>519</v>
      </c>
      <c r="E164" s="293">
        <v>3132</v>
      </c>
      <c r="F164" s="292" t="s">
        <v>645</v>
      </c>
      <c r="G164" s="293" t="s">
        <v>4851</v>
      </c>
      <c r="H164" s="292" t="s">
        <v>647</v>
      </c>
      <c r="I164" s="292" t="s">
        <v>635</v>
      </c>
      <c r="J164" s="294">
        <v>3989</v>
      </c>
      <c r="K164" s="294">
        <v>4335.3</v>
      </c>
      <c r="L164" s="294">
        <v>4768.7300000000005</v>
      </c>
      <c r="M164" s="75"/>
      <c r="N164" s="59" t="str">
        <f>IF(C164="","",'OPĆI DIO'!$C$1)</f>
        <v>3041 INSTITUT RUĐER BOŠKOVIĆ</v>
      </c>
      <c r="O164" s="59" t="str">
        <f t="shared" si="17"/>
        <v>313</v>
      </c>
      <c r="P164" s="59" t="str">
        <f t="shared" si="18"/>
        <v>31</v>
      </c>
      <c r="Q164" s="59" t="str">
        <f t="shared" si="19"/>
        <v>61</v>
      </c>
      <c r="R164" s="59" t="str">
        <f t="shared" si="20"/>
        <v>15</v>
      </c>
      <c r="S164" s="59" t="str">
        <f t="shared" si="21"/>
        <v>3</v>
      </c>
      <c r="T164" s="59"/>
      <c r="U164" s="59"/>
      <c r="V164" s="59"/>
      <c r="W164" s="59"/>
      <c r="X164" s="59"/>
      <c r="Y164" s="59"/>
      <c r="Z164" s="91"/>
      <c r="AA164" s="59"/>
      <c r="AB164" s="59"/>
      <c r="AC164" s="59" t="s">
        <v>1085</v>
      </c>
      <c r="AD164" s="59" t="s">
        <v>1086</v>
      </c>
      <c r="AE164" s="59" t="s">
        <v>677</v>
      </c>
      <c r="AF164" s="59" t="s">
        <v>678</v>
      </c>
      <c r="AG164" s="59" t="s">
        <v>653</v>
      </c>
      <c r="AH164" s="59" t="s">
        <v>682</v>
      </c>
    </row>
    <row r="165" spans="1:34" ht="15.75" customHeight="1">
      <c r="A165" s="292" t="s">
        <v>362</v>
      </c>
      <c r="B165" s="292" t="s">
        <v>361</v>
      </c>
      <c r="C165" s="293">
        <v>61</v>
      </c>
      <c r="D165" s="292" t="s">
        <v>519</v>
      </c>
      <c r="E165" s="293">
        <v>3211</v>
      </c>
      <c r="F165" s="292" t="s">
        <v>648</v>
      </c>
      <c r="G165" s="293" t="s">
        <v>4851</v>
      </c>
      <c r="H165" s="292" t="s">
        <v>647</v>
      </c>
      <c r="I165" s="292" t="s">
        <v>635</v>
      </c>
      <c r="J165" s="294">
        <v>1628</v>
      </c>
      <c r="K165" s="294">
        <v>1260.6000000000001</v>
      </c>
      <c r="L165" s="294">
        <v>1386.6600000000003</v>
      </c>
      <c r="M165" s="75"/>
      <c r="N165" s="59" t="str">
        <f>IF(C165="","",'OPĆI DIO'!$C$1)</f>
        <v>3041 INSTITUT RUĐER BOŠKOVIĆ</v>
      </c>
      <c r="O165" s="59" t="str">
        <f t="shared" si="17"/>
        <v>321</v>
      </c>
      <c r="P165" s="59" t="str">
        <f t="shared" si="18"/>
        <v>32</v>
      </c>
      <c r="Q165" s="59" t="str">
        <f t="shared" si="19"/>
        <v>61</v>
      </c>
      <c r="R165" s="59" t="str">
        <f t="shared" si="20"/>
        <v>15</v>
      </c>
      <c r="S165" s="59" t="str">
        <f t="shared" si="21"/>
        <v>3</v>
      </c>
      <c r="T165" s="59"/>
      <c r="U165" s="59"/>
      <c r="V165" s="59"/>
      <c r="W165" s="59"/>
      <c r="X165" s="59"/>
      <c r="Y165" s="59"/>
      <c r="Z165" s="91"/>
      <c r="AA165" s="59"/>
      <c r="AB165" s="59"/>
      <c r="AC165" s="59" t="s">
        <v>1087</v>
      </c>
      <c r="AD165" s="59" t="s">
        <v>1088</v>
      </c>
      <c r="AE165" s="59" t="s">
        <v>677</v>
      </c>
      <c r="AF165" s="59" t="s">
        <v>678</v>
      </c>
      <c r="AG165" s="59" t="s">
        <v>653</v>
      </c>
      <c r="AH165" s="59" t="s">
        <v>682</v>
      </c>
    </row>
    <row r="166" spans="1:34" ht="15.75" customHeight="1">
      <c r="A166" s="292" t="s">
        <v>362</v>
      </c>
      <c r="B166" s="292" t="s">
        <v>361</v>
      </c>
      <c r="C166" s="293">
        <v>61</v>
      </c>
      <c r="D166" s="292" t="s">
        <v>519</v>
      </c>
      <c r="E166" s="293">
        <v>3212</v>
      </c>
      <c r="F166" s="292" t="s">
        <v>655</v>
      </c>
      <c r="G166" s="293" t="s">
        <v>4851</v>
      </c>
      <c r="H166" s="292" t="s">
        <v>647</v>
      </c>
      <c r="I166" s="292" t="s">
        <v>635</v>
      </c>
      <c r="J166" s="294">
        <v>1036</v>
      </c>
      <c r="K166" s="294">
        <v>1139.6000000000001</v>
      </c>
      <c r="L166" s="294">
        <v>1253.5600000000002</v>
      </c>
      <c r="M166" s="75"/>
      <c r="N166" s="59" t="str">
        <f>IF(C166="","",'OPĆI DIO'!$C$1)</f>
        <v>3041 INSTITUT RUĐER BOŠKOVIĆ</v>
      </c>
      <c r="O166" s="59" t="str">
        <f t="shared" si="17"/>
        <v>321</v>
      </c>
      <c r="P166" s="59" t="str">
        <f t="shared" si="18"/>
        <v>32</v>
      </c>
      <c r="Q166" s="59" t="str">
        <f t="shared" si="19"/>
        <v>61</v>
      </c>
      <c r="R166" s="59" t="str">
        <f t="shared" si="20"/>
        <v>15</v>
      </c>
      <c r="S166" s="59" t="str">
        <f t="shared" si="21"/>
        <v>3</v>
      </c>
      <c r="T166" s="59"/>
      <c r="U166" s="59"/>
      <c r="V166" s="59"/>
      <c r="W166" s="59"/>
      <c r="X166" s="59"/>
      <c r="Y166" s="59"/>
      <c r="Z166" s="91"/>
      <c r="AA166" s="59"/>
      <c r="AB166" s="59"/>
      <c r="AC166" s="59" t="s">
        <v>1089</v>
      </c>
      <c r="AD166" s="59" t="s">
        <v>892</v>
      </c>
      <c r="AE166" s="59" t="s">
        <v>677</v>
      </c>
      <c r="AF166" s="59" t="s">
        <v>678</v>
      </c>
      <c r="AG166" s="59" t="s">
        <v>653</v>
      </c>
      <c r="AH166" s="59" t="s">
        <v>682</v>
      </c>
    </row>
    <row r="167" spans="1:34" ht="15.75" customHeight="1">
      <c r="A167" s="292" t="s">
        <v>362</v>
      </c>
      <c r="B167" s="292" t="s">
        <v>361</v>
      </c>
      <c r="C167" s="293">
        <v>61</v>
      </c>
      <c r="D167" s="292" t="s">
        <v>519</v>
      </c>
      <c r="E167" s="293">
        <v>3213</v>
      </c>
      <c r="F167" s="292" t="s">
        <v>660</v>
      </c>
      <c r="G167" s="293" t="s">
        <v>4851</v>
      </c>
      <c r="H167" s="292" t="s">
        <v>647</v>
      </c>
      <c r="I167" s="292" t="s">
        <v>635</v>
      </c>
      <c r="J167" s="294">
        <v>5456</v>
      </c>
      <c r="K167" s="294">
        <v>1281.5999999999999</v>
      </c>
      <c r="L167" s="294">
        <v>1309.76</v>
      </c>
      <c r="M167" s="75"/>
      <c r="N167" s="59" t="str">
        <f>IF(C167="","",'OPĆI DIO'!$C$1)</f>
        <v>3041 INSTITUT RUĐER BOŠKOVIĆ</v>
      </c>
      <c r="O167" s="59" t="str">
        <f t="shared" si="17"/>
        <v>321</v>
      </c>
      <c r="P167" s="59" t="str">
        <f t="shared" si="18"/>
        <v>32</v>
      </c>
      <c r="Q167" s="59" t="str">
        <f t="shared" si="19"/>
        <v>61</v>
      </c>
      <c r="R167" s="59" t="str">
        <f t="shared" si="20"/>
        <v>15</v>
      </c>
      <c r="S167" s="59" t="str">
        <f t="shared" si="21"/>
        <v>3</v>
      </c>
      <c r="T167" s="59"/>
      <c r="U167" s="59"/>
      <c r="V167" s="59"/>
      <c r="W167" s="59"/>
      <c r="X167" s="59"/>
      <c r="Y167" s="59"/>
      <c r="Z167" s="91"/>
      <c r="AA167" s="59"/>
      <c r="AB167" s="59"/>
      <c r="AC167" s="59" t="s">
        <v>1090</v>
      </c>
      <c r="AD167" s="59" t="s">
        <v>1091</v>
      </c>
      <c r="AE167" s="59" t="s">
        <v>677</v>
      </c>
      <c r="AF167" s="59" t="s">
        <v>678</v>
      </c>
      <c r="AG167" s="59" t="s">
        <v>653</v>
      </c>
      <c r="AH167" s="59" t="s">
        <v>682</v>
      </c>
    </row>
    <row r="168" spans="1:34" ht="15.75" customHeight="1">
      <c r="A168" s="292" t="s">
        <v>362</v>
      </c>
      <c r="B168" s="292" t="s">
        <v>361</v>
      </c>
      <c r="C168" s="293">
        <v>61</v>
      </c>
      <c r="D168" s="292" t="s">
        <v>519</v>
      </c>
      <c r="E168" s="293">
        <v>3214</v>
      </c>
      <c r="F168" s="292" t="s">
        <v>664</v>
      </c>
      <c r="G168" s="293" t="s">
        <v>4851</v>
      </c>
      <c r="H168" s="292" t="s">
        <v>647</v>
      </c>
      <c r="I168" s="292" t="s">
        <v>635</v>
      </c>
      <c r="J168" s="294">
        <v>351</v>
      </c>
      <c r="K168" s="294">
        <v>386.1</v>
      </c>
      <c r="L168" s="294">
        <v>424.71000000000004</v>
      </c>
      <c r="M168" s="75"/>
      <c r="N168" s="59" t="str">
        <f>IF(C168="","",'OPĆI DIO'!$C$1)</f>
        <v>3041 INSTITUT RUĐER BOŠKOVIĆ</v>
      </c>
      <c r="O168" s="59" t="str">
        <f t="shared" si="17"/>
        <v>321</v>
      </c>
      <c r="P168" s="59" t="str">
        <f t="shared" si="18"/>
        <v>32</v>
      </c>
      <c r="Q168" s="59" t="str">
        <f t="shared" si="19"/>
        <v>61</v>
      </c>
      <c r="R168" s="59" t="str">
        <f t="shared" si="20"/>
        <v>15</v>
      </c>
      <c r="S168" s="59" t="str">
        <f t="shared" si="21"/>
        <v>3</v>
      </c>
      <c r="T168" s="59"/>
      <c r="U168" s="59"/>
      <c r="V168" s="59"/>
      <c r="W168" s="59"/>
      <c r="X168" s="59"/>
      <c r="Y168" s="59"/>
      <c r="Z168" s="91"/>
      <c r="AA168" s="59"/>
      <c r="AB168" s="59"/>
      <c r="AC168" s="59" t="s">
        <v>1092</v>
      </c>
      <c r="AD168" s="59" t="s">
        <v>1093</v>
      </c>
      <c r="AE168" s="59" t="s">
        <v>677</v>
      </c>
      <c r="AF168" s="59" t="s">
        <v>678</v>
      </c>
      <c r="AG168" s="59" t="s">
        <v>653</v>
      </c>
      <c r="AH168" s="59" t="s">
        <v>682</v>
      </c>
    </row>
    <row r="169" spans="1:34" ht="15.75" customHeight="1">
      <c r="A169" s="292" t="s">
        <v>362</v>
      </c>
      <c r="B169" s="292" t="s">
        <v>361</v>
      </c>
      <c r="C169" s="293">
        <v>61</v>
      </c>
      <c r="D169" s="292" t="s">
        <v>519</v>
      </c>
      <c r="E169" s="293">
        <v>3221</v>
      </c>
      <c r="F169" s="292" t="s">
        <v>667</v>
      </c>
      <c r="G169" s="293" t="s">
        <v>4851</v>
      </c>
      <c r="H169" s="292" t="s">
        <v>647</v>
      </c>
      <c r="I169" s="292" t="s">
        <v>635</v>
      </c>
      <c r="J169" s="294">
        <v>138</v>
      </c>
      <c r="K169" s="294">
        <v>548</v>
      </c>
      <c r="L169" s="294">
        <v>603</v>
      </c>
      <c r="M169" s="75"/>
      <c r="N169" s="59" t="str">
        <f>IF(C169="","",'OPĆI DIO'!$C$1)</f>
        <v>3041 INSTITUT RUĐER BOŠKOVIĆ</v>
      </c>
      <c r="O169" s="59" t="str">
        <f t="shared" si="17"/>
        <v>322</v>
      </c>
      <c r="P169" s="59" t="str">
        <f t="shared" si="18"/>
        <v>32</v>
      </c>
      <c r="Q169" s="59" t="str">
        <f t="shared" si="19"/>
        <v>61</v>
      </c>
      <c r="R169" s="59" t="str">
        <f t="shared" si="20"/>
        <v>15</v>
      </c>
      <c r="S169" s="59" t="str">
        <f t="shared" si="21"/>
        <v>3</v>
      </c>
      <c r="T169" s="59"/>
      <c r="U169" s="59"/>
      <c r="V169" s="59"/>
      <c r="W169" s="59"/>
      <c r="X169" s="59"/>
      <c r="Y169" s="59"/>
      <c r="Z169" s="91"/>
      <c r="AA169" s="59"/>
      <c r="AB169" s="59"/>
      <c r="AC169" s="59" t="s">
        <v>1094</v>
      </c>
      <c r="AD169" s="59" t="s">
        <v>1095</v>
      </c>
      <c r="AE169" s="59" t="s">
        <v>677</v>
      </c>
      <c r="AF169" s="59" t="s">
        <v>678</v>
      </c>
      <c r="AG169" s="59" t="s">
        <v>653</v>
      </c>
      <c r="AH169" s="59" t="s">
        <v>682</v>
      </c>
    </row>
    <row r="170" spans="1:34" ht="15.75" customHeight="1">
      <c r="A170" s="292" t="s">
        <v>362</v>
      </c>
      <c r="B170" s="292" t="s">
        <v>361</v>
      </c>
      <c r="C170" s="293">
        <v>61</v>
      </c>
      <c r="D170" s="292" t="s">
        <v>519</v>
      </c>
      <c r="E170" s="293">
        <v>3222</v>
      </c>
      <c r="F170" s="292" t="s">
        <v>671</v>
      </c>
      <c r="G170" s="293" t="s">
        <v>4851</v>
      </c>
      <c r="H170" s="292" t="s">
        <v>647</v>
      </c>
      <c r="I170" s="292" t="s">
        <v>635</v>
      </c>
      <c r="J170" s="294">
        <v>18123</v>
      </c>
      <c r="K170" s="294">
        <v>24476.2</v>
      </c>
      <c r="L170" s="294">
        <v>25988.820000000003</v>
      </c>
      <c r="M170" s="75"/>
      <c r="N170" s="59" t="str">
        <f>IF(C170="","",'OPĆI DIO'!$C$1)</f>
        <v>3041 INSTITUT RUĐER BOŠKOVIĆ</v>
      </c>
      <c r="O170" s="59" t="str">
        <f t="shared" si="17"/>
        <v>322</v>
      </c>
      <c r="P170" s="59" t="str">
        <f t="shared" si="18"/>
        <v>32</v>
      </c>
      <c r="Q170" s="59" t="str">
        <f t="shared" si="19"/>
        <v>61</v>
      </c>
      <c r="R170" s="59" t="str">
        <f t="shared" si="20"/>
        <v>15</v>
      </c>
      <c r="S170" s="59" t="str">
        <f t="shared" si="21"/>
        <v>3</v>
      </c>
      <c r="T170" s="59"/>
      <c r="U170" s="59"/>
      <c r="V170" s="59"/>
      <c r="W170" s="59"/>
      <c r="X170" s="59"/>
      <c r="Y170" s="59"/>
      <c r="Z170" s="91"/>
      <c r="AA170" s="59"/>
      <c r="AB170" s="59"/>
      <c r="AC170" s="59" t="s">
        <v>1096</v>
      </c>
      <c r="AD170" s="59" t="s">
        <v>1097</v>
      </c>
      <c r="AE170" s="59" t="s">
        <v>677</v>
      </c>
      <c r="AF170" s="59" t="s">
        <v>678</v>
      </c>
      <c r="AG170" s="59" t="s">
        <v>653</v>
      </c>
      <c r="AH170" s="59" t="s">
        <v>682</v>
      </c>
    </row>
    <row r="171" spans="1:34" ht="15.75" customHeight="1">
      <c r="A171" s="292" t="s">
        <v>362</v>
      </c>
      <c r="B171" s="292" t="s">
        <v>361</v>
      </c>
      <c r="C171" s="293">
        <v>61</v>
      </c>
      <c r="D171" s="292" t="s">
        <v>519</v>
      </c>
      <c r="E171" s="293">
        <v>3223</v>
      </c>
      <c r="F171" s="292" t="s">
        <v>674</v>
      </c>
      <c r="G171" s="293" t="s">
        <v>4851</v>
      </c>
      <c r="H171" s="292" t="s">
        <v>647</v>
      </c>
      <c r="I171" s="292" t="s">
        <v>635</v>
      </c>
      <c r="J171" s="294">
        <v>12</v>
      </c>
      <c r="K171" s="294">
        <v>13.200000000000001</v>
      </c>
      <c r="L171" s="294">
        <v>14.520000000000003</v>
      </c>
      <c r="M171" s="75"/>
      <c r="N171" s="59" t="str">
        <f>IF(C171="","",'OPĆI DIO'!$C$1)</f>
        <v>3041 INSTITUT RUĐER BOŠKOVIĆ</v>
      </c>
      <c r="O171" s="59" t="str">
        <f t="shared" si="17"/>
        <v>322</v>
      </c>
      <c r="P171" s="59" t="str">
        <f t="shared" si="18"/>
        <v>32</v>
      </c>
      <c r="Q171" s="59" t="str">
        <f t="shared" si="19"/>
        <v>61</v>
      </c>
      <c r="R171" s="59" t="str">
        <f t="shared" si="20"/>
        <v>15</v>
      </c>
      <c r="S171" s="59" t="str">
        <f t="shared" si="21"/>
        <v>3</v>
      </c>
      <c r="T171" s="59"/>
      <c r="U171" s="59"/>
      <c r="V171" s="59"/>
      <c r="W171" s="59"/>
      <c r="X171" s="59"/>
      <c r="Y171" s="59"/>
      <c r="Z171" s="91"/>
      <c r="AA171" s="59"/>
      <c r="AB171" s="59"/>
      <c r="AC171" s="59" t="s">
        <v>1098</v>
      </c>
      <c r="AD171" s="59" t="s">
        <v>1099</v>
      </c>
      <c r="AE171" s="59" t="s">
        <v>677</v>
      </c>
      <c r="AF171" s="59" t="s">
        <v>678</v>
      </c>
      <c r="AG171" s="59" t="s">
        <v>653</v>
      </c>
      <c r="AH171" s="59" t="s">
        <v>682</v>
      </c>
    </row>
    <row r="172" spans="1:34" ht="15.75" customHeight="1">
      <c r="A172" s="292" t="s">
        <v>362</v>
      </c>
      <c r="B172" s="292" t="s">
        <v>361</v>
      </c>
      <c r="C172" s="293">
        <v>61</v>
      </c>
      <c r="D172" s="292" t="s">
        <v>519</v>
      </c>
      <c r="E172" s="293">
        <v>3224</v>
      </c>
      <c r="F172" s="292" t="s">
        <v>679</v>
      </c>
      <c r="G172" s="293" t="s">
        <v>4851</v>
      </c>
      <c r="H172" s="292" t="s">
        <v>647</v>
      </c>
      <c r="I172" s="292" t="s">
        <v>635</v>
      </c>
      <c r="J172" s="294">
        <v>1024</v>
      </c>
      <c r="K172" s="294">
        <v>1126.4000000000001</v>
      </c>
      <c r="L172" s="294">
        <v>1239.0400000000002</v>
      </c>
      <c r="M172" s="75"/>
      <c r="N172" s="59" t="str">
        <f>IF(C172="","",'OPĆI DIO'!$C$1)</f>
        <v>3041 INSTITUT RUĐER BOŠKOVIĆ</v>
      </c>
      <c r="O172" s="59" t="str">
        <f t="shared" si="17"/>
        <v>322</v>
      </c>
      <c r="P172" s="59" t="str">
        <f t="shared" si="18"/>
        <v>32</v>
      </c>
      <c r="Q172" s="59" t="str">
        <f t="shared" si="19"/>
        <v>61</v>
      </c>
      <c r="R172" s="59" t="str">
        <f t="shared" si="20"/>
        <v>15</v>
      </c>
      <c r="S172" s="59" t="str">
        <f t="shared" si="21"/>
        <v>3</v>
      </c>
      <c r="T172" s="59"/>
      <c r="U172" s="59"/>
      <c r="V172" s="59"/>
      <c r="W172" s="59"/>
      <c r="X172" s="59"/>
      <c r="Y172" s="59"/>
      <c r="Z172" s="91"/>
      <c r="AA172" s="59"/>
      <c r="AB172" s="59"/>
      <c r="AC172" s="59" t="s">
        <v>1100</v>
      </c>
      <c r="AD172" s="59" t="s">
        <v>1101</v>
      </c>
      <c r="AE172" s="59" t="s">
        <v>677</v>
      </c>
      <c r="AF172" s="59" t="s">
        <v>678</v>
      </c>
      <c r="AG172" s="59" t="s">
        <v>653</v>
      </c>
      <c r="AH172" s="59" t="s">
        <v>682</v>
      </c>
    </row>
    <row r="173" spans="1:34" ht="15.75" customHeight="1">
      <c r="A173" s="292" t="s">
        <v>362</v>
      </c>
      <c r="B173" s="292" t="s">
        <v>361</v>
      </c>
      <c r="C173" s="293">
        <v>61</v>
      </c>
      <c r="D173" s="292" t="s">
        <v>519</v>
      </c>
      <c r="E173" s="293">
        <v>3227</v>
      </c>
      <c r="F173" s="292" t="s">
        <v>693</v>
      </c>
      <c r="G173" s="293" t="s">
        <v>4851</v>
      </c>
      <c r="H173" s="292" t="s">
        <v>647</v>
      </c>
      <c r="I173" s="292" t="s">
        <v>635</v>
      </c>
      <c r="J173" s="294">
        <v>118</v>
      </c>
      <c r="K173" s="294">
        <v>129.80000000000001</v>
      </c>
      <c r="L173" s="294">
        <v>142.78000000000003</v>
      </c>
      <c r="M173" s="75"/>
      <c r="N173" s="59" t="str">
        <f>IF(C173="","",'OPĆI DIO'!$C$1)</f>
        <v>3041 INSTITUT RUĐER BOŠKOVIĆ</v>
      </c>
      <c r="O173" s="59" t="str">
        <f t="shared" si="17"/>
        <v>322</v>
      </c>
      <c r="P173" s="59" t="str">
        <f t="shared" si="18"/>
        <v>32</v>
      </c>
      <c r="Q173" s="59" t="str">
        <f t="shared" si="19"/>
        <v>61</v>
      </c>
      <c r="R173" s="59" t="str">
        <f t="shared" si="20"/>
        <v>15</v>
      </c>
      <c r="S173" s="59" t="str">
        <f t="shared" si="21"/>
        <v>3</v>
      </c>
      <c r="T173" s="59"/>
      <c r="U173" s="59"/>
      <c r="V173" s="59"/>
      <c r="W173" s="59"/>
      <c r="X173" s="59"/>
      <c r="Y173" s="59"/>
      <c r="Z173" s="91"/>
      <c r="AA173" s="59"/>
      <c r="AB173" s="59"/>
      <c r="AC173" s="59" t="s">
        <v>1102</v>
      </c>
      <c r="AD173" s="59" t="s">
        <v>1103</v>
      </c>
      <c r="AE173" s="59" t="s">
        <v>677</v>
      </c>
      <c r="AF173" s="59" t="s">
        <v>678</v>
      </c>
      <c r="AG173" s="59" t="s">
        <v>653</v>
      </c>
      <c r="AH173" s="59" t="s">
        <v>682</v>
      </c>
    </row>
    <row r="174" spans="1:34" ht="15.75" customHeight="1">
      <c r="A174" s="292" t="s">
        <v>362</v>
      </c>
      <c r="B174" s="292" t="s">
        <v>361</v>
      </c>
      <c r="C174" s="293">
        <v>61</v>
      </c>
      <c r="D174" s="292" t="s">
        <v>519</v>
      </c>
      <c r="E174" s="293">
        <v>3231</v>
      </c>
      <c r="F174" s="292" t="s">
        <v>696</v>
      </c>
      <c r="G174" s="293" t="s">
        <v>4851</v>
      </c>
      <c r="H174" s="292" t="s">
        <v>647</v>
      </c>
      <c r="I174" s="292" t="s">
        <v>635</v>
      </c>
      <c r="J174" s="294">
        <v>43</v>
      </c>
      <c r="K174" s="294">
        <v>47.300000000000004</v>
      </c>
      <c r="L174" s="294">
        <v>52.030000000000008</v>
      </c>
      <c r="M174" s="75"/>
      <c r="N174" s="59" t="str">
        <f>IF(C174="","",'OPĆI DIO'!$C$1)</f>
        <v>3041 INSTITUT RUĐER BOŠKOVIĆ</v>
      </c>
      <c r="O174" s="59" t="str">
        <f t="shared" si="17"/>
        <v>323</v>
      </c>
      <c r="P174" s="59" t="str">
        <f t="shared" si="18"/>
        <v>32</v>
      </c>
      <c r="Q174" s="59" t="str">
        <f t="shared" si="19"/>
        <v>61</v>
      </c>
      <c r="R174" s="59" t="str">
        <f t="shared" si="20"/>
        <v>15</v>
      </c>
      <c r="S174" s="59" t="str">
        <f t="shared" si="21"/>
        <v>3</v>
      </c>
      <c r="T174" s="59"/>
      <c r="U174" s="59"/>
      <c r="V174" s="59"/>
      <c r="W174" s="59"/>
      <c r="X174" s="59"/>
      <c r="Y174" s="59"/>
      <c r="Z174" s="91"/>
      <c r="AA174" s="59"/>
      <c r="AB174" s="59"/>
      <c r="AC174" s="59" t="s">
        <v>1104</v>
      </c>
      <c r="AD174" s="59" t="s">
        <v>1105</v>
      </c>
      <c r="AE174" s="59" t="s">
        <v>677</v>
      </c>
      <c r="AF174" s="59" t="s">
        <v>678</v>
      </c>
      <c r="AG174" s="59" t="s">
        <v>653</v>
      </c>
      <c r="AH174" s="59" t="s">
        <v>682</v>
      </c>
    </row>
    <row r="175" spans="1:34" ht="15.75" customHeight="1">
      <c r="A175" s="292" t="s">
        <v>362</v>
      </c>
      <c r="B175" s="292" t="s">
        <v>361</v>
      </c>
      <c r="C175" s="293">
        <v>61</v>
      </c>
      <c r="D175" s="292" t="s">
        <v>519</v>
      </c>
      <c r="E175" s="293">
        <v>3232</v>
      </c>
      <c r="F175" s="292" t="s">
        <v>699</v>
      </c>
      <c r="G175" s="293" t="s">
        <v>4851</v>
      </c>
      <c r="H175" s="292" t="s">
        <v>647</v>
      </c>
      <c r="I175" s="292" t="s">
        <v>635</v>
      </c>
      <c r="J175" s="294">
        <v>823</v>
      </c>
      <c r="K175" s="294">
        <v>793.3</v>
      </c>
      <c r="L175" s="294">
        <v>872.83</v>
      </c>
      <c r="M175" s="75"/>
      <c r="N175" s="59" t="str">
        <f>IF(C175="","",'OPĆI DIO'!$C$1)</f>
        <v>3041 INSTITUT RUĐER BOŠKOVIĆ</v>
      </c>
      <c r="O175" s="59" t="str">
        <f t="shared" si="17"/>
        <v>323</v>
      </c>
      <c r="P175" s="59" t="str">
        <f t="shared" si="18"/>
        <v>32</v>
      </c>
      <c r="Q175" s="59" t="str">
        <f t="shared" si="19"/>
        <v>61</v>
      </c>
      <c r="R175" s="59" t="str">
        <f t="shared" si="20"/>
        <v>15</v>
      </c>
      <c r="S175" s="59" t="str">
        <f t="shared" si="21"/>
        <v>3</v>
      </c>
      <c r="T175" s="59"/>
      <c r="U175" s="59"/>
      <c r="V175" s="59"/>
      <c r="W175" s="59"/>
      <c r="X175" s="59"/>
      <c r="Y175" s="59"/>
      <c r="Z175" s="91"/>
      <c r="AA175" s="59"/>
      <c r="AB175" s="59"/>
      <c r="AC175" s="59" t="s">
        <v>1106</v>
      </c>
      <c r="AD175" s="59" t="s">
        <v>1107</v>
      </c>
      <c r="AE175" s="59" t="s">
        <v>677</v>
      </c>
      <c r="AF175" s="59" t="s">
        <v>678</v>
      </c>
      <c r="AG175" s="59" t="s">
        <v>653</v>
      </c>
      <c r="AH175" s="59" t="s">
        <v>682</v>
      </c>
    </row>
    <row r="176" spans="1:34" ht="15.75" customHeight="1">
      <c r="A176" s="292" t="s">
        <v>362</v>
      </c>
      <c r="B176" s="292" t="s">
        <v>361</v>
      </c>
      <c r="C176" s="293">
        <v>61</v>
      </c>
      <c r="D176" s="292" t="s">
        <v>519</v>
      </c>
      <c r="E176" s="293">
        <v>3233</v>
      </c>
      <c r="F176" s="292" t="s">
        <v>702</v>
      </c>
      <c r="G176" s="293" t="s">
        <v>4851</v>
      </c>
      <c r="H176" s="292" t="s">
        <v>647</v>
      </c>
      <c r="I176" s="292" t="s">
        <v>635</v>
      </c>
      <c r="J176" s="294">
        <v>569</v>
      </c>
      <c r="K176" s="294">
        <v>625.90000000000009</v>
      </c>
      <c r="L176" s="294">
        <v>688.49000000000012</v>
      </c>
      <c r="M176" s="75"/>
      <c r="N176" s="59" t="str">
        <f>IF(C176="","",'OPĆI DIO'!$C$1)</f>
        <v>3041 INSTITUT RUĐER BOŠKOVIĆ</v>
      </c>
      <c r="O176" s="59" t="str">
        <f t="shared" si="17"/>
        <v>323</v>
      </c>
      <c r="P176" s="59" t="str">
        <f t="shared" si="18"/>
        <v>32</v>
      </c>
      <c r="Q176" s="59" t="str">
        <f t="shared" si="19"/>
        <v>61</v>
      </c>
      <c r="R176" s="59" t="str">
        <f t="shared" si="20"/>
        <v>15</v>
      </c>
      <c r="S176" s="59" t="str">
        <f t="shared" si="21"/>
        <v>3</v>
      </c>
      <c r="T176" s="59"/>
      <c r="U176" s="59"/>
      <c r="V176" s="59"/>
      <c r="W176" s="59"/>
      <c r="X176" s="59"/>
      <c r="Y176" s="59"/>
      <c r="Z176" s="91"/>
      <c r="AA176" s="59"/>
      <c r="AB176" s="59"/>
      <c r="AC176" s="59" t="s">
        <v>1108</v>
      </c>
      <c r="AD176" s="59" t="s">
        <v>1109</v>
      </c>
      <c r="AE176" s="59" t="s">
        <v>677</v>
      </c>
      <c r="AF176" s="59" t="s">
        <v>678</v>
      </c>
      <c r="AG176" s="59" t="s">
        <v>653</v>
      </c>
      <c r="AH176" s="59" t="s">
        <v>682</v>
      </c>
    </row>
    <row r="177" spans="1:34" ht="15.75" customHeight="1">
      <c r="A177" s="292" t="s">
        <v>362</v>
      </c>
      <c r="B177" s="292" t="s">
        <v>361</v>
      </c>
      <c r="C177" s="293">
        <v>61</v>
      </c>
      <c r="D177" s="292" t="s">
        <v>519</v>
      </c>
      <c r="E177" s="293">
        <v>3236</v>
      </c>
      <c r="F177" s="292" t="s">
        <v>711</v>
      </c>
      <c r="G177" s="293" t="s">
        <v>4851</v>
      </c>
      <c r="H177" s="292" t="s">
        <v>647</v>
      </c>
      <c r="I177" s="292" t="s">
        <v>635</v>
      </c>
      <c r="J177" s="294">
        <v>481</v>
      </c>
      <c r="K177" s="294">
        <v>529.1</v>
      </c>
      <c r="L177" s="294">
        <v>582.0100000000001</v>
      </c>
      <c r="M177" s="75"/>
      <c r="N177" s="59" t="str">
        <f>IF(C177="","",'OPĆI DIO'!$C$1)</f>
        <v>3041 INSTITUT RUĐER BOŠKOVIĆ</v>
      </c>
      <c r="O177" s="59" t="str">
        <f t="shared" si="17"/>
        <v>323</v>
      </c>
      <c r="P177" s="59" t="str">
        <f t="shared" si="18"/>
        <v>32</v>
      </c>
      <c r="Q177" s="59" t="str">
        <f t="shared" si="19"/>
        <v>61</v>
      </c>
      <c r="R177" s="59" t="str">
        <f t="shared" si="20"/>
        <v>15</v>
      </c>
      <c r="S177" s="59" t="str">
        <f t="shared" si="21"/>
        <v>3</v>
      </c>
      <c r="T177" s="59"/>
      <c r="U177" s="59"/>
      <c r="V177" s="59"/>
      <c r="W177" s="59"/>
      <c r="X177" s="59"/>
      <c r="Y177" s="59"/>
      <c r="Z177" s="91"/>
      <c r="AA177" s="59"/>
      <c r="AB177" s="59"/>
      <c r="AC177" s="59" t="s">
        <v>1110</v>
      </c>
      <c r="AD177" s="59" t="s">
        <v>1111</v>
      </c>
      <c r="AE177" s="59" t="s">
        <v>677</v>
      </c>
      <c r="AF177" s="59" t="s">
        <v>678</v>
      </c>
      <c r="AG177" s="59" t="s">
        <v>653</v>
      </c>
      <c r="AH177" s="59" t="s">
        <v>807</v>
      </c>
    </row>
    <row r="178" spans="1:34" ht="15.75" customHeight="1">
      <c r="A178" s="292" t="s">
        <v>362</v>
      </c>
      <c r="B178" s="292" t="s">
        <v>361</v>
      </c>
      <c r="C178" s="293">
        <v>61</v>
      </c>
      <c r="D178" s="292" t="s">
        <v>519</v>
      </c>
      <c r="E178" s="293">
        <v>3237</v>
      </c>
      <c r="F178" s="292" t="s">
        <v>714</v>
      </c>
      <c r="G178" s="293" t="s">
        <v>4851</v>
      </c>
      <c r="H178" s="292" t="s">
        <v>647</v>
      </c>
      <c r="I178" s="292" t="s">
        <v>635</v>
      </c>
      <c r="J178" s="294">
        <v>3184</v>
      </c>
      <c r="K178" s="294">
        <v>3502.4</v>
      </c>
      <c r="L178" s="294">
        <v>3852.6400000000003</v>
      </c>
      <c r="M178" s="75"/>
      <c r="N178" s="59" t="str">
        <f>IF(C178="","",'OPĆI DIO'!$C$1)</f>
        <v>3041 INSTITUT RUĐER BOŠKOVIĆ</v>
      </c>
      <c r="O178" s="59" t="str">
        <f t="shared" si="17"/>
        <v>323</v>
      </c>
      <c r="P178" s="59" t="str">
        <f t="shared" si="18"/>
        <v>32</v>
      </c>
      <c r="Q178" s="59" t="str">
        <f t="shared" si="19"/>
        <v>61</v>
      </c>
      <c r="R178" s="59" t="str">
        <f t="shared" si="20"/>
        <v>15</v>
      </c>
      <c r="S178" s="59" t="str">
        <f t="shared" si="21"/>
        <v>3</v>
      </c>
      <c r="T178" s="59"/>
      <c r="U178" s="59"/>
      <c r="V178" s="59"/>
      <c r="W178" s="59"/>
      <c r="X178" s="59"/>
      <c r="Y178" s="59"/>
      <c r="Z178" s="91"/>
      <c r="AA178" s="59"/>
      <c r="AB178" s="59"/>
      <c r="AC178" s="59" t="s">
        <v>1110</v>
      </c>
      <c r="AD178" s="59" t="s">
        <v>1111</v>
      </c>
      <c r="AE178" s="59" t="s">
        <v>955</v>
      </c>
      <c r="AF178" s="59" t="s">
        <v>956</v>
      </c>
      <c r="AG178" s="59" t="s">
        <v>653</v>
      </c>
      <c r="AH178" s="59" t="s">
        <v>682</v>
      </c>
    </row>
    <row r="179" spans="1:34" ht="15.75" customHeight="1">
      <c r="A179" s="292" t="s">
        <v>362</v>
      </c>
      <c r="B179" s="292" t="s">
        <v>361</v>
      </c>
      <c r="C179" s="293">
        <v>61</v>
      </c>
      <c r="D179" s="292" t="s">
        <v>519</v>
      </c>
      <c r="E179" s="293">
        <v>3239</v>
      </c>
      <c r="F179" s="292" t="s">
        <v>720</v>
      </c>
      <c r="G179" s="293" t="s">
        <v>4851</v>
      </c>
      <c r="H179" s="292" t="s">
        <v>647</v>
      </c>
      <c r="I179" s="292" t="s">
        <v>635</v>
      </c>
      <c r="J179" s="294">
        <v>76</v>
      </c>
      <c r="K179" s="294">
        <v>83.600000000000009</v>
      </c>
      <c r="L179" s="294">
        <v>91.960000000000022</v>
      </c>
      <c r="M179" s="75"/>
      <c r="N179" s="59" t="str">
        <f>IF(C179="","",'OPĆI DIO'!$C$1)</f>
        <v>3041 INSTITUT RUĐER BOŠKOVIĆ</v>
      </c>
      <c r="O179" s="59" t="str">
        <f t="shared" si="17"/>
        <v>323</v>
      </c>
      <c r="P179" s="59" t="str">
        <f t="shared" si="18"/>
        <v>32</v>
      </c>
      <c r="Q179" s="59" t="str">
        <f t="shared" si="19"/>
        <v>61</v>
      </c>
      <c r="R179" s="59" t="str">
        <f t="shared" si="20"/>
        <v>15</v>
      </c>
      <c r="S179" s="59" t="str">
        <f t="shared" si="21"/>
        <v>3</v>
      </c>
      <c r="T179" s="59"/>
      <c r="U179" s="59"/>
      <c r="V179" s="59"/>
      <c r="W179" s="59"/>
      <c r="X179" s="59"/>
      <c r="Y179" s="59"/>
      <c r="Z179" s="91"/>
      <c r="AA179" s="59"/>
      <c r="AB179" s="59"/>
      <c r="AC179" s="59" t="s">
        <v>1112</v>
      </c>
      <c r="AD179" s="59" t="s">
        <v>1113</v>
      </c>
      <c r="AE179" s="59" t="s">
        <v>677</v>
      </c>
      <c r="AF179" s="59" t="s">
        <v>678</v>
      </c>
      <c r="AG179" s="59" t="s">
        <v>653</v>
      </c>
      <c r="AH179" s="59" t="s">
        <v>682</v>
      </c>
    </row>
    <row r="180" spans="1:34" ht="15.75" customHeight="1">
      <c r="A180" s="292" t="s">
        <v>362</v>
      </c>
      <c r="B180" s="292" t="s">
        <v>361</v>
      </c>
      <c r="C180" s="293">
        <v>61</v>
      </c>
      <c r="D180" s="292" t="s">
        <v>519</v>
      </c>
      <c r="E180" s="293">
        <v>3241</v>
      </c>
      <c r="F180" s="292" t="s">
        <v>723</v>
      </c>
      <c r="G180" s="293" t="s">
        <v>4851</v>
      </c>
      <c r="H180" s="292" t="s">
        <v>647</v>
      </c>
      <c r="I180" s="292" t="s">
        <v>635</v>
      </c>
      <c r="J180" s="294">
        <v>5</v>
      </c>
      <c r="K180" s="294">
        <v>5.5</v>
      </c>
      <c r="L180" s="294">
        <v>6.0500000000000007</v>
      </c>
      <c r="M180" s="75"/>
      <c r="N180" s="59" t="str">
        <f>IF(C180="","",'OPĆI DIO'!$C$1)</f>
        <v>3041 INSTITUT RUĐER BOŠKOVIĆ</v>
      </c>
      <c r="O180" s="59" t="str">
        <f t="shared" si="17"/>
        <v>324</v>
      </c>
      <c r="P180" s="59" t="str">
        <f t="shared" si="18"/>
        <v>32</v>
      </c>
      <c r="Q180" s="59" t="str">
        <f t="shared" si="19"/>
        <v>61</v>
      </c>
      <c r="R180" s="59" t="str">
        <f t="shared" si="20"/>
        <v>15</v>
      </c>
      <c r="S180" s="59" t="str">
        <f t="shared" si="21"/>
        <v>3</v>
      </c>
      <c r="T180" s="59"/>
      <c r="U180" s="59"/>
      <c r="V180" s="59"/>
      <c r="W180" s="59"/>
      <c r="X180" s="59"/>
      <c r="Y180" s="59"/>
      <c r="Z180" s="91"/>
      <c r="AA180" s="59"/>
      <c r="AB180" s="59"/>
      <c r="AC180" s="59" t="s">
        <v>1114</v>
      </c>
      <c r="AD180" s="59" t="s">
        <v>1115</v>
      </c>
      <c r="AE180" s="59" t="s">
        <v>677</v>
      </c>
      <c r="AF180" s="59" t="s">
        <v>678</v>
      </c>
      <c r="AG180" s="59" t="s">
        <v>653</v>
      </c>
      <c r="AH180" s="59" t="s">
        <v>682</v>
      </c>
    </row>
    <row r="181" spans="1:34" ht="15.75" customHeight="1">
      <c r="A181" s="292" t="s">
        <v>362</v>
      </c>
      <c r="B181" s="292" t="s">
        <v>361</v>
      </c>
      <c r="C181" s="293">
        <v>61</v>
      </c>
      <c r="D181" s="292" t="s">
        <v>519</v>
      </c>
      <c r="E181" s="293">
        <v>3431</v>
      </c>
      <c r="F181" s="292" t="s">
        <v>764</v>
      </c>
      <c r="G181" s="293" t="s">
        <v>4851</v>
      </c>
      <c r="H181" s="292" t="s">
        <v>647</v>
      </c>
      <c r="I181" s="292" t="s">
        <v>635</v>
      </c>
      <c r="J181" s="294">
        <v>48</v>
      </c>
      <c r="K181" s="294">
        <v>52.800000000000004</v>
      </c>
      <c r="L181" s="294">
        <v>58.080000000000013</v>
      </c>
      <c r="M181" s="75"/>
      <c r="N181" s="59" t="str">
        <f>IF(C181="","",'OPĆI DIO'!$C$1)</f>
        <v>3041 INSTITUT RUĐER BOŠKOVIĆ</v>
      </c>
      <c r="O181" s="59" t="str">
        <f t="shared" si="17"/>
        <v>343</v>
      </c>
      <c r="P181" s="59" t="str">
        <f t="shared" si="18"/>
        <v>34</v>
      </c>
      <c r="Q181" s="59" t="str">
        <f t="shared" si="19"/>
        <v>61</v>
      </c>
      <c r="R181" s="59" t="str">
        <f t="shared" si="20"/>
        <v>15</v>
      </c>
      <c r="S181" s="59" t="str">
        <f t="shared" si="21"/>
        <v>3</v>
      </c>
      <c r="T181" s="59"/>
      <c r="U181" s="59"/>
      <c r="V181" s="59"/>
      <c r="W181" s="59"/>
      <c r="X181" s="59"/>
      <c r="Y181" s="59"/>
      <c r="Z181" s="91"/>
      <c r="AA181" s="59"/>
      <c r="AB181" s="59"/>
      <c r="AC181" s="59" t="s">
        <v>1116</v>
      </c>
      <c r="AD181" s="59" t="s">
        <v>1117</v>
      </c>
      <c r="AE181" s="59" t="s">
        <v>677</v>
      </c>
      <c r="AF181" s="59" t="s">
        <v>678</v>
      </c>
      <c r="AG181" s="59" t="s">
        <v>653</v>
      </c>
      <c r="AH181" s="59" t="s">
        <v>682</v>
      </c>
    </row>
    <row r="182" spans="1:34" ht="15.75" customHeight="1">
      <c r="A182" s="292" t="s">
        <v>362</v>
      </c>
      <c r="B182" s="292" t="s">
        <v>361</v>
      </c>
      <c r="C182" s="293">
        <v>61</v>
      </c>
      <c r="D182" s="292" t="s">
        <v>519</v>
      </c>
      <c r="E182" s="293">
        <v>3721</v>
      </c>
      <c r="F182" s="292" t="s">
        <v>842</v>
      </c>
      <c r="G182" s="293" t="s">
        <v>4851</v>
      </c>
      <c r="H182" s="292" t="s">
        <v>647</v>
      </c>
      <c r="I182" s="292" t="s">
        <v>635</v>
      </c>
      <c r="J182" s="294">
        <v>160</v>
      </c>
      <c r="K182" s="294">
        <v>176</v>
      </c>
      <c r="L182" s="294">
        <v>193.60000000000002</v>
      </c>
      <c r="M182" s="75"/>
      <c r="N182" s="59" t="str">
        <f>IF(C182="","",'OPĆI DIO'!$C$1)</f>
        <v>3041 INSTITUT RUĐER BOŠKOVIĆ</v>
      </c>
      <c r="O182" s="59" t="str">
        <f t="shared" si="17"/>
        <v>372</v>
      </c>
      <c r="P182" s="59" t="str">
        <f t="shared" si="18"/>
        <v>37</v>
      </c>
      <c r="Q182" s="59" t="str">
        <f t="shared" si="19"/>
        <v>61</v>
      </c>
      <c r="R182" s="59" t="str">
        <f t="shared" si="20"/>
        <v>15</v>
      </c>
      <c r="S182" s="59" t="str">
        <f t="shared" si="21"/>
        <v>3</v>
      </c>
      <c r="T182" s="59"/>
      <c r="U182" s="59"/>
      <c r="V182" s="59"/>
      <c r="W182" s="59"/>
      <c r="X182" s="59"/>
      <c r="Y182" s="59"/>
      <c r="Z182" s="91"/>
      <c r="AA182" s="59"/>
      <c r="AB182" s="59"/>
      <c r="AC182" s="59" t="s">
        <v>1118</v>
      </c>
      <c r="AD182" s="59" t="s">
        <v>1119</v>
      </c>
      <c r="AE182" s="59" t="s">
        <v>677</v>
      </c>
      <c r="AF182" s="59" t="s">
        <v>678</v>
      </c>
      <c r="AG182" s="59" t="s">
        <v>653</v>
      </c>
      <c r="AH182" s="59" t="s">
        <v>682</v>
      </c>
    </row>
    <row r="183" spans="1:34" ht="15.75" customHeight="1">
      <c r="A183" s="292" t="s">
        <v>362</v>
      </c>
      <c r="B183" s="292" t="s">
        <v>361</v>
      </c>
      <c r="C183" s="293">
        <v>61</v>
      </c>
      <c r="D183" s="292" t="s">
        <v>519</v>
      </c>
      <c r="E183" s="293">
        <v>4221</v>
      </c>
      <c r="F183" s="292" t="s">
        <v>915</v>
      </c>
      <c r="G183" s="293" t="s">
        <v>4851</v>
      </c>
      <c r="H183" s="292" t="s">
        <v>647</v>
      </c>
      <c r="I183" s="292" t="s">
        <v>635</v>
      </c>
      <c r="J183" s="294">
        <v>1192</v>
      </c>
      <c r="K183" s="294">
        <v>1051.2</v>
      </c>
      <c r="L183" s="294">
        <v>1156.3200000000002</v>
      </c>
      <c r="M183" s="75"/>
      <c r="N183" s="59" t="str">
        <f>IF(C183="","",'OPĆI DIO'!$C$1)</f>
        <v>3041 INSTITUT RUĐER BOŠKOVIĆ</v>
      </c>
      <c r="O183" s="59" t="str">
        <f t="shared" si="17"/>
        <v>422</v>
      </c>
      <c r="P183" s="59" t="str">
        <f t="shared" si="18"/>
        <v>42</v>
      </c>
      <c r="Q183" s="59" t="str">
        <f t="shared" si="19"/>
        <v>61</v>
      </c>
      <c r="R183" s="59" t="str">
        <f t="shared" si="20"/>
        <v>15</v>
      </c>
      <c r="S183" s="59" t="str">
        <f t="shared" si="21"/>
        <v>4</v>
      </c>
      <c r="T183" s="59"/>
      <c r="U183" s="59"/>
      <c r="V183" s="59"/>
      <c r="W183" s="59"/>
      <c r="X183" s="59"/>
      <c r="Y183" s="59"/>
      <c r="Z183" s="91"/>
      <c r="AA183" s="59"/>
      <c r="AB183" s="59"/>
      <c r="AC183" s="59" t="s">
        <v>1120</v>
      </c>
      <c r="AD183" s="59" t="s">
        <v>1121</v>
      </c>
      <c r="AE183" s="59" t="s">
        <v>677</v>
      </c>
      <c r="AF183" s="59" t="s">
        <v>678</v>
      </c>
      <c r="AG183" s="59" t="s">
        <v>653</v>
      </c>
      <c r="AH183" s="59" t="s">
        <v>682</v>
      </c>
    </row>
    <row r="184" spans="1:34" ht="15.75" customHeight="1">
      <c r="A184" s="292" t="s">
        <v>362</v>
      </c>
      <c r="B184" s="292" t="s">
        <v>361</v>
      </c>
      <c r="C184" s="293">
        <v>61</v>
      </c>
      <c r="D184" s="292" t="s">
        <v>519</v>
      </c>
      <c r="E184" s="293">
        <v>4223</v>
      </c>
      <c r="F184" s="292" t="s">
        <v>919</v>
      </c>
      <c r="G184" s="293" t="s">
        <v>4851</v>
      </c>
      <c r="H184" s="292" t="s">
        <v>647</v>
      </c>
      <c r="I184" s="292" t="s">
        <v>635</v>
      </c>
      <c r="J184" s="294">
        <v>76</v>
      </c>
      <c r="K184" s="294">
        <v>83.600000000000009</v>
      </c>
      <c r="L184" s="294">
        <v>91.960000000000022</v>
      </c>
      <c r="M184" s="75"/>
      <c r="N184" s="59" t="str">
        <f>IF(C184="","",'OPĆI DIO'!$C$1)</f>
        <v>3041 INSTITUT RUĐER BOŠKOVIĆ</v>
      </c>
      <c r="O184" s="59" t="str">
        <f t="shared" si="17"/>
        <v>422</v>
      </c>
      <c r="P184" s="59" t="str">
        <f t="shared" si="18"/>
        <v>42</v>
      </c>
      <c r="Q184" s="59" t="str">
        <f t="shared" si="19"/>
        <v>61</v>
      </c>
      <c r="R184" s="59" t="str">
        <f t="shared" si="20"/>
        <v>15</v>
      </c>
      <c r="S184" s="59" t="str">
        <f t="shared" si="21"/>
        <v>4</v>
      </c>
      <c r="T184" s="59"/>
      <c r="U184" s="59"/>
      <c r="V184" s="59"/>
      <c r="W184" s="59"/>
      <c r="X184" s="59"/>
      <c r="Y184" s="59"/>
      <c r="Z184" s="91"/>
      <c r="AA184" s="59"/>
      <c r="AB184" s="59"/>
      <c r="AC184" s="59" t="s">
        <v>1122</v>
      </c>
      <c r="AD184" s="59" t="s">
        <v>1123</v>
      </c>
      <c r="AE184" s="59" t="s">
        <v>677</v>
      </c>
      <c r="AF184" s="59" t="s">
        <v>678</v>
      </c>
      <c r="AG184" s="59" t="s">
        <v>653</v>
      </c>
      <c r="AH184" s="59" t="s">
        <v>682</v>
      </c>
    </row>
    <row r="185" spans="1:34" ht="15.75" customHeight="1">
      <c r="A185" s="292" t="s">
        <v>362</v>
      </c>
      <c r="B185" s="292" t="s">
        <v>361</v>
      </c>
      <c r="C185" s="293">
        <v>61</v>
      </c>
      <c r="D185" s="292" t="s">
        <v>519</v>
      </c>
      <c r="E185" s="293">
        <v>4224</v>
      </c>
      <c r="F185" s="292" t="s">
        <v>922</v>
      </c>
      <c r="G185" s="293" t="s">
        <v>4851</v>
      </c>
      <c r="H185" s="292" t="s">
        <v>647</v>
      </c>
      <c r="I185" s="292" t="s">
        <v>635</v>
      </c>
      <c r="J185" s="294">
        <v>6520</v>
      </c>
      <c r="K185" s="294">
        <v>7172.0000000000009</v>
      </c>
      <c r="L185" s="294">
        <v>7889.2000000000016</v>
      </c>
      <c r="M185" s="75"/>
      <c r="N185" s="59" t="str">
        <f>IF(C185="","",'OPĆI DIO'!$C$1)</f>
        <v>3041 INSTITUT RUĐER BOŠKOVIĆ</v>
      </c>
      <c r="O185" s="59" t="str">
        <f t="shared" si="17"/>
        <v>422</v>
      </c>
      <c r="P185" s="59" t="str">
        <f t="shared" si="18"/>
        <v>42</v>
      </c>
      <c r="Q185" s="59" t="str">
        <f t="shared" si="19"/>
        <v>61</v>
      </c>
      <c r="R185" s="59" t="str">
        <f t="shared" si="20"/>
        <v>15</v>
      </c>
      <c r="S185" s="59" t="str">
        <f t="shared" si="21"/>
        <v>4</v>
      </c>
      <c r="T185" s="59"/>
      <c r="U185" s="59"/>
      <c r="V185" s="59"/>
      <c r="W185" s="59"/>
      <c r="X185" s="59"/>
      <c r="Y185" s="59"/>
      <c r="Z185" s="91"/>
      <c r="AA185" s="59"/>
      <c r="AB185" s="59"/>
      <c r="AC185" s="59" t="s">
        <v>1124</v>
      </c>
      <c r="AD185" s="59" t="s">
        <v>1125</v>
      </c>
      <c r="AE185" s="59" t="s">
        <v>677</v>
      </c>
      <c r="AF185" s="59" t="s">
        <v>678</v>
      </c>
      <c r="AG185" s="59" t="s">
        <v>653</v>
      </c>
      <c r="AH185" s="59" t="s">
        <v>682</v>
      </c>
    </row>
    <row r="186" spans="1:34" ht="15.75" customHeight="1">
      <c r="A186" s="292" t="s">
        <v>362</v>
      </c>
      <c r="B186" s="292" t="s">
        <v>361</v>
      </c>
      <c r="C186" s="293">
        <v>61</v>
      </c>
      <c r="D186" s="292" t="s">
        <v>519</v>
      </c>
      <c r="E186" s="293">
        <v>4225</v>
      </c>
      <c r="F186" s="292" t="s">
        <v>924</v>
      </c>
      <c r="G186" s="293" t="s">
        <v>4851</v>
      </c>
      <c r="H186" s="292" t="s">
        <v>647</v>
      </c>
      <c r="I186" s="292" t="s">
        <v>635</v>
      </c>
      <c r="J186" s="294">
        <v>400</v>
      </c>
      <c r="K186" s="294">
        <v>800</v>
      </c>
      <c r="L186" s="294">
        <v>1000</v>
      </c>
      <c r="M186" s="75"/>
      <c r="N186" s="59" t="str">
        <f>IF(C186="","",'OPĆI DIO'!$C$1)</f>
        <v>3041 INSTITUT RUĐER BOŠKOVIĆ</v>
      </c>
      <c r="O186" s="59" t="str">
        <f t="shared" si="17"/>
        <v>422</v>
      </c>
      <c r="P186" s="59" t="str">
        <f t="shared" si="18"/>
        <v>42</v>
      </c>
      <c r="Q186" s="59" t="str">
        <f t="shared" si="19"/>
        <v>61</v>
      </c>
      <c r="R186" s="59" t="str">
        <f t="shared" si="20"/>
        <v>15</v>
      </c>
      <c r="S186" s="59" t="str">
        <f t="shared" si="21"/>
        <v>4</v>
      </c>
      <c r="T186" s="59"/>
      <c r="U186" s="59"/>
      <c r="V186" s="59"/>
      <c r="W186" s="59"/>
      <c r="X186" s="59"/>
      <c r="Y186" s="59"/>
      <c r="Z186" s="91"/>
      <c r="AA186" s="59"/>
      <c r="AB186" s="59"/>
      <c r="AC186" s="59" t="s">
        <v>1126</v>
      </c>
      <c r="AD186" s="59" t="s">
        <v>1127</v>
      </c>
      <c r="AE186" s="59" t="s">
        <v>677</v>
      </c>
      <c r="AF186" s="59" t="s">
        <v>678</v>
      </c>
      <c r="AG186" s="59" t="s">
        <v>653</v>
      </c>
      <c r="AH186" s="59" t="s">
        <v>682</v>
      </c>
    </row>
    <row r="187" spans="1:34" ht="15.75" customHeight="1">
      <c r="A187" s="292" t="s">
        <v>362</v>
      </c>
      <c r="B187" s="292" t="s">
        <v>361</v>
      </c>
      <c r="C187" s="293">
        <v>581</v>
      </c>
      <c r="D187" s="292" t="s">
        <v>517</v>
      </c>
      <c r="E187" s="293">
        <v>3211</v>
      </c>
      <c r="F187" s="292" t="s">
        <v>648</v>
      </c>
      <c r="G187" s="293" t="s">
        <v>4852</v>
      </c>
      <c r="H187" s="292" t="s">
        <v>4853</v>
      </c>
      <c r="I187" s="292" t="s">
        <v>635</v>
      </c>
      <c r="J187" s="294">
        <v>22500</v>
      </c>
      <c r="K187" s="294">
        <v>22500</v>
      </c>
      <c r="L187" s="294">
        <v>22500</v>
      </c>
      <c r="M187" s="75"/>
      <c r="N187" s="59" t="str">
        <f>IF(C187="","",'OPĆI DIO'!$C$1)</f>
        <v>3041 INSTITUT RUĐER BOŠKOVIĆ</v>
      </c>
      <c r="O187" s="59" t="str">
        <f t="shared" si="17"/>
        <v>321</v>
      </c>
      <c r="P187" s="59" t="str">
        <f t="shared" si="18"/>
        <v>32</v>
      </c>
      <c r="Q187" s="59" t="str">
        <f t="shared" si="19"/>
        <v>581</v>
      </c>
      <c r="R187" s="59" t="str">
        <f t="shared" si="20"/>
        <v>15</v>
      </c>
      <c r="S187" s="59" t="str">
        <f t="shared" si="21"/>
        <v>3</v>
      </c>
      <c r="T187" s="59"/>
      <c r="U187" s="59"/>
      <c r="V187" s="59"/>
      <c r="W187" s="59"/>
      <c r="X187" s="59"/>
      <c r="Y187" s="59"/>
      <c r="Z187" s="91"/>
      <c r="AA187" s="59"/>
      <c r="AB187" s="59"/>
      <c r="AC187" s="59" t="s">
        <v>1128</v>
      </c>
      <c r="AD187" s="59" t="s">
        <v>1129</v>
      </c>
      <c r="AE187" s="59" t="s">
        <v>677</v>
      </c>
      <c r="AF187" s="59" t="s">
        <v>678</v>
      </c>
      <c r="AG187" s="59" t="s">
        <v>653</v>
      </c>
      <c r="AH187" s="59" t="s">
        <v>682</v>
      </c>
    </row>
    <row r="188" spans="1:34" ht="15.75" customHeight="1">
      <c r="A188" s="292" t="s">
        <v>362</v>
      </c>
      <c r="B188" s="292" t="s">
        <v>361</v>
      </c>
      <c r="C188" s="293">
        <v>581</v>
      </c>
      <c r="D188" s="292" t="s">
        <v>517</v>
      </c>
      <c r="E188" s="293">
        <v>3213</v>
      </c>
      <c r="F188" s="292" t="s">
        <v>660</v>
      </c>
      <c r="G188" s="293" t="s">
        <v>4852</v>
      </c>
      <c r="H188" s="292" t="s">
        <v>4853</v>
      </c>
      <c r="I188" s="292" t="s">
        <v>635</v>
      </c>
      <c r="J188" s="294">
        <v>32500</v>
      </c>
      <c r="K188" s="294">
        <v>32500</v>
      </c>
      <c r="L188" s="294">
        <v>32500</v>
      </c>
      <c r="M188" s="75"/>
      <c r="N188" s="59" t="str">
        <f>IF(C188="","",'OPĆI DIO'!$C$1)</f>
        <v>3041 INSTITUT RUĐER BOŠKOVIĆ</v>
      </c>
      <c r="O188" s="59" t="str">
        <f t="shared" si="17"/>
        <v>321</v>
      </c>
      <c r="P188" s="59" t="str">
        <f t="shared" si="18"/>
        <v>32</v>
      </c>
      <c r="Q188" s="59" t="str">
        <f t="shared" si="19"/>
        <v>581</v>
      </c>
      <c r="R188" s="59" t="str">
        <f t="shared" si="20"/>
        <v>15</v>
      </c>
      <c r="S188" s="59" t="str">
        <f t="shared" si="21"/>
        <v>3</v>
      </c>
      <c r="T188" s="59"/>
      <c r="U188" s="59"/>
      <c r="V188" s="59"/>
      <c r="W188" s="59"/>
      <c r="X188" s="59"/>
      <c r="Y188" s="59"/>
      <c r="Z188" s="91"/>
      <c r="AA188" s="59"/>
      <c r="AB188" s="59"/>
      <c r="AC188" s="59" t="s">
        <v>1130</v>
      </c>
      <c r="AD188" s="59" t="s">
        <v>1131</v>
      </c>
      <c r="AE188" s="59" t="s">
        <v>677</v>
      </c>
      <c r="AF188" s="59" t="s">
        <v>678</v>
      </c>
      <c r="AG188" s="59" t="s">
        <v>653</v>
      </c>
      <c r="AH188" s="59" t="s">
        <v>682</v>
      </c>
    </row>
    <row r="189" spans="1:34" ht="15.75" customHeight="1">
      <c r="A189" s="292" t="s">
        <v>362</v>
      </c>
      <c r="B189" s="292" t="s">
        <v>361</v>
      </c>
      <c r="C189" s="293">
        <v>581</v>
      </c>
      <c r="D189" s="292" t="s">
        <v>517</v>
      </c>
      <c r="E189" s="293">
        <v>3221</v>
      </c>
      <c r="F189" s="292" t="s">
        <v>4849</v>
      </c>
      <c r="G189" s="293" t="s">
        <v>4852</v>
      </c>
      <c r="H189" s="292" t="s">
        <v>4853</v>
      </c>
      <c r="I189" s="292" t="s">
        <v>635</v>
      </c>
      <c r="J189" s="294">
        <v>15000</v>
      </c>
      <c r="K189" s="294">
        <v>15000</v>
      </c>
      <c r="L189" s="294">
        <v>15000</v>
      </c>
      <c r="M189" s="75"/>
      <c r="N189" s="59" t="str">
        <f>IF(C189="","",'OPĆI DIO'!$C$1)</f>
        <v>3041 INSTITUT RUĐER BOŠKOVIĆ</v>
      </c>
      <c r="O189" s="59" t="str">
        <f t="shared" si="17"/>
        <v>322</v>
      </c>
      <c r="P189" s="59" t="str">
        <f t="shared" si="18"/>
        <v>32</v>
      </c>
      <c r="Q189" s="59" t="str">
        <f t="shared" si="19"/>
        <v>581</v>
      </c>
      <c r="R189" s="59" t="str">
        <f t="shared" si="20"/>
        <v>15</v>
      </c>
      <c r="S189" s="59" t="str">
        <f t="shared" si="21"/>
        <v>3</v>
      </c>
      <c r="T189" s="59"/>
      <c r="U189" s="59"/>
      <c r="V189" s="59"/>
      <c r="W189" s="59"/>
      <c r="X189" s="59"/>
      <c r="Y189" s="59"/>
      <c r="Z189" s="91"/>
      <c r="AA189" s="59"/>
      <c r="AB189" s="59"/>
      <c r="AC189" s="59" t="s">
        <v>1132</v>
      </c>
      <c r="AD189" s="59" t="s">
        <v>1133</v>
      </c>
      <c r="AE189" s="59" t="s">
        <v>677</v>
      </c>
      <c r="AF189" s="59" t="s">
        <v>678</v>
      </c>
      <c r="AG189" s="59" t="s">
        <v>653</v>
      </c>
      <c r="AH189" s="59" t="s">
        <v>682</v>
      </c>
    </row>
    <row r="190" spans="1:34" ht="15.75" customHeight="1">
      <c r="A190" s="292" t="s">
        <v>362</v>
      </c>
      <c r="B190" s="292" t="s">
        <v>361</v>
      </c>
      <c r="C190" s="293">
        <v>581</v>
      </c>
      <c r="D190" s="292" t="s">
        <v>517</v>
      </c>
      <c r="E190" s="293">
        <v>3222</v>
      </c>
      <c r="F190" s="292" t="s">
        <v>4854</v>
      </c>
      <c r="G190" s="293" t="s">
        <v>4852</v>
      </c>
      <c r="H190" s="292" t="s">
        <v>4853</v>
      </c>
      <c r="I190" s="292" t="s">
        <v>635</v>
      </c>
      <c r="J190" s="294">
        <v>45000</v>
      </c>
      <c r="K190" s="294">
        <v>45000</v>
      </c>
      <c r="L190" s="294">
        <v>45000</v>
      </c>
      <c r="M190" s="75"/>
      <c r="N190" s="59" t="str">
        <f>IF(C190="","",'OPĆI DIO'!$C$1)</f>
        <v>3041 INSTITUT RUĐER BOŠKOVIĆ</v>
      </c>
      <c r="O190" s="59" t="str">
        <f t="shared" si="17"/>
        <v>322</v>
      </c>
      <c r="P190" s="59" t="str">
        <f t="shared" si="18"/>
        <v>32</v>
      </c>
      <c r="Q190" s="59" t="str">
        <f t="shared" si="19"/>
        <v>581</v>
      </c>
      <c r="R190" s="59" t="str">
        <f t="shared" si="20"/>
        <v>15</v>
      </c>
      <c r="S190" s="59" t="str">
        <f t="shared" si="21"/>
        <v>3</v>
      </c>
      <c r="T190" s="59"/>
      <c r="U190" s="59"/>
      <c r="V190" s="59"/>
      <c r="W190" s="59"/>
      <c r="X190" s="59"/>
      <c r="Y190" s="59"/>
      <c r="Z190" s="91"/>
      <c r="AA190" s="59"/>
      <c r="AB190" s="59"/>
      <c r="AC190" s="59" t="s">
        <v>1134</v>
      </c>
      <c r="AD190" s="59" t="s">
        <v>1135</v>
      </c>
      <c r="AE190" s="59" t="s">
        <v>677</v>
      </c>
      <c r="AF190" s="59" t="s">
        <v>678</v>
      </c>
      <c r="AG190" s="59" t="s">
        <v>653</v>
      </c>
      <c r="AH190" s="59" t="s">
        <v>682</v>
      </c>
    </row>
    <row r="191" spans="1:34" ht="15.75" customHeight="1">
      <c r="A191" s="292" t="s">
        <v>362</v>
      </c>
      <c r="B191" s="292" t="s">
        <v>361</v>
      </c>
      <c r="C191" s="293">
        <v>581</v>
      </c>
      <c r="D191" s="292" t="s">
        <v>517</v>
      </c>
      <c r="E191" s="293">
        <v>3232</v>
      </c>
      <c r="F191" s="292" t="s">
        <v>699</v>
      </c>
      <c r="G191" s="293" t="s">
        <v>4852</v>
      </c>
      <c r="H191" s="292" t="s">
        <v>4853</v>
      </c>
      <c r="I191" s="292" t="s">
        <v>635</v>
      </c>
      <c r="J191" s="294">
        <v>100000</v>
      </c>
      <c r="K191" s="294">
        <v>100000</v>
      </c>
      <c r="L191" s="294">
        <v>100000</v>
      </c>
      <c r="M191" s="75"/>
      <c r="N191" s="59" t="str">
        <f>IF(C191="","",'OPĆI DIO'!$C$1)</f>
        <v>3041 INSTITUT RUĐER BOŠKOVIĆ</v>
      </c>
      <c r="O191" s="59" t="str">
        <f t="shared" si="17"/>
        <v>323</v>
      </c>
      <c r="P191" s="59" t="str">
        <f t="shared" si="18"/>
        <v>32</v>
      </c>
      <c r="Q191" s="59" t="str">
        <f t="shared" si="19"/>
        <v>581</v>
      </c>
      <c r="R191" s="59" t="str">
        <f t="shared" si="20"/>
        <v>15</v>
      </c>
      <c r="S191" s="59" t="str">
        <f t="shared" si="21"/>
        <v>3</v>
      </c>
      <c r="T191" s="59"/>
      <c r="U191" s="59"/>
      <c r="V191" s="59"/>
      <c r="W191" s="59"/>
      <c r="X191" s="59"/>
      <c r="Y191" s="59"/>
      <c r="Z191" s="91"/>
      <c r="AA191" s="59"/>
      <c r="AB191" s="59"/>
      <c r="AC191" s="59" t="s">
        <v>1136</v>
      </c>
      <c r="AD191" s="59" t="s">
        <v>1137</v>
      </c>
      <c r="AE191" s="59" t="s">
        <v>677</v>
      </c>
      <c r="AF191" s="59" t="s">
        <v>678</v>
      </c>
      <c r="AG191" s="59" t="s">
        <v>653</v>
      </c>
      <c r="AH191" s="59" t="s">
        <v>682</v>
      </c>
    </row>
    <row r="192" spans="1:34" ht="15.75" customHeight="1">
      <c r="A192" s="292" t="s">
        <v>362</v>
      </c>
      <c r="B192" s="292" t="s">
        <v>361</v>
      </c>
      <c r="C192" s="293">
        <v>581</v>
      </c>
      <c r="D192" s="292" t="s">
        <v>517</v>
      </c>
      <c r="E192" s="293">
        <v>3237</v>
      </c>
      <c r="F192" s="292" t="s">
        <v>714</v>
      </c>
      <c r="G192" s="293" t="s">
        <v>4852</v>
      </c>
      <c r="H192" s="292" t="s">
        <v>4853</v>
      </c>
      <c r="I192" s="292" t="s">
        <v>635</v>
      </c>
      <c r="J192" s="294">
        <v>40000</v>
      </c>
      <c r="K192" s="294">
        <v>40000</v>
      </c>
      <c r="L192" s="294">
        <v>40000</v>
      </c>
      <c r="M192" s="75"/>
      <c r="N192" s="59" t="str">
        <f>IF(C192="","",'OPĆI DIO'!$C$1)</f>
        <v>3041 INSTITUT RUĐER BOŠKOVIĆ</v>
      </c>
      <c r="O192" s="59" t="str">
        <f t="shared" si="17"/>
        <v>323</v>
      </c>
      <c r="P192" s="59" t="str">
        <f t="shared" si="18"/>
        <v>32</v>
      </c>
      <c r="Q192" s="59" t="str">
        <f t="shared" si="19"/>
        <v>581</v>
      </c>
      <c r="R192" s="59" t="str">
        <f t="shared" si="20"/>
        <v>15</v>
      </c>
      <c r="S192" s="59" t="str">
        <f t="shared" si="21"/>
        <v>3</v>
      </c>
      <c r="T192" s="59"/>
      <c r="U192" s="59"/>
      <c r="V192" s="59"/>
      <c r="W192" s="59"/>
      <c r="X192" s="59"/>
      <c r="Y192" s="59"/>
      <c r="Z192" s="91"/>
      <c r="AA192" s="59"/>
      <c r="AB192" s="59"/>
      <c r="AC192" s="59" t="s">
        <v>1138</v>
      </c>
      <c r="AD192" s="59" t="s">
        <v>1139</v>
      </c>
      <c r="AE192" s="59" t="s">
        <v>677</v>
      </c>
      <c r="AF192" s="59" t="s">
        <v>678</v>
      </c>
      <c r="AG192" s="59" t="s">
        <v>653</v>
      </c>
      <c r="AH192" s="59" t="s">
        <v>682</v>
      </c>
    </row>
    <row r="193" spans="1:34" ht="15.75" customHeight="1">
      <c r="A193" s="292" t="s">
        <v>362</v>
      </c>
      <c r="B193" s="292" t="s">
        <v>361</v>
      </c>
      <c r="C193" s="293">
        <v>581</v>
      </c>
      <c r="D193" s="292" t="s">
        <v>517</v>
      </c>
      <c r="E193" s="293">
        <v>4214</v>
      </c>
      <c r="F193" s="292" t="s">
        <v>912</v>
      </c>
      <c r="G193" s="293" t="s">
        <v>4852</v>
      </c>
      <c r="H193" s="292" t="s">
        <v>4853</v>
      </c>
      <c r="I193" s="292" t="s">
        <v>635</v>
      </c>
      <c r="J193" s="294">
        <v>375000</v>
      </c>
      <c r="K193" s="294">
        <v>375000</v>
      </c>
      <c r="L193" s="294">
        <v>375000</v>
      </c>
      <c r="M193" s="75"/>
      <c r="N193" s="59" t="str">
        <f>IF(C193="","",'OPĆI DIO'!$C$1)</f>
        <v>3041 INSTITUT RUĐER BOŠKOVIĆ</v>
      </c>
      <c r="O193" s="59" t="str">
        <f t="shared" si="17"/>
        <v>421</v>
      </c>
      <c r="P193" s="59" t="str">
        <f t="shared" si="18"/>
        <v>42</v>
      </c>
      <c r="Q193" s="59" t="str">
        <f t="shared" si="19"/>
        <v>581</v>
      </c>
      <c r="R193" s="59" t="str">
        <f t="shared" si="20"/>
        <v>15</v>
      </c>
      <c r="S193" s="59" t="str">
        <f t="shared" si="21"/>
        <v>4</v>
      </c>
      <c r="T193" s="59"/>
      <c r="U193" s="59"/>
      <c r="V193" s="59"/>
      <c r="W193" s="59"/>
      <c r="X193" s="59"/>
      <c r="Y193" s="59"/>
      <c r="Z193" s="91"/>
      <c r="AA193" s="59"/>
      <c r="AB193" s="59"/>
      <c r="AC193" s="59" t="s">
        <v>1140</v>
      </c>
      <c r="AD193" s="59" t="s">
        <v>1141</v>
      </c>
      <c r="AE193" s="59" t="s">
        <v>677</v>
      </c>
      <c r="AF193" s="59" t="s">
        <v>678</v>
      </c>
      <c r="AG193" s="59" t="s">
        <v>653</v>
      </c>
      <c r="AH193" s="59" t="s">
        <v>682</v>
      </c>
    </row>
    <row r="194" spans="1:34" ht="15.75" customHeight="1">
      <c r="A194" s="292" t="s">
        <v>362</v>
      </c>
      <c r="B194" s="292" t="s">
        <v>361</v>
      </c>
      <c r="C194" s="293">
        <v>581</v>
      </c>
      <c r="D194" s="292" t="s">
        <v>517</v>
      </c>
      <c r="E194" s="293">
        <v>4221</v>
      </c>
      <c r="F194" s="292" t="s">
        <v>915</v>
      </c>
      <c r="G194" s="293" t="s">
        <v>4852</v>
      </c>
      <c r="H194" s="292" t="s">
        <v>4853</v>
      </c>
      <c r="I194" s="292" t="s">
        <v>635</v>
      </c>
      <c r="J194" s="294">
        <v>10000</v>
      </c>
      <c r="K194" s="294">
        <v>10000</v>
      </c>
      <c r="L194" s="294">
        <v>10000</v>
      </c>
      <c r="M194" s="75"/>
      <c r="N194" s="59" t="str">
        <f>IF(C194="","",'OPĆI DIO'!$C$1)</f>
        <v>3041 INSTITUT RUĐER BOŠKOVIĆ</v>
      </c>
      <c r="O194" s="59" t="str">
        <f t="shared" si="17"/>
        <v>422</v>
      </c>
      <c r="P194" s="59" t="str">
        <f t="shared" si="18"/>
        <v>42</v>
      </c>
      <c r="Q194" s="59" t="str">
        <f t="shared" si="19"/>
        <v>581</v>
      </c>
      <c r="R194" s="59" t="str">
        <f t="shared" si="20"/>
        <v>15</v>
      </c>
      <c r="S194" s="59" t="str">
        <f t="shared" si="21"/>
        <v>4</v>
      </c>
      <c r="T194" s="59"/>
      <c r="U194" s="59"/>
      <c r="V194" s="59"/>
      <c r="W194" s="59"/>
      <c r="X194" s="59"/>
      <c r="Y194" s="59"/>
      <c r="Z194" s="91"/>
      <c r="AA194" s="59"/>
      <c r="AB194" s="59"/>
      <c r="AC194" s="59" t="s">
        <v>1142</v>
      </c>
      <c r="AD194" s="59" t="s">
        <v>1143</v>
      </c>
      <c r="AE194" s="59" t="s">
        <v>677</v>
      </c>
      <c r="AF194" s="59" t="s">
        <v>678</v>
      </c>
      <c r="AG194" s="59" t="s">
        <v>653</v>
      </c>
      <c r="AH194" s="59" t="s">
        <v>682</v>
      </c>
    </row>
    <row r="195" spans="1:34" ht="15.75" customHeight="1">
      <c r="A195" s="292" t="s">
        <v>362</v>
      </c>
      <c r="B195" s="292" t="s">
        <v>361</v>
      </c>
      <c r="C195" s="293">
        <v>581</v>
      </c>
      <c r="D195" s="292" t="s">
        <v>517</v>
      </c>
      <c r="E195" s="293">
        <v>4224</v>
      </c>
      <c r="F195" s="292" t="s">
        <v>922</v>
      </c>
      <c r="G195" s="293" t="s">
        <v>4852</v>
      </c>
      <c r="H195" s="292" t="s">
        <v>4853</v>
      </c>
      <c r="I195" s="292" t="s">
        <v>635</v>
      </c>
      <c r="J195" s="294">
        <v>115000</v>
      </c>
      <c r="K195" s="294">
        <v>115000</v>
      </c>
      <c r="L195" s="294">
        <v>115000</v>
      </c>
      <c r="M195" s="75"/>
      <c r="N195" s="59" t="str">
        <f>IF(C195="","",'OPĆI DIO'!$C$1)</f>
        <v>3041 INSTITUT RUĐER BOŠKOVIĆ</v>
      </c>
      <c r="O195" s="59" t="str">
        <f t="shared" ref="O195:O258" si="22">LEFT(E195,3)</f>
        <v>422</v>
      </c>
      <c r="P195" s="59" t="str">
        <f t="shared" ref="P195:P258" si="23">LEFT(E195,2)</f>
        <v>42</v>
      </c>
      <c r="Q195" s="59" t="str">
        <f t="shared" ref="Q195:Q258" si="24">LEFT(C195,3)</f>
        <v>581</v>
      </c>
      <c r="R195" s="59" t="str">
        <f t="shared" ref="R195:R258" si="25">MID(I195,2,2)</f>
        <v>15</v>
      </c>
      <c r="S195" s="59" t="str">
        <f t="shared" ref="S195:S258" si="26">LEFT(E195,1)</f>
        <v>4</v>
      </c>
      <c r="T195" s="59"/>
      <c r="U195" s="59"/>
      <c r="V195" s="59"/>
      <c r="W195" s="59"/>
      <c r="X195" s="59"/>
      <c r="Y195" s="59"/>
      <c r="Z195" s="91"/>
      <c r="AA195" s="59"/>
      <c r="AB195" s="59"/>
      <c r="AC195" s="59" t="s">
        <v>1144</v>
      </c>
      <c r="AD195" s="59" t="s">
        <v>1145</v>
      </c>
      <c r="AE195" s="59" t="s">
        <v>677</v>
      </c>
      <c r="AF195" s="59" t="s">
        <v>678</v>
      </c>
      <c r="AG195" s="59" t="s">
        <v>653</v>
      </c>
      <c r="AH195" s="59" t="s">
        <v>682</v>
      </c>
    </row>
    <row r="196" spans="1:34" ht="15.75" customHeight="1">
      <c r="A196" s="292" t="s">
        <v>362</v>
      </c>
      <c r="B196" s="292" t="s">
        <v>361</v>
      </c>
      <c r="C196" s="293">
        <v>581</v>
      </c>
      <c r="D196" s="292" t="s">
        <v>517</v>
      </c>
      <c r="E196" s="293">
        <v>4225</v>
      </c>
      <c r="F196" s="292" t="s">
        <v>924</v>
      </c>
      <c r="G196" s="293" t="s">
        <v>4852</v>
      </c>
      <c r="H196" s="292" t="s">
        <v>4853</v>
      </c>
      <c r="I196" s="292" t="s">
        <v>635</v>
      </c>
      <c r="J196" s="294">
        <v>206627.99392372812</v>
      </c>
      <c r="K196" s="294">
        <v>206627.99392372812</v>
      </c>
      <c r="L196" s="294">
        <v>206627.99392372812</v>
      </c>
      <c r="M196" s="75"/>
      <c r="N196" s="59" t="str">
        <f>IF(C196="","",'OPĆI DIO'!$C$1)</f>
        <v>3041 INSTITUT RUĐER BOŠKOVIĆ</v>
      </c>
      <c r="O196" s="59" t="str">
        <f t="shared" si="22"/>
        <v>422</v>
      </c>
      <c r="P196" s="59" t="str">
        <f t="shared" si="23"/>
        <v>42</v>
      </c>
      <c r="Q196" s="59" t="str">
        <f t="shared" si="24"/>
        <v>581</v>
      </c>
      <c r="R196" s="59" t="str">
        <f t="shared" si="25"/>
        <v>15</v>
      </c>
      <c r="S196" s="59" t="str">
        <f t="shared" si="26"/>
        <v>4</v>
      </c>
      <c r="T196" s="59"/>
      <c r="U196" s="59"/>
      <c r="V196" s="59"/>
      <c r="W196" s="59"/>
      <c r="X196" s="59"/>
      <c r="Y196" s="59"/>
      <c r="Z196" s="91"/>
      <c r="AA196" s="59"/>
      <c r="AB196" s="59"/>
      <c r="AC196" s="59" t="s">
        <v>1146</v>
      </c>
      <c r="AD196" s="59" t="s">
        <v>1052</v>
      </c>
      <c r="AE196" s="59" t="s">
        <v>677</v>
      </c>
      <c r="AF196" s="59" t="s">
        <v>678</v>
      </c>
      <c r="AG196" s="59" t="s">
        <v>653</v>
      </c>
      <c r="AH196" s="59" t="s">
        <v>682</v>
      </c>
    </row>
    <row r="197" spans="1:34" ht="15.75" customHeight="1">
      <c r="A197" s="292" t="s">
        <v>362</v>
      </c>
      <c r="B197" s="292" t="s">
        <v>361</v>
      </c>
      <c r="C197" s="293">
        <v>581</v>
      </c>
      <c r="D197" s="292" t="s">
        <v>517</v>
      </c>
      <c r="E197" s="293">
        <v>4262</v>
      </c>
      <c r="F197" s="292" t="s">
        <v>4855</v>
      </c>
      <c r="G197" s="293" t="s">
        <v>4852</v>
      </c>
      <c r="H197" s="292" t="s">
        <v>4853</v>
      </c>
      <c r="I197" s="292" t="s">
        <v>635</v>
      </c>
      <c r="J197" s="294">
        <v>165000</v>
      </c>
      <c r="K197" s="294">
        <v>165000</v>
      </c>
      <c r="L197" s="294">
        <v>165000</v>
      </c>
      <c r="M197" s="75"/>
      <c r="N197" s="59" t="str">
        <f>IF(C197="","",'OPĆI DIO'!$C$1)</f>
        <v>3041 INSTITUT RUĐER BOŠKOVIĆ</v>
      </c>
      <c r="O197" s="59" t="str">
        <f t="shared" si="22"/>
        <v>426</v>
      </c>
      <c r="P197" s="59" t="str">
        <f t="shared" si="23"/>
        <v>42</v>
      </c>
      <c r="Q197" s="59" t="str">
        <f t="shared" si="24"/>
        <v>581</v>
      </c>
      <c r="R197" s="59" t="str">
        <f t="shared" si="25"/>
        <v>15</v>
      </c>
      <c r="S197" s="59" t="str">
        <f t="shared" si="26"/>
        <v>4</v>
      </c>
      <c r="T197" s="59"/>
      <c r="U197" s="59"/>
      <c r="V197" s="59"/>
      <c r="W197" s="59"/>
      <c r="X197" s="59"/>
      <c r="Y197" s="59"/>
      <c r="Z197" s="91"/>
      <c r="AA197" s="59"/>
      <c r="AB197" s="59"/>
      <c r="AC197" s="59" t="s">
        <v>1147</v>
      </c>
      <c r="AD197" s="59" t="s">
        <v>1148</v>
      </c>
      <c r="AE197" s="59" t="s">
        <v>677</v>
      </c>
      <c r="AF197" s="59" t="s">
        <v>678</v>
      </c>
      <c r="AG197" s="59" t="s">
        <v>653</v>
      </c>
      <c r="AH197" s="59" t="s">
        <v>682</v>
      </c>
    </row>
    <row r="198" spans="1:34" s="306" customFormat="1" ht="15.75" customHeight="1">
      <c r="A198" s="292" t="s">
        <v>362</v>
      </c>
      <c r="B198" s="292" t="s">
        <v>361</v>
      </c>
      <c r="C198" s="293">
        <v>581</v>
      </c>
      <c r="D198" s="292" t="s">
        <v>517</v>
      </c>
      <c r="E198" s="293">
        <v>3211</v>
      </c>
      <c r="F198" s="292" t="s">
        <v>660</v>
      </c>
      <c r="G198" s="293" t="s">
        <v>4852</v>
      </c>
      <c r="H198" s="292" t="s">
        <v>4853</v>
      </c>
      <c r="I198" s="292" t="s">
        <v>635</v>
      </c>
      <c r="J198" s="294">
        <v>155000</v>
      </c>
      <c r="K198" s="294">
        <v>155000</v>
      </c>
      <c r="L198" s="294">
        <v>155000</v>
      </c>
      <c r="M198" s="304"/>
      <c r="N198" s="59" t="str">
        <f>IF(C198="","",'OPĆI DIO'!$C$1)</f>
        <v>3041 INSTITUT RUĐER BOŠKOVIĆ</v>
      </c>
      <c r="O198" s="59" t="str">
        <f t="shared" ref="O198:O211" si="27">LEFT(E198,3)</f>
        <v>321</v>
      </c>
      <c r="P198" s="59" t="str">
        <f t="shared" ref="P198:P211" si="28">LEFT(E198,2)</f>
        <v>32</v>
      </c>
      <c r="Q198" s="59" t="str">
        <f t="shared" ref="Q198:Q211" si="29">LEFT(C198,3)</f>
        <v>581</v>
      </c>
      <c r="R198" s="59" t="str">
        <f t="shared" ref="R198:R211" si="30">MID(I198,2,2)</f>
        <v>15</v>
      </c>
      <c r="S198" s="59" t="str">
        <f t="shared" ref="S198:S211" si="31">LEFT(E198,1)</f>
        <v>3</v>
      </c>
      <c r="T198" s="305"/>
      <c r="U198" s="305"/>
      <c r="V198" s="305"/>
      <c r="W198" s="305"/>
      <c r="X198" s="305"/>
      <c r="Y198" s="305"/>
      <c r="Z198" s="305"/>
      <c r="AA198" s="305"/>
      <c r="AB198" s="305"/>
      <c r="AC198" s="305"/>
      <c r="AD198" s="305"/>
      <c r="AE198" s="305"/>
      <c r="AF198" s="305"/>
      <c r="AG198" s="305"/>
      <c r="AH198" s="305"/>
    </row>
    <row r="199" spans="1:34" s="306" customFormat="1" ht="15.75" customHeight="1">
      <c r="A199" s="292" t="s">
        <v>362</v>
      </c>
      <c r="B199" s="292" t="s">
        <v>361</v>
      </c>
      <c r="C199" s="293">
        <v>581</v>
      </c>
      <c r="D199" s="292" t="s">
        <v>517</v>
      </c>
      <c r="E199" s="293">
        <v>3213</v>
      </c>
      <c r="F199" s="292" t="s">
        <v>4849</v>
      </c>
      <c r="G199" s="293" t="s">
        <v>4852</v>
      </c>
      <c r="H199" s="292" t="s">
        <v>4853</v>
      </c>
      <c r="I199" s="292" t="s">
        <v>635</v>
      </c>
      <c r="J199" s="294">
        <v>304500</v>
      </c>
      <c r="K199" s="294">
        <v>304500</v>
      </c>
      <c r="L199" s="294">
        <v>304500</v>
      </c>
      <c r="M199" s="304"/>
      <c r="N199" s="59" t="str">
        <f>IF(C199="","",'OPĆI DIO'!$C$1)</f>
        <v>3041 INSTITUT RUĐER BOŠKOVIĆ</v>
      </c>
      <c r="O199" s="59" t="str">
        <f t="shared" si="27"/>
        <v>321</v>
      </c>
      <c r="P199" s="59" t="str">
        <f t="shared" si="28"/>
        <v>32</v>
      </c>
      <c r="Q199" s="59" t="str">
        <f t="shared" si="29"/>
        <v>581</v>
      </c>
      <c r="R199" s="59" t="str">
        <f t="shared" si="30"/>
        <v>15</v>
      </c>
      <c r="S199" s="59" t="str">
        <f t="shared" si="31"/>
        <v>3</v>
      </c>
      <c r="T199" s="305"/>
      <c r="U199" s="305"/>
      <c r="V199" s="305"/>
      <c r="W199" s="305"/>
      <c r="X199" s="305"/>
      <c r="Y199" s="305"/>
      <c r="Z199" s="305"/>
      <c r="AA199" s="305"/>
      <c r="AB199" s="305"/>
      <c r="AC199" s="305"/>
      <c r="AD199" s="305"/>
      <c r="AE199" s="305"/>
      <c r="AF199" s="305"/>
      <c r="AG199" s="305"/>
      <c r="AH199" s="305"/>
    </row>
    <row r="200" spans="1:34" s="306" customFormat="1" ht="15.75" customHeight="1">
      <c r="A200" s="292" t="s">
        <v>362</v>
      </c>
      <c r="B200" s="292" t="s">
        <v>361</v>
      </c>
      <c r="C200" s="293">
        <v>581</v>
      </c>
      <c r="D200" s="292" t="s">
        <v>517</v>
      </c>
      <c r="E200" s="293">
        <v>3221</v>
      </c>
      <c r="F200" s="292" t="s">
        <v>4849</v>
      </c>
      <c r="G200" s="293" t="s">
        <v>4852</v>
      </c>
      <c r="H200" s="292" t="s">
        <v>4853</v>
      </c>
      <c r="I200" s="292" t="s">
        <v>635</v>
      </c>
      <c r="J200" s="294">
        <v>185000</v>
      </c>
      <c r="K200" s="294">
        <v>185000</v>
      </c>
      <c r="L200" s="294">
        <v>185000</v>
      </c>
      <c r="M200" s="304"/>
      <c r="N200" s="59" t="str">
        <f>IF(C200="","",'OPĆI DIO'!$C$1)</f>
        <v>3041 INSTITUT RUĐER BOŠKOVIĆ</v>
      </c>
      <c r="O200" s="59" t="str">
        <f t="shared" si="27"/>
        <v>322</v>
      </c>
      <c r="P200" s="59" t="str">
        <f t="shared" si="28"/>
        <v>32</v>
      </c>
      <c r="Q200" s="59" t="str">
        <f t="shared" si="29"/>
        <v>581</v>
      </c>
      <c r="R200" s="59" t="str">
        <f t="shared" si="30"/>
        <v>15</v>
      </c>
      <c r="S200" s="59" t="str">
        <f t="shared" si="31"/>
        <v>3</v>
      </c>
      <c r="T200" s="305"/>
      <c r="U200" s="305"/>
      <c r="V200" s="305"/>
      <c r="W200" s="305"/>
      <c r="X200" s="305"/>
      <c r="Y200" s="305"/>
      <c r="Z200" s="305"/>
      <c r="AA200" s="305"/>
      <c r="AB200" s="305"/>
      <c r="AC200" s="305"/>
      <c r="AD200" s="305"/>
      <c r="AE200" s="305"/>
      <c r="AF200" s="305"/>
      <c r="AG200" s="305"/>
      <c r="AH200" s="305"/>
    </row>
    <row r="201" spans="1:34" s="306" customFormat="1" ht="15.75" customHeight="1">
      <c r="A201" s="292" t="s">
        <v>362</v>
      </c>
      <c r="B201" s="292" t="s">
        <v>361</v>
      </c>
      <c r="C201" s="293">
        <v>581</v>
      </c>
      <c r="D201" s="292" t="s">
        <v>517</v>
      </c>
      <c r="E201" s="293">
        <v>3222</v>
      </c>
      <c r="F201" s="292" t="s">
        <v>4854</v>
      </c>
      <c r="G201" s="293" t="s">
        <v>4852</v>
      </c>
      <c r="H201" s="292" t="s">
        <v>4853</v>
      </c>
      <c r="I201" s="292" t="s">
        <v>635</v>
      </c>
      <c r="J201" s="294">
        <v>137000</v>
      </c>
      <c r="K201" s="294">
        <v>137000</v>
      </c>
      <c r="L201" s="294">
        <v>137000</v>
      </c>
      <c r="M201" s="304"/>
      <c r="N201" s="59" t="str">
        <f>IF(C201="","",'OPĆI DIO'!$C$1)</f>
        <v>3041 INSTITUT RUĐER BOŠKOVIĆ</v>
      </c>
      <c r="O201" s="59" t="str">
        <f t="shared" si="27"/>
        <v>322</v>
      </c>
      <c r="P201" s="59" t="str">
        <f t="shared" si="28"/>
        <v>32</v>
      </c>
      <c r="Q201" s="59" t="str">
        <f t="shared" si="29"/>
        <v>581</v>
      </c>
      <c r="R201" s="59" t="str">
        <f t="shared" si="30"/>
        <v>15</v>
      </c>
      <c r="S201" s="59" t="str">
        <f t="shared" si="31"/>
        <v>3</v>
      </c>
      <c r="T201" s="305"/>
      <c r="U201" s="305"/>
      <c r="V201" s="305"/>
      <c r="W201" s="305"/>
      <c r="X201" s="305"/>
      <c r="Y201" s="305"/>
      <c r="Z201" s="305"/>
      <c r="AA201" s="305"/>
      <c r="AB201" s="305"/>
      <c r="AC201" s="305"/>
      <c r="AD201" s="305"/>
      <c r="AE201" s="305"/>
      <c r="AF201" s="305"/>
      <c r="AG201" s="305"/>
      <c r="AH201" s="305"/>
    </row>
    <row r="202" spans="1:34" s="306" customFormat="1" ht="15.75" customHeight="1">
      <c r="A202" s="292" t="s">
        <v>362</v>
      </c>
      <c r="B202" s="292" t="s">
        <v>361</v>
      </c>
      <c r="C202" s="293">
        <v>581</v>
      </c>
      <c r="D202" s="292" t="s">
        <v>517</v>
      </c>
      <c r="E202" s="293">
        <v>3232</v>
      </c>
      <c r="F202" s="292" t="s">
        <v>699</v>
      </c>
      <c r="G202" s="293" t="s">
        <v>4852</v>
      </c>
      <c r="H202" s="292" t="s">
        <v>4853</v>
      </c>
      <c r="I202" s="292" t="s">
        <v>635</v>
      </c>
      <c r="J202" s="294">
        <v>112000</v>
      </c>
      <c r="K202" s="294">
        <v>112000</v>
      </c>
      <c r="L202" s="294">
        <v>112000</v>
      </c>
      <c r="M202" s="304"/>
      <c r="N202" s="59" t="str">
        <f>IF(C202="","",'OPĆI DIO'!$C$1)</f>
        <v>3041 INSTITUT RUĐER BOŠKOVIĆ</v>
      </c>
      <c r="O202" s="59" t="str">
        <f t="shared" si="27"/>
        <v>323</v>
      </c>
      <c r="P202" s="59" t="str">
        <f t="shared" si="28"/>
        <v>32</v>
      </c>
      <c r="Q202" s="59" t="str">
        <f t="shared" si="29"/>
        <v>581</v>
      </c>
      <c r="R202" s="59" t="str">
        <f t="shared" si="30"/>
        <v>15</v>
      </c>
      <c r="S202" s="59" t="str">
        <f t="shared" si="31"/>
        <v>3</v>
      </c>
      <c r="T202" s="305"/>
      <c r="U202" s="305"/>
      <c r="V202" s="305"/>
      <c r="W202" s="305"/>
      <c r="X202" s="305"/>
      <c r="Y202" s="305"/>
      <c r="Z202" s="305"/>
      <c r="AA202" s="305"/>
      <c r="AB202" s="305"/>
      <c r="AC202" s="305"/>
      <c r="AD202" s="305"/>
      <c r="AE202" s="305"/>
      <c r="AF202" s="305"/>
      <c r="AG202" s="305"/>
      <c r="AH202" s="305"/>
    </row>
    <row r="203" spans="1:34" s="306" customFormat="1" ht="15.75" customHeight="1">
      <c r="A203" s="292" t="s">
        <v>362</v>
      </c>
      <c r="B203" s="292" t="s">
        <v>361</v>
      </c>
      <c r="C203" s="293">
        <v>581</v>
      </c>
      <c r="D203" s="292" t="s">
        <v>517</v>
      </c>
      <c r="E203" s="293">
        <v>3233</v>
      </c>
      <c r="F203" s="292" t="s">
        <v>702</v>
      </c>
      <c r="G203" s="293" t="s">
        <v>4852</v>
      </c>
      <c r="H203" s="292" t="s">
        <v>4853</v>
      </c>
      <c r="I203" s="292" t="s">
        <v>635</v>
      </c>
      <c r="J203" s="294">
        <v>115000</v>
      </c>
      <c r="K203" s="294">
        <v>115000</v>
      </c>
      <c r="L203" s="294">
        <v>115000</v>
      </c>
      <c r="M203" s="304"/>
      <c r="N203" s="59" t="str">
        <f>IF(C203="","",'OPĆI DIO'!$C$1)</f>
        <v>3041 INSTITUT RUĐER BOŠKOVIĆ</v>
      </c>
      <c r="O203" s="59" t="str">
        <f t="shared" si="27"/>
        <v>323</v>
      </c>
      <c r="P203" s="59" t="str">
        <f t="shared" si="28"/>
        <v>32</v>
      </c>
      <c r="Q203" s="59" t="str">
        <f t="shared" si="29"/>
        <v>581</v>
      </c>
      <c r="R203" s="59" t="str">
        <f t="shared" si="30"/>
        <v>15</v>
      </c>
      <c r="S203" s="59" t="str">
        <f t="shared" si="31"/>
        <v>3</v>
      </c>
      <c r="T203" s="305"/>
      <c r="U203" s="305"/>
      <c r="V203" s="305"/>
      <c r="W203" s="305"/>
      <c r="X203" s="305"/>
      <c r="Y203" s="305"/>
      <c r="Z203" s="305"/>
      <c r="AA203" s="305"/>
      <c r="AB203" s="305"/>
      <c r="AC203" s="305"/>
      <c r="AD203" s="305"/>
      <c r="AE203" s="305"/>
      <c r="AF203" s="305"/>
      <c r="AG203" s="305"/>
      <c r="AH203" s="305"/>
    </row>
    <row r="204" spans="1:34" s="306" customFormat="1" ht="15.75" customHeight="1">
      <c r="A204" s="292" t="s">
        <v>362</v>
      </c>
      <c r="B204" s="292" t="s">
        <v>361</v>
      </c>
      <c r="C204" s="293">
        <v>581</v>
      </c>
      <c r="D204" s="292" t="s">
        <v>517</v>
      </c>
      <c r="E204" s="293">
        <v>4224</v>
      </c>
      <c r="F204" s="292" t="s">
        <v>922</v>
      </c>
      <c r="G204" s="293" t="s">
        <v>4852</v>
      </c>
      <c r="H204" s="292" t="s">
        <v>4853</v>
      </c>
      <c r="I204" s="292" t="s">
        <v>635</v>
      </c>
      <c r="J204" s="294">
        <v>87797.295665261801</v>
      </c>
      <c r="K204" s="294">
        <v>87797.295665261801</v>
      </c>
      <c r="L204" s="294">
        <v>87797.295665261801</v>
      </c>
      <c r="M204" s="304"/>
      <c r="N204" s="59" t="str">
        <f>IF(C204="","",'OPĆI DIO'!$C$1)</f>
        <v>3041 INSTITUT RUĐER BOŠKOVIĆ</v>
      </c>
      <c r="O204" s="59" t="str">
        <f t="shared" si="27"/>
        <v>422</v>
      </c>
      <c r="P204" s="59" t="str">
        <f t="shared" si="28"/>
        <v>42</v>
      </c>
      <c r="Q204" s="59" t="str">
        <f t="shared" si="29"/>
        <v>581</v>
      </c>
      <c r="R204" s="59" t="str">
        <f t="shared" si="30"/>
        <v>15</v>
      </c>
      <c r="S204" s="59" t="str">
        <f t="shared" si="31"/>
        <v>4</v>
      </c>
      <c r="T204" s="305"/>
      <c r="U204" s="305"/>
      <c r="V204" s="305"/>
      <c r="W204" s="305"/>
      <c r="X204" s="305"/>
      <c r="Y204" s="305"/>
      <c r="Z204" s="305"/>
      <c r="AA204" s="305"/>
      <c r="AB204" s="305"/>
      <c r="AC204" s="305"/>
      <c r="AD204" s="305"/>
      <c r="AE204" s="305"/>
      <c r="AF204" s="305"/>
      <c r="AG204" s="305"/>
      <c r="AH204" s="305"/>
    </row>
    <row r="205" spans="1:34" s="306" customFormat="1" ht="15.75" customHeight="1">
      <c r="A205" s="292" t="s">
        <v>362</v>
      </c>
      <c r="B205" s="292" t="s">
        <v>361</v>
      </c>
      <c r="C205" s="293">
        <v>581</v>
      </c>
      <c r="D205" s="292" t="s">
        <v>517</v>
      </c>
      <c r="E205" s="293">
        <v>4225</v>
      </c>
      <c r="F205" s="292" t="s">
        <v>924</v>
      </c>
      <c r="G205" s="293" t="s">
        <v>4852</v>
      </c>
      <c r="H205" s="292" t="s">
        <v>4853</v>
      </c>
      <c r="I205" s="292" t="s">
        <v>635</v>
      </c>
      <c r="J205" s="294">
        <v>105000</v>
      </c>
      <c r="K205" s="294">
        <v>105000</v>
      </c>
      <c r="L205" s="294">
        <v>105000</v>
      </c>
      <c r="M205" s="304"/>
      <c r="N205" s="59" t="str">
        <f>IF(C205="","",'OPĆI DIO'!$C$1)</f>
        <v>3041 INSTITUT RUĐER BOŠKOVIĆ</v>
      </c>
      <c r="O205" s="59" t="str">
        <f t="shared" si="27"/>
        <v>422</v>
      </c>
      <c r="P205" s="59" t="str">
        <f t="shared" si="28"/>
        <v>42</v>
      </c>
      <c r="Q205" s="59" t="str">
        <f t="shared" si="29"/>
        <v>581</v>
      </c>
      <c r="R205" s="59" t="str">
        <f t="shared" si="30"/>
        <v>15</v>
      </c>
      <c r="S205" s="59" t="str">
        <f t="shared" si="31"/>
        <v>4</v>
      </c>
      <c r="T205" s="305"/>
      <c r="U205" s="305"/>
      <c r="V205" s="305"/>
      <c r="W205" s="305"/>
      <c r="X205" s="305"/>
      <c r="Y205" s="305"/>
      <c r="Z205" s="305"/>
      <c r="AA205" s="305"/>
      <c r="AB205" s="305"/>
      <c r="AC205" s="305"/>
      <c r="AD205" s="305"/>
      <c r="AE205" s="305"/>
      <c r="AF205" s="305"/>
      <c r="AG205" s="305"/>
      <c r="AH205" s="305"/>
    </row>
    <row r="206" spans="1:34" s="306" customFormat="1" ht="15.75" customHeight="1">
      <c r="A206" s="292"/>
      <c r="B206" s="292"/>
      <c r="C206" s="293"/>
      <c r="D206" s="292"/>
      <c r="E206" s="293"/>
      <c r="F206" s="292"/>
      <c r="G206" s="293"/>
      <c r="H206" s="292"/>
      <c r="I206" s="292"/>
      <c r="J206" s="294"/>
      <c r="K206" s="294"/>
      <c r="L206" s="294"/>
      <c r="M206" s="304"/>
      <c r="N206" s="59" t="str">
        <f>IF(C206="","",'OPĆI DIO'!$C$1)</f>
        <v/>
      </c>
      <c r="O206" s="59" t="str">
        <f t="shared" si="27"/>
        <v/>
      </c>
      <c r="P206" s="59" t="str">
        <f t="shared" si="28"/>
        <v/>
      </c>
      <c r="Q206" s="59" t="str">
        <f t="shared" si="29"/>
        <v/>
      </c>
      <c r="R206" s="59" t="str">
        <f t="shared" si="30"/>
        <v/>
      </c>
      <c r="S206" s="59" t="str">
        <f t="shared" si="31"/>
        <v/>
      </c>
      <c r="T206" s="305"/>
      <c r="U206" s="305"/>
      <c r="V206" s="305"/>
      <c r="W206" s="305"/>
      <c r="X206" s="305"/>
      <c r="Y206" s="305"/>
      <c r="Z206" s="305"/>
      <c r="AA206" s="305"/>
      <c r="AB206" s="305"/>
      <c r="AC206" s="305"/>
      <c r="AD206" s="305"/>
      <c r="AE206" s="305"/>
      <c r="AF206" s="305"/>
      <c r="AG206" s="305"/>
      <c r="AH206" s="305"/>
    </row>
    <row r="207" spans="1:34" s="306" customFormat="1" ht="15.75" customHeight="1">
      <c r="A207" s="292"/>
      <c r="B207" s="292"/>
      <c r="C207" s="293"/>
      <c r="D207" s="292"/>
      <c r="E207" s="293"/>
      <c r="F207" s="292"/>
      <c r="G207" s="293"/>
      <c r="H207" s="292"/>
      <c r="I207" s="292"/>
      <c r="J207" s="294"/>
      <c r="K207" s="294"/>
      <c r="L207" s="294"/>
      <c r="M207" s="304"/>
      <c r="N207" s="59" t="str">
        <f>IF(C207="","",'OPĆI DIO'!$C$1)</f>
        <v/>
      </c>
      <c r="O207" s="59" t="str">
        <f t="shared" si="27"/>
        <v/>
      </c>
      <c r="P207" s="59" t="str">
        <f t="shared" si="28"/>
        <v/>
      </c>
      <c r="Q207" s="59" t="str">
        <f t="shared" si="29"/>
        <v/>
      </c>
      <c r="R207" s="59" t="str">
        <f t="shared" si="30"/>
        <v/>
      </c>
      <c r="S207" s="59" t="str">
        <f t="shared" si="31"/>
        <v/>
      </c>
      <c r="T207" s="305"/>
      <c r="U207" s="305"/>
      <c r="V207" s="305"/>
      <c r="W207" s="305"/>
      <c r="X207" s="305"/>
      <c r="Y207" s="305"/>
      <c r="Z207" s="305"/>
      <c r="AA207" s="305"/>
      <c r="AB207" s="305"/>
      <c r="AC207" s="305"/>
      <c r="AD207" s="305"/>
      <c r="AE207" s="305"/>
      <c r="AF207" s="305"/>
      <c r="AG207" s="305"/>
      <c r="AH207" s="305"/>
    </row>
    <row r="208" spans="1:34" s="306" customFormat="1" ht="15.75" customHeight="1">
      <c r="A208" s="292"/>
      <c r="B208" s="292"/>
      <c r="C208" s="293"/>
      <c r="D208" s="292"/>
      <c r="E208" s="293"/>
      <c r="F208" s="292"/>
      <c r="G208" s="293"/>
      <c r="H208" s="292"/>
      <c r="I208" s="292"/>
      <c r="J208" s="294"/>
      <c r="K208" s="294"/>
      <c r="L208" s="294"/>
      <c r="M208" s="304"/>
      <c r="N208" s="59" t="str">
        <f>IF(C208="","",'OPĆI DIO'!$C$1)</f>
        <v/>
      </c>
      <c r="O208" s="59" t="str">
        <f t="shared" si="27"/>
        <v/>
      </c>
      <c r="P208" s="59" t="str">
        <f t="shared" si="28"/>
        <v/>
      </c>
      <c r="Q208" s="59" t="str">
        <f t="shared" si="29"/>
        <v/>
      </c>
      <c r="R208" s="59" t="str">
        <f t="shared" si="30"/>
        <v/>
      </c>
      <c r="S208" s="59" t="str">
        <f t="shared" si="31"/>
        <v/>
      </c>
      <c r="T208" s="305"/>
      <c r="U208" s="305"/>
      <c r="V208" s="305"/>
      <c r="W208" s="305"/>
      <c r="X208" s="305"/>
      <c r="Y208" s="305"/>
      <c r="Z208" s="305"/>
      <c r="AA208" s="305"/>
      <c r="AB208" s="305"/>
      <c r="AC208" s="305"/>
      <c r="AD208" s="305"/>
      <c r="AE208" s="305"/>
      <c r="AF208" s="305"/>
      <c r="AG208" s="305"/>
      <c r="AH208" s="305"/>
    </row>
    <row r="209" spans="1:34" ht="15.75" customHeight="1">
      <c r="A209" s="292"/>
      <c r="B209" s="292"/>
      <c r="C209" s="293"/>
      <c r="D209" s="292"/>
      <c r="E209" s="293"/>
      <c r="F209" s="292"/>
      <c r="G209" s="293"/>
      <c r="H209" s="292"/>
      <c r="I209" s="292"/>
      <c r="J209" s="294"/>
      <c r="K209" s="294"/>
      <c r="L209" s="294"/>
      <c r="M209" s="75"/>
      <c r="N209" s="59" t="str">
        <f>IF(C209="","",'OPĆI DIO'!$C$1)</f>
        <v/>
      </c>
      <c r="O209" s="59" t="str">
        <f t="shared" si="27"/>
        <v/>
      </c>
      <c r="P209" s="59" t="str">
        <f t="shared" si="28"/>
        <v/>
      </c>
      <c r="Q209" s="59" t="str">
        <f t="shared" si="29"/>
        <v/>
      </c>
      <c r="R209" s="59" t="str">
        <f t="shared" si="30"/>
        <v/>
      </c>
      <c r="S209" s="59" t="str">
        <f t="shared" si="31"/>
        <v/>
      </c>
      <c r="T209" s="59"/>
      <c r="U209" s="59"/>
      <c r="V209" s="59"/>
      <c r="W209" s="59"/>
      <c r="X209" s="59"/>
      <c r="Y209" s="59"/>
      <c r="Z209" s="91"/>
      <c r="AA209" s="59"/>
      <c r="AB209" s="59"/>
      <c r="AC209" s="59" t="s">
        <v>1167</v>
      </c>
      <c r="AD209" s="59" t="s">
        <v>1168</v>
      </c>
      <c r="AE209" s="59" t="s">
        <v>635</v>
      </c>
      <c r="AF209" s="59" t="s">
        <v>636</v>
      </c>
      <c r="AG209" s="59" t="s">
        <v>637</v>
      </c>
      <c r="AH209" s="59" t="s">
        <v>638</v>
      </c>
    </row>
    <row r="210" spans="1:34" ht="15.75" customHeight="1">
      <c r="A210" s="292"/>
      <c r="B210" s="292"/>
      <c r="C210" s="293"/>
      <c r="D210" s="292"/>
      <c r="E210" s="293"/>
      <c r="F210" s="292"/>
      <c r="G210" s="293"/>
      <c r="H210" s="292"/>
      <c r="I210" s="292"/>
      <c r="J210" s="294"/>
      <c r="K210" s="294"/>
      <c r="L210" s="294"/>
      <c r="M210" s="75"/>
      <c r="N210" s="59" t="str">
        <f>IF(C210="","",'OPĆI DIO'!$C$1)</f>
        <v/>
      </c>
      <c r="O210" s="59" t="str">
        <f t="shared" si="27"/>
        <v/>
      </c>
      <c r="P210" s="59" t="str">
        <f t="shared" si="28"/>
        <v/>
      </c>
      <c r="Q210" s="59" t="str">
        <f t="shared" si="29"/>
        <v/>
      </c>
      <c r="R210" s="59" t="str">
        <f t="shared" si="30"/>
        <v/>
      </c>
      <c r="S210" s="59" t="str">
        <f t="shared" si="31"/>
        <v/>
      </c>
      <c r="T210" s="59"/>
      <c r="U210" s="59"/>
      <c r="V210" s="59"/>
      <c r="W210" s="59"/>
      <c r="X210" s="59"/>
      <c r="Y210" s="59"/>
      <c r="Z210" s="91"/>
      <c r="AA210" s="59"/>
      <c r="AB210" s="59"/>
      <c r="AC210" s="59" t="s">
        <v>1169</v>
      </c>
      <c r="AD210" s="59" t="s">
        <v>1170</v>
      </c>
      <c r="AE210" s="59" t="s">
        <v>635</v>
      </c>
      <c r="AF210" s="59" t="s">
        <v>636</v>
      </c>
      <c r="AG210" s="59" t="s">
        <v>637</v>
      </c>
      <c r="AH210" s="59" t="s">
        <v>638</v>
      </c>
    </row>
    <row r="211" spans="1:34" ht="15.75" customHeight="1">
      <c r="A211" s="292"/>
      <c r="B211" s="292"/>
      <c r="C211" s="293"/>
      <c r="D211" s="292"/>
      <c r="E211" s="293"/>
      <c r="F211" s="292"/>
      <c r="G211" s="293"/>
      <c r="H211" s="292"/>
      <c r="I211" s="292"/>
      <c r="J211" s="294"/>
      <c r="K211" s="294"/>
      <c r="L211" s="294"/>
      <c r="M211" s="75"/>
      <c r="N211" s="59" t="str">
        <f>IF(C211="","",'OPĆI DIO'!$C$1)</f>
        <v/>
      </c>
      <c r="O211" s="59" t="str">
        <f t="shared" si="27"/>
        <v/>
      </c>
      <c r="P211" s="59" t="str">
        <f t="shared" si="28"/>
        <v/>
      </c>
      <c r="Q211" s="59" t="str">
        <f t="shared" si="29"/>
        <v/>
      </c>
      <c r="R211" s="59" t="str">
        <f t="shared" si="30"/>
        <v/>
      </c>
      <c r="S211" s="59" t="str">
        <f t="shared" si="31"/>
        <v/>
      </c>
      <c r="T211" s="59"/>
      <c r="U211" s="59"/>
      <c r="V211" s="59"/>
      <c r="W211" s="59"/>
      <c r="X211" s="59"/>
      <c r="Y211" s="59"/>
      <c r="Z211" s="91"/>
      <c r="AA211" s="59"/>
      <c r="AB211" s="59"/>
      <c r="AC211" s="59" t="s">
        <v>1171</v>
      </c>
      <c r="AD211" s="59" t="s">
        <v>1172</v>
      </c>
      <c r="AE211" s="59" t="s">
        <v>635</v>
      </c>
      <c r="AF211" s="59" t="s">
        <v>636</v>
      </c>
      <c r="AG211" s="59" t="s">
        <v>637</v>
      </c>
      <c r="AH211" s="59" t="s">
        <v>638</v>
      </c>
    </row>
    <row r="212" spans="1:34" ht="15.75" customHeight="1">
      <c r="A212" s="292"/>
      <c r="B212" s="292"/>
      <c r="C212" s="293"/>
      <c r="D212" s="292"/>
      <c r="E212" s="293"/>
      <c r="F212" s="292"/>
      <c r="G212" s="293"/>
      <c r="H212" s="292"/>
      <c r="I212" s="292"/>
      <c r="J212" s="294"/>
      <c r="K212" s="294"/>
      <c r="L212" s="294"/>
      <c r="M212" s="75"/>
      <c r="N212" s="59" t="str">
        <f>IF(C212="","",'OPĆI DIO'!$C$1)</f>
        <v/>
      </c>
      <c r="O212" s="59" t="str">
        <f t="shared" si="22"/>
        <v/>
      </c>
      <c r="P212" s="59" t="str">
        <f t="shared" si="23"/>
        <v/>
      </c>
      <c r="Q212" s="59" t="str">
        <f t="shared" si="24"/>
        <v/>
      </c>
      <c r="R212" s="59" t="str">
        <f t="shared" si="25"/>
        <v/>
      </c>
      <c r="S212" s="59" t="str">
        <f t="shared" si="26"/>
        <v/>
      </c>
      <c r="T212" s="59"/>
      <c r="U212" s="59"/>
      <c r="V212" s="59"/>
      <c r="W212" s="59"/>
      <c r="X212" s="59"/>
      <c r="Y212" s="59"/>
      <c r="Z212" s="91"/>
      <c r="AA212" s="59"/>
      <c r="AB212" s="59"/>
      <c r="AC212" s="59" t="s">
        <v>1173</v>
      </c>
      <c r="AD212" s="59" t="s">
        <v>844</v>
      </c>
      <c r="AE212" s="59" t="s">
        <v>635</v>
      </c>
      <c r="AF212" s="59" t="s">
        <v>636</v>
      </c>
      <c r="AG212" s="59" t="s">
        <v>637</v>
      </c>
      <c r="AH212" s="59" t="s">
        <v>638</v>
      </c>
    </row>
    <row r="213" spans="1:34" ht="15.75" customHeight="1">
      <c r="A213" s="292"/>
      <c r="B213" s="292"/>
      <c r="C213" s="293"/>
      <c r="D213" s="292"/>
      <c r="E213" s="293"/>
      <c r="F213" s="292"/>
      <c r="G213" s="293"/>
      <c r="H213" s="292"/>
      <c r="I213" s="292"/>
      <c r="J213" s="294"/>
      <c r="K213" s="294"/>
      <c r="L213" s="294"/>
      <c r="M213" s="75"/>
      <c r="N213" s="59" t="str">
        <f>IF(C213="","",'OPĆI DIO'!$C$1)</f>
        <v/>
      </c>
      <c r="O213" s="59" t="str">
        <f t="shared" si="22"/>
        <v/>
      </c>
      <c r="P213" s="59" t="str">
        <f t="shared" si="23"/>
        <v/>
      </c>
      <c r="Q213" s="59" t="str">
        <f t="shared" si="24"/>
        <v/>
      </c>
      <c r="R213" s="59" t="str">
        <f t="shared" si="25"/>
        <v/>
      </c>
      <c r="S213" s="59" t="str">
        <f t="shared" si="26"/>
        <v/>
      </c>
      <c r="T213" s="59"/>
      <c r="U213" s="59"/>
      <c r="V213" s="59"/>
      <c r="W213" s="59"/>
      <c r="X213" s="59"/>
      <c r="Y213" s="59"/>
      <c r="Z213" s="91"/>
      <c r="AA213" s="59"/>
      <c r="AB213" s="59"/>
      <c r="AC213" s="59" t="s">
        <v>1174</v>
      </c>
      <c r="AD213" s="59" t="s">
        <v>835</v>
      </c>
      <c r="AE213" s="59" t="s">
        <v>635</v>
      </c>
      <c r="AF213" s="59" t="s">
        <v>636</v>
      </c>
      <c r="AG213" s="59" t="s">
        <v>637</v>
      </c>
      <c r="AH213" s="59" t="s">
        <v>638</v>
      </c>
    </row>
    <row r="214" spans="1:34" ht="15.75" customHeight="1">
      <c r="A214" s="292"/>
      <c r="B214" s="292"/>
      <c r="C214" s="293"/>
      <c r="D214" s="292"/>
      <c r="E214" s="293"/>
      <c r="F214" s="292"/>
      <c r="G214" s="293"/>
      <c r="H214" s="292"/>
      <c r="I214" s="292"/>
      <c r="J214" s="294"/>
      <c r="K214" s="294"/>
      <c r="L214" s="294"/>
      <c r="M214" s="75"/>
      <c r="N214" s="59" t="str">
        <f>IF(C214="","",'OPĆI DIO'!$C$1)</f>
        <v/>
      </c>
      <c r="O214" s="59" t="str">
        <f t="shared" si="22"/>
        <v/>
      </c>
      <c r="P214" s="59" t="str">
        <f t="shared" si="23"/>
        <v/>
      </c>
      <c r="Q214" s="59" t="str">
        <f t="shared" si="24"/>
        <v/>
      </c>
      <c r="R214" s="59" t="str">
        <f t="shared" si="25"/>
        <v/>
      </c>
      <c r="S214" s="59" t="str">
        <f t="shared" si="26"/>
        <v/>
      </c>
      <c r="T214" s="59"/>
      <c r="U214" s="59"/>
      <c r="V214" s="59"/>
      <c r="W214" s="59"/>
      <c r="X214" s="59"/>
      <c r="Y214" s="59"/>
      <c r="Z214" s="91"/>
      <c r="AA214" s="59"/>
      <c r="AB214" s="59"/>
      <c r="AC214" s="59" t="s">
        <v>1175</v>
      </c>
      <c r="AD214" s="59" t="s">
        <v>1176</v>
      </c>
      <c r="AE214" s="59" t="s">
        <v>635</v>
      </c>
      <c r="AF214" s="59" t="s">
        <v>636</v>
      </c>
      <c r="AG214" s="59" t="s">
        <v>637</v>
      </c>
      <c r="AH214" s="59" t="s">
        <v>638</v>
      </c>
    </row>
    <row r="215" spans="1:34" ht="15.75" customHeight="1">
      <c r="A215" s="292"/>
      <c r="B215" s="292"/>
      <c r="C215" s="293"/>
      <c r="D215" s="292"/>
      <c r="E215" s="293"/>
      <c r="F215" s="292"/>
      <c r="G215" s="293"/>
      <c r="H215" s="292"/>
      <c r="I215" s="292"/>
      <c r="J215" s="294"/>
      <c r="K215" s="294"/>
      <c r="L215" s="294"/>
      <c r="M215" s="75"/>
      <c r="N215" s="59" t="str">
        <f>IF(C215="","",'OPĆI DIO'!$C$1)</f>
        <v/>
      </c>
      <c r="O215" s="59" t="str">
        <f t="shared" si="22"/>
        <v/>
      </c>
      <c r="P215" s="59" t="str">
        <f t="shared" si="23"/>
        <v/>
      </c>
      <c r="Q215" s="59" t="str">
        <f t="shared" si="24"/>
        <v/>
      </c>
      <c r="R215" s="59" t="str">
        <f t="shared" si="25"/>
        <v/>
      </c>
      <c r="S215" s="59" t="str">
        <f t="shared" si="26"/>
        <v/>
      </c>
      <c r="T215" s="59"/>
      <c r="U215" s="59"/>
      <c r="V215" s="59"/>
      <c r="W215" s="59"/>
      <c r="X215" s="59"/>
      <c r="Y215" s="59"/>
      <c r="Z215" s="91"/>
      <c r="AA215" s="59"/>
      <c r="AB215" s="59"/>
      <c r="AC215" s="59" t="s">
        <v>1177</v>
      </c>
      <c r="AD215" s="59" t="s">
        <v>847</v>
      </c>
      <c r="AE215" s="59" t="s">
        <v>635</v>
      </c>
      <c r="AF215" s="59" t="s">
        <v>636</v>
      </c>
      <c r="AG215" s="59" t="s">
        <v>691</v>
      </c>
      <c r="AH215" s="59" t="s">
        <v>692</v>
      </c>
    </row>
    <row r="216" spans="1:34" ht="15.75" customHeight="1">
      <c r="A216" s="292"/>
      <c r="B216" s="292"/>
      <c r="C216" s="293"/>
      <c r="D216" s="292"/>
      <c r="E216" s="293"/>
      <c r="F216" s="292"/>
      <c r="G216" s="293"/>
      <c r="H216" s="292"/>
      <c r="I216" s="292"/>
      <c r="J216" s="294"/>
      <c r="K216" s="294"/>
      <c r="L216" s="294"/>
      <c r="M216" s="75"/>
      <c r="N216" s="59" t="str">
        <f>IF(C216="","",'OPĆI DIO'!$C$1)</f>
        <v/>
      </c>
      <c r="O216" s="59" t="str">
        <f t="shared" si="22"/>
        <v/>
      </c>
      <c r="P216" s="59" t="str">
        <f t="shared" si="23"/>
        <v/>
      </c>
      <c r="Q216" s="59" t="str">
        <f t="shared" si="24"/>
        <v/>
      </c>
      <c r="R216" s="59" t="str">
        <f t="shared" si="25"/>
        <v/>
      </c>
      <c r="S216" s="59" t="str">
        <f t="shared" si="26"/>
        <v/>
      </c>
      <c r="T216" s="59"/>
      <c r="U216" s="59"/>
      <c r="V216" s="59"/>
      <c r="W216" s="59"/>
      <c r="X216" s="59"/>
      <c r="Y216" s="59"/>
      <c r="Z216" s="91"/>
      <c r="AA216" s="59"/>
      <c r="AB216" s="59"/>
      <c r="AC216" s="59" t="s">
        <v>1178</v>
      </c>
      <c r="AD216" s="59" t="s">
        <v>1179</v>
      </c>
      <c r="AE216" s="59" t="s">
        <v>635</v>
      </c>
      <c r="AF216" s="59" t="s">
        <v>636</v>
      </c>
      <c r="AG216" s="59" t="s">
        <v>691</v>
      </c>
      <c r="AH216" s="59" t="s">
        <v>692</v>
      </c>
    </row>
    <row r="217" spans="1:34" ht="15.75" customHeight="1">
      <c r="A217" s="292"/>
      <c r="B217" s="292"/>
      <c r="C217" s="293"/>
      <c r="D217" s="292"/>
      <c r="E217" s="293"/>
      <c r="F217" s="292"/>
      <c r="G217" s="293"/>
      <c r="H217" s="292"/>
      <c r="I217" s="292"/>
      <c r="J217" s="294"/>
      <c r="K217" s="294"/>
      <c r="L217" s="294"/>
      <c r="M217" s="75"/>
      <c r="N217" s="59" t="str">
        <f>IF(C217="","",'OPĆI DIO'!$C$1)</f>
        <v/>
      </c>
      <c r="O217" s="59" t="str">
        <f t="shared" si="22"/>
        <v/>
      </c>
      <c r="P217" s="59" t="str">
        <f t="shared" si="23"/>
        <v/>
      </c>
      <c r="Q217" s="59" t="str">
        <f t="shared" si="24"/>
        <v/>
      </c>
      <c r="R217" s="59" t="str">
        <f t="shared" si="25"/>
        <v/>
      </c>
      <c r="S217" s="59" t="str">
        <f t="shared" si="26"/>
        <v/>
      </c>
      <c r="T217" s="59"/>
      <c r="U217" s="59"/>
      <c r="V217" s="59"/>
      <c r="W217" s="59"/>
      <c r="X217" s="59"/>
      <c r="Y217" s="59"/>
      <c r="Z217" s="91"/>
      <c r="AA217" s="59"/>
      <c r="AB217" s="59"/>
      <c r="AC217" s="59" t="s">
        <v>1180</v>
      </c>
      <c r="AD217" s="59" t="s">
        <v>1181</v>
      </c>
      <c r="AE217" s="59" t="s">
        <v>635</v>
      </c>
      <c r="AF217" s="59" t="s">
        <v>636</v>
      </c>
      <c r="AG217" s="59" t="s">
        <v>691</v>
      </c>
      <c r="AH217" s="59" t="s">
        <v>692</v>
      </c>
    </row>
    <row r="218" spans="1:34" ht="15.75" customHeight="1">
      <c r="A218" s="292"/>
      <c r="B218" s="292"/>
      <c r="C218" s="293"/>
      <c r="D218" s="292"/>
      <c r="E218" s="293"/>
      <c r="F218" s="292"/>
      <c r="G218" s="293"/>
      <c r="H218" s="292"/>
      <c r="I218" s="292"/>
      <c r="J218" s="294"/>
      <c r="K218" s="294"/>
      <c r="L218" s="294"/>
      <c r="M218" s="75"/>
      <c r="N218" s="59" t="str">
        <f>IF(C218="","",'OPĆI DIO'!$C$1)</f>
        <v/>
      </c>
      <c r="O218" s="59" t="str">
        <f t="shared" si="22"/>
        <v/>
      </c>
      <c r="P218" s="59" t="str">
        <f t="shared" si="23"/>
        <v/>
      </c>
      <c r="Q218" s="59" t="str">
        <f t="shared" si="24"/>
        <v/>
      </c>
      <c r="R218" s="59" t="str">
        <f t="shared" si="25"/>
        <v/>
      </c>
      <c r="S218" s="59" t="str">
        <f t="shared" si="26"/>
        <v/>
      </c>
      <c r="T218" s="59"/>
      <c r="U218" s="59"/>
      <c r="V218" s="59"/>
      <c r="W218" s="59"/>
      <c r="X218" s="59"/>
      <c r="Y218" s="59"/>
      <c r="Z218" s="91"/>
      <c r="AA218" s="59"/>
      <c r="AB218" s="59"/>
      <c r="AC218" s="59" t="s">
        <v>1182</v>
      </c>
      <c r="AD218" s="59" t="s">
        <v>1183</v>
      </c>
      <c r="AE218" s="59" t="s">
        <v>686</v>
      </c>
      <c r="AF218" s="59" t="s">
        <v>687</v>
      </c>
      <c r="AG218" s="59" t="s">
        <v>691</v>
      </c>
      <c r="AH218" s="59" t="s">
        <v>692</v>
      </c>
    </row>
    <row r="219" spans="1:34" ht="15.75" customHeight="1">
      <c r="A219" s="292"/>
      <c r="B219" s="292"/>
      <c r="C219" s="293"/>
      <c r="D219" s="292"/>
      <c r="E219" s="293"/>
      <c r="F219" s="292"/>
      <c r="G219" s="293"/>
      <c r="H219" s="292"/>
      <c r="I219" s="292"/>
      <c r="J219" s="294"/>
      <c r="K219" s="294"/>
      <c r="L219" s="294"/>
      <c r="M219" s="75"/>
      <c r="N219" s="59" t="str">
        <f>IF(C219="","",'OPĆI DIO'!$C$1)</f>
        <v/>
      </c>
      <c r="O219" s="59" t="str">
        <f t="shared" si="22"/>
        <v/>
      </c>
      <c r="P219" s="59" t="str">
        <f t="shared" si="23"/>
        <v/>
      </c>
      <c r="Q219" s="59" t="str">
        <f t="shared" si="24"/>
        <v/>
      </c>
      <c r="R219" s="59" t="str">
        <f t="shared" si="25"/>
        <v/>
      </c>
      <c r="S219" s="59" t="str">
        <f t="shared" si="26"/>
        <v/>
      </c>
      <c r="T219" s="59"/>
      <c r="U219" s="59"/>
      <c r="V219" s="59"/>
      <c r="W219" s="59"/>
      <c r="X219" s="59"/>
      <c r="Y219" s="59"/>
      <c r="Z219" s="91"/>
      <c r="AA219" s="59"/>
      <c r="AB219" s="59"/>
      <c r="AC219" s="59" t="s">
        <v>1184</v>
      </c>
      <c r="AD219" s="59" t="s">
        <v>1185</v>
      </c>
      <c r="AE219" s="59" t="s">
        <v>686</v>
      </c>
      <c r="AF219" s="59" t="s">
        <v>687</v>
      </c>
      <c r="AG219" s="59" t="s">
        <v>637</v>
      </c>
      <c r="AH219" s="59" t="s">
        <v>1186</v>
      </c>
    </row>
    <row r="220" spans="1:34" ht="15.75" customHeight="1">
      <c r="A220" s="292"/>
      <c r="B220" s="292"/>
      <c r="C220" s="293"/>
      <c r="D220" s="292"/>
      <c r="E220" s="293"/>
      <c r="F220" s="292"/>
      <c r="G220" s="293"/>
      <c r="H220" s="292"/>
      <c r="I220" s="292"/>
      <c r="J220" s="294"/>
      <c r="K220" s="294"/>
      <c r="L220" s="294"/>
      <c r="M220" s="75"/>
      <c r="N220" s="59" t="str">
        <f>IF(C220="","",'OPĆI DIO'!$C$1)</f>
        <v/>
      </c>
      <c r="O220" s="59" t="str">
        <f t="shared" si="22"/>
        <v/>
      </c>
      <c r="P220" s="59" t="str">
        <f t="shared" si="23"/>
        <v/>
      </c>
      <c r="Q220" s="59" t="str">
        <f t="shared" si="24"/>
        <v/>
      </c>
      <c r="R220" s="59" t="str">
        <f t="shared" si="25"/>
        <v/>
      </c>
      <c r="S220" s="59" t="str">
        <f t="shared" si="26"/>
        <v/>
      </c>
      <c r="T220" s="59"/>
      <c r="U220" s="59"/>
      <c r="V220" s="59"/>
      <c r="W220" s="59"/>
      <c r="X220" s="59"/>
      <c r="Y220" s="59"/>
      <c r="Z220" s="91"/>
      <c r="AA220" s="59"/>
      <c r="AB220" s="59"/>
      <c r="AC220" s="59" t="s">
        <v>1187</v>
      </c>
      <c r="AD220" s="59" t="s">
        <v>1188</v>
      </c>
      <c r="AE220" s="59" t="s">
        <v>686</v>
      </c>
      <c r="AF220" s="59" t="s">
        <v>687</v>
      </c>
      <c r="AG220" s="59" t="s">
        <v>637</v>
      </c>
      <c r="AH220" s="59" t="s">
        <v>1186</v>
      </c>
    </row>
    <row r="221" spans="1:34" ht="15.75" customHeight="1">
      <c r="A221" s="292"/>
      <c r="B221" s="292"/>
      <c r="C221" s="293"/>
      <c r="D221" s="292"/>
      <c r="E221" s="293"/>
      <c r="F221" s="292"/>
      <c r="G221" s="293"/>
      <c r="H221" s="292"/>
      <c r="I221" s="292"/>
      <c r="J221" s="294"/>
      <c r="K221" s="294"/>
      <c r="L221" s="294"/>
      <c r="M221" s="75"/>
      <c r="N221" s="59" t="str">
        <f>IF(C221="","",'OPĆI DIO'!$C$1)</f>
        <v/>
      </c>
      <c r="O221" s="59" t="str">
        <f t="shared" si="22"/>
        <v/>
      </c>
      <c r="P221" s="59" t="str">
        <f t="shared" si="23"/>
        <v/>
      </c>
      <c r="Q221" s="59" t="str">
        <f t="shared" si="24"/>
        <v/>
      </c>
      <c r="R221" s="59" t="str">
        <f t="shared" si="25"/>
        <v/>
      </c>
      <c r="S221" s="59" t="str">
        <f t="shared" si="26"/>
        <v/>
      </c>
      <c r="T221" s="59"/>
      <c r="U221" s="59"/>
      <c r="V221" s="59"/>
      <c r="W221" s="59"/>
      <c r="X221" s="59"/>
      <c r="Y221" s="59"/>
      <c r="Z221" s="91"/>
      <c r="AA221" s="59"/>
      <c r="AB221" s="59"/>
      <c r="AC221" s="59" t="s">
        <v>1189</v>
      </c>
      <c r="AD221" s="59" t="s">
        <v>892</v>
      </c>
      <c r="AE221" s="59" t="s">
        <v>686</v>
      </c>
      <c r="AF221" s="59" t="s">
        <v>687</v>
      </c>
      <c r="AG221" s="59" t="s">
        <v>1190</v>
      </c>
      <c r="AH221" s="59" t="s">
        <v>1191</v>
      </c>
    </row>
    <row r="222" spans="1:34" ht="15.75" customHeight="1">
      <c r="A222" s="292"/>
      <c r="B222" s="292"/>
      <c r="C222" s="293"/>
      <c r="D222" s="292"/>
      <c r="E222" s="293"/>
      <c r="F222" s="292"/>
      <c r="G222" s="293"/>
      <c r="H222" s="292"/>
      <c r="I222" s="292"/>
      <c r="J222" s="294"/>
      <c r="K222" s="294"/>
      <c r="L222" s="294"/>
      <c r="M222" s="75"/>
      <c r="N222" s="59" t="str">
        <f>IF(C222="","",'OPĆI DIO'!$C$1)</f>
        <v/>
      </c>
      <c r="O222" s="59" t="str">
        <f t="shared" si="22"/>
        <v/>
      </c>
      <c r="P222" s="59" t="str">
        <f t="shared" si="23"/>
        <v/>
      </c>
      <c r="Q222" s="59" t="str">
        <f t="shared" si="24"/>
        <v/>
      </c>
      <c r="R222" s="59" t="str">
        <f t="shared" si="25"/>
        <v/>
      </c>
      <c r="S222" s="59" t="str">
        <f t="shared" si="26"/>
        <v/>
      </c>
      <c r="T222" s="59"/>
      <c r="U222" s="59"/>
      <c r="V222" s="59"/>
      <c r="W222" s="59"/>
      <c r="X222" s="59"/>
      <c r="Y222" s="59"/>
      <c r="Z222" s="91"/>
      <c r="AA222" s="59"/>
      <c r="AB222" s="59"/>
      <c r="AC222" s="59" t="s">
        <v>1192</v>
      </c>
      <c r="AD222" s="59" t="s">
        <v>1193</v>
      </c>
      <c r="AE222" s="59" t="s">
        <v>686</v>
      </c>
      <c r="AF222" s="59" t="s">
        <v>687</v>
      </c>
      <c r="AG222" s="59" t="s">
        <v>637</v>
      </c>
      <c r="AH222" s="59" t="s">
        <v>1186</v>
      </c>
    </row>
    <row r="223" spans="1:34" ht="15.75" customHeight="1">
      <c r="A223" s="292"/>
      <c r="B223" s="292"/>
      <c r="C223" s="293"/>
      <c r="D223" s="292"/>
      <c r="E223" s="293"/>
      <c r="F223" s="292"/>
      <c r="G223" s="293"/>
      <c r="H223" s="292"/>
      <c r="I223" s="292"/>
      <c r="J223" s="294"/>
      <c r="K223" s="294"/>
      <c r="L223" s="294"/>
      <c r="M223" s="75"/>
      <c r="N223" s="59" t="str">
        <f>IF(C223="","",'OPĆI DIO'!$C$1)</f>
        <v/>
      </c>
      <c r="O223" s="59" t="str">
        <f t="shared" si="22"/>
        <v/>
      </c>
      <c r="P223" s="59" t="str">
        <f t="shared" si="23"/>
        <v/>
      </c>
      <c r="Q223" s="59" t="str">
        <f t="shared" si="24"/>
        <v/>
      </c>
      <c r="R223" s="59" t="str">
        <f t="shared" si="25"/>
        <v/>
      </c>
      <c r="S223" s="59" t="str">
        <f t="shared" si="26"/>
        <v/>
      </c>
      <c r="T223" s="59"/>
      <c r="U223" s="59"/>
      <c r="V223" s="59"/>
      <c r="W223" s="59"/>
      <c r="X223" s="59"/>
      <c r="Y223" s="59"/>
      <c r="Z223" s="91"/>
      <c r="AA223" s="59"/>
      <c r="AB223" s="59"/>
      <c r="AC223" s="59" t="s">
        <v>1194</v>
      </c>
      <c r="AD223" s="59" t="s">
        <v>1195</v>
      </c>
      <c r="AE223" s="59" t="s">
        <v>686</v>
      </c>
      <c r="AF223" s="59" t="s">
        <v>687</v>
      </c>
      <c r="AG223" s="59" t="s">
        <v>637</v>
      </c>
      <c r="AH223" s="59" t="s">
        <v>1186</v>
      </c>
    </row>
    <row r="224" spans="1:34" ht="15.75" customHeight="1">
      <c r="A224" s="292"/>
      <c r="B224" s="292"/>
      <c r="C224" s="293"/>
      <c r="D224" s="292"/>
      <c r="E224" s="293"/>
      <c r="F224" s="292"/>
      <c r="G224" s="293"/>
      <c r="H224" s="292"/>
      <c r="I224" s="292"/>
      <c r="J224" s="294"/>
      <c r="K224" s="294"/>
      <c r="L224" s="294"/>
      <c r="M224" s="75"/>
      <c r="N224" s="59" t="str">
        <f>IF(C224="","",'OPĆI DIO'!$C$1)</f>
        <v/>
      </c>
      <c r="O224" s="59" t="str">
        <f t="shared" si="22"/>
        <v/>
      </c>
      <c r="P224" s="59" t="str">
        <f t="shared" si="23"/>
        <v/>
      </c>
      <c r="Q224" s="59" t="str">
        <f t="shared" si="24"/>
        <v/>
      </c>
      <c r="R224" s="59" t="str">
        <f t="shared" si="25"/>
        <v/>
      </c>
      <c r="S224" s="59" t="str">
        <f t="shared" si="26"/>
        <v/>
      </c>
      <c r="T224" s="59"/>
      <c r="U224" s="59"/>
      <c r="V224" s="59"/>
      <c r="W224" s="59"/>
      <c r="X224" s="59"/>
      <c r="Y224" s="59"/>
      <c r="Z224" s="91"/>
      <c r="AA224" s="59"/>
      <c r="AB224" s="59"/>
      <c r="AC224" s="59" t="s">
        <v>1196</v>
      </c>
      <c r="AD224" s="59" t="s">
        <v>1197</v>
      </c>
      <c r="AE224" s="59" t="s">
        <v>1198</v>
      </c>
      <c r="AF224" s="59" t="s">
        <v>1199</v>
      </c>
      <c r="AG224" s="59" t="s">
        <v>637</v>
      </c>
      <c r="AH224" s="59" t="s">
        <v>1186</v>
      </c>
    </row>
    <row r="225" spans="1:34" ht="15.75" customHeight="1">
      <c r="A225" s="292"/>
      <c r="B225" s="292"/>
      <c r="C225" s="293"/>
      <c r="D225" s="292"/>
      <c r="E225" s="293"/>
      <c r="F225" s="292"/>
      <c r="G225" s="293"/>
      <c r="H225" s="292"/>
      <c r="I225" s="292"/>
      <c r="J225" s="294"/>
      <c r="K225" s="294"/>
      <c r="L225" s="294"/>
      <c r="M225" s="75"/>
      <c r="N225" s="59" t="str">
        <f>IF(C225="","",'OPĆI DIO'!$C$1)</f>
        <v/>
      </c>
      <c r="O225" s="59" t="str">
        <f t="shared" si="22"/>
        <v/>
      </c>
      <c r="P225" s="59" t="str">
        <f t="shared" si="23"/>
        <v/>
      </c>
      <c r="Q225" s="59" t="str">
        <f t="shared" si="24"/>
        <v/>
      </c>
      <c r="R225" s="59" t="str">
        <f t="shared" si="25"/>
        <v/>
      </c>
      <c r="S225" s="59" t="str">
        <f t="shared" si="26"/>
        <v/>
      </c>
      <c r="T225" s="59"/>
      <c r="U225" s="59"/>
      <c r="V225" s="59"/>
      <c r="W225" s="59"/>
      <c r="X225" s="59"/>
      <c r="Y225" s="59"/>
      <c r="Z225" s="91"/>
      <c r="AA225" s="59"/>
      <c r="AB225" s="59"/>
      <c r="AC225" s="59" t="s">
        <v>1200</v>
      </c>
      <c r="AD225" s="59" t="s">
        <v>1201</v>
      </c>
      <c r="AE225" s="59" t="s">
        <v>1198</v>
      </c>
      <c r="AF225" s="59" t="s">
        <v>1199</v>
      </c>
      <c r="AG225" s="59" t="s">
        <v>637</v>
      </c>
      <c r="AH225" s="59" t="s">
        <v>1186</v>
      </c>
    </row>
    <row r="226" spans="1:34" ht="15.75" customHeight="1">
      <c r="A226" s="292"/>
      <c r="B226" s="292"/>
      <c r="C226" s="293"/>
      <c r="D226" s="292"/>
      <c r="E226" s="293"/>
      <c r="F226" s="292"/>
      <c r="G226" s="293"/>
      <c r="H226" s="292"/>
      <c r="I226" s="292"/>
      <c r="J226" s="294"/>
      <c r="K226" s="294"/>
      <c r="L226" s="294"/>
      <c r="M226" s="75"/>
      <c r="N226" s="59" t="str">
        <f>IF(C226="","",'OPĆI DIO'!$C$1)</f>
        <v/>
      </c>
      <c r="O226" s="59" t="str">
        <f t="shared" si="22"/>
        <v/>
      </c>
      <c r="P226" s="59" t="str">
        <f t="shared" si="23"/>
        <v/>
      </c>
      <c r="Q226" s="59" t="str">
        <f t="shared" si="24"/>
        <v/>
      </c>
      <c r="R226" s="59" t="str">
        <f t="shared" si="25"/>
        <v/>
      </c>
      <c r="S226" s="59" t="str">
        <f t="shared" si="26"/>
        <v/>
      </c>
      <c r="T226" s="59"/>
      <c r="U226" s="59"/>
      <c r="V226" s="59"/>
      <c r="W226" s="59"/>
      <c r="X226" s="59"/>
      <c r="Y226" s="59"/>
      <c r="Z226" s="91"/>
      <c r="AA226" s="59"/>
      <c r="AB226" s="59"/>
      <c r="AC226" s="59" t="s">
        <v>1202</v>
      </c>
      <c r="AD226" s="59" t="s">
        <v>1203</v>
      </c>
      <c r="AE226" s="59" t="s">
        <v>1204</v>
      </c>
      <c r="AF226" s="59" t="s">
        <v>1205</v>
      </c>
      <c r="AG226" s="59" t="s">
        <v>653</v>
      </c>
      <c r="AH226" s="59" t="s">
        <v>663</v>
      </c>
    </row>
    <row r="227" spans="1:34" ht="15.75" customHeight="1">
      <c r="A227" s="292"/>
      <c r="B227" s="292"/>
      <c r="C227" s="293"/>
      <c r="D227" s="292"/>
      <c r="E227" s="293"/>
      <c r="F227" s="292"/>
      <c r="G227" s="293"/>
      <c r="H227" s="292"/>
      <c r="I227" s="292"/>
      <c r="J227" s="294"/>
      <c r="K227" s="294"/>
      <c r="L227" s="294"/>
      <c r="M227" s="75"/>
      <c r="N227" s="59" t="str">
        <f>IF(C227="","",'OPĆI DIO'!$C$1)</f>
        <v/>
      </c>
      <c r="O227" s="59" t="str">
        <f t="shared" si="22"/>
        <v/>
      </c>
      <c r="P227" s="59" t="str">
        <f t="shared" si="23"/>
        <v/>
      </c>
      <c r="Q227" s="59" t="str">
        <f t="shared" si="24"/>
        <v/>
      </c>
      <c r="R227" s="59" t="str">
        <f t="shared" si="25"/>
        <v/>
      </c>
      <c r="S227" s="59" t="str">
        <f t="shared" si="26"/>
        <v/>
      </c>
      <c r="T227" s="59"/>
      <c r="U227" s="59"/>
      <c r="V227" s="59"/>
      <c r="W227" s="59"/>
      <c r="X227" s="59"/>
      <c r="Y227" s="59"/>
      <c r="Z227" s="91"/>
      <c r="AA227" s="59"/>
      <c r="AB227" s="59"/>
      <c r="AC227" s="59" t="s">
        <v>1206</v>
      </c>
      <c r="AD227" s="59" t="s">
        <v>1207</v>
      </c>
      <c r="AE227" s="59" t="s">
        <v>1198</v>
      </c>
      <c r="AF227" s="59" t="s">
        <v>1199</v>
      </c>
      <c r="AG227" s="59" t="s">
        <v>637</v>
      </c>
      <c r="AH227" s="59" t="s">
        <v>1186</v>
      </c>
    </row>
    <row r="228" spans="1:34" ht="15.75" customHeight="1">
      <c r="A228" s="72"/>
      <c r="B228" s="72"/>
      <c r="C228" s="93"/>
      <c r="D228" s="72"/>
      <c r="E228" s="93"/>
      <c r="F228" s="72"/>
      <c r="G228" s="93"/>
      <c r="H228" s="72"/>
      <c r="I228" s="72"/>
      <c r="J228" s="77"/>
      <c r="K228" s="77"/>
      <c r="L228" s="77"/>
      <c r="M228" s="75"/>
      <c r="N228" s="59"/>
      <c r="O228" s="59"/>
      <c r="P228" s="59"/>
      <c r="Q228" s="59"/>
      <c r="R228" s="59"/>
      <c r="S228" s="59"/>
      <c r="T228" s="59"/>
      <c r="U228" s="59"/>
      <c r="V228" s="59"/>
      <c r="W228" s="59"/>
      <c r="X228" s="59"/>
      <c r="Y228" s="59"/>
      <c r="Z228" s="91"/>
      <c r="AA228" s="59"/>
      <c r="AB228" s="59"/>
      <c r="AC228" s="59"/>
      <c r="AD228" s="59"/>
      <c r="AE228" s="59"/>
      <c r="AF228" s="59"/>
      <c r="AG228" s="59"/>
      <c r="AH228" s="59"/>
    </row>
    <row r="229" spans="1:34" ht="15.75" customHeight="1">
      <c r="A229" s="72"/>
      <c r="B229" s="72"/>
      <c r="C229" s="93"/>
      <c r="D229" s="72"/>
      <c r="E229" s="93"/>
      <c r="F229" s="72"/>
      <c r="G229" s="93"/>
      <c r="H229" s="72"/>
      <c r="I229" s="72"/>
      <c r="J229" s="77"/>
      <c r="K229" s="77"/>
      <c r="L229" s="77"/>
      <c r="M229" s="75"/>
      <c r="N229" s="59" t="str">
        <f>IF(C229="","",'OPĆI DIO'!$C$1)</f>
        <v/>
      </c>
      <c r="O229" s="59" t="str">
        <f t="shared" si="22"/>
        <v/>
      </c>
      <c r="P229" s="59" t="str">
        <f t="shared" si="23"/>
        <v/>
      </c>
      <c r="Q229" s="59" t="str">
        <f t="shared" si="24"/>
        <v/>
      </c>
      <c r="R229" s="59" t="str">
        <f t="shared" si="25"/>
        <v/>
      </c>
      <c r="S229" s="59" t="str">
        <f t="shared" si="26"/>
        <v/>
      </c>
      <c r="T229" s="59"/>
      <c r="U229" s="59"/>
      <c r="V229" s="59"/>
      <c r="W229" s="59"/>
      <c r="X229" s="59"/>
      <c r="Y229" s="59"/>
      <c r="Z229" s="91"/>
      <c r="AA229" s="59"/>
      <c r="AB229" s="59"/>
      <c r="AC229" s="59" t="s">
        <v>1210</v>
      </c>
      <c r="AD229" s="59" t="s">
        <v>1211</v>
      </c>
      <c r="AE229" s="59" t="s">
        <v>1198</v>
      </c>
      <c r="AF229" s="59" t="s">
        <v>1199</v>
      </c>
      <c r="AG229" s="59" t="s">
        <v>637</v>
      </c>
      <c r="AH229" s="59" t="s">
        <v>1186</v>
      </c>
    </row>
    <row r="230" spans="1:34" ht="15.75" customHeight="1">
      <c r="A230" s="72"/>
      <c r="B230" s="72"/>
      <c r="C230" s="93"/>
      <c r="D230" s="72"/>
      <c r="E230" s="93"/>
      <c r="F230" s="72"/>
      <c r="G230" s="93"/>
      <c r="H230" s="72"/>
      <c r="I230" s="72"/>
      <c r="J230" s="77"/>
      <c r="K230" s="77"/>
      <c r="L230" s="77"/>
      <c r="M230" s="75"/>
      <c r="N230" s="59" t="str">
        <f>IF(C230="","",'OPĆI DIO'!$C$1)</f>
        <v/>
      </c>
      <c r="O230" s="59" t="str">
        <f t="shared" si="22"/>
        <v/>
      </c>
      <c r="P230" s="59" t="str">
        <f t="shared" si="23"/>
        <v/>
      </c>
      <c r="Q230" s="59" t="str">
        <f t="shared" si="24"/>
        <v/>
      </c>
      <c r="R230" s="59" t="str">
        <f t="shared" si="25"/>
        <v/>
      </c>
      <c r="S230" s="59" t="str">
        <f t="shared" si="26"/>
        <v/>
      </c>
      <c r="T230" s="59"/>
      <c r="U230" s="59"/>
      <c r="V230" s="59"/>
      <c r="W230" s="59"/>
      <c r="X230" s="59"/>
      <c r="Y230" s="59"/>
      <c r="Z230" s="91"/>
      <c r="AA230" s="59"/>
      <c r="AB230" s="59"/>
      <c r="AC230" s="59" t="s">
        <v>1212</v>
      </c>
      <c r="AD230" s="59" t="s">
        <v>1213</v>
      </c>
      <c r="AE230" s="59" t="s">
        <v>1198</v>
      </c>
      <c r="AF230" s="59" t="s">
        <v>1199</v>
      </c>
      <c r="AG230" s="59" t="s">
        <v>637</v>
      </c>
      <c r="AH230" s="59" t="s">
        <v>1186</v>
      </c>
    </row>
    <row r="231" spans="1:34" ht="15.75" customHeight="1">
      <c r="A231" s="72"/>
      <c r="B231" s="72"/>
      <c r="C231" s="93"/>
      <c r="D231" s="72"/>
      <c r="E231" s="93"/>
      <c r="F231" s="72"/>
      <c r="G231" s="93"/>
      <c r="H231" s="72"/>
      <c r="I231" s="72"/>
      <c r="J231" s="77"/>
      <c r="K231" s="77"/>
      <c r="L231" s="77"/>
      <c r="M231" s="75"/>
      <c r="N231" s="59" t="str">
        <f>IF(C231="","",'OPĆI DIO'!$C$1)</f>
        <v/>
      </c>
      <c r="O231" s="59" t="str">
        <f t="shared" si="22"/>
        <v/>
      </c>
      <c r="P231" s="59" t="str">
        <f t="shared" si="23"/>
        <v/>
      </c>
      <c r="Q231" s="59" t="str">
        <f t="shared" si="24"/>
        <v/>
      </c>
      <c r="R231" s="59" t="str">
        <f t="shared" si="25"/>
        <v/>
      </c>
      <c r="S231" s="59" t="str">
        <f t="shared" si="26"/>
        <v/>
      </c>
      <c r="T231" s="59"/>
      <c r="U231" s="59"/>
      <c r="V231" s="59"/>
      <c r="W231" s="59"/>
      <c r="X231" s="59"/>
      <c r="Y231" s="59"/>
      <c r="Z231" s="91"/>
      <c r="AA231" s="59"/>
      <c r="AB231" s="59"/>
      <c r="AC231" s="59" t="s">
        <v>1212</v>
      </c>
      <c r="AD231" s="59" t="s">
        <v>1213</v>
      </c>
      <c r="AE231" s="59" t="s">
        <v>658</v>
      </c>
      <c r="AF231" s="59" t="s">
        <v>659</v>
      </c>
      <c r="AG231" s="59" t="s">
        <v>653</v>
      </c>
      <c r="AH231" s="59" t="s">
        <v>663</v>
      </c>
    </row>
    <row r="232" spans="1:34" ht="15.75" customHeight="1">
      <c r="A232" s="72"/>
      <c r="B232" s="72"/>
      <c r="C232" s="93"/>
      <c r="D232" s="72"/>
      <c r="E232" s="93"/>
      <c r="F232" s="72"/>
      <c r="G232" s="93"/>
      <c r="H232" s="72"/>
      <c r="I232" s="72"/>
      <c r="J232" s="77"/>
      <c r="K232" s="77"/>
      <c r="L232" s="77"/>
      <c r="M232" s="75"/>
      <c r="N232" s="59" t="str">
        <f>IF(C232="","",'OPĆI DIO'!$C$1)</f>
        <v/>
      </c>
      <c r="O232" s="59" t="str">
        <f t="shared" si="22"/>
        <v/>
      </c>
      <c r="P232" s="59" t="str">
        <f t="shared" si="23"/>
        <v/>
      </c>
      <c r="Q232" s="59" t="str">
        <f t="shared" si="24"/>
        <v/>
      </c>
      <c r="R232" s="59" t="str">
        <f t="shared" si="25"/>
        <v/>
      </c>
      <c r="S232" s="59" t="str">
        <f t="shared" si="26"/>
        <v/>
      </c>
      <c r="T232" s="59"/>
      <c r="U232" s="59"/>
      <c r="V232" s="59"/>
      <c r="W232" s="59"/>
      <c r="X232" s="59"/>
      <c r="Y232" s="59"/>
      <c r="Z232" s="91"/>
      <c r="AA232" s="59"/>
      <c r="AB232" s="59"/>
      <c r="AC232" s="59" t="s">
        <v>1214</v>
      </c>
      <c r="AD232" s="59" t="s">
        <v>1215</v>
      </c>
      <c r="AE232" s="59" t="s">
        <v>1198</v>
      </c>
      <c r="AF232" s="59" t="s">
        <v>1199</v>
      </c>
      <c r="AG232" s="59" t="s">
        <v>653</v>
      </c>
      <c r="AH232" s="59" t="s">
        <v>663</v>
      </c>
    </row>
    <row r="233" spans="1:34" ht="15.75" customHeight="1">
      <c r="A233" s="72"/>
      <c r="B233" s="72"/>
      <c r="C233" s="93"/>
      <c r="D233" s="72"/>
      <c r="E233" s="93"/>
      <c r="F233" s="72"/>
      <c r="G233" s="93"/>
      <c r="H233" s="72"/>
      <c r="I233" s="72"/>
      <c r="J233" s="77"/>
      <c r="K233" s="77"/>
      <c r="L233" s="77"/>
      <c r="M233" s="75"/>
      <c r="N233" s="59" t="str">
        <f>IF(C233="","",'OPĆI DIO'!$C$1)</f>
        <v/>
      </c>
      <c r="O233" s="59" t="str">
        <f t="shared" si="22"/>
        <v/>
      </c>
      <c r="P233" s="59" t="str">
        <f t="shared" si="23"/>
        <v/>
      </c>
      <c r="Q233" s="59" t="str">
        <f t="shared" si="24"/>
        <v/>
      </c>
      <c r="R233" s="59" t="str">
        <f t="shared" si="25"/>
        <v/>
      </c>
      <c r="S233" s="59" t="str">
        <f t="shared" si="26"/>
        <v/>
      </c>
      <c r="T233" s="59"/>
      <c r="U233" s="59"/>
      <c r="V233" s="59"/>
      <c r="W233" s="59"/>
      <c r="X233" s="59"/>
      <c r="Y233" s="59"/>
      <c r="Z233" s="91"/>
      <c r="AA233" s="59"/>
      <c r="AB233" s="59"/>
      <c r="AC233" s="59" t="s">
        <v>1216</v>
      </c>
      <c r="AD233" s="59" t="s">
        <v>1217</v>
      </c>
      <c r="AE233" s="59" t="s">
        <v>1198</v>
      </c>
      <c r="AF233" s="59" t="s">
        <v>1199</v>
      </c>
      <c r="AG233" s="59" t="s">
        <v>637</v>
      </c>
      <c r="AH233" s="59" t="s">
        <v>1186</v>
      </c>
    </row>
    <row r="234" spans="1:34" ht="15.75" customHeight="1">
      <c r="A234" s="72"/>
      <c r="B234" s="72"/>
      <c r="C234" s="93"/>
      <c r="D234" s="72"/>
      <c r="E234" s="93"/>
      <c r="F234" s="72"/>
      <c r="G234" s="93"/>
      <c r="H234" s="72"/>
      <c r="I234" s="72"/>
      <c r="J234" s="77"/>
      <c r="K234" s="77"/>
      <c r="L234" s="77"/>
      <c r="M234" s="75"/>
      <c r="N234" s="59" t="str">
        <f>IF(C234="","",'OPĆI DIO'!$C$1)</f>
        <v/>
      </c>
      <c r="O234" s="59" t="str">
        <f t="shared" si="22"/>
        <v/>
      </c>
      <c r="P234" s="59" t="str">
        <f t="shared" si="23"/>
        <v/>
      </c>
      <c r="Q234" s="59" t="str">
        <f t="shared" si="24"/>
        <v/>
      </c>
      <c r="R234" s="59" t="str">
        <f t="shared" si="25"/>
        <v/>
      </c>
      <c r="S234" s="59" t="str">
        <f t="shared" si="26"/>
        <v/>
      </c>
      <c r="T234" s="59"/>
      <c r="U234" s="59"/>
      <c r="V234" s="59"/>
      <c r="W234" s="59"/>
      <c r="X234" s="59"/>
      <c r="Y234" s="59"/>
      <c r="Z234" s="91"/>
      <c r="AA234" s="59"/>
      <c r="AB234" s="59"/>
      <c r="AC234" s="59" t="s">
        <v>1218</v>
      </c>
      <c r="AD234" s="59" t="s">
        <v>1219</v>
      </c>
      <c r="AE234" s="59" t="s">
        <v>1198</v>
      </c>
      <c r="AF234" s="59" t="s">
        <v>1199</v>
      </c>
      <c r="AG234" s="59" t="s">
        <v>637</v>
      </c>
      <c r="AH234" s="59" t="s">
        <v>638</v>
      </c>
    </row>
    <row r="235" spans="1:34" ht="15.75" customHeight="1">
      <c r="A235" s="72"/>
      <c r="B235" s="72"/>
      <c r="C235" s="93"/>
      <c r="D235" s="72"/>
      <c r="E235" s="93"/>
      <c r="F235" s="72"/>
      <c r="G235" s="93"/>
      <c r="H235" s="72"/>
      <c r="I235" s="72"/>
      <c r="J235" s="77"/>
      <c r="K235" s="77"/>
      <c r="L235" s="77"/>
      <c r="M235" s="75"/>
      <c r="N235" s="59" t="str">
        <f>IF(C235="","",'OPĆI DIO'!$C$1)</f>
        <v/>
      </c>
      <c r="O235" s="59" t="str">
        <f t="shared" si="22"/>
        <v/>
      </c>
      <c r="P235" s="59" t="str">
        <f t="shared" si="23"/>
        <v/>
      </c>
      <c r="Q235" s="59" t="str">
        <f t="shared" si="24"/>
        <v/>
      </c>
      <c r="R235" s="59" t="str">
        <f t="shared" si="25"/>
        <v/>
      </c>
      <c r="S235" s="59" t="str">
        <f t="shared" si="26"/>
        <v/>
      </c>
      <c r="T235" s="59"/>
      <c r="U235" s="59"/>
      <c r="V235" s="59"/>
      <c r="W235" s="59"/>
      <c r="X235" s="59"/>
      <c r="Y235" s="59"/>
      <c r="Z235" s="91"/>
      <c r="AA235" s="59"/>
      <c r="AB235" s="59"/>
      <c r="AC235" s="59" t="s">
        <v>1220</v>
      </c>
      <c r="AD235" s="59" t="s">
        <v>1221</v>
      </c>
      <c r="AE235" s="59" t="s">
        <v>1198</v>
      </c>
      <c r="AF235" s="59" t="s">
        <v>1199</v>
      </c>
      <c r="AG235" s="59" t="s">
        <v>637</v>
      </c>
      <c r="AH235" s="59" t="s">
        <v>638</v>
      </c>
    </row>
    <row r="236" spans="1:34" ht="15.75" customHeight="1">
      <c r="A236" s="72"/>
      <c r="B236" s="72"/>
      <c r="C236" s="93"/>
      <c r="D236" s="72"/>
      <c r="E236" s="93"/>
      <c r="F236" s="72"/>
      <c r="G236" s="93"/>
      <c r="H236" s="72"/>
      <c r="I236" s="72"/>
      <c r="J236" s="77"/>
      <c r="K236" s="77"/>
      <c r="L236" s="77"/>
      <c r="M236" s="75"/>
      <c r="N236" s="59" t="str">
        <f>IF(C236="","",'OPĆI DIO'!$C$1)</f>
        <v/>
      </c>
      <c r="O236" s="59" t="str">
        <f t="shared" si="22"/>
        <v/>
      </c>
      <c r="P236" s="59" t="str">
        <f t="shared" si="23"/>
        <v/>
      </c>
      <c r="Q236" s="59" t="str">
        <f t="shared" si="24"/>
        <v/>
      </c>
      <c r="R236" s="59" t="str">
        <f t="shared" si="25"/>
        <v/>
      </c>
      <c r="S236" s="59" t="str">
        <f t="shared" si="26"/>
        <v/>
      </c>
      <c r="T236" s="59"/>
      <c r="U236" s="59"/>
      <c r="V236" s="59"/>
      <c r="W236" s="59"/>
      <c r="X236" s="59"/>
      <c r="Y236" s="59"/>
      <c r="Z236" s="91"/>
      <c r="AA236" s="59"/>
      <c r="AB236" s="59"/>
      <c r="AC236" s="59" t="s">
        <v>1222</v>
      </c>
      <c r="AD236" s="59" t="s">
        <v>1223</v>
      </c>
      <c r="AE236" s="59" t="s">
        <v>658</v>
      </c>
      <c r="AF236" s="59" t="s">
        <v>659</v>
      </c>
      <c r="AG236" s="59" t="s">
        <v>637</v>
      </c>
      <c r="AH236" s="59" t="s">
        <v>1186</v>
      </c>
    </row>
    <row r="237" spans="1:34" ht="15.75" customHeight="1">
      <c r="A237" s="72"/>
      <c r="B237" s="72"/>
      <c r="C237" s="93"/>
      <c r="D237" s="72"/>
      <c r="E237" s="93"/>
      <c r="F237" s="72"/>
      <c r="G237" s="93"/>
      <c r="H237" s="72"/>
      <c r="I237" s="72"/>
      <c r="J237" s="77"/>
      <c r="K237" s="77"/>
      <c r="L237" s="77"/>
      <c r="M237" s="75"/>
      <c r="N237" s="59" t="str">
        <f>IF(C237="","",'OPĆI DIO'!$C$1)</f>
        <v/>
      </c>
      <c r="O237" s="59" t="str">
        <f t="shared" si="22"/>
        <v/>
      </c>
      <c r="P237" s="59" t="str">
        <f t="shared" si="23"/>
        <v/>
      </c>
      <c r="Q237" s="59" t="str">
        <f t="shared" si="24"/>
        <v/>
      </c>
      <c r="R237" s="59" t="str">
        <f t="shared" si="25"/>
        <v/>
      </c>
      <c r="S237" s="59" t="str">
        <f t="shared" si="26"/>
        <v/>
      </c>
      <c r="T237" s="59"/>
      <c r="U237" s="59"/>
      <c r="V237" s="59"/>
      <c r="W237" s="59"/>
      <c r="X237" s="59"/>
      <c r="Y237" s="59"/>
      <c r="Z237" s="91"/>
      <c r="AA237" s="59"/>
      <c r="AB237" s="59"/>
      <c r="AC237" s="59" t="s">
        <v>1224</v>
      </c>
      <c r="AD237" s="59" t="s">
        <v>850</v>
      </c>
      <c r="AE237" s="59" t="s">
        <v>658</v>
      </c>
      <c r="AF237" s="59" t="s">
        <v>659</v>
      </c>
      <c r="AG237" s="59" t="s">
        <v>637</v>
      </c>
      <c r="AH237" s="59" t="s">
        <v>1186</v>
      </c>
    </row>
    <row r="238" spans="1:34" ht="15.75" customHeight="1">
      <c r="A238" s="72"/>
      <c r="B238" s="72"/>
      <c r="C238" s="93"/>
      <c r="D238" s="72"/>
      <c r="E238" s="93"/>
      <c r="F238" s="72"/>
      <c r="G238" s="93"/>
      <c r="H238" s="72"/>
      <c r="I238" s="72"/>
      <c r="J238" s="77"/>
      <c r="K238" s="77"/>
      <c r="L238" s="77"/>
      <c r="M238" s="75"/>
      <c r="N238" s="59" t="str">
        <f>IF(C238="","",'OPĆI DIO'!$C$1)</f>
        <v/>
      </c>
      <c r="O238" s="59" t="str">
        <f t="shared" si="22"/>
        <v/>
      </c>
      <c r="P238" s="59" t="str">
        <f t="shared" si="23"/>
        <v/>
      </c>
      <c r="Q238" s="59" t="str">
        <f t="shared" si="24"/>
        <v/>
      </c>
      <c r="R238" s="59" t="str">
        <f t="shared" si="25"/>
        <v/>
      </c>
      <c r="S238" s="59" t="str">
        <f t="shared" si="26"/>
        <v/>
      </c>
      <c r="T238" s="59"/>
      <c r="U238" s="59"/>
      <c r="V238" s="59"/>
      <c r="W238" s="59"/>
      <c r="X238" s="59"/>
      <c r="Y238" s="59"/>
      <c r="Z238" s="91"/>
      <c r="AA238" s="59"/>
      <c r="AB238" s="59"/>
      <c r="AC238" s="59" t="s">
        <v>1225</v>
      </c>
      <c r="AD238" s="59" t="s">
        <v>1226</v>
      </c>
      <c r="AE238" s="59" t="s">
        <v>1198</v>
      </c>
      <c r="AF238" s="59" t="s">
        <v>1199</v>
      </c>
      <c r="AG238" s="59" t="s">
        <v>637</v>
      </c>
      <c r="AH238" s="59" t="s">
        <v>1186</v>
      </c>
    </row>
    <row r="239" spans="1:34" ht="15.75" customHeight="1">
      <c r="A239" s="72"/>
      <c r="B239" s="72"/>
      <c r="C239" s="93"/>
      <c r="D239" s="72"/>
      <c r="E239" s="93"/>
      <c r="F239" s="72"/>
      <c r="G239" s="93"/>
      <c r="H239" s="72"/>
      <c r="I239" s="72"/>
      <c r="J239" s="77"/>
      <c r="K239" s="77"/>
      <c r="L239" s="77"/>
      <c r="M239" s="75"/>
      <c r="N239" s="59" t="str">
        <f>IF(C239="","",'OPĆI DIO'!$C$1)</f>
        <v/>
      </c>
      <c r="O239" s="59" t="str">
        <f t="shared" si="22"/>
        <v/>
      </c>
      <c r="P239" s="59" t="str">
        <f t="shared" si="23"/>
        <v/>
      </c>
      <c r="Q239" s="59" t="str">
        <f t="shared" si="24"/>
        <v/>
      </c>
      <c r="R239" s="59" t="str">
        <f t="shared" si="25"/>
        <v/>
      </c>
      <c r="S239" s="59" t="str">
        <f t="shared" si="26"/>
        <v/>
      </c>
      <c r="T239" s="59"/>
      <c r="U239" s="59"/>
      <c r="V239" s="59"/>
      <c r="W239" s="59"/>
      <c r="X239" s="59"/>
      <c r="Y239" s="59"/>
      <c r="Z239" s="91"/>
      <c r="AA239" s="59"/>
      <c r="AB239" s="59"/>
      <c r="AC239" s="59" t="s">
        <v>1227</v>
      </c>
      <c r="AD239" s="59" t="s">
        <v>1228</v>
      </c>
      <c r="AE239" s="59" t="s">
        <v>1198</v>
      </c>
      <c r="AF239" s="59" t="s">
        <v>1199</v>
      </c>
      <c r="AG239" s="59" t="s">
        <v>637</v>
      </c>
      <c r="AH239" s="59" t="s">
        <v>1186</v>
      </c>
    </row>
    <row r="240" spans="1:34" ht="15.75" customHeight="1">
      <c r="A240" s="72"/>
      <c r="B240" s="72"/>
      <c r="C240" s="93"/>
      <c r="D240" s="72"/>
      <c r="E240" s="93"/>
      <c r="F240" s="72"/>
      <c r="G240" s="93"/>
      <c r="H240" s="72"/>
      <c r="I240" s="72"/>
      <c r="J240" s="77"/>
      <c r="K240" s="77"/>
      <c r="L240" s="77"/>
      <c r="M240" s="75"/>
      <c r="N240" s="59" t="str">
        <f>IF(C240="","",'OPĆI DIO'!$C$1)</f>
        <v/>
      </c>
      <c r="O240" s="59" t="str">
        <f t="shared" si="22"/>
        <v/>
      </c>
      <c r="P240" s="59" t="str">
        <f t="shared" si="23"/>
        <v/>
      </c>
      <c r="Q240" s="59" t="str">
        <f t="shared" si="24"/>
        <v/>
      </c>
      <c r="R240" s="59" t="str">
        <f t="shared" si="25"/>
        <v/>
      </c>
      <c r="S240" s="59" t="str">
        <f t="shared" si="26"/>
        <v/>
      </c>
      <c r="T240" s="59"/>
      <c r="U240" s="59"/>
      <c r="V240" s="59"/>
      <c r="W240" s="59"/>
      <c r="X240" s="59"/>
      <c r="Y240" s="59"/>
      <c r="Z240" s="91"/>
      <c r="AA240" s="59"/>
      <c r="AB240" s="59"/>
      <c r="AC240" s="59" t="s">
        <v>1229</v>
      </c>
      <c r="AD240" s="59" t="s">
        <v>1230</v>
      </c>
      <c r="AE240" s="59" t="s">
        <v>635</v>
      </c>
      <c r="AF240" s="59" t="s">
        <v>636</v>
      </c>
      <c r="AG240" s="59" t="s">
        <v>637</v>
      </c>
      <c r="AH240" s="59" t="s">
        <v>1186</v>
      </c>
    </row>
    <row r="241" spans="1:34" ht="15.75" customHeight="1">
      <c r="A241" s="72"/>
      <c r="B241" s="72"/>
      <c r="C241" s="93"/>
      <c r="D241" s="72"/>
      <c r="E241" s="93"/>
      <c r="F241" s="72"/>
      <c r="G241" s="93"/>
      <c r="H241" s="72"/>
      <c r="I241" s="72"/>
      <c r="J241" s="77"/>
      <c r="K241" s="77"/>
      <c r="L241" s="77"/>
      <c r="M241" s="75"/>
      <c r="N241" s="59" t="str">
        <f>IF(C241="","",'OPĆI DIO'!$C$1)</f>
        <v/>
      </c>
      <c r="O241" s="59" t="str">
        <f t="shared" si="22"/>
        <v/>
      </c>
      <c r="P241" s="59" t="str">
        <f t="shared" si="23"/>
        <v/>
      </c>
      <c r="Q241" s="59" t="str">
        <f t="shared" si="24"/>
        <v/>
      </c>
      <c r="R241" s="59" t="str">
        <f t="shared" si="25"/>
        <v/>
      </c>
      <c r="S241" s="59" t="str">
        <f t="shared" si="26"/>
        <v/>
      </c>
      <c r="T241" s="59"/>
      <c r="U241" s="59"/>
      <c r="V241" s="59"/>
      <c r="W241" s="59"/>
      <c r="X241" s="59"/>
      <c r="Y241" s="59"/>
      <c r="Z241" s="91"/>
      <c r="AA241" s="59"/>
      <c r="AB241" s="59"/>
      <c r="AC241" s="59" t="s">
        <v>1231</v>
      </c>
      <c r="AD241" s="59" t="s">
        <v>1232</v>
      </c>
      <c r="AE241" s="59" t="s">
        <v>635</v>
      </c>
      <c r="AF241" s="59" t="s">
        <v>636</v>
      </c>
      <c r="AG241" s="59" t="s">
        <v>637</v>
      </c>
      <c r="AH241" s="59" t="s">
        <v>1186</v>
      </c>
    </row>
    <row r="242" spans="1:34" ht="15.75" customHeight="1">
      <c r="A242" s="72"/>
      <c r="B242" s="72"/>
      <c r="C242" s="93"/>
      <c r="D242" s="72"/>
      <c r="E242" s="93"/>
      <c r="F242" s="72"/>
      <c r="G242" s="93"/>
      <c r="H242" s="72"/>
      <c r="I242" s="72"/>
      <c r="J242" s="77"/>
      <c r="K242" s="77"/>
      <c r="L242" s="77"/>
      <c r="M242" s="75"/>
      <c r="N242" s="59" t="str">
        <f>IF(C242="","",'OPĆI DIO'!$C$1)</f>
        <v/>
      </c>
      <c r="O242" s="59" t="str">
        <f t="shared" si="22"/>
        <v/>
      </c>
      <c r="P242" s="59" t="str">
        <f t="shared" si="23"/>
        <v/>
      </c>
      <c r="Q242" s="59" t="str">
        <f t="shared" si="24"/>
        <v/>
      </c>
      <c r="R242" s="59" t="str">
        <f t="shared" si="25"/>
        <v/>
      </c>
      <c r="S242" s="59" t="str">
        <f t="shared" si="26"/>
        <v/>
      </c>
      <c r="T242" s="59"/>
      <c r="U242" s="59"/>
      <c r="V242" s="59"/>
      <c r="W242" s="59"/>
      <c r="X242" s="59"/>
      <c r="Y242" s="59"/>
      <c r="Z242" s="91"/>
      <c r="AA242" s="59"/>
      <c r="AB242" s="59"/>
      <c r="AC242" s="59" t="s">
        <v>1233</v>
      </c>
      <c r="AD242" s="59" t="s">
        <v>892</v>
      </c>
      <c r="AE242" s="59" t="s">
        <v>635</v>
      </c>
      <c r="AF242" s="59" t="s">
        <v>636</v>
      </c>
      <c r="AG242" s="59" t="s">
        <v>653</v>
      </c>
      <c r="AH242" s="59" t="s">
        <v>663</v>
      </c>
    </row>
    <row r="243" spans="1:34" ht="15.75" customHeight="1">
      <c r="A243" s="72"/>
      <c r="B243" s="72"/>
      <c r="C243" s="93"/>
      <c r="D243" s="72"/>
      <c r="E243" s="93"/>
      <c r="F243" s="72"/>
      <c r="G243" s="93"/>
      <c r="H243" s="72"/>
      <c r="I243" s="72"/>
      <c r="J243" s="77"/>
      <c r="K243" s="77"/>
      <c r="L243" s="77"/>
      <c r="M243" s="75"/>
      <c r="N243" s="59" t="str">
        <f>IF(C243="","",'OPĆI DIO'!$C$1)</f>
        <v/>
      </c>
      <c r="O243" s="59" t="str">
        <f t="shared" si="22"/>
        <v/>
      </c>
      <c r="P243" s="59" t="str">
        <f t="shared" si="23"/>
        <v/>
      </c>
      <c r="Q243" s="59" t="str">
        <f t="shared" si="24"/>
        <v/>
      </c>
      <c r="R243" s="59" t="str">
        <f t="shared" si="25"/>
        <v/>
      </c>
      <c r="S243" s="59" t="str">
        <f t="shared" si="26"/>
        <v/>
      </c>
      <c r="T243" s="59"/>
      <c r="U243" s="59"/>
      <c r="V243" s="59"/>
      <c r="W243" s="59"/>
      <c r="X243" s="59"/>
      <c r="Y243" s="59"/>
      <c r="Z243" s="91"/>
      <c r="AA243" s="59"/>
      <c r="AB243" s="59"/>
      <c r="AC243" s="59" t="s">
        <v>1234</v>
      </c>
      <c r="AD243" s="59" t="s">
        <v>1235</v>
      </c>
      <c r="AE243" s="59" t="s">
        <v>1198</v>
      </c>
      <c r="AF243" s="59" t="s">
        <v>1199</v>
      </c>
      <c r="AG243" s="59" t="s">
        <v>653</v>
      </c>
      <c r="AH243" s="59" t="s">
        <v>663</v>
      </c>
    </row>
    <row r="244" spans="1:34" ht="15.75" customHeight="1">
      <c r="A244" s="72"/>
      <c r="B244" s="72"/>
      <c r="C244" s="93"/>
      <c r="D244" s="72"/>
      <c r="E244" s="93"/>
      <c r="F244" s="72"/>
      <c r="G244" s="93"/>
      <c r="H244" s="72"/>
      <c r="I244" s="72"/>
      <c r="J244" s="77"/>
      <c r="K244" s="77"/>
      <c r="L244" s="77"/>
      <c r="M244" s="75"/>
      <c r="N244" s="59" t="str">
        <f>IF(C244="","",'OPĆI DIO'!$C$1)</f>
        <v/>
      </c>
      <c r="O244" s="59" t="str">
        <f t="shared" si="22"/>
        <v/>
      </c>
      <c r="P244" s="59" t="str">
        <f t="shared" si="23"/>
        <v/>
      </c>
      <c r="Q244" s="59" t="str">
        <f t="shared" si="24"/>
        <v/>
      </c>
      <c r="R244" s="59" t="str">
        <f t="shared" si="25"/>
        <v/>
      </c>
      <c r="S244" s="59" t="str">
        <f t="shared" si="26"/>
        <v/>
      </c>
      <c r="T244" s="59"/>
      <c r="U244" s="59"/>
      <c r="V244" s="59"/>
      <c r="W244" s="59"/>
      <c r="X244" s="59"/>
      <c r="Y244" s="59"/>
      <c r="Z244" s="91"/>
      <c r="AA244" s="59"/>
      <c r="AB244" s="59"/>
      <c r="AC244" s="59" t="s">
        <v>1236</v>
      </c>
      <c r="AD244" s="59" t="s">
        <v>1237</v>
      </c>
      <c r="AE244" s="59" t="s">
        <v>1198</v>
      </c>
      <c r="AF244" s="59" t="s">
        <v>1199</v>
      </c>
      <c r="AG244" s="59" t="s">
        <v>653</v>
      </c>
      <c r="AH244" s="59" t="s">
        <v>663</v>
      </c>
    </row>
    <row r="245" spans="1:34" ht="15.75" customHeight="1">
      <c r="A245" s="72"/>
      <c r="B245" s="72"/>
      <c r="C245" s="93"/>
      <c r="D245" s="72"/>
      <c r="E245" s="93"/>
      <c r="F245" s="72"/>
      <c r="G245" s="93"/>
      <c r="H245" s="72"/>
      <c r="I245" s="72"/>
      <c r="J245" s="77"/>
      <c r="K245" s="77"/>
      <c r="L245" s="77"/>
      <c r="M245" s="75"/>
      <c r="N245" s="59" t="str">
        <f>IF(C245="","",'OPĆI DIO'!$C$1)</f>
        <v/>
      </c>
      <c r="O245" s="59" t="str">
        <f t="shared" si="22"/>
        <v/>
      </c>
      <c r="P245" s="59" t="str">
        <f t="shared" si="23"/>
        <v/>
      </c>
      <c r="Q245" s="59" t="str">
        <f t="shared" si="24"/>
        <v/>
      </c>
      <c r="R245" s="59" t="str">
        <f t="shared" si="25"/>
        <v/>
      </c>
      <c r="S245" s="59" t="str">
        <f t="shared" si="26"/>
        <v/>
      </c>
      <c r="T245" s="59"/>
      <c r="U245" s="59"/>
      <c r="V245" s="59"/>
      <c r="W245" s="59"/>
      <c r="X245" s="59"/>
      <c r="Y245" s="59"/>
      <c r="Z245" s="91"/>
      <c r="AA245" s="59"/>
      <c r="AB245" s="59"/>
      <c r="AC245" s="59" t="s">
        <v>1238</v>
      </c>
      <c r="AD245" s="59" t="s">
        <v>892</v>
      </c>
      <c r="AE245" s="59" t="s">
        <v>1198</v>
      </c>
      <c r="AF245" s="59" t="s">
        <v>1199</v>
      </c>
      <c r="AG245" s="59" t="s">
        <v>653</v>
      </c>
      <c r="AH245" s="59" t="s">
        <v>663</v>
      </c>
    </row>
    <row r="246" spans="1:34" ht="15.75" customHeight="1">
      <c r="A246" s="72"/>
      <c r="B246" s="72"/>
      <c r="C246" s="93"/>
      <c r="D246" s="72"/>
      <c r="E246" s="93"/>
      <c r="F246" s="72"/>
      <c r="G246" s="93"/>
      <c r="H246" s="72"/>
      <c r="I246" s="72"/>
      <c r="J246" s="77"/>
      <c r="K246" s="77"/>
      <c r="L246" s="77"/>
      <c r="M246" s="75"/>
      <c r="N246" s="59" t="str">
        <f>IF(C246="","",'OPĆI DIO'!$C$1)</f>
        <v/>
      </c>
      <c r="O246" s="59" t="str">
        <f t="shared" si="22"/>
        <v/>
      </c>
      <c r="P246" s="59" t="str">
        <f t="shared" si="23"/>
        <v/>
      </c>
      <c r="Q246" s="59" t="str">
        <f t="shared" si="24"/>
        <v/>
      </c>
      <c r="R246" s="59" t="str">
        <f t="shared" si="25"/>
        <v/>
      </c>
      <c r="S246" s="59" t="str">
        <f t="shared" si="26"/>
        <v/>
      </c>
      <c r="T246" s="59"/>
      <c r="U246" s="59"/>
      <c r="V246" s="59"/>
      <c r="W246" s="59"/>
      <c r="X246" s="59"/>
      <c r="Y246" s="59"/>
      <c r="Z246" s="91"/>
      <c r="AA246" s="59"/>
      <c r="AB246" s="59"/>
      <c r="AC246" s="59" t="s">
        <v>1239</v>
      </c>
      <c r="AD246" s="59" t="s">
        <v>1240</v>
      </c>
      <c r="AE246" s="59" t="s">
        <v>1198</v>
      </c>
      <c r="AF246" s="59" t="s">
        <v>1199</v>
      </c>
      <c r="AG246" s="59" t="s">
        <v>653</v>
      </c>
      <c r="AH246" s="59" t="s">
        <v>663</v>
      </c>
    </row>
    <row r="247" spans="1:34" ht="15.75" customHeight="1">
      <c r="A247" s="72"/>
      <c r="B247" s="72"/>
      <c r="C247" s="93"/>
      <c r="D247" s="72"/>
      <c r="E247" s="93"/>
      <c r="F247" s="72"/>
      <c r="G247" s="93"/>
      <c r="H247" s="72"/>
      <c r="I247" s="72"/>
      <c r="J247" s="77"/>
      <c r="K247" s="77"/>
      <c r="L247" s="77"/>
      <c r="M247" s="75"/>
      <c r="N247" s="59" t="str">
        <f>IF(C247="","",'OPĆI DIO'!$C$1)</f>
        <v/>
      </c>
      <c r="O247" s="59" t="str">
        <f t="shared" si="22"/>
        <v/>
      </c>
      <c r="P247" s="59" t="str">
        <f t="shared" si="23"/>
        <v/>
      </c>
      <c r="Q247" s="59" t="str">
        <f t="shared" si="24"/>
        <v/>
      </c>
      <c r="R247" s="59" t="str">
        <f t="shared" si="25"/>
        <v/>
      </c>
      <c r="S247" s="59" t="str">
        <f t="shared" si="26"/>
        <v/>
      </c>
      <c r="T247" s="59"/>
      <c r="U247" s="59"/>
      <c r="V247" s="59"/>
      <c r="W247" s="59"/>
      <c r="X247" s="59"/>
      <c r="Y247" s="59"/>
      <c r="Z247" s="91"/>
      <c r="AA247" s="59"/>
      <c r="AB247" s="59"/>
      <c r="AC247" s="59" t="s">
        <v>1241</v>
      </c>
      <c r="AD247" s="59" t="s">
        <v>1242</v>
      </c>
      <c r="AE247" s="59" t="s">
        <v>1198</v>
      </c>
      <c r="AF247" s="59" t="s">
        <v>1199</v>
      </c>
      <c r="AG247" s="59" t="s">
        <v>653</v>
      </c>
      <c r="AH247" s="59" t="s">
        <v>663</v>
      </c>
    </row>
    <row r="248" spans="1:34" ht="15.75" customHeight="1">
      <c r="A248" s="72"/>
      <c r="B248" s="72"/>
      <c r="C248" s="93"/>
      <c r="D248" s="72"/>
      <c r="E248" s="93"/>
      <c r="F248" s="72"/>
      <c r="G248" s="93"/>
      <c r="H248" s="72"/>
      <c r="I248" s="72"/>
      <c r="J248" s="77"/>
      <c r="K248" s="77"/>
      <c r="L248" s="77"/>
      <c r="M248" s="75"/>
      <c r="N248" s="59" t="str">
        <f>IF(C248="","",'OPĆI DIO'!$C$1)</f>
        <v/>
      </c>
      <c r="O248" s="59" t="str">
        <f t="shared" si="22"/>
        <v/>
      </c>
      <c r="P248" s="59" t="str">
        <f t="shared" si="23"/>
        <v/>
      </c>
      <c r="Q248" s="59" t="str">
        <f t="shared" si="24"/>
        <v/>
      </c>
      <c r="R248" s="59" t="str">
        <f t="shared" si="25"/>
        <v/>
      </c>
      <c r="S248" s="59" t="str">
        <f t="shared" si="26"/>
        <v/>
      </c>
      <c r="T248" s="59"/>
      <c r="U248" s="59"/>
      <c r="V248" s="59"/>
      <c r="W248" s="59"/>
      <c r="X248" s="59"/>
      <c r="Y248" s="59"/>
      <c r="Z248" s="91"/>
      <c r="AA248" s="59"/>
      <c r="AB248" s="59"/>
      <c r="AC248" s="59" t="s">
        <v>1243</v>
      </c>
      <c r="AD248" s="59" t="s">
        <v>1244</v>
      </c>
      <c r="AE248" s="59" t="s">
        <v>1198</v>
      </c>
      <c r="AF248" s="59" t="s">
        <v>1199</v>
      </c>
      <c r="AG248" s="59" t="s">
        <v>653</v>
      </c>
      <c r="AH248" s="59" t="s">
        <v>663</v>
      </c>
    </row>
    <row r="249" spans="1:34" ht="15.75" customHeight="1">
      <c r="A249" s="72"/>
      <c r="B249" s="72"/>
      <c r="C249" s="93"/>
      <c r="D249" s="72"/>
      <c r="E249" s="93"/>
      <c r="F249" s="72"/>
      <c r="G249" s="93"/>
      <c r="H249" s="72"/>
      <c r="I249" s="72"/>
      <c r="J249" s="77"/>
      <c r="K249" s="77"/>
      <c r="L249" s="77"/>
      <c r="M249" s="75"/>
      <c r="N249" s="59" t="str">
        <f>IF(C249="","",'OPĆI DIO'!$C$1)</f>
        <v/>
      </c>
      <c r="O249" s="59" t="str">
        <f t="shared" si="22"/>
        <v/>
      </c>
      <c r="P249" s="59" t="str">
        <f t="shared" si="23"/>
        <v/>
      </c>
      <c r="Q249" s="59" t="str">
        <f t="shared" si="24"/>
        <v/>
      </c>
      <c r="R249" s="59" t="str">
        <f t="shared" si="25"/>
        <v/>
      </c>
      <c r="S249" s="59" t="str">
        <f t="shared" si="26"/>
        <v/>
      </c>
      <c r="T249" s="59"/>
      <c r="U249" s="59"/>
      <c r="V249" s="59"/>
      <c r="W249" s="59"/>
      <c r="X249" s="59"/>
      <c r="Y249" s="59"/>
      <c r="Z249" s="91"/>
      <c r="AA249" s="59"/>
      <c r="AB249" s="59"/>
      <c r="AC249" s="59" t="s">
        <v>1245</v>
      </c>
      <c r="AD249" s="59" t="s">
        <v>1228</v>
      </c>
      <c r="AE249" s="59" t="s">
        <v>1198</v>
      </c>
      <c r="AF249" s="59" t="s">
        <v>1199</v>
      </c>
      <c r="AG249" s="59" t="s">
        <v>653</v>
      </c>
      <c r="AH249" s="59" t="s">
        <v>663</v>
      </c>
    </row>
    <row r="250" spans="1:34" ht="15.75" customHeight="1">
      <c r="A250" s="72"/>
      <c r="B250" s="72"/>
      <c r="C250" s="93"/>
      <c r="D250" s="72"/>
      <c r="E250" s="93"/>
      <c r="F250" s="72"/>
      <c r="G250" s="93"/>
      <c r="H250" s="72"/>
      <c r="I250" s="72"/>
      <c r="J250" s="77"/>
      <c r="K250" s="77"/>
      <c r="L250" s="77"/>
      <c r="M250" s="75"/>
      <c r="N250" s="59" t="str">
        <f>IF(C250="","",'OPĆI DIO'!$C$1)</f>
        <v/>
      </c>
      <c r="O250" s="59" t="str">
        <f t="shared" si="22"/>
        <v/>
      </c>
      <c r="P250" s="59" t="str">
        <f t="shared" si="23"/>
        <v/>
      </c>
      <c r="Q250" s="59" t="str">
        <f t="shared" si="24"/>
        <v/>
      </c>
      <c r="R250" s="59" t="str">
        <f t="shared" si="25"/>
        <v/>
      </c>
      <c r="S250" s="59" t="str">
        <f t="shared" si="26"/>
        <v/>
      </c>
      <c r="T250" s="59"/>
      <c r="U250" s="59"/>
      <c r="V250" s="59"/>
      <c r="W250" s="59"/>
      <c r="X250" s="59"/>
      <c r="Y250" s="59"/>
      <c r="Z250" s="91"/>
      <c r="AA250" s="59"/>
      <c r="AB250" s="59"/>
      <c r="AC250" s="59" t="s">
        <v>1246</v>
      </c>
      <c r="AD250" s="59" t="s">
        <v>1247</v>
      </c>
      <c r="AE250" s="59" t="s">
        <v>658</v>
      </c>
      <c r="AF250" s="59" t="s">
        <v>659</v>
      </c>
      <c r="AG250" s="59" t="s">
        <v>653</v>
      </c>
      <c r="AH250" s="59" t="s">
        <v>682</v>
      </c>
    </row>
    <row r="251" spans="1:34" ht="15.75" customHeight="1">
      <c r="A251" s="72"/>
      <c r="B251" s="72"/>
      <c r="C251" s="93"/>
      <c r="D251" s="72"/>
      <c r="E251" s="93"/>
      <c r="F251" s="72"/>
      <c r="G251" s="93"/>
      <c r="H251" s="72"/>
      <c r="I251" s="72"/>
      <c r="J251" s="77"/>
      <c r="K251" s="77"/>
      <c r="L251" s="77"/>
      <c r="M251" s="75"/>
      <c r="N251" s="59" t="str">
        <f>IF(C251="","",'OPĆI DIO'!$C$1)</f>
        <v/>
      </c>
      <c r="O251" s="59" t="str">
        <f t="shared" si="22"/>
        <v/>
      </c>
      <c r="P251" s="59" t="str">
        <f t="shared" si="23"/>
        <v/>
      </c>
      <c r="Q251" s="59" t="str">
        <f t="shared" si="24"/>
        <v/>
      </c>
      <c r="R251" s="59" t="str">
        <f t="shared" si="25"/>
        <v/>
      </c>
      <c r="S251" s="59" t="str">
        <f t="shared" si="26"/>
        <v/>
      </c>
      <c r="T251" s="59"/>
      <c r="U251" s="59"/>
      <c r="V251" s="59"/>
      <c r="W251" s="59"/>
      <c r="X251" s="59"/>
      <c r="Y251" s="59"/>
      <c r="Z251" s="91"/>
      <c r="AA251" s="59"/>
      <c r="AB251" s="59"/>
      <c r="AC251" s="59" t="s">
        <v>1248</v>
      </c>
      <c r="AD251" s="59" t="s">
        <v>1249</v>
      </c>
      <c r="AE251" s="59" t="s">
        <v>658</v>
      </c>
      <c r="AF251" s="59" t="s">
        <v>659</v>
      </c>
      <c r="AG251" s="59" t="s">
        <v>637</v>
      </c>
      <c r="AH251" s="59" t="s">
        <v>638</v>
      </c>
    </row>
    <row r="252" spans="1:34" ht="15.75" customHeight="1">
      <c r="A252" s="72"/>
      <c r="B252" s="72"/>
      <c r="C252" s="93"/>
      <c r="D252" s="72"/>
      <c r="E252" s="93"/>
      <c r="F252" s="72"/>
      <c r="G252" s="93"/>
      <c r="H252" s="72"/>
      <c r="I252" s="72"/>
      <c r="J252" s="77"/>
      <c r="K252" s="77"/>
      <c r="L252" s="77"/>
      <c r="M252" s="75"/>
      <c r="N252" s="59" t="str">
        <f>IF(C252="","",'OPĆI DIO'!$C$1)</f>
        <v/>
      </c>
      <c r="O252" s="59" t="str">
        <f t="shared" si="22"/>
        <v/>
      </c>
      <c r="P252" s="59" t="str">
        <f t="shared" si="23"/>
        <v/>
      </c>
      <c r="Q252" s="59" t="str">
        <f t="shared" si="24"/>
        <v/>
      </c>
      <c r="R252" s="59" t="str">
        <f t="shared" si="25"/>
        <v/>
      </c>
      <c r="S252" s="59" t="str">
        <f t="shared" si="26"/>
        <v/>
      </c>
      <c r="T252" s="59"/>
      <c r="U252" s="59"/>
      <c r="V252" s="59"/>
      <c r="W252" s="59"/>
      <c r="X252" s="59"/>
      <c r="Y252" s="59"/>
      <c r="Z252" s="91"/>
      <c r="AA252" s="59"/>
      <c r="AB252" s="59"/>
      <c r="AC252" s="59" t="s">
        <v>1250</v>
      </c>
      <c r="AD252" s="59" t="s">
        <v>748</v>
      </c>
      <c r="AE252" s="59" t="s">
        <v>658</v>
      </c>
      <c r="AF252" s="59" t="s">
        <v>659</v>
      </c>
      <c r="AG252" s="59" t="s">
        <v>653</v>
      </c>
      <c r="AH252" s="59" t="s">
        <v>682</v>
      </c>
    </row>
    <row r="253" spans="1:34" ht="15.75" customHeight="1">
      <c r="A253" s="72"/>
      <c r="B253" s="72"/>
      <c r="C253" s="93"/>
      <c r="D253" s="72"/>
      <c r="E253" s="93"/>
      <c r="F253" s="72"/>
      <c r="G253" s="93"/>
      <c r="H253" s="72"/>
      <c r="I253" s="72"/>
      <c r="J253" s="77"/>
      <c r="K253" s="77"/>
      <c r="L253" s="77"/>
      <c r="M253" s="75"/>
      <c r="N253" s="59" t="str">
        <f>IF(C253="","",'OPĆI DIO'!$C$1)</f>
        <v/>
      </c>
      <c r="O253" s="59" t="str">
        <f t="shared" si="22"/>
        <v/>
      </c>
      <c r="P253" s="59" t="str">
        <f t="shared" si="23"/>
        <v/>
      </c>
      <c r="Q253" s="59" t="str">
        <f t="shared" si="24"/>
        <v/>
      </c>
      <c r="R253" s="59" t="str">
        <f t="shared" si="25"/>
        <v/>
      </c>
      <c r="S253" s="59" t="str">
        <f t="shared" si="26"/>
        <v/>
      </c>
      <c r="T253" s="59"/>
      <c r="U253" s="59"/>
      <c r="V253" s="59"/>
      <c r="W253" s="59"/>
      <c r="X253" s="59"/>
      <c r="Y253" s="59"/>
      <c r="Z253" s="91"/>
      <c r="AA253" s="59"/>
      <c r="AB253" s="59"/>
      <c r="AC253" s="59" t="s">
        <v>1251</v>
      </c>
      <c r="AD253" s="59" t="s">
        <v>1252</v>
      </c>
      <c r="AE253" s="59" t="s">
        <v>658</v>
      </c>
      <c r="AF253" s="59" t="s">
        <v>659</v>
      </c>
      <c r="AG253" s="59" t="s">
        <v>653</v>
      </c>
      <c r="AH253" s="59" t="s">
        <v>682</v>
      </c>
    </row>
    <row r="254" spans="1:34" ht="15.75" customHeight="1">
      <c r="A254" s="72"/>
      <c r="B254" s="72"/>
      <c r="C254" s="93"/>
      <c r="D254" s="72"/>
      <c r="E254" s="93"/>
      <c r="F254" s="72"/>
      <c r="G254" s="93"/>
      <c r="H254" s="72"/>
      <c r="I254" s="72"/>
      <c r="J254" s="77"/>
      <c r="K254" s="77"/>
      <c r="L254" s="77"/>
      <c r="M254" s="75"/>
      <c r="N254" s="59" t="str">
        <f>IF(C254="","",'OPĆI DIO'!$C$1)</f>
        <v/>
      </c>
      <c r="O254" s="59" t="str">
        <f t="shared" si="22"/>
        <v/>
      </c>
      <c r="P254" s="59" t="str">
        <f t="shared" si="23"/>
        <v/>
      </c>
      <c r="Q254" s="59" t="str">
        <f t="shared" si="24"/>
        <v/>
      </c>
      <c r="R254" s="59" t="str">
        <f t="shared" si="25"/>
        <v/>
      </c>
      <c r="S254" s="59" t="str">
        <f t="shared" si="26"/>
        <v/>
      </c>
      <c r="T254" s="59"/>
      <c r="U254" s="59"/>
      <c r="V254" s="59"/>
      <c r="W254" s="59"/>
      <c r="X254" s="59"/>
      <c r="Y254" s="59"/>
      <c r="Z254" s="91"/>
      <c r="AA254" s="59"/>
      <c r="AB254" s="59"/>
      <c r="AC254" s="59" t="s">
        <v>1253</v>
      </c>
      <c r="AD254" s="59" t="s">
        <v>1254</v>
      </c>
      <c r="AE254" s="59" t="s">
        <v>658</v>
      </c>
      <c r="AF254" s="59" t="s">
        <v>659</v>
      </c>
      <c r="AG254" s="59" t="s">
        <v>653</v>
      </c>
      <c r="AH254" s="59" t="s">
        <v>682</v>
      </c>
    </row>
    <row r="255" spans="1:34" ht="15.75" customHeight="1">
      <c r="A255" s="72"/>
      <c r="B255" s="72"/>
      <c r="C255" s="93"/>
      <c r="D255" s="72"/>
      <c r="E255" s="93"/>
      <c r="F255" s="72"/>
      <c r="G255" s="93"/>
      <c r="H255" s="72"/>
      <c r="I255" s="72"/>
      <c r="J255" s="77"/>
      <c r="K255" s="77"/>
      <c r="L255" s="77"/>
      <c r="M255" s="75"/>
      <c r="N255" s="59" t="str">
        <f>IF(C255="","",'OPĆI DIO'!$C$1)</f>
        <v/>
      </c>
      <c r="O255" s="59" t="str">
        <f t="shared" si="22"/>
        <v/>
      </c>
      <c r="P255" s="59" t="str">
        <f t="shared" si="23"/>
        <v/>
      </c>
      <c r="Q255" s="59" t="str">
        <f t="shared" si="24"/>
        <v/>
      </c>
      <c r="R255" s="59" t="str">
        <f t="shared" si="25"/>
        <v/>
      </c>
      <c r="S255" s="59" t="str">
        <f t="shared" si="26"/>
        <v/>
      </c>
      <c r="T255" s="59"/>
      <c r="U255" s="59"/>
      <c r="V255" s="59"/>
      <c r="W255" s="59"/>
      <c r="X255" s="59"/>
      <c r="Y255" s="59"/>
      <c r="Z255" s="91"/>
      <c r="AA255" s="59"/>
      <c r="AB255" s="59"/>
      <c r="AC255" s="59" t="s">
        <v>1255</v>
      </c>
      <c r="AD255" s="59" t="s">
        <v>1256</v>
      </c>
      <c r="AE255" s="59" t="s">
        <v>658</v>
      </c>
      <c r="AF255" s="59" t="s">
        <v>659</v>
      </c>
      <c r="AG255" s="59" t="s">
        <v>653</v>
      </c>
      <c r="AH255" s="59" t="s">
        <v>682</v>
      </c>
    </row>
    <row r="256" spans="1:34" ht="15.75" customHeight="1">
      <c r="A256" s="72"/>
      <c r="B256" s="72"/>
      <c r="C256" s="93"/>
      <c r="D256" s="72"/>
      <c r="E256" s="93"/>
      <c r="F256" s="72"/>
      <c r="G256" s="93"/>
      <c r="H256" s="72"/>
      <c r="I256" s="72"/>
      <c r="J256" s="77"/>
      <c r="K256" s="77"/>
      <c r="L256" s="77"/>
      <c r="M256" s="75"/>
      <c r="N256" s="59" t="str">
        <f>IF(C256="","",'OPĆI DIO'!$C$1)</f>
        <v/>
      </c>
      <c r="O256" s="59" t="str">
        <f t="shared" si="22"/>
        <v/>
      </c>
      <c r="P256" s="59" t="str">
        <f t="shared" si="23"/>
        <v/>
      </c>
      <c r="Q256" s="59" t="str">
        <f t="shared" si="24"/>
        <v/>
      </c>
      <c r="R256" s="59" t="str">
        <f t="shared" si="25"/>
        <v/>
      </c>
      <c r="S256" s="59" t="str">
        <f t="shared" si="26"/>
        <v/>
      </c>
      <c r="T256" s="59"/>
      <c r="U256" s="59"/>
      <c r="V256" s="59"/>
      <c r="W256" s="59"/>
      <c r="X256" s="59"/>
      <c r="Y256" s="59"/>
      <c r="Z256" s="91"/>
      <c r="AA256" s="59"/>
      <c r="AB256" s="59"/>
      <c r="AC256" s="59" t="s">
        <v>1257</v>
      </c>
      <c r="AD256" s="59" t="s">
        <v>1258</v>
      </c>
      <c r="AE256" s="59" t="s">
        <v>658</v>
      </c>
      <c r="AF256" s="59" t="s">
        <v>659</v>
      </c>
      <c r="AG256" s="59" t="s">
        <v>653</v>
      </c>
      <c r="AH256" s="59" t="s">
        <v>682</v>
      </c>
    </row>
    <row r="257" spans="1:34" ht="15.75" customHeight="1">
      <c r="A257" s="72"/>
      <c r="B257" s="72"/>
      <c r="C257" s="93"/>
      <c r="D257" s="72"/>
      <c r="E257" s="93"/>
      <c r="F257" s="72"/>
      <c r="G257" s="93"/>
      <c r="H257" s="72"/>
      <c r="I257" s="72"/>
      <c r="J257" s="77"/>
      <c r="K257" s="77"/>
      <c r="L257" s="77"/>
      <c r="M257" s="75"/>
      <c r="N257" s="59" t="str">
        <f>IF(C257="","",'OPĆI DIO'!$C$1)</f>
        <v/>
      </c>
      <c r="O257" s="59" t="str">
        <f t="shared" si="22"/>
        <v/>
      </c>
      <c r="P257" s="59" t="str">
        <f t="shared" si="23"/>
        <v/>
      </c>
      <c r="Q257" s="59" t="str">
        <f t="shared" si="24"/>
        <v/>
      </c>
      <c r="R257" s="59" t="str">
        <f t="shared" si="25"/>
        <v/>
      </c>
      <c r="S257" s="59" t="str">
        <f t="shared" si="26"/>
        <v/>
      </c>
      <c r="T257" s="59"/>
      <c r="U257" s="59"/>
      <c r="V257" s="59"/>
      <c r="W257" s="59"/>
      <c r="X257" s="59"/>
      <c r="Y257" s="59"/>
      <c r="Z257" s="91"/>
      <c r="AA257" s="59"/>
      <c r="AB257" s="59"/>
      <c r="AC257" s="59" t="s">
        <v>1259</v>
      </c>
      <c r="AD257" s="59" t="s">
        <v>1148</v>
      </c>
      <c r="AE257" s="59" t="s">
        <v>658</v>
      </c>
      <c r="AF257" s="59" t="s">
        <v>659</v>
      </c>
      <c r="AG257" s="59" t="s">
        <v>653</v>
      </c>
      <c r="AH257" s="59" t="s">
        <v>682</v>
      </c>
    </row>
    <row r="258" spans="1:34" ht="15.75" customHeight="1">
      <c r="A258" s="72"/>
      <c r="B258" s="72"/>
      <c r="C258" s="93"/>
      <c r="D258" s="72"/>
      <c r="E258" s="93"/>
      <c r="F258" s="72"/>
      <c r="G258" s="93"/>
      <c r="H258" s="72"/>
      <c r="I258" s="72"/>
      <c r="J258" s="77"/>
      <c r="K258" s="77"/>
      <c r="L258" s="77"/>
      <c r="M258" s="75"/>
      <c r="N258" s="59" t="str">
        <f>IF(C258="","",'OPĆI DIO'!$C$1)</f>
        <v/>
      </c>
      <c r="O258" s="59" t="str">
        <f t="shared" si="22"/>
        <v/>
      </c>
      <c r="P258" s="59" t="str">
        <f t="shared" si="23"/>
        <v/>
      </c>
      <c r="Q258" s="59" t="str">
        <f t="shared" si="24"/>
        <v/>
      </c>
      <c r="R258" s="59" t="str">
        <f t="shared" si="25"/>
        <v/>
      </c>
      <c r="S258" s="59" t="str">
        <f t="shared" si="26"/>
        <v/>
      </c>
      <c r="T258" s="59"/>
      <c r="U258" s="59"/>
      <c r="V258" s="59"/>
      <c r="W258" s="59"/>
      <c r="X258" s="59"/>
      <c r="Y258" s="59"/>
      <c r="Z258" s="91"/>
      <c r="AA258" s="59"/>
      <c r="AB258" s="59"/>
      <c r="AC258" s="59" t="s">
        <v>1260</v>
      </c>
      <c r="AD258" s="59" t="s">
        <v>1261</v>
      </c>
      <c r="AE258" s="59" t="s">
        <v>677</v>
      </c>
      <c r="AF258" s="59" t="s">
        <v>678</v>
      </c>
      <c r="AG258" s="59" t="s">
        <v>653</v>
      </c>
      <c r="AH258" s="59" t="s">
        <v>682</v>
      </c>
    </row>
    <row r="259" spans="1:34" ht="15.75" customHeight="1">
      <c r="A259" s="72"/>
      <c r="B259" s="72"/>
      <c r="C259" s="93"/>
      <c r="D259" s="72"/>
      <c r="E259" s="93"/>
      <c r="F259" s="72"/>
      <c r="G259" s="93"/>
      <c r="H259" s="72"/>
      <c r="I259" s="72"/>
      <c r="J259" s="77"/>
      <c r="K259" s="77"/>
      <c r="L259" s="77"/>
      <c r="M259" s="75"/>
      <c r="N259" s="59" t="str">
        <f>IF(C259="","",'OPĆI DIO'!$C$1)</f>
        <v/>
      </c>
      <c r="O259" s="59" t="str">
        <f t="shared" ref="O259:O322" si="32">LEFT(E259,3)</f>
        <v/>
      </c>
      <c r="P259" s="59" t="str">
        <f t="shared" ref="P259:P322" si="33">LEFT(E259,2)</f>
        <v/>
      </c>
      <c r="Q259" s="59" t="str">
        <f t="shared" ref="Q259:Q322" si="34">LEFT(C259,3)</f>
        <v/>
      </c>
      <c r="R259" s="59" t="str">
        <f t="shared" ref="R259:R322" si="35">MID(I259,2,2)</f>
        <v/>
      </c>
      <c r="S259" s="59" t="str">
        <f t="shared" ref="S259:S322" si="36">LEFT(E259,1)</f>
        <v/>
      </c>
      <c r="T259" s="59"/>
      <c r="U259" s="59"/>
      <c r="V259" s="59"/>
      <c r="W259" s="59"/>
      <c r="X259" s="59"/>
      <c r="Y259" s="59"/>
      <c r="Z259" s="91"/>
      <c r="AA259" s="59"/>
      <c r="AB259" s="59"/>
      <c r="AC259" s="59" t="s">
        <v>1262</v>
      </c>
      <c r="AD259" s="59" t="s">
        <v>1263</v>
      </c>
      <c r="AE259" s="59" t="s">
        <v>677</v>
      </c>
      <c r="AF259" s="59" t="s">
        <v>678</v>
      </c>
      <c r="AG259" s="59" t="s">
        <v>653</v>
      </c>
      <c r="AH259" s="59" t="s">
        <v>682</v>
      </c>
    </row>
    <row r="260" spans="1:34" ht="15.75" customHeight="1">
      <c r="A260" s="72"/>
      <c r="B260" s="72"/>
      <c r="C260" s="93"/>
      <c r="D260" s="72"/>
      <c r="E260" s="93"/>
      <c r="F260" s="72"/>
      <c r="G260" s="93"/>
      <c r="H260" s="72"/>
      <c r="I260" s="72"/>
      <c r="J260" s="77"/>
      <c r="K260" s="77"/>
      <c r="L260" s="77"/>
      <c r="M260" s="75"/>
      <c r="N260" s="59" t="str">
        <f>IF(C260="","",'OPĆI DIO'!$C$1)</f>
        <v/>
      </c>
      <c r="O260" s="59" t="str">
        <f t="shared" si="32"/>
        <v/>
      </c>
      <c r="P260" s="59" t="str">
        <f t="shared" si="33"/>
        <v/>
      </c>
      <c r="Q260" s="59" t="str">
        <f t="shared" si="34"/>
        <v/>
      </c>
      <c r="R260" s="59" t="str">
        <f t="shared" si="35"/>
        <v/>
      </c>
      <c r="S260" s="59" t="str">
        <f t="shared" si="36"/>
        <v/>
      </c>
      <c r="T260" s="59"/>
      <c r="U260" s="59"/>
      <c r="V260" s="59"/>
      <c r="W260" s="59"/>
      <c r="X260" s="59"/>
      <c r="Y260" s="59"/>
      <c r="Z260" s="91"/>
      <c r="AA260" s="59"/>
      <c r="AB260" s="59"/>
      <c r="AC260" s="59" t="s">
        <v>1264</v>
      </c>
      <c r="AD260" s="59" t="s">
        <v>1265</v>
      </c>
      <c r="AE260" s="59" t="s">
        <v>677</v>
      </c>
      <c r="AF260" s="59" t="s">
        <v>678</v>
      </c>
      <c r="AG260" s="59" t="s">
        <v>653</v>
      </c>
      <c r="AH260" s="59" t="s">
        <v>682</v>
      </c>
    </row>
    <row r="261" spans="1:34" ht="15.75" customHeight="1">
      <c r="A261" s="72"/>
      <c r="B261" s="72"/>
      <c r="C261" s="93"/>
      <c r="D261" s="72"/>
      <c r="E261" s="93"/>
      <c r="F261" s="72"/>
      <c r="G261" s="93"/>
      <c r="H261" s="72"/>
      <c r="I261" s="72"/>
      <c r="J261" s="77"/>
      <c r="K261" s="77"/>
      <c r="L261" s="77"/>
      <c r="M261" s="75"/>
      <c r="N261" s="59" t="str">
        <f>IF(C261="","",'OPĆI DIO'!$C$1)</f>
        <v/>
      </c>
      <c r="O261" s="59" t="str">
        <f t="shared" si="32"/>
        <v/>
      </c>
      <c r="P261" s="59" t="str">
        <f t="shared" si="33"/>
        <v/>
      </c>
      <c r="Q261" s="59" t="str">
        <f t="shared" si="34"/>
        <v/>
      </c>
      <c r="R261" s="59" t="str">
        <f t="shared" si="35"/>
        <v/>
      </c>
      <c r="S261" s="59" t="str">
        <f t="shared" si="36"/>
        <v/>
      </c>
      <c r="T261" s="59"/>
      <c r="U261" s="59"/>
      <c r="V261" s="59"/>
      <c r="W261" s="59"/>
      <c r="X261" s="59"/>
      <c r="Y261" s="59"/>
      <c r="Z261" s="91"/>
      <c r="AA261" s="59"/>
      <c r="AB261" s="59"/>
      <c r="AC261" s="59" t="s">
        <v>1266</v>
      </c>
      <c r="AD261" s="59" t="s">
        <v>1267</v>
      </c>
      <c r="AE261" s="59" t="s">
        <v>677</v>
      </c>
      <c r="AF261" s="59" t="s">
        <v>678</v>
      </c>
      <c r="AG261" s="59" t="s">
        <v>653</v>
      </c>
      <c r="AH261" s="59" t="s">
        <v>682</v>
      </c>
    </row>
    <row r="262" spans="1:34" ht="15.75" customHeight="1">
      <c r="A262" s="72"/>
      <c r="B262" s="72"/>
      <c r="C262" s="93"/>
      <c r="D262" s="72"/>
      <c r="E262" s="93"/>
      <c r="F262" s="72"/>
      <c r="G262" s="93"/>
      <c r="H262" s="72"/>
      <c r="I262" s="72"/>
      <c r="J262" s="77"/>
      <c r="K262" s="77"/>
      <c r="L262" s="77"/>
      <c r="M262" s="75"/>
      <c r="N262" s="59" t="str">
        <f>IF(C262="","",'OPĆI DIO'!$C$1)</f>
        <v/>
      </c>
      <c r="O262" s="59" t="str">
        <f t="shared" si="32"/>
        <v/>
      </c>
      <c r="P262" s="59" t="str">
        <f t="shared" si="33"/>
        <v/>
      </c>
      <c r="Q262" s="59" t="str">
        <f t="shared" si="34"/>
        <v/>
      </c>
      <c r="R262" s="59" t="str">
        <f t="shared" si="35"/>
        <v/>
      </c>
      <c r="S262" s="59" t="str">
        <f t="shared" si="36"/>
        <v/>
      </c>
      <c r="T262" s="59"/>
      <c r="U262" s="59"/>
      <c r="V262" s="59"/>
      <c r="W262" s="59"/>
      <c r="X262" s="59"/>
      <c r="Y262" s="59"/>
      <c r="Z262" s="91"/>
      <c r="AA262" s="59"/>
      <c r="AB262" s="59"/>
      <c r="AC262" s="59" t="s">
        <v>1268</v>
      </c>
      <c r="AD262" s="59" t="s">
        <v>1269</v>
      </c>
      <c r="AE262" s="59" t="s">
        <v>677</v>
      </c>
      <c r="AF262" s="59" t="s">
        <v>678</v>
      </c>
      <c r="AG262" s="59" t="s">
        <v>653</v>
      </c>
      <c r="AH262" s="59" t="s">
        <v>682</v>
      </c>
    </row>
    <row r="263" spans="1:34" ht="15.75" customHeight="1">
      <c r="A263" s="72"/>
      <c r="B263" s="72"/>
      <c r="C263" s="93"/>
      <c r="D263" s="72"/>
      <c r="E263" s="93"/>
      <c r="F263" s="72"/>
      <c r="G263" s="93"/>
      <c r="H263" s="72"/>
      <c r="I263" s="72"/>
      <c r="J263" s="77"/>
      <c r="K263" s="77"/>
      <c r="L263" s="77"/>
      <c r="M263" s="75"/>
      <c r="N263" s="59" t="str">
        <f>IF(C263="","",'OPĆI DIO'!$C$1)</f>
        <v/>
      </c>
      <c r="O263" s="59" t="str">
        <f t="shared" si="32"/>
        <v/>
      </c>
      <c r="P263" s="59" t="str">
        <f t="shared" si="33"/>
        <v/>
      </c>
      <c r="Q263" s="59" t="str">
        <f t="shared" si="34"/>
        <v/>
      </c>
      <c r="R263" s="59" t="str">
        <f t="shared" si="35"/>
        <v/>
      </c>
      <c r="S263" s="59" t="str">
        <f t="shared" si="36"/>
        <v/>
      </c>
      <c r="T263" s="59"/>
      <c r="U263" s="59"/>
      <c r="V263" s="59"/>
      <c r="W263" s="59"/>
      <c r="X263" s="59"/>
      <c r="Y263" s="59"/>
      <c r="Z263" s="91"/>
      <c r="AA263" s="59"/>
      <c r="AB263" s="59"/>
      <c r="AC263" s="59" t="s">
        <v>1270</v>
      </c>
      <c r="AD263" s="59" t="s">
        <v>1271</v>
      </c>
      <c r="AE263" s="59" t="s">
        <v>677</v>
      </c>
      <c r="AF263" s="59" t="s">
        <v>678</v>
      </c>
      <c r="AG263" s="59" t="s">
        <v>653</v>
      </c>
      <c r="AH263" s="59" t="s">
        <v>682</v>
      </c>
    </row>
    <row r="264" spans="1:34" ht="15.75" customHeight="1">
      <c r="A264" s="72"/>
      <c r="B264" s="72"/>
      <c r="C264" s="93"/>
      <c r="D264" s="72"/>
      <c r="E264" s="93"/>
      <c r="F264" s="72"/>
      <c r="G264" s="93"/>
      <c r="H264" s="72"/>
      <c r="I264" s="72"/>
      <c r="J264" s="77"/>
      <c r="K264" s="77"/>
      <c r="L264" s="77"/>
      <c r="M264" s="75"/>
      <c r="N264" s="59" t="str">
        <f>IF(C264="","",'OPĆI DIO'!$C$1)</f>
        <v/>
      </c>
      <c r="O264" s="59" t="str">
        <f t="shared" si="32"/>
        <v/>
      </c>
      <c r="P264" s="59" t="str">
        <f t="shared" si="33"/>
        <v/>
      </c>
      <c r="Q264" s="59" t="str">
        <f t="shared" si="34"/>
        <v/>
      </c>
      <c r="R264" s="59" t="str">
        <f t="shared" si="35"/>
        <v/>
      </c>
      <c r="S264" s="59" t="str">
        <f t="shared" si="36"/>
        <v/>
      </c>
      <c r="T264" s="59"/>
      <c r="U264" s="59"/>
      <c r="V264" s="59"/>
      <c r="W264" s="59"/>
      <c r="X264" s="59"/>
      <c r="Y264" s="59"/>
      <c r="Z264" s="91"/>
      <c r="AA264" s="59"/>
      <c r="AB264" s="59"/>
      <c r="AC264" s="59" t="s">
        <v>1272</v>
      </c>
      <c r="AD264" s="59" t="s">
        <v>1273</v>
      </c>
      <c r="AE264" s="59" t="s">
        <v>677</v>
      </c>
      <c r="AF264" s="59" t="s">
        <v>678</v>
      </c>
      <c r="AG264" s="59" t="s">
        <v>653</v>
      </c>
      <c r="AH264" s="59" t="s">
        <v>682</v>
      </c>
    </row>
    <row r="265" spans="1:34" ht="15.75" customHeight="1">
      <c r="A265" s="72"/>
      <c r="B265" s="72"/>
      <c r="C265" s="93"/>
      <c r="D265" s="72"/>
      <c r="E265" s="93"/>
      <c r="F265" s="72"/>
      <c r="G265" s="93"/>
      <c r="H265" s="72"/>
      <c r="I265" s="72"/>
      <c r="J265" s="77"/>
      <c r="K265" s="77"/>
      <c r="L265" s="77"/>
      <c r="M265" s="75"/>
      <c r="N265" s="59" t="str">
        <f>IF(C265="","",'OPĆI DIO'!$C$1)</f>
        <v/>
      </c>
      <c r="O265" s="59" t="str">
        <f t="shared" si="32"/>
        <v/>
      </c>
      <c r="P265" s="59" t="str">
        <f t="shared" si="33"/>
        <v/>
      </c>
      <c r="Q265" s="59" t="str">
        <f t="shared" si="34"/>
        <v/>
      </c>
      <c r="R265" s="59" t="str">
        <f t="shared" si="35"/>
        <v/>
      </c>
      <c r="S265" s="59" t="str">
        <f t="shared" si="36"/>
        <v/>
      </c>
      <c r="T265" s="59"/>
      <c r="U265" s="59"/>
      <c r="V265" s="59"/>
      <c r="W265" s="59"/>
      <c r="X265" s="59"/>
      <c r="Y265" s="59"/>
      <c r="Z265" s="91"/>
      <c r="AA265" s="59"/>
      <c r="AB265" s="59"/>
      <c r="AC265" s="59" t="s">
        <v>1274</v>
      </c>
      <c r="AD265" s="59" t="s">
        <v>1275</v>
      </c>
      <c r="AE265" s="59" t="s">
        <v>677</v>
      </c>
      <c r="AF265" s="59" t="s">
        <v>678</v>
      </c>
      <c r="AG265" s="59" t="s">
        <v>653</v>
      </c>
      <c r="AH265" s="59" t="s">
        <v>682</v>
      </c>
    </row>
    <row r="266" spans="1:34" ht="15.75" customHeight="1">
      <c r="A266" s="72"/>
      <c r="B266" s="72"/>
      <c r="C266" s="93"/>
      <c r="D266" s="72"/>
      <c r="E266" s="93"/>
      <c r="F266" s="72"/>
      <c r="G266" s="93"/>
      <c r="H266" s="72"/>
      <c r="I266" s="72"/>
      <c r="J266" s="77"/>
      <c r="K266" s="77"/>
      <c r="L266" s="77"/>
      <c r="M266" s="75"/>
      <c r="N266" s="59" t="str">
        <f>IF(C266="","",'OPĆI DIO'!$C$1)</f>
        <v/>
      </c>
      <c r="O266" s="59" t="str">
        <f t="shared" si="32"/>
        <v/>
      </c>
      <c r="P266" s="59" t="str">
        <f t="shared" si="33"/>
        <v/>
      </c>
      <c r="Q266" s="59" t="str">
        <f t="shared" si="34"/>
        <v/>
      </c>
      <c r="R266" s="59" t="str">
        <f t="shared" si="35"/>
        <v/>
      </c>
      <c r="S266" s="59" t="str">
        <f t="shared" si="36"/>
        <v/>
      </c>
      <c r="T266" s="59"/>
      <c r="U266" s="59"/>
      <c r="V266" s="59"/>
      <c r="W266" s="59"/>
      <c r="X266" s="59"/>
      <c r="Y266" s="59"/>
      <c r="Z266" s="91"/>
      <c r="AA266" s="59"/>
      <c r="AB266" s="59"/>
      <c r="AC266" s="59" t="s">
        <v>1276</v>
      </c>
      <c r="AD266" s="59" t="s">
        <v>1277</v>
      </c>
      <c r="AE266" s="59" t="s">
        <v>677</v>
      </c>
      <c r="AF266" s="59" t="s">
        <v>678</v>
      </c>
      <c r="AG266" s="59" t="s">
        <v>653</v>
      </c>
      <c r="AH266" s="59" t="s">
        <v>682</v>
      </c>
    </row>
    <row r="267" spans="1:34" ht="15.75" customHeight="1">
      <c r="A267" s="72"/>
      <c r="B267" s="72"/>
      <c r="C267" s="93"/>
      <c r="D267" s="72"/>
      <c r="E267" s="93"/>
      <c r="F267" s="72"/>
      <c r="G267" s="93"/>
      <c r="H267" s="72"/>
      <c r="I267" s="72"/>
      <c r="J267" s="77"/>
      <c r="K267" s="77"/>
      <c r="L267" s="77"/>
      <c r="M267" s="75"/>
      <c r="N267" s="59" t="str">
        <f>IF(C267="","",'OPĆI DIO'!$C$1)</f>
        <v/>
      </c>
      <c r="O267" s="59" t="str">
        <f t="shared" si="32"/>
        <v/>
      </c>
      <c r="P267" s="59" t="str">
        <f t="shared" si="33"/>
        <v/>
      </c>
      <c r="Q267" s="59" t="str">
        <f t="shared" si="34"/>
        <v/>
      </c>
      <c r="R267" s="59" t="str">
        <f t="shared" si="35"/>
        <v/>
      </c>
      <c r="S267" s="59" t="str">
        <f t="shared" si="36"/>
        <v/>
      </c>
      <c r="T267" s="59"/>
      <c r="U267" s="59"/>
      <c r="V267" s="59"/>
      <c r="W267" s="59"/>
      <c r="X267" s="59"/>
      <c r="Y267" s="59"/>
      <c r="Z267" s="91"/>
      <c r="AA267" s="59"/>
      <c r="AB267" s="59"/>
      <c r="AC267" s="59" t="s">
        <v>1278</v>
      </c>
      <c r="AD267" s="59" t="s">
        <v>1279</v>
      </c>
      <c r="AE267" s="59" t="s">
        <v>677</v>
      </c>
      <c r="AF267" s="59" t="s">
        <v>678</v>
      </c>
      <c r="AG267" s="59" t="s">
        <v>653</v>
      </c>
      <c r="AH267" s="59" t="s">
        <v>682</v>
      </c>
    </row>
    <row r="268" spans="1:34" ht="15.75" customHeight="1">
      <c r="A268" s="72"/>
      <c r="B268" s="72"/>
      <c r="C268" s="93"/>
      <c r="D268" s="72"/>
      <c r="E268" s="93"/>
      <c r="F268" s="72"/>
      <c r="G268" s="93"/>
      <c r="H268" s="72"/>
      <c r="I268" s="72"/>
      <c r="J268" s="77"/>
      <c r="K268" s="77"/>
      <c r="L268" s="77"/>
      <c r="M268" s="75"/>
      <c r="N268" s="59" t="str">
        <f>IF(C268="","",'OPĆI DIO'!$C$1)</f>
        <v/>
      </c>
      <c r="O268" s="59" t="str">
        <f t="shared" si="32"/>
        <v/>
      </c>
      <c r="P268" s="59" t="str">
        <f t="shared" si="33"/>
        <v/>
      </c>
      <c r="Q268" s="59" t="str">
        <f t="shared" si="34"/>
        <v/>
      </c>
      <c r="R268" s="59" t="str">
        <f t="shared" si="35"/>
        <v/>
      </c>
      <c r="S268" s="59" t="str">
        <f t="shared" si="36"/>
        <v/>
      </c>
      <c r="T268" s="59"/>
      <c r="U268" s="59"/>
      <c r="V268" s="59"/>
      <c r="W268" s="59"/>
      <c r="X268" s="59"/>
      <c r="Y268" s="59"/>
      <c r="Z268" s="91"/>
      <c r="AA268" s="59"/>
      <c r="AB268" s="59"/>
      <c r="AC268" s="59" t="s">
        <v>1280</v>
      </c>
      <c r="AD268" s="59" t="s">
        <v>1281</v>
      </c>
      <c r="AE268" s="59" t="s">
        <v>677</v>
      </c>
      <c r="AF268" s="59" t="s">
        <v>678</v>
      </c>
      <c r="AG268" s="59" t="s">
        <v>653</v>
      </c>
      <c r="AH268" s="59" t="s">
        <v>682</v>
      </c>
    </row>
    <row r="269" spans="1:34" ht="15.75" customHeight="1">
      <c r="A269" s="72"/>
      <c r="B269" s="72"/>
      <c r="C269" s="93"/>
      <c r="D269" s="72"/>
      <c r="E269" s="93"/>
      <c r="F269" s="72"/>
      <c r="G269" s="93"/>
      <c r="H269" s="72"/>
      <c r="I269" s="72"/>
      <c r="J269" s="77"/>
      <c r="K269" s="77"/>
      <c r="L269" s="77"/>
      <c r="M269" s="75"/>
      <c r="N269" s="59" t="str">
        <f>IF(C269="","",'OPĆI DIO'!$C$1)</f>
        <v/>
      </c>
      <c r="O269" s="59" t="str">
        <f t="shared" si="32"/>
        <v/>
      </c>
      <c r="P269" s="59" t="str">
        <f t="shared" si="33"/>
        <v/>
      </c>
      <c r="Q269" s="59" t="str">
        <f t="shared" si="34"/>
        <v/>
      </c>
      <c r="R269" s="59" t="str">
        <f t="shared" si="35"/>
        <v/>
      </c>
      <c r="S269" s="59" t="str">
        <f t="shared" si="36"/>
        <v/>
      </c>
      <c r="T269" s="59"/>
      <c r="U269" s="59"/>
      <c r="V269" s="59"/>
      <c r="W269" s="59"/>
      <c r="X269" s="59"/>
      <c r="Y269" s="59"/>
      <c r="Z269" s="91"/>
      <c r="AA269" s="59"/>
      <c r="AB269" s="59"/>
      <c r="AC269" s="59" t="s">
        <v>1282</v>
      </c>
      <c r="AD269" s="59" t="s">
        <v>1283</v>
      </c>
      <c r="AE269" s="59" t="s">
        <v>677</v>
      </c>
      <c r="AF269" s="59" t="s">
        <v>678</v>
      </c>
      <c r="AG269" s="59" t="s">
        <v>653</v>
      </c>
      <c r="AH269" s="59" t="s">
        <v>682</v>
      </c>
    </row>
    <row r="270" spans="1:34" ht="15.75" customHeight="1">
      <c r="A270" s="72"/>
      <c r="B270" s="72"/>
      <c r="C270" s="93"/>
      <c r="D270" s="72"/>
      <c r="E270" s="93"/>
      <c r="F270" s="72"/>
      <c r="G270" s="93"/>
      <c r="H270" s="72"/>
      <c r="I270" s="72"/>
      <c r="J270" s="77"/>
      <c r="K270" s="77"/>
      <c r="L270" s="77"/>
      <c r="M270" s="75"/>
      <c r="N270" s="59" t="str">
        <f>IF(C270="","",'OPĆI DIO'!$C$1)</f>
        <v/>
      </c>
      <c r="O270" s="59" t="str">
        <f t="shared" si="32"/>
        <v/>
      </c>
      <c r="P270" s="59" t="str">
        <f t="shared" si="33"/>
        <v/>
      </c>
      <c r="Q270" s="59" t="str">
        <f t="shared" si="34"/>
        <v/>
      </c>
      <c r="R270" s="59" t="str">
        <f t="shared" si="35"/>
        <v/>
      </c>
      <c r="S270" s="59" t="str">
        <f t="shared" si="36"/>
        <v/>
      </c>
      <c r="T270" s="59"/>
      <c r="U270" s="59"/>
      <c r="V270" s="59"/>
      <c r="W270" s="59"/>
      <c r="X270" s="59"/>
      <c r="Y270" s="59"/>
      <c r="Z270" s="91"/>
      <c r="AA270" s="59"/>
      <c r="AB270" s="59"/>
      <c r="AC270" s="59" t="s">
        <v>1284</v>
      </c>
      <c r="AD270" s="59" t="s">
        <v>1285</v>
      </c>
      <c r="AE270" s="59" t="s">
        <v>677</v>
      </c>
      <c r="AF270" s="59" t="s">
        <v>678</v>
      </c>
      <c r="AG270" s="59" t="s">
        <v>653</v>
      </c>
      <c r="AH270" s="59" t="s">
        <v>682</v>
      </c>
    </row>
    <row r="271" spans="1:34" ht="15.75" customHeight="1">
      <c r="A271" s="72"/>
      <c r="B271" s="72"/>
      <c r="C271" s="93"/>
      <c r="D271" s="72"/>
      <c r="E271" s="93"/>
      <c r="F271" s="72"/>
      <c r="G271" s="93"/>
      <c r="H271" s="72"/>
      <c r="I271" s="72"/>
      <c r="J271" s="77"/>
      <c r="K271" s="77"/>
      <c r="L271" s="77"/>
      <c r="M271" s="75"/>
      <c r="N271" s="59" t="str">
        <f>IF(C271="","",'OPĆI DIO'!$C$1)</f>
        <v/>
      </c>
      <c r="O271" s="59" t="str">
        <f t="shared" si="32"/>
        <v/>
      </c>
      <c r="P271" s="59" t="str">
        <f t="shared" si="33"/>
        <v/>
      </c>
      <c r="Q271" s="59" t="str">
        <f t="shared" si="34"/>
        <v/>
      </c>
      <c r="R271" s="59" t="str">
        <f t="shared" si="35"/>
        <v/>
      </c>
      <c r="S271" s="59" t="str">
        <f t="shared" si="36"/>
        <v/>
      </c>
      <c r="T271" s="59"/>
      <c r="U271" s="59"/>
      <c r="V271" s="59"/>
      <c r="W271" s="59"/>
      <c r="X271" s="59"/>
      <c r="Y271" s="59"/>
      <c r="Z271" s="91"/>
      <c r="AA271" s="59"/>
      <c r="AB271" s="59"/>
      <c r="AC271" s="59" t="s">
        <v>1286</v>
      </c>
      <c r="AD271" s="59" t="s">
        <v>1287</v>
      </c>
      <c r="AE271" s="59" t="s">
        <v>677</v>
      </c>
      <c r="AF271" s="59" t="s">
        <v>678</v>
      </c>
      <c r="AG271" s="59" t="s">
        <v>653</v>
      </c>
      <c r="AH271" s="59" t="s">
        <v>682</v>
      </c>
    </row>
    <row r="272" spans="1:34" ht="15.75" customHeight="1">
      <c r="A272" s="72"/>
      <c r="B272" s="72"/>
      <c r="C272" s="93"/>
      <c r="D272" s="72"/>
      <c r="E272" s="93"/>
      <c r="F272" s="72"/>
      <c r="G272" s="93"/>
      <c r="H272" s="72"/>
      <c r="I272" s="72"/>
      <c r="J272" s="77"/>
      <c r="K272" s="77"/>
      <c r="L272" s="77"/>
      <c r="M272" s="75"/>
      <c r="N272" s="59" t="str">
        <f>IF(C272="","",'OPĆI DIO'!$C$1)</f>
        <v/>
      </c>
      <c r="O272" s="59" t="str">
        <f t="shared" si="32"/>
        <v/>
      </c>
      <c r="P272" s="59" t="str">
        <f t="shared" si="33"/>
        <v/>
      </c>
      <c r="Q272" s="59" t="str">
        <f t="shared" si="34"/>
        <v/>
      </c>
      <c r="R272" s="59" t="str">
        <f t="shared" si="35"/>
        <v/>
      </c>
      <c r="S272" s="59" t="str">
        <f t="shared" si="36"/>
        <v/>
      </c>
      <c r="T272" s="59"/>
      <c r="U272" s="59"/>
      <c r="V272" s="59"/>
      <c r="W272" s="59"/>
      <c r="X272" s="59"/>
      <c r="Y272" s="59"/>
      <c r="Z272" s="91"/>
      <c r="AA272" s="59"/>
      <c r="AB272" s="59"/>
      <c r="AC272" s="59" t="s">
        <v>1288</v>
      </c>
      <c r="AD272" s="59" t="s">
        <v>1289</v>
      </c>
      <c r="AE272" s="59" t="s">
        <v>677</v>
      </c>
      <c r="AF272" s="59" t="s">
        <v>678</v>
      </c>
      <c r="AG272" s="59" t="s">
        <v>653</v>
      </c>
      <c r="AH272" s="59" t="s">
        <v>663</v>
      </c>
    </row>
    <row r="273" spans="1:34" ht="15.75" customHeight="1">
      <c r="A273" s="72"/>
      <c r="B273" s="72"/>
      <c r="C273" s="93"/>
      <c r="D273" s="72"/>
      <c r="E273" s="93"/>
      <c r="F273" s="72"/>
      <c r="G273" s="93"/>
      <c r="H273" s="72"/>
      <c r="I273" s="72"/>
      <c r="J273" s="77"/>
      <c r="K273" s="77"/>
      <c r="L273" s="77"/>
      <c r="M273" s="75"/>
      <c r="N273" s="59" t="str">
        <f>IF(C273="","",'OPĆI DIO'!$C$1)</f>
        <v/>
      </c>
      <c r="O273" s="59" t="str">
        <f t="shared" si="32"/>
        <v/>
      </c>
      <c r="P273" s="59" t="str">
        <f t="shared" si="33"/>
        <v/>
      </c>
      <c r="Q273" s="59" t="str">
        <f t="shared" si="34"/>
        <v/>
      </c>
      <c r="R273" s="59" t="str">
        <f t="shared" si="35"/>
        <v/>
      </c>
      <c r="S273" s="59" t="str">
        <f t="shared" si="36"/>
        <v/>
      </c>
      <c r="T273" s="59"/>
      <c r="U273" s="59"/>
      <c r="V273" s="59"/>
      <c r="W273" s="59"/>
      <c r="X273" s="59"/>
      <c r="Y273" s="59"/>
      <c r="Z273" s="91"/>
      <c r="AA273" s="59"/>
      <c r="AB273" s="59"/>
      <c r="AC273" s="59" t="s">
        <v>1290</v>
      </c>
      <c r="AD273" s="59" t="s">
        <v>1291</v>
      </c>
      <c r="AE273" s="59" t="s">
        <v>677</v>
      </c>
      <c r="AF273" s="59" t="s">
        <v>678</v>
      </c>
      <c r="AG273" s="59" t="s">
        <v>653</v>
      </c>
      <c r="AH273" s="59" t="s">
        <v>663</v>
      </c>
    </row>
    <row r="274" spans="1:34" ht="15.75" customHeight="1">
      <c r="A274" s="72"/>
      <c r="B274" s="72"/>
      <c r="C274" s="93"/>
      <c r="D274" s="72"/>
      <c r="E274" s="93"/>
      <c r="F274" s="72"/>
      <c r="G274" s="93"/>
      <c r="H274" s="72"/>
      <c r="I274" s="72"/>
      <c r="J274" s="77"/>
      <c r="K274" s="77"/>
      <c r="L274" s="77"/>
      <c r="M274" s="75"/>
      <c r="N274" s="59" t="str">
        <f>IF(C274="","",'OPĆI DIO'!$C$1)</f>
        <v/>
      </c>
      <c r="O274" s="59" t="str">
        <f t="shared" si="32"/>
        <v/>
      </c>
      <c r="P274" s="59" t="str">
        <f t="shared" si="33"/>
        <v/>
      </c>
      <c r="Q274" s="59" t="str">
        <f t="shared" si="34"/>
        <v/>
      </c>
      <c r="R274" s="59" t="str">
        <f t="shared" si="35"/>
        <v/>
      </c>
      <c r="S274" s="59" t="str">
        <f t="shared" si="36"/>
        <v/>
      </c>
      <c r="T274" s="59"/>
      <c r="U274" s="59"/>
      <c r="V274" s="59"/>
      <c r="W274" s="59"/>
      <c r="X274" s="59"/>
      <c r="Y274" s="59"/>
      <c r="Z274" s="91"/>
      <c r="AA274" s="59"/>
      <c r="AB274" s="59"/>
      <c r="AC274" s="59" t="s">
        <v>1292</v>
      </c>
      <c r="AD274" s="59" t="s">
        <v>1293</v>
      </c>
      <c r="AE274" s="59" t="s">
        <v>677</v>
      </c>
      <c r="AF274" s="59" t="s">
        <v>678</v>
      </c>
      <c r="AG274" s="59" t="s">
        <v>653</v>
      </c>
      <c r="AH274" s="59" t="s">
        <v>663</v>
      </c>
    </row>
    <row r="275" spans="1:34" ht="15.75" customHeight="1">
      <c r="A275" s="72"/>
      <c r="B275" s="72"/>
      <c r="C275" s="93"/>
      <c r="D275" s="72"/>
      <c r="E275" s="93"/>
      <c r="F275" s="72"/>
      <c r="G275" s="93"/>
      <c r="H275" s="72"/>
      <c r="I275" s="72"/>
      <c r="J275" s="77"/>
      <c r="K275" s="77"/>
      <c r="L275" s="77"/>
      <c r="M275" s="75"/>
      <c r="N275" s="59" t="str">
        <f>IF(C275="","",'OPĆI DIO'!$C$1)</f>
        <v/>
      </c>
      <c r="O275" s="59" t="str">
        <f t="shared" si="32"/>
        <v/>
      </c>
      <c r="P275" s="59" t="str">
        <f t="shared" si="33"/>
        <v/>
      </c>
      <c r="Q275" s="59" t="str">
        <f t="shared" si="34"/>
        <v/>
      </c>
      <c r="R275" s="59" t="str">
        <f t="shared" si="35"/>
        <v/>
      </c>
      <c r="S275" s="59" t="str">
        <f t="shared" si="36"/>
        <v/>
      </c>
      <c r="T275" s="59"/>
      <c r="U275" s="59"/>
      <c r="V275" s="59"/>
      <c r="W275" s="59"/>
      <c r="X275" s="59"/>
      <c r="Y275" s="59"/>
      <c r="Z275" s="91"/>
      <c r="AA275" s="59"/>
      <c r="AB275" s="59"/>
      <c r="AC275" s="59" t="s">
        <v>1294</v>
      </c>
      <c r="AD275" s="59" t="s">
        <v>748</v>
      </c>
      <c r="AE275" s="59" t="s">
        <v>677</v>
      </c>
      <c r="AF275" s="59" t="s">
        <v>678</v>
      </c>
      <c r="AG275" s="59" t="s">
        <v>653</v>
      </c>
      <c r="AH275" s="59" t="s">
        <v>663</v>
      </c>
    </row>
    <row r="276" spans="1:34" ht="15.75" customHeight="1">
      <c r="A276" s="72"/>
      <c r="B276" s="72"/>
      <c r="C276" s="93"/>
      <c r="D276" s="72"/>
      <c r="E276" s="93"/>
      <c r="F276" s="72"/>
      <c r="G276" s="93"/>
      <c r="H276" s="72"/>
      <c r="I276" s="72"/>
      <c r="J276" s="77"/>
      <c r="K276" s="77"/>
      <c r="L276" s="77"/>
      <c r="M276" s="75"/>
      <c r="N276" s="59" t="str">
        <f>IF(C276="","",'OPĆI DIO'!$C$1)</f>
        <v/>
      </c>
      <c r="O276" s="59" t="str">
        <f t="shared" si="32"/>
        <v/>
      </c>
      <c r="P276" s="59" t="str">
        <f t="shared" si="33"/>
        <v/>
      </c>
      <c r="Q276" s="59" t="str">
        <f t="shared" si="34"/>
        <v/>
      </c>
      <c r="R276" s="59" t="str">
        <f t="shared" si="35"/>
        <v/>
      </c>
      <c r="S276" s="59" t="str">
        <f t="shared" si="36"/>
        <v/>
      </c>
      <c r="T276" s="59"/>
      <c r="U276" s="59"/>
      <c r="V276" s="59"/>
      <c r="W276" s="59"/>
      <c r="X276" s="59"/>
      <c r="Y276" s="59"/>
      <c r="Z276" s="91"/>
      <c r="AA276" s="59"/>
      <c r="AB276" s="59"/>
      <c r="AC276" s="59" t="s">
        <v>1295</v>
      </c>
      <c r="AD276" s="59" t="s">
        <v>1296</v>
      </c>
      <c r="AE276" s="59" t="s">
        <v>677</v>
      </c>
      <c r="AF276" s="59" t="s">
        <v>678</v>
      </c>
      <c r="AG276" s="59" t="s">
        <v>653</v>
      </c>
      <c r="AH276" s="59" t="s">
        <v>663</v>
      </c>
    </row>
    <row r="277" spans="1:34" ht="15.75" customHeight="1">
      <c r="A277" s="72"/>
      <c r="B277" s="72"/>
      <c r="C277" s="93"/>
      <c r="D277" s="72"/>
      <c r="E277" s="93"/>
      <c r="F277" s="72"/>
      <c r="G277" s="93"/>
      <c r="H277" s="72"/>
      <c r="I277" s="72"/>
      <c r="J277" s="77"/>
      <c r="K277" s="77"/>
      <c r="L277" s="77"/>
      <c r="M277" s="75"/>
      <c r="N277" s="59" t="str">
        <f>IF(C277="","",'OPĆI DIO'!$C$1)</f>
        <v/>
      </c>
      <c r="O277" s="59" t="str">
        <f t="shared" si="32"/>
        <v/>
      </c>
      <c r="P277" s="59" t="str">
        <f t="shared" si="33"/>
        <v/>
      </c>
      <c r="Q277" s="59" t="str">
        <f t="shared" si="34"/>
        <v/>
      </c>
      <c r="R277" s="59" t="str">
        <f t="shared" si="35"/>
        <v/>
      </c>
      <c r="S277" s="59" t="str">
        <f t="shared" si="36"/>
        <v/>
      </c>
      <c r="T277" s="59"/>
      <c r="U277" s="59"/>
      <c r="V277" s="59"/>
      <c r="W277" s="59"/>
      <c r="X277" s="59"/>
      <c r="Y277" s="59"/>
      <c r="Z277" s="91"/>
      <c r="AA277" s="59"/>
      <c r="AB277" s="59"/>
      <c r="AC277" s="59" t="s">
        <v>1297</v>
      </c>
      <c r="AD277" s="59" t="s">
        <v>1298</v>
      </c>
      <c r="AE277" s="59" t="s">
        <v>677</v>
      </c>
      <c r="AF277" s="59" t="s">
        <v>678</v>
      </c>
      <c r="AG277" s="59" t="s">
        <v>653</v>
      </c>
      <c r="AH277" s="59" t="s">
        <v>663</v>
      </c>
    </row>
    <row r="278" spans="1:34" ht="15.75" customHeight="1">
      <c r="A278" s="72"/>
      <c r="B278" s="72"/>
      <c r="C278" s="93"/>
      <c r="D278" s="72"/>
      <c r="E278" s="93"/>
      <c r="F278" s="72"/>
      <c r="G278" s="93"/>
      <c r="H278" s="72"/>
      <c r="I278" s="72"/>
      <c r="J278" s="77"/>
      <c r="K278" s="77"/>
      <c r="L278" s="77"/>
      <c r="M278" s="75"/>
      <c r="N278" s="59" t="str">
        <f>IF(C278="","",'OPĆI DIO'!$C$1)</f>
        <v/>
      </c>
      <c r="O278" s="59" t="str">
        <f t="shared" si="32"/>
        <v/>
      </c>
      <c r="P278" s="59" t="str">
        <f t="shared" si="33"/>
        <v/>
      </c>
      <c r="Q278" s="59" t="str">
        <f t="shared" si="34"/>
        <v/>
      </c>
      <c r="R278" s="59" t="str">
        <f t="shared" si="35"/>
        <v/>
      </c>
      <c r="S278" s="59" t="str">
        <f t="shared" si="36"/>
        <v/>
      </c>
      <c r="T278" s="59"/>
      <c r="U278" s="59"/>
      <c r="V278" s="59"/>
      <c r="W278" s="59"/>
      <c r="X278" s="59"/>
      <c r="Y278" s="59"/>
      <c r="Z278" s="91"/>
      <c r="AA278" s="59"/>
      <c r="AB278" s="59"/>
      <c r="AC278" s="59" t="s">
        <v>1299</v>
      </c>
      <c r="AD278" s="59" t="s">
        <v>1148</v>
      </c>
      <c r="AE278" s="59" t="s">
        <v>677</v>
      </c>
      <c r="AF278" s="59" t="s">
        <v>678</v>
      </c>
      <c r="AG278" s="59" t="s">
        <v>653</v>
      </c>
      <c r="AH278" s="59" t="s">
        <v>663</v>
      </c>
    </row>
    <row r="279" spans="1:34" ht="15.75" customHeight="1">
      <c r="A279" s="72"/>
      <c r="B279" s="72"/>
      <c r="C279" s="93"/>
      <c r="D279" s="72"/>
      <c r="E279" s="93"/>
      <c r="F279" s="72"/>
      <c r="G279" s="93"/>
      <c r="H279" s="72"/>
      <c r="I279" s="72"/>
      <c r="J279" s="77"/>
      <c r="K279" s="77"/>
      <c r="L279" s="77"/>
      <c r="M279" s="75"/>
      <c r="N279" s="59" t="str">
        <f>IF(C279="","",'OPĆI DIO'!$C$1)</f>
        <v/>
      </c>
      <c r="O279" s="59" t="str">
        <f t="shared" si="32"/>
        <v/>
      </c>
      <c r="P279" s="59" t="str">
        <f t="shared" si="33"/>
        <v/>
      </c>
      <c r="Q279" s="59" t="str">
        <f t="shared" si="34"/>
        <v/>
      </c>
      <c r="R279" s="59" t="str">
        <f t="shared" si="35"/>
        <v/>
      </c>
      <c r="S279" s="59" t="str">
        <f t="shared" si="36"/>
        <v/>
      </c>
      <c r="T279" s="59"/>
      <c r="U279" s="59"/>
      <c r="V279" s="59"/>
      <c r="W279" s="59"/>
      <c r="X279" s="59"/>
      <c r="Y279" s="59"/>
      <c r="Z279" s="91"/>
      <c r="AA279" s="59"/>
      <c r="AB279" s="59"/>
      <c r="AC279" s="59" t="s">
        <v>1300</v>
      </c>
      <c r="AD279" s="59" t="s">
        <v>1301</v>
      </c>
      <c r="AE279" s="59" t="s">
        <v>677</v>
      </c>
      <c r="AF279" s="59" t="s">
        <v>678</v>
      </c>
      <c r="AG279" s="59" t="s">
        <v>653</v>
      </c>
      <c r="AH279" s="59" t="s">
        <v>663</v>
      </c>
    </row>
    <row r="280" spans="1:34" ht="15.75" customHeight="1">
      <c r="A280" s="72"/>
      <c r="B280" s="72"/>
      <c r="C280" s="93"/>
      <c r="D280" s="72"/>
      <c r="E280" s="93"/>
      <c r="F280" s="72"/>
      <c r="G280" s="93"/>
      <c r="H280" s="72"/>
      <c r="I280" s="72"/>
      <c r="J280" s="77"/>
      <c r="K280" s="77"/>
      <c r="L280" s="77"/>
      <c r="M280" s="75"/>
      <c r="N280" s="59" t="str">
        <f>IF(C280="","",'OPĆI DIO'!$C$1)</f>
        <v/>
      </c>
      <c r="O280" s="59" t="str">
        <f t="shared" si="32"/>
        <v/>
      </c>
      <c r="P280" s="59" t="str">
        <f t="shared" si="33"/>
        <v/>
      </c>
      <c r="Q280" s="59" t="str">
        <f t="shared" si="34"/>
        <v/>
      </c>
      <c r="R280" s="59" t="str">
        <f t="shared" si="35"/>
        <v/>
      </c>
      <c r="S280" s="59" t="str">
        <f t="shared" si="36"/>
        <v/>
      </c>
      <c r="T280" s="59"/>
      <c r="U280" s="59"/>
      <c r="V280" s="59"/>
      <c r="W280" s="59"/>
      <c r="X280" s="59"/>
      <c r="Y280" s="59"/>
      <c r="Z280" s="91"/>
      <c r="AA280" s="59"/>
      <c r="AB280" s="59"/>
      <c r="AC280" s="59" t="s">
        <v>1302</v>
      </c>
      <c r="AD280" s="59" t="s">
        <v>1303</v>
      </c>
      <c r="AE280" s="59" t="s">
        <v>658</v>
      </c>
      <c r="AF280" s="59" t="s">
        <v>659</v>
      </c>
      <c r="AG280" s="59" t="s">
        <v>653</v>
      </c>
      <c r="AH280" s="59" t="s">
        <v>663</v>
      </c>
    </row>
    <row r="281" spans="1:34" ht="15.75" customHeight="1">
      <c r="A281" s="72"/>
      <c r="B281" s="72"/>
      <c r="C281" s="93"/>
      <c r="D281" s="72"/>
      <c r="E281" s="93"/>
      <c r="F281" s="72"/>
      <c r="G281" s="93"/>
      <c r="H281" s="72"/>
      <c r="I281" s="72"/>
      <c r="J281" s="77"/>
      <c r="K281" s="77"/>
      <c r="L281" s="77"/>
      <c r="M281" s="75"/>
      <c r="N281" s="59" t="str">
        <f>IF(C281="","",'OPĆI DIO'!$C$1)</f>
        <v/>
      </c>
      <c r="O281" s="59" t="str">
        <f t="shared" si="32"/>
        <v/>
      </c>
      <c r="P281" s="59" t="str">
        <f t="shared" si="33"/>
        <v/>
      </c>
      <c r="Q281" s="59" t="str">
        <f t="shared" si="34"/>
        <v/>
      </c>
      <c r="R281" s="59" t="str">
        <f t="shared" si="35"/>
        <v/>
      </c>
      <c r="S281" s="59" t="str">
        <f t="shared" si="36"/>
        <v/>
      </c>
      <c r="T281" s="59"/>
      <c r="U281" s="59"/>
      <c r="V281" s="59"/>
      <c r="W281" s="59"/>
      <c r="X281" s="59"/>
      <c r="Y281" s="59"/>
      <c r="Z281" s="91"/>
      <c r="AA281" s="59"/>
      <c r="AB281" s="59"/>
      <c r="AC281" s="59" t="s">
        <v>1304</v>
      </c>
      <c r="AD281" s="59" t="s">
        <v>1305</v>
      </c>
      <c r="AE281" s="59" t="s">
        <v>658</v>
      </c>
      <c r="AF281" s="59" t="s">
        <v>659</v>
      </c>
      <c r="AG281" s="59" t="s">
        <v>653</v>
      </c>
      <c r="AH281" s="59" t="s">
        <v>663</v>
      </c>
    </row>
    <row r="282" spans="1:34" ht="15.75" customHeight="1">
      <c r="A282" s="72"/>
      <c r="B282" s="72"/>
      <c r="C282" s="93"/>
      <c r="D282" s="72"/>
      <c r="E282" s="93"/>
      <c r="F282" s="72"/>
      <c r="G282" s="93"/>
      <c r="H282" s="72"/>
      <c r="I282" s="72"/>
      <c r="J282" s="77"/>
      <c r="K282" s="77"/>
      <c r="L282" s="77"/>
      <c r="M282" s="75"/>
      <c r="N282" s="59" t="str">
        <f>IF(C282="","",'OPĆI DIO'!$C$1)</f>
        <v/>
      </c>
      <c r="O282" s="59" t="str">
        <f t="shared" si="32"/>
        <v/>
      </c>
      <c r="P282" s="59" t="str">
        <f t="shared" si="33"/>
        <v/>
      </c>
      <c r="Q282" s="59" t="str">
        <f t="shared" si="34"/>
        <v/>
      </c>
      <c r="R282" s="59" t="str">
        <f t="shared" si="35"/>
        <v/>
      </c>
      <c r="S282" s="59" t="str">
        <f t="shared" si="36"/>
        <v/>
      </c>
      <c r="T282" s="59"/>
      <c r="U282" s="59"/>
      <c r="V282" s="59"/>
      <c r="W282" s="59"/>
      <c r="X282" s="59"/>
      <c r="Y282" s="59"/>
      <c r="Z282" s="91"/>
      <c r="AA282" s="59"/>
      <c r="AB282" s="59"/>
      <c r="AC282" s="59" t="s">
        <v>1306</v>
      </c>
      <c r="AD282" s="59" t="s">
        <v>1307</v>
      </c>
      <c r="AE282" s="59" t="s">
        <v>658</v>
      </c>
      <c r="AF282" s="59" t="s">
        <v>659</v>
      </c>
      <c r="AG282" s="59" t="s">
        <v>653</v>
      </c>
      <c r="AH282" s="59" t="s">
        <v>663</v>
      </c>
    </row>
    <row r="283" spans="1:34" ht="15.75" customHeight="1">
      <c r="A283" s="72"/>
      <c r="B283" s="72"/>
      <c r="C283" s="93"/>
      <c r="D283" s="72"/>
      <c r="E283" s="93"/>
      <c r="F283" s="72"/>
      <c r="G283" s="93"/>
      <c r="H283" s="72"/>
      <c r="I283" s="72"/>
      <c r="J283" s="77"/>
      <c r="K283" s="77"/>
      <c r="L283" s="77"/>
      <c r="M283" s="75"/>
      <c r="N283" s="59" t="str">
        <f>IF(C283="","",'OPĆI DIO'!$C$1)</f>
        <v/>
      </c>
      <c r="O283" s="59" t="str">
        <f t="shared" si="32"/>
        <v/>
      </c>
      <c r="P283" s="59" t="str">
        <f t="shared" si="33"/>
        <v/>
      </c>
      <c r="Q283" s="59" t="str">
        <f t="shared" si="34"/>
        <v/>
      </c>
      <c r="R283" s="59" t="str">
        <f t="shared" si="35"/>
        <v/>
      </c>
      <c r="S283" s="59" t="str">
        <f t="shared" si="36"/>
        <v/>
      </c>
      <c r="T283" s="59"/>
      <c r="U283" s="59"/>
      <c r="V283" s="59"/>
      <c r="W283" s="59"/>
      <c r="X283" s="59"/>
      <c r="Y283" s="59"/>
      <c r="Z283" s="91"/>
      <c r="AA283" s="59"/>
      <c r="AB283" s="59"/>
      <c r="AC283" s="59" t="s">
        <v>1308</v>
      </c>
      <c r="AD283" s="59" t="s">
        <v>1309</v>
      </c>
      <c r="AE283" s="59" t="s">
        <v>658</v>
      </c>
      <c r="AF283" s="59" t="s">
        <v>659</v>
      </c>
      <c r="AG283" s="59" t="s">
        <v>653</v>
      </c>
      <c r="AH283" s="59" t="s">
        <v>663</v>
      </c>
    </row>
    <row r="284" spans="1:34" ht="15.75" customHeight="1">
      <c r="A284" s="72"/>
      <c r="B284" s="72"/>
      <c r="C284" s="93"/>
      <c r="D284" s="72"/>
      <c r="E284" s="93"/>
      <c r="F284" s="72"/>
      <c r="G284" s="93"/>
      <c r="H284" s="72"/>
      <c r="I284" s="72"/>
      <c r="J284" s="77"/>
      <c r="K284" s="77"/>
      <c r="L284" s="77"/>
      <c r="M284" s="75"/>
      <c r="N284" s="59" t="str">
        <f>IF(C284="","",'OPĆI DIO'!$C$1)</f>
        <v/>
      </c>
      <c r="O284" s="59" t="str">
        <f t="shared" si="32"/>
        <v/>
      </c>
      <c r="P284" s="59" t="str">
        <f t="shared" si="33"/>
        <v/>
      </c>
      <c r="Q284" s="59" t="str">
        <f t="shared" si="34"/>
        <v/>
      </c>
      <c r="R284" s="59" t="str">
        <f t="shared" si="35"/>
        <v/>
      </c>
      <c r="S284" s="59" t="str">
        <f t="shared" si="36"/>
        <v/>
      </c>
      <c r="T284" s="59"/>
      <c r="U284" s="59"/>
      <c r="V284" s="59"/>
      <c r="W284" s="59"/>
      <c r="X284" s="59"/>
      <c r="Y284" s="59"/>
      <c r="Z284" s="91"/>
      <c r="AA284" s="59"/>
      <c r="AB284" s="59"/>
      <c r="AC284" s="59" t="s">
        <v>1310</v>
      </c>
      <c r="AD284" s="59" t="s">
        <v>1311</v>
      </c>
      <c r="AE284" s="59" t="s">
        <v>658</v>
      </c>
      <c r="AF284" s="59" t="s">
        <v>659</v>
      </c>
      <c r="AG284" s="59" t="s">
        <v>653</v>
      </c>
      <c r="AH284" s="59" t="s">
        <v>663</v>
      </c>
    </row>
    <row r="285" spans="1:34" ht="15.75" customHeight="1">
      <c r="A285" s="72"/>
      <c r="B285" s="72"/>
      <c r="C285" s="93"/>
      <c r="D285" s="72"/>
      <c r="E285" s="93"/>
      <c r="F285" s="72"/>
      <c r="G285" s="93"/>
      <c r="H285" s="72"/>
      <c r="I285" s="72"/>
      <c r="J285" s="77"/>
      <c r="K285" s="77"/>
      <c r="L285" s="77"/>
      <c r="M285" s="75"/>
      <c r="N285" s="59" t="str">
        <f>IF(C285="","",'OPĆI DIO'!$C$1)</f>
        <v/>
      </c>
      <c r="O285" s="59" t="str">
        <f t="shared" si="32"/>
        <v/>
      </c>
      <c r="P285" s="59" t="str">
        <f t="shared" si="33"/>
        <v/>
      </c>
      <c r="Q285" s="59" t="str">
        <f t="shared" si="34"/>
        <v/>
      </c>
      <c r="R285" s="59" t="str">
        <f t="shared" si="35"/>
        <v/>
      </c>
      <c r="S285" s="59" t="str">
        <f t="shared" si="36"/>
        <v/>
      </c>
      <c r="T285" s="59"/>
      <c r="U285" s="59"/>
      <c r="V285" s="59"/>
      <c r="W285" s="59"/>
      <c r="X285" s="59"/>
      <c r="Y285" s="59"/>
      <c r="Z285" s="91"/>
      <c r="AA285" s="59"/>
      <c r="AB285" s="59"/>
      <c r="AC285" s="59" t="s">
        <v>1312</v>
      </c>
      <c r="AD285" s="59" t="s">
        <v>1313</v>
      </c>
      <c r="AE285" s="59" t="s">
        <v>658</v>
      </c>
      <c r="AF285" s="59" t="s">
        <v>659</v>
      </c>
      <c r="AG285" s="59" t="s">
        <v>653</v>
      </c>
      <c r="AH285" s="59" t="s">
        <v>663</v>
      </c>
    </row>
    <row r="286" spans="1:34" ht="15.75" customHeight="1">
      <c r="A286" s="72"/>
      <c r="B286" s="72"/>
      <c r="C286" s="93"/>
      <c r="D286" s="72"/>
      <c r="E286" s="93"/>
      <c r="F286" s="72"/>
      <c r="G286" s="93"/>
      <c r="H286" s="72"/>
      <c r="I286" s="72"/>
      <c r="J286" s="77"/>
      <c r="K286" s="77"/>
      <c r="L286" s="77"/>
      <c r="M286" s="75"/>
      <c r="N286" s="59" t="str">
        <f>IF(C286="","",'OPĆI DIO'!$C$1)</f>
        <v/>
      </c>
      <c r="O286" s="59" t="str">
        <f t="shared" si="32"/>
        <v/>
      </c>
      <c r="P286" s="59" t="str">
        <f t="shared" si="33"/>
        <v/>
      </c>
      <c r="Q286" s="59" t="str">
        <f t="shared" si="34"/>
        <v/>
      </c>
      <c r="R286" s="59" t="str">
        <f t="shared" si="35"/>
        <v/>
      </c>
      <c r="S286" s="59" t="str">
        <f t="shared" si="36"/>
        <v/>
      </c>
      <c r="T286" s="59"/>
      <c r="U286" s="59"/>
      <c r="V286" s="59"/>
      <c r="W286" s="59"/>
      <c r="X286" s="59"/>
      <c r="Y286" s="59"/>
      <c r="Z286" s="91"/>
      <c r="AA286" s="59"/>
      <c r="AB286" s="59"/>
      <c r="AC286" s="59" t="s">
        <v>1314</v>
      </c>
      <c r="AD286" s="59" t="s">
        <v>1315</v>
      </c>
      <c r="AE286" s="59" t="s">
        <v>658</v>
      </c>
      <c r="AF286" s="59" t="s">
        <v>659</v>
      </c>
      <c r="AG286" s="59" t="s">
        <v>653</v>
      </c>
      <c r="AH286" s="59" t="s">
        <v>663</v>
      </c>
    </row>
    <row r="287" spans="1:34" ht="15.75" customHeight="1">
      <c r="A287" s="72"/>
      <c r="B287" s="72"/>
      <c r="C287" s="93"/>
      <c r="D287" s="72"/>
      <c r="E287" s="93"/>
      <c r="F287" s="72"/>
      <c r="G287" s="93"/>
      <c r="H287" s="72"/>
      <c r="I287" s="72"/>
      <c r="J287" s="77"/>
      <c r="K287" s="77"/>
      <c r="L287" s="77"/>
      <c r="M287" s="75"/>
      <c r="N287" s="59" t="str">
        <f>IF(C287="","",'OPĆI DIO'!$C$1)</f>
        <v/>
      </c>
      <c r="O287" s="59" t="str">
        <f t="shared" si="32"/>
        <v/>
      </c>
      <c r="P287" s="59" t="str">
        <f t="shared" si="33"/>
        <v/>
      </c>
      <c r="Q287" s="59" t="str">
        <f t="shared" si="34"/>
        <v/>
      </c>
      <c r="R287" s="59" t="str">
        <f t="shared" si="35"/>
        <v/>
      </c>
      <c r="S287" s="59" t="str">
        <f t="shared" si="36"/>
        <v/>
      </c>
      <c r="T287" s="59"/>
      <c r="U287" s="59"/>
      <c r="V287" s="59"/>
      <c r="W287" s="59"/>
      <c r="X287" s="59"/>
      <c r="Y287" s="59"/>
      <c r="Z287" s="91"/>
      <c r="AA287" s="59"/>
      <c r="AB287" s="59"/>
      <c r="AC287" s="59" t="s">
        <v>1316</v>
      </c>
      <c r="AD287" s="59" t="s">
        <v>1317</v>
      </c>
      <c r="AE287" s="59" t="s">
        <v>658</v>
      </c>
      <c r="AF287" s="59" t="s">
        <v>659</v>
      </c>
      <c r="AG287" s="59" t="s">
        <v>653</v>
      </c>
      <c r="AH287" s="59" t="s">
        <v>663</v>
      </c>
    </row>
    <row r="288" spans="1:34" ht="15.75" customHeight="1">
      <c r="A288" s="72"/>
      <c r="B288" s="72"/>
      <c r="C288" s="93"/>
      <c r="D288" s="72"/>
      <c r="E288" s="93"/>
      <c r="F288" s="72"/>
      <c r="G288" s="93"/>
      <c r="H288" s="72"/>
      <c r="I288" s="72"/>
      <c r="J288" s="77"/>
      <c r="K288" s="77"/>
      <c r="L288" s="77"/>
      <c r="M288" s="75"/>
      <c r="N288" s="59" t="str">
        <f>IF(C288="","",'OPĆI DIO'!$C$1)</f>
        <v/>
      </c>
      <c r="O288" s="59" t="str">
        <f t="shared" si="32"/>
        <v/>
      </c>
      <c r="P288" s="59" t="str">
        <f t="shared" si="33"/>
        <v/>
      </c>
      <c r="Q288" s="59" t="str">
        <f t="shared" si="34"/>
        <v/>
      </c>
      <c r="R288" s="59" t="str">
        <f t="shared" si="35"/>
        <v/>
      </c>
      <c r="S288" s="59" t="str">
        <f t="shared" si="36"/>
        <v/>
      </c>
      <c r="T288" s="59"/>
      <c r="U288" s="59"/>
      <c r="V288" s="59"/>
      <c r="W288" s="59"/>
      <c r="X288" s="59"/>
      <c r="Y288" s="59"/>
      <c r="Z288" s="91"/>
      <c r="AA288" s="59"/>
      <c r="AB288" s="59"/>
      <c r="AC288" s="59" t="s">
        <v>1318</v>
      </c>
      <c r="AD288" s="59" t="s">
        <v>1319</v>
      </c>
      <c r="AE288" s="59" t="s">
        <v>658</v>
      </c>
      <c r="AF288" s="59" t="s">
        <v>659</v>
      </c>
      <c r="AG288" s="59" t="s">
        <v>653</v>
      </c>
      <c r="AH288" s="59" t="s">
        <v>663</v>
      </c>
    </row>
    <row r="289" spans="1:34" ht="15.75" customHeight="1">
      <c r="A289" s="72"/>
      <c r="B289" s="72"/>
      <c r="C289" s="93"/>
      <c r="D289" s="72"/>
      <c r="E289" s="93"/>
      <c r="F289" s="72"/>
      <c r="G289" s="93"/>
      <c r="H289" s="72"/>
      <c r="I289" s="72"/>
      <c r="J289" s="77"/>
      <c r="K289" s="77"/>
      <c r="L289" s="77"/>
      <c r="M289" s="75"/>
      <c r="N289" s="59" t="str">
        <f>IF(C289="","",'OPĆI DIO'!$C$1)</f>
        <v/>
      </c>
      <c r="O289" s="59" t="str">
        <f t="shared" si="32"/>
        <v/>
      </c>
      <c r="P289" s="59" t="str">
        <f t="shared" si="33"/>
        <v/>
      </c>
      <c r="Q289" s="59" t="str">
        <f t="shared" si="34"/>
        <v/>
      </c>
      <c r="R289" s="59" t="str">
        <f t="shared" si="35"/>
        <v/>
      </c>
      <c r="S289" s="59" t="str">
        <f t="shared" si="36"/>
        <v/>
      </c>
      <c r="T289" s="59"/>
      <c r="U289" s="59"/>
      <c r="V289" s="59"/>
      <c r="W289" s="59"/>
      <c r="X289" s="59"/>
      <c r="Y289" s="59"/>
      <c r="Z289" s="91"/>
      <c r="AA289" s="59"/>
      <c r="AB289" s="59"/>
      <c r="AC289" s="59" t="s">
        <v>1320</v>
      </c>
      <c r="AD289" s="59" t="s">
        <v>1321</v>
      </c>
      <c r="AE289" s="59" t="s">
        <v>658</v>
      </c>
      <c r="AF289" s="59" t="s">
        <v>659</v>
      </c>
      <c r="AG289" s="59" t="s">
        <v>653</v>
      </c>
      <c r="AH289" s="59" t="s">
        <v>663</v>
      </c>
    </row>
    <row r="290" spans="1:34" ht="15.75" customHeight="1">
      <c r="A290" s="72"/>
      <c r="B290" s="72"/>
      <c r="C290" s="93"/>
      <c r="D290" s="72"/>
      <c r="E290" s="93"/>
      <c r="F290" s="72"/>
      <c r="G290" s="93"/>
      <c r="H290" s="72"/>
      <c r="I290" s="72"/>
      <c r="J290" s="77"/>
      <c r="K290" s="77"/>
      <c r="L290" s="77"/>
      <c r="M290" s="75"/>
      <c r="N290" s="59" t="str">
        <f>IF(C290="","",'OPĆI DIO'!$C$1)</f>
        <v/>
      </c>
      <c r="O290" s="59" t="str">
        <f t="shared" si="32"/>
        <v/>
      </c>
      <c r="P290" s="59" t="str">
        <f t="shared" si="33"/>
        <v/>
      </c>
      <c r="Q290" s="59" t="str">
        <f t="shared" si="34"/>
        <v/>
      </c>
      <c r="R290" s="59" t="str">
        <f t="shared" si="35"/>
        <v/>
      </c>
      <c r="S290" s="59" t="str">
        <f t="shared" si="36"/>
        <v/>
      </c>
      <c r="T290" s="59"/>
      <c r="U290" s="59"/>
      <c r="V290" s="59"/>
      <c r="W290" s="59"/>
      <c r="X290" s="59"/>
      <c r="Y290" s="59"/>
      <c r="Z290" s="91"/>
      <c r="AA290" s="59"/>
      <c r="AB290" s="59"/>
      <c r="AC290" s="59" t="s">
        <v>1322</v>
      </c>
      <c r="AD290" s="59" t="s">
        <v>1323</v>
      </c>
      <c r="AE290" s="59" t="s">
        <v>658</v>
      </c>
      <c r="AF290" s="59" t="s">
        <v>659</v>
      </c>
      <c r="AG290" s="59" t="s">
        <v>653</v>
      </c>
      <c r="AH290" s="59" t="s">
        <v>663</v>
      </c>
    </row>
    <row r="291" spans="1:34" ht="15.75" customHeight="1">
      <c r="A291" s="72"/>
      <c r="B291" s="72"/>
      <c r="C291" s="93"/>
      <c r="D291" s="72"/>
      <c r="E291" s="93"/>
      <c r="F291" s="72"/>
      <c r="G291" s="93"/>
      <c r="H291" s="72"/>
      <c r="I291" s="72"/>
      <c r="J291" s="77"/>
      <c r="K291" s="77"/>
      <c r="L291" s="77"/>
      <c r="M291" s="75"/>
      <c r="N291" s="59" t="str">
        <f>IF(C291="","",'OPĆI DIO'!$C$1)</f>
        <v/>
      </c>
      <c r="O291" s="59" t="str">
        <f t="shared" si="32"/>
        <v/>
      </c>
      <c r="P291" s="59" t="str">
        <f t="shared" si="33"/>
        <v/>
      </c>
      <c r="Q291" s="59" t="str">
        <f t="shared" si="34"/>
        <v/>
      </c>
      <c r="R291" s="59" t="str">
        <f t="shared" si="35"/>
        <v/>
      </c>
      <c r="S291" s="59" t="str">
        <f t="shared" si="36"/>
        <v/>
      </c>
      <c r="T291" s="59"/>
      <c r="U291" s="59"/>
      <c r="V291" s="59"/>
      <c r="W291" s="59"/>
      <c r="X291" s="59"/>
      <c r="Y291" s="59"/>
      <c r="Z291" s="91"/>
      <c r="AA291" s="59"/>
      <c r="AB291" s="59"/>
      <c r="AC291" s="59" t="s">
        <v>1324</v>
      </c>
      <c r="AD291" s="59" t="s">
        <v>1325</v>
      </c>
      <c r="AE291" s="59" t="s">
        <v>658</v>
      </c>
      <c r="AF291" s="59" t="s">
        <v>659</v>
      </c>
      <c r="AG291" s="59" t="s">
        <v>653</v>
      </c>
      <c r="AH291" s="59" t="s">
        <v>663</v>
      </c>
    </row>
    <row r="292" spans="1:34" ht="15.75" customHeight="1">
      <c r="A292" s="72"/>
      <c r="B292" s="72"/>
      <c r="C292" s="93"/>
      <c r="D292" s="72"/>
      <c r="E292" s="93"/>
      <c r="F292" s="72"/>
      <c r="G292" s="93"/>
      <c r="H292" s="72"/>
      <c r="I292" s="72"/>
      <c r="J292" s="77"/>
      <c r="K292" s="77"/>
      <c r="L292" s="77"/>
      <c r="M292" s="75"/>
      <c r="N292" s="59" t="str">
        <f>IF(C292="","",'OPĆI DIO'!$C$1)</f>
        <v/>
      </c>
      <c r="O292" s="59" t="str">
        <f t="shared" si="32"/>
        <v/>
      </c>
      <c r="P292" s="59" t="str">
        <f t="shared" si="33"/>
        <v/>
      </c>
      <c r="Q292" s="59" t="str">
        <f t="shared" si="34"/>
        <v/>
      </c>
      <c r="R292" s="59" t="str">
        <f t="shared" si="35"/>
        <v/>
      </c>
      <c r="S292" s="59" t="str">
        <f t="shared" si="36"/>
        <v/>
      </c>
      <c r="T292" s="59"/>
      <c r="U292" s="59"/>
      <c r="V292" s="59"/>
      <c r="W292" s="59"/>
      <c r="X292" s="59"/>
      <c r="Y292" s="59"/>
      <c r="Z292" s="91"/>
      <c r="AA292" s="59"/>
      <c r="AB292" s="59"/>
      <c r="AC292" s="59" t="s">
        <v>1326</v>
      </c>
      <c r="AD292" s="59" t="s">
        <v>1327</v>
      </c>
      <c r="AE292" s="59" t="s">
        <v>658</v>
      </c>
      <c r="AF292" s="59" t="s">
        <v>659</v>
      </c>
      <c r="AG292" s="59" t="s">
        <v>653</v>
      </c>
      <c r="AH292" s="59" t="s">
        <v>663</v>
      </c>
    </row>
    <row r="293" spans="1:34" ht="15.75" customHeight="1">
      <c r="A293" s="72"/>
      <c r="B293" s="72"/>
      <c r="C293" s="93"/>
      <c r="D293" s="72"/>
      <c r="E293" s="93"/>
      <c r="F293" s="72"/>
      <c r="G293" s="93"/>
      <c r="H293" s="72"/>
      <c r="I293" s="72"/>
      <c r="J293" s="77"/>
      <c r="K293" s="77"/>
      <c r="L293" s="77"/>
      <c r="M293" s="75"/>
      <c r="N293" s="59" t="str">
        <f>IF(C293="","",'OPĆI DIO'!$C$1)</f>
        <v/>
      </c>
      <c r="O293" s="59" t="str">
        <f t="shared" si="32"/>
        <v/>
      </c>
      <c r="P293" s="59" t="str">
        <f t="shared" si="33"/>
        <v/>
      </c>
      <c r="Q293" s="59" t="str">
        <f t="shared" si="34"/>
        <v/>
      </c>
      <c r="R293" s="59" t="str">
        <f t="shared" si="35"/>
        <v/>
      </c>
      <c r="S293" s="59" t="str">
        <f t="shared" si="36"/>
        <v/>
      </c>
      <c r="T293" s="59"/>
      <c r="U293" s="59"/>
      <c r="V293" s="59"/>
      <c r="W293" s="59"/>
      <c r="X293" s="59"/>
      <c r="Y293" s="59"/>
      <c r="Z293" s="91"/>
      <c r="AA293" s="59"/>
      <c r="AB293" s="59"/>
      <c r="AC293" s="59" t="s">
        <v>1328</v>
      </c>
      <c r="AD293" s="59" t="s">
        <v>1329</v>
      </c>
      <c r="AE293" s="59" t="s">
        <v>658</v>
      </c>
      <c r="AF293" s="59" t="s">
        <v>659</v>
      </c>
      <c r="AG293" s="59" t="s">
        <v>653</v>
      </c>
      <c r="AH293" s="59" t="s">
        <v>663</v>
      </c>
    </row>
    <row r="294" spans="1:34" ht="15.75" customHeight="1">
      <c r="A294" s="72"/>
      <c r="B294" s="72"/>
      <c r="C294" s="93"/>
      <c r="D294" s="72"/>
      <c r="E294" s="93"/>
      <c r="F294" s="72"/>
      <c r="G294" s="93"/>
      <c r="H294" s="72"/>
      <c r="I294" s="72"/>
      <c r="J294" s="77"/>
      <c r="K294" s="77"/>
      <c r="L294" s="77"/>
      <c r="M294" s="75"/>
      <c r="N294" s="59" t="str">
        <f>IF(C294="","",'OPĆI DIO'!$C$1)</f>
        <v/>
      </c>
      <c r="O294" s="59" t="str">
        <f t="shared" si="32"/>
        <v/>
      </c>
      <c r="P294" s="59" t="str">
        <f t="shared" si="33"/>
        <v/>
      </c>
      <c r="Q294" s="59" t="str">
        <f t="shared" si="34"/>
        <v/>
      </c>
      <c r="R294" s="59" t="str">
        <f t="shared" si="35"/>
        <v/>
      </c>
      <c r="S294" s="59" t="str">
        <f t="shared" si="36"/>
        <v/>
      </c>
      <c r="T294" s="59"/>
      <c r="U294" s="59"/>
      <c r="V294" s="59"/>
      <c r="W294" s="59"/>
      <c r="X294" s="59"/>
      <c r="Y294" s="59"/>
      <c r="Z294" s="91"/>
      <c r="AA294" s="59"/>
      <c r="AB294" s="59"/>
      <c r="AC294" s="59" t="s">
        <v>1330</v>
      </c>
      <c r="AD294" s="59" t="s">
        <v>1331</v>
      </c>
      <c r="AE294" s="59" t="s">
        <v>658</v>
      </c>
      <c r="AF294" s="59" t="s">
        <v>659</v>
      </c>
      <c r="AG294" s="59" t="s">
        <v>653</v>
      </c>
      <c r="AH294" s="59" t="s">
        <v>663</v>
      </c>
    </row>
    <row r="295" spans="1:34" ht="15.75" customHeight="1">
      <c r="A295" s="72"/>
      <c r="B295" s="72"/>
      <c r="C295" s="93"/>
      <c r="D295" s="72"/>
      <c r="E295" s="93"/>
      <c r="F295" s="72"/>
      <c r="G295" s="93"/>
      <c r="H295" s="72"/>
      <c r="I295" s="72"/>
      <c r="J295" s="77"/>
      <c r="K295" s="77"/>
      <c r="L295" s="77"/>
      <c r="M295" s="75"/>
      <c r="N295" s="59" t="str">
        <f>IF(C295="","",'OPĆI DIO'!$C$1)</f>
        <v/>
      </c>
      <c r="O295" s="59" t="str">
        <f t="shared" si="32"/>
        <v/>
      </c>
      <c r="P295" s="59" t="str">
        <f t="shared" si="33"/>
        <v/>
      </c>
      <c r="Q295" s="59" t="str">
        <f t="shared" si="34"/>
        <v/>
      </c>
      <c r="R295" s="59" t="str">
        <f t="shared" si="35"/>
        <v/>
      </c>
      <c r="S295" s="59" t="str">
        <f t="shared" si="36"/>
        <v/>
      </c>
      <c r="T295" s="59"/>
      <c r="U295" s="59"/>
      <c r="V295" s="59"/>
      <c r="W295" s="59"/>
      <c r="X295" s="59"/>
      <c r="Y295" s="59"/>
      <c r="Z295" s="91"/>
      <c r="AA295" s="59"/>
      <c r="AB295" s="59"/>
      <c r="AC295" s="59" t="s">
        <v>1332</v>
      </c>
      <c r="AD295" s="59" t="s">
        <v>1333</v>
      </c>
      <c r="AE295" s="59" t="s">
        <v>658</v>
      </c>
      <c r="AF295" s="59" t="s">
        <v>659</v>
      </c>
      <c r="AG295" s="59" t="s">
        <v>653</v>
      </c>
      <c r="AH295" s="59" t="s">
        <v>663</v>
      </c>
    </row>
    <row r="296" spans="1:34" ht="15.75" customHeight="1">
      <c r="A296" s="72"/>
      <c r="B296" s="72"/>
      <c r="C296" s="93"/>
      <c r="D296" s="72"/>
      <c r="E296" s="93"/>
      <c r="F296" s="72"/>
      <c r="G296" s="93"/>
      <c r="H296" s="72"/>
      <c r="I296" s="72"/>
      <c r="J296" s="77"/>
      <c r="K296" s="77"/>
      <c r="L296" s="77"/>
      <c r="M296" s="75"/>
      <c r="N296" s="59" t="str">
        <f>IF(C296="","",'OPĆI DIO'!$C$1)</f>
        <v/>
      </c>
      <c r="O296" s="59" t="str">
        <f t="shared" si="32"/>
        <v/>
      </c>
      <c r="P296" s="59" t="str">
        <f t="shared" si="33"/>
        <v/>
      </c>
      <c r="Q296" s="59" t="str">
        <f t="shared" si="34"/>
        <v/>
      </c>
      <c r="R296" s="59" t="str">
        <f t="shared" si="35"/>
        <v/>
      </c>
      <c r="S296" s="59" t="str">
        <f t="shared" si="36"/>
        <v/>
      </c>
      <c r="T296" s="59"/>
      <c r="U296" s="59"/>
      <c r="V296" s="59"/>
      <c r="W296" s="59"/>
      <c r="X296" s="59"/>
      <c r="Y296" s="59"/>
      <c r="Z296" s="91"/>
      <c r="AA296" s="59"/>
      <c r="AB296" s="59"/>
      <c r="AC296" s="59" t="s">
        <v>1334</v>
      </c>
      <c r="AD296" s="59" t="s">
        <v>1335</v>
      </c>
      <c r="AE296" s="59" t="s">
        <v>658</v>
      </c>
      <c r="AF296" s="59" t="s">
        <v>659</v>
      </c>
      <c r="AG296" s="59" t="s">
        <v>653</v>
      </c>
      <c r="AH296" s="59" t="s">
        <v>663</v>
      </c>
    </row>
    <row r="297" spans="1:34" ht="15.75" customHeight="1">
      <c r="A297" s="72"/>
      <c r="B297" s="72"/>
      <c r="C297" s="93"/>
      <c r="D297" s="72"/>
      <c r="E297" s="93"/>
      <c r="F297" s="72"/>
      <c r="G297" s="93"/>
      <c r="H297" s="72"/>
      <c r="I297" s="72"/>
      <c r="J297" s="77"/>
      <c r="K297" s="77"/>
      <c r="L297" s="77"/>
      <c r="M297" s="75"/>
      <c r="N297" s="59" t="str">
        <f>IF(C297="","",'OPĆI DIO'!$C$1)</f>
        <v/>
      </c>
      <c r="O297" s="59" t="str">
        <f t="shared" si="32"/>
        <v/>
      </c>
      <c r="P297" s="59" t="str">
        <f t="shared" si="33"/>
        <v/>
      </c>
      <c r="Q297" s="59" t="str">
        <f t="shared" si="34"/>
        <v/>
      </c>
      <c r="R297" s="59" t="str">
        <f t="shared" si="35"/>
        <v/>
      </c>
      <c r="S297" s="59" t="str">
        <f t="shared" si="36"/>
        <v/>
      </c>
      <c r="T297" s="59"/>
      <c r="U297" s="59"/>
      <c r="V297" s="59"/>
      <c r="W297" s="59"/>
      <c r="X297" s="59"/>
      <c r="Y297" s="59"/>
      <c r="Z297" s="91"/>
      <c r="AA297" s="59"/>
      <c r="AB297" s="59"/>
      <c r="AC297" s="59" t="s">
        <v>1336</v>
      </c>
      <c r="AD297" s="59" t="s">
        <v>1337</v>
      </c>
      <c r="AE297" s="59" t="s">
        <v>658</v>
      </c>
      <c r="AF297" s="59" t="s">
        <v>659</v>
      </c>
      <c r="AG297" s="59" t="s">
        <v>653</v>
      </c>
      <c r="AH297" s="59" t="s">
        <v>663</v>
      </c>
    </row>
    <row r="298" spans="1:34" ht="15.75" customHeight="1">
      <c r="A298" s="72"/>
      <c r="B298" s="72"/>
      <c r="C298" s="93"/>
      <c r="D298" s="72"/>
      <c r="E298" s="93"/>
      <c r="F298" s="72"/>
      <c r="G298" s="93"/>
      <c r="H298" s="72"/>
      <c r="I298" s="72"/>
      <c r="J298" s="77"/>
      <c r="K298" s="77"/>
      <c r="L298" s="77"/>
      <c r="M298" s="75"/>
      <c r="N298" s="59" t="str">
        <f>IF(C298="","",'OPĆI DIO'!$C$1)</f>
        <v/>
      </c>
      <c r="O298" s="59" t="str">
        <f t="shared" si="32"/>
        <v/>
      </c>
      <c r="P298" s="59" t="str">
        <f t="shared" si="33"/>
        <v/>
      </c>
      <c r="Q298" s="59" t="str">
        <f t="shared" si="34"/>
        <v/>
      </c>
      <c r="R298" s="59" t="str">
        <f t="shared" si="35"/>
        <v/>
      </c>
      <c r="S298" s="59" t="str">
        <f t="shared" si="36"/>
        <v/>
      </c>
      <c r="T298" s="59"/>
      <c r="U298" s="59"/>
      <c r="V298" s="59"/>
      <c r="W298" s="59"/>
      <c r="X298" s="59"/>
      <c r="Y298" s="59"/>
      <c r="Z298" s="91"/>
      <c r="AA298" s="59"/>
      <c r="AB298" s="59"/>
      <c r="AC298" s="59" t="s">
        <v>1338</v>
      </c>
      <c r="AD298" s="59" t="s">
        <v>1339</v>
      </c>
      <c r="AE298" s="59" t="s">
        <v>658</v>
      </c>
      <c r="AF298" s="59" t="s">
        <v>659</v>
      </c>
      <c r="AG298" s="59" t="s">
        <v>653</v>
      </c>
      <c r="AH298" s="59" t="s">
        <v>663</v>
      </c>
    </row>
    <row r="299" spans="1:34" ht="15.75" customHeight="1">
      <c r="A299" s="72"/>
      <c r="B299" s="72"/>
      <c r="C299" s="93"/>
      <c r="D299" s="72"/>
      <c r="E299" s="93"/>
      <c r="F299" s="72"/>
      <c r="G299" s="93"/>
      <c r="H299" s="72"/>
      <c r="I299" s="72"/>
      <c r="J299" s="77"/>
      <c r="K299" s="77"/>
      <c r="L299" s="77"/>
      <c r="M299" s="75"/>
      <c r="N299" s="59" t="str">
        <f>IF(C299="","",'OPĆI DIO'!$C$1)</f>
        <v/>
      </c>
      <c r="O299" s="59" t="str">
        <f t="shared" si="32"/>
        <v/>
      </c>
      <c r="P299" s="59" t="str">
        <f t="shared" si="33"/>
        <v/>
      </c>
      <c r="Q299" s="59" t="str">
        <f t="shared" si="34"/>
        <v/>
      </c>
      <c r="R299" s="59" t="str">
        <f t="shared" si="35"/>
        <v/>
      </c>
      <c r="S299" s="59" t="str">
        <f t="shared" si="36"/>
        <v/>
      </c>
      <c r="T299" s="59"/>
      <c r="U299" s="59"/>
      <c r="V299" s="59"/>
      <c r="W299" s="59"/>
      <c r="X299" s="59"/>
      <c r="Y299" s="59"/>
      <c r="Z299" s="91"/>
      <c r="AA299" s="59"/>
      <c r="AB299" s="59"/>
      <c r="AC299" s="59" t="s">
        <v>1340</v>
      </c>
      <c r="AD299" s="59" t="s">
        <v>1341</v>
      </c>
      <c r="AE299" s="59" t="s">
        <v>658</v>
      </c>
      <c r="AF299" s="59" t="s">
        <v>659</v>
      </c>
      <c r="AG299" s="59" t="s">
        <v>653</v>
      </c>
      <c r="AH299" s="59" t="s">
        <v>663</v>
      </c>
    </row>
    <row r="300" spans="1:34" ht="15.75" customHeight="1">
      <c r="A300" s="72"/>
      <c r="B300" s="72"/>
      <c r="C300" s="93"/>
      <c r="D300" s="72"/>
      <c r="E300" s="93"/>
      <c r="F300" s="72"/>
      <c r="G300" s="93"/>
      <c r="H300" s="72"/>
      <c r="I300" s="72"/>
      <c r="J300" s="77"/>
      <c r="K300" s="77"/>
      <c r="L300" s="77"/>
      <c r="M300" s="75"/>
      <c r="N300" s="59" t="str">
        <f>IF(C300="","",'OPĆI DIO'!$C$1)</f>
        <v/>
      </c>
      <c r="O300" s="59" t="str">
        <f t="shared" si="32"/>
        <v/>
      </c>
      <c r="P300" s="59" t="str">
        <f t="shared" si="33"/>
        <v/>
      </c>
      <c r="Q300" s="59" t="str">
        <f t="shared" si="34"/>
        <v/>
      </c>
      <c r="R300" s="59" t="str">
        <f t="shared" si="35"/>
        <v/>
      </c>
      <c r="S300" s="59" t="str">
        <f t="shared" si="36"/>
        <v/>
      </c>
      <c r="T300" s="59"/>
      <c r="U300" s="59"/>
      <c r="V300" s="59"/>
      <c r="W300" s="59"/>
      <c r="X300" s="59"/>
      <c r="Y300" s="59"/>
      <c r="Z300" s="91"/>
      <c r="AA300" s="59"/>
      <c r="AB300" s="59"/>
      <c r="AC300" s="59" t="s">
        <v>1342</v>
      </c>
      <c r="AD300" s="59" t="s">
        <v>1343</v>
      </c>
      <c r="AE300" s="59" t="s">
        <v>658</v>
      </c>
      <c r="AF300" s="59" t="s">
        <v>659</v>
      </c>
      <c r="AG300" s="59" t="s">
        <v>653</v>
      </c>
      <c r="AH300" s="59" t="s">
        <v>663</v>
      </c>
    </row>
    <row r="301" spans="1:34" ht="15.75" customHeight="1">
      <c r="A301" s="72"/>
      <c r="B301" s="72"/>
      <c r="C301" s="93"/>
      <c r="D301" s="72"/>
      <c r="E301" s="93"/>
      <c r="F301" s="72"/>
      <c r="G301" s="93"/>
      <c r="H301" s="72"/>
      <c r="I301" s="72"/>
      <c r="J301" s="77"/>
      <c r="K301" s="77"/>
      <c r="L301" s="77"/>
      <c r="M301" s="75"/>
      <c r="N301" s="59" t="str">
        <f>IF(C301="","",'OPĆI DIO'!$C$1)</f>
        <v/>
      </c>
      <c r="O301" s="59" t="str">
        <f t="shared" si="32"/>
        <v/>
      </c>
      <c r="P301" s="59" t="str">
        <f t="shared" si="33"/>
        <v/>
      </c>
      <c r="Q301" s="59" t="str">
        <f t="shared" si="34"/>
        <v/>
      </c>
      <c r="R301" s="59" t="str">
        <f t="shared" si="35"/>
        <v/>
      </c>
      <c r="S301" s="59" t="str">
        <f t="shared" si="36"/>
        <v/>
      </c>
      <c r="T301" s="59"/>
      <c r="U301" s="59"/>
      <c r="V301" s="59"/>
      <c r="W301" s="59"/>
      <c r="X301" s="59"/>
      <c r="Y301" s="59"/>
      <c r="Z301" s="91"/>
      <c r="AA301" s="59"/>
      <c r="AB301" s="59"/>
      <c r="AC301" s="59" t="s">
        <v>1344</v>
      </c>
      <c r="AD301" s="59" t="s">
        <v>1345</v>
      </c>
      <c r="AE301" s="59" t="s">
        <v>658</v>
      </c>
      <c r="AF301" s="59" t="s">
        <v>659</v>
      </c>
      <c r="AG301" s="59" t="s">
        <v>653</v>
      </c>
      <c r="AH301" s="59" t="s">
        <v>663</v>
      </c>
    </row>
    <row r="302" spans="1:34" ht="15.75" customHeight="1">
      <c r="A302" s="72"/>
      <c r="B302" s="72"/>
      <c r="C302" s="93"/>
      <c r="D302" s="72"/>
      <c r="E302" s="93"/>
      <c r="F302" s="72"/>
      <c r="G302" s="93"/>
      <c r="H302" s="72"/>
      <c r="I302" s="72"/>
      <c r="J302" s="77"/>
      <c r="K302" s="77"/>
      <c r="L302" s="77"/>
      <c r="M302" s="75"/>
      <c r="N302" s="59" t="str">
        <f>IF(C302="","",'OPĆI DIO'!$C$1)</f>
        <v/>
      </c>
      <c r="O302" s="59" t="str">
        <f t="shared" si="32"/>
        <v/>
      </c>
      <c r="P302" s="59" t="str">
        <f t="shared" si="33"/>
        <v/>
      </c>
      <c r="Q302" s="59" t="str">
        <f t="shared" si="34"/>
        <v/>
      </c>
      <c r="R302" s="59" t="str">
        <f t="shared" si="35"/>
        <v/>
      </c>
      <c r="S302" s="59" t="str">
        <f t="shared" si="36"/>
        <v/>
      </c>
      <c r="T302" s="59"/>
      <c r="U302" s="59"/>
      <c r="V302" s="59"/>
      <c r="W302" s="59"/>
      <c r="X302" s="59"/>
      <c r="Y302" s="59"/>
      <c r="Z302" s="91"/>
      <c r="AA302" s="59"/>
      <c r="AB302" s="59"/>
      <c r="AC302" s="59" t="s">
        <v>1346</v>
      </c>
      <c r="AD302" s="59" t="s">
        <v>1347</v>
      </c>
      <c r="AE302" s="59" t="s">
        <v>658</v>
      </c>
      <c r="AF302" s="59" t="s">
        <v>659</v>
      </c>
      <c r="AG302" s="59" t="s">
        <v>653</v>
      </c>
      <c r="AH302" s="59" t="s">
        <v>1046</v>
      </c>
    </row>
    <row r="303" spans="1:34" ht="15.75" customHeight="1">
      <c r="A303" s="72"/>
      <c r="B303" s="72"/>
      <c r="C303" s="93"/>
      <c r="D303" s="72"/>
      <c r="E303" s="93"/>
      <c r="F303" s="72"/>
      <c r="G303" s="93"/>
      <c r="H303" s="72"/>
      <c r="I303" s="72"/>
      <c r="J303" s="77"/>
      <c r="K303" s="77"/>
      <c r="L303" s="77"/>
      <c r="M303" s="75"/>
      <c r="N303" s="59" t="str">
        <f>IF(C303="","",'OPĆI DIO'!$C$1)</f>
        <v/>
      </c>
      <c r="O303" s="59" t="str">
        <f t="shared" si="32"/>
        <v/>
      </c>
      <c r="P303" s="59" t="str">
        <f t="shared" si="33"/>
        <v/>
      </c>
      <c r="Q303" s="59" t="str">
        <f t="shared" si="34"/>
        <v/>
      </c>
      <c r="R303" s="59" t="str">
        <f t="shared" si="35"/>
        <v/>
      </c>
      <c r="S303" s="59" t="str">
        <f t="shared" si="36"/>
        <v/>
      </c>
      <c r="T303" s="59"/>
      <c r="U303" s="59"/>
      <c r="V303" s="59"/>
      <c r="W303" s="59"/>
      <c r="X303" s="59"/>
      <c r="Y303" s="59"/>
      <c r="Z303" s="91"/>
      <c r="AA303" s="59"/>
      <c r="AB303" s="59"/>
      <c r="AC303" s="59" t="s">
        <v>1348</v>
      </c>
      <c r="AD303" s="59" t="s">
        <v>1349</v>
      </c>
      <c r="AE303" s="59" t="s">
        <v>658</v>
      </c>
      <c r="AF303" s="59" t="s">
        <v>659</v>
      </c>
      <c r="AG303" s="59" t="s">
        <v>653</v>
      </c>
      <c r="AH303" s="59" t="s">
        <v>663</v>
      </c>
    </row>
    <row r="304" spans="1:34" ht="15.75" customHeight="1">
      <c r="A304" s="72"/>
      <c r="B304" s="72"/>
      <c r="C304" s="93"/>
      <c r="D304" s="72"/>
      <c r="E304" s="93"/>
      <c r="F304" s="72"/>
      <c r="G304" s="93"/>
      <c r="H304" s="72"/>
      <c r="I304" s="72"/>
      <c r="J304" s="77"/>
      <c r="K304" s="77"/>
      <c r="L304" s="77"/>
      <c r="M304" s="75"/>
      <c r="N304" s="59" t="str">
        <f>IF(C304="","",'OPĆI DIO'!$C$1)</f>
        <v/>
      </c>
      <c r="O304" s="59" t="str">
        <f t="shared" si="32"/>
        <v/>
      </c>
      <c r="P304" s="59" t="str">
        <f t="shared" si="33"/>
        <v/>
      </c>
      <c r="Q304" s="59" t="str">
        <f t="shared" si="34"/>
        <v/>
      </c>
      <c r="R304" s="59" t="str">
        <f t="shared" si="35"/>
        <v/>
      </c>
      <c r="S304" s="59" t="str">
        <f t="shared" si="36"/>
        <v/>
      </c>
      <c r="T304" s="59"/>
      <c r="U304" s="59"/>
      <c r="V304" s="59"/>
      <c r="W304" s="59"/>
      <c r="X304" s="59"/>
      <c r="Y304" s="59"/>
      <c r="Z304" s="91"/>
      <c r="AA304" s="59"/>
      <c r="AB304" s="59"/>
      <c r="AC304" s="59" t="s">
        <v>1350</v>
      </c>
      <c r="AD304" s="59" t="s">
        <v>1351</v>
      </c>
      <c r="AE304" s="59" t="s">
        <v>658</v>
      </c>
      <c r="AF304" s="59" t="s">
        <v>659</v>
      </c>
      <c r="AG304" s="59" t="s">
        <v>653</v>
      </c>
      <c r="AH304" s="59" t="s">
        <v>663</v>
      </c>
    </row>
    <row r="305" spans="1:34" ht="15.75" customHeight="1">
      <c r="A305" s="72"/>
      <c r="B305" s="72"/>
      <c r="C305" s="93"/>
      <c r="D305" s="72"/>
      <c r="E305" s="93"/>
      <c r="F305" s="72"/>
      <c r="G305" s="93"/>
      <c r="H305" s="72"/>
      <c r="I305" s="72"/>
      <c r="J305" s="77"/>
      <c r="K305" s="77"/>
      <c r="L305" s="77"/>
      <c r="M305" s="75"/>
      <c r="N305" s="59" t="str">
        <f>IF(C305="","",'OPĆI DIO'!$C$1)</f>
        <v/>
      </c>
      <c r="O305" s="59" t="str">
        <f t="shared" si="32"/>
        <v/>
      </c>
      <c r="P305" s="59" t="str">
        <f t="shared" si="33"/>
        <v/>
      </c>
      <c r="Q305" s="59" t="str">
        <f t="shared" si="34"/>
        <v/>
      </c>
      <c r="R305" s="59" t="str">
        <f t="shared" si="35"/>
        <v/>
      </c>
      <c r="S305" s="59" t="str">
        <f t="shared" si="36"/>
        <v/>
      </c>
      <c r="T305" s="59"/>
      <c r="U305" s="59"/>
      <c r="V305" s="59"/>
      <c r="W305" s="59"/>
      <c r="X305" s="59"/>
      <c r="Y305" s="59"/>
      <c r="Z305" s="91"/>
      <c r="AA305" s="59"/>
      <c r="AB305" s="59"/>
      <c r="AC305" s="59" t="s">
        <v>1352</v>
      </c>
      <c r="AD305" s="59" t="s">
        <v>1353</v>
      </c>
      <c r="AE305" s="59" t="s">
        <v>658</v>
      </c>
      <c r="AF305" s="59" t="s">
        <v>659</v>
      </c>
      <c r="AG305" s="59" t="s">
        <v>653</v>
      </c>
      <c r="AH305" s="59" t="s">
        <v>663</v>
      </c>
    </row>
    <row r="306" spans="1:34" ht="15.75" customHeight="1">
      <c r="A306" s="72"/>
      <c r="B306" s="72"/>
      <c r="C306" s="93"/>
      <c r="D306" s="72"/>
      <c r="E306" s="93"/>
      <c r="F306" s="72"/>
      <c r="G306" s="93"/>
      <c r="H306" s="72"/>
      <c r="I306" s="72"/>
      <c r="J306" s="77"/>
      <c r="K306" s="77"/>
      <c r="L306" s="77"/>
      <c r="M306" s="75"/>
      <c r="N306" s="59" t="str">
        <f>IF(C306="","",'OPĆI DIO'!$C$1)</f>
        <v/>
      </c>
      <c r="O306" s="59" t="str">
        <f t="shared" si="32"/>
        <v/>
      </c>
      <c r="P306" s="59" t="str">
        <f t="shared" si="33"/>
        <v/>
      </c>
      <c r="Q306" s="59" t="str">
        <f t="shared" si="34"/>
        <v/>
      </c>
      <c r="R306" s="59" t="str">
        <f t="shared" si="35"/>
        <v/>
      </c>
      <c r="S306" s="59" t="str">
        <f t="shared" si="36"/>
        <v/>
      </c>
      <c r="T306" s="59"/>
      <c r="U306" s="59"/>
      <c r="V306" s="59"/>
      <c r="W306" s="59"/>
      <c r="X306" s="59"/>
      <c r="Y306" s="59"/>
      <c r="Z306" s="91"/>
      <c r="AA306" s="59"/>
      <c r="AB306" s="59"/>
      <c r="AC306" s="59" t="s">
        <v>1354</v>
      </c>
      <c r="AD306" s="59" t="s">
        <v>1355</v>
      </c>
      <c r="AE306" s="59" t="s">
        <v>658</v>
      </c>
      <c r="AF306" s="59" t="s">
        <v>659</v>
      </c>
      <c r="AG306" s="59" t="s">
        <v>653</v>
      </c>
      <c r="AH306" s="59" t="s">
        <v>663</v>
      </c>
    </row>
    <row r="307" spans="1:34" ht="15.75" customHeight="1">
      <c r="A307" s="72"/>
      <c r="B307" s="72"/>
      <c r="C307" s="93"/>
      <c r="D307" s="72"/>
      <c r="E307" s="93"/>
      <c r="F307" s="72"/>
      <c r="G307" s="93"/>
      <c r="H307" s="72"/>
      <c r="I307" s="72"/>
      <c r="J307" s="77"/>
      <c r="K307" s="77"/>
      <c r="L307" s="77"/>
      <c r="M307" s="75"/>
      <c r="N307" s="59" t="str">
        <f>IF(C307="","",'OPĆI DIO'!$C$1)</f>
        <v/>
      </c>
      <c r="O307" s="59" t="str">
        <f t="shared" si="32"/>
        <v/>
      </c>
      <c r="P307" s="59" t="str">
        <f t="shared" si="33"/>
        <v/>
      </c>
      <c r="Q307" s="59" t="str">
        <f t="shared" si="34"/>
        <v/>
      </c>
      <c r="R307" s="59" t="str">
        <f t="shared" si="35"/>
        <v/>
      </c>
      <c r="S307" s="59" t="str">
        <f t="shared" si="36"/>
        <v/>
      </c>
      <c r="T307" s="59"/>
      <c r="U307" s="59"/>
      <c r="V307" s="59"/>
      <c r="W307" s="59"/>
      <c r="X307" s="59"/>
      <c r="Y307" s="59"/>
      <c r="Z307" s="91"/>
      <c r="AA307" s="59"/>
      <c r="AB307" s="59"/>
      <c r="AC307" s="59" t="s">
        <v>1356</v>
      </c>
      <c r="AD307" s="59" t="s">
        <v>1357</v>
      </c>
      <c r="AE307" s="59" t="s">
        <v>658</v>
      </c>
      <c r="AF307" s="59" t="s">
        <v>659</v>
      </c>
      <c r="AG307" s="59" t="s">
        <v>653</v>
      </c>
      <c r="AH307" s="59" t="s">
        <v>663</v>
      </c>
    </row>
    <row r="308" spans="1:34" ht="15.75" customHeight="1">
      <c r="A308" s="72"/>
      <c r="B308" s="72"/>
      <c r="C308" s="93"/>
      <c r="D308" s="72"/>
      <c r="E308" s="93"/>
      <c r="F308" s="72"/>
      <c r="G308" s="93"/>
      <c r="H308" s="72"/>
      <c r="I308" s="72"/>
      <c r="J308" s="77"/>
      <c r="K308" s="77"/>
      <c r="L308" s="77"/>
      <c r="M308" s="75"/>
      <c r="N308" s="59" t="str">
        <f>IF(C308="","",'OPĆI DIO'!$C$1)</f>
        <v/>
      </c>
      <c r="O308" s="59" t="str">
        <f t="shared" si="32"/>
        <v/>
      </c>
      <c r="P308" s="59" t="str">
        <f t="shared" si="33"/>
        <v/>
      </c>
      <c r="Q308" s="59" t="str">
        <f t="shared" si="34"/>
        <v/>
      </c>
      <c r="R308" s="59" t="str">
        <f t="shared" si="35"/>
        <v/>
      </c>
      <c r="S308" s="59" t="str">
        <f t="shared" si="36"/>
        <v/>
      </c>
      <c r="T308" s="59"/>
      <c r="U308" s="59"/>
      <c r="V308" s="59"/>
      <c r="W308" s="59"/>
      <c r="X308" s="59"/>
      <c r="Y308" s="59"/>
      <c r="Z308" s="91"/>
      <c r="AA308" s="59"/>
      <c r="AB308" s="59"/>
      <c r="AC308" s="59" t="s">
        <v>1358</v>
      </c>
      <c r="AD308" s="59" t="s">
        <v>1359</v>
      </c>
      <c r="AE308" s="59" t="s">
        <v>658</v>
      </c>
      <c r="AF308" s="59" t="s">
        <v>659</v>
      </c>
      <c r="AG308" s="59" t="s">
        <v>653</v>
      </c>
      <c r="AH308" s="59" t="s">
        <v>663</v>
      </c>
    </row>
    <row r="309" spans="1:34" ht="15.75" customHeight="1">
      <c r="A309" s="72"/>
      <c r="B309" s="72"/>
      <c r="C309" s="93"/>
      <c r="D309" s="72"/>
      <c r="E309" s="93"/>
      <c r="F309" s="72"/>
      <c r="G309" s="93"/>
      <c r="H309" s="72"/>
      <c r="I309" s="72"/>
      <c r="J309" s="77"/>
      <c r="K309" s="77"/>
      <c r="L309" s="77"/>
      <c r="M309" s="75"/>
      <c r="N309" s="59" t="str">
        <f>IF(C309="","",'OPĆI DIO'!$C$1)</f>
        <v/>
      </c>
      <c r="O309" s="59" t="str">
        <f t="shared" si="32"/>
        <v/>
      </c>
      <c r="P309" s="59" t="str">
        <f t="shared" si="33"/>
        <v/>
      </c>
      <c r="Q309" s="59" t="str">
        <f t="shared" si="34"/>
        <v/>
      </c>
      <c r="R309" s="59" t="str">
        <f t="shared" si="35"/>
        <v/>
      </c>
      <c r="S309" s="59" t="str">
        <f t="shared" si="36"/>
        <v/>
      </c>
      <c r="T309" s="59"/>
      <c r="U309" s="59"/>
      <c r="V309" s="59"/>
      <c r="W309" s="59"/>
      <c r="X309" s="59"/>
      <c r="Y309" s="59"/>
      <c r="Z309" s="91"/>
      <c r="AA309" s="59"/>
      <c r="AB309" s="59"/>
      <c r="AC309" s="59" t="s">
        <v>1360</v>
      </c>
      <c r="AD309" s="59" t="s">
        <v>1361</v>
      </c>
      <c r="AE309" s="59" t="s">
        <v>658</v>
      </c>
      <c r="AF309" s="59" t="s">
        <v>659</v>
      </c>
      <c r="AG309" s="59" t="s">
        <v>653</v>
      </c>
      <c r="AH309" s="59" t="s">
        <v>663</v>
      </c>
    </row>
    <row r="310" spans="1:34" ht="15.75" customHeight="1">
      <c r="A310" s="72"/>
      <c r="B310" s="72"/>
      <c r="C310" s="93"/>
      <c r="D310" s="72"/>
      <c r="E310" s="93"/>
      <c r="F310" s="72"/>
      <c r="G310" s="93"/>
      <c r="H310" s="72"/>
      <c r="I310" s="72"/>
      <c r="J310" s="77"/>
      <c r="K310" s="77"/>
      <c r="L310" s="77"/>
      <c r="M310" s="75"/>
      <c r="N310" s="59" t="str">
        <f>IF(C310="","",'OPĆI DIO'!$C$1)</f>
        <v/>
      </c>
      <c r="O310" s="59" t="str">
        <f t="shared" si="32"/>
        <v/>
      </c>
      <c r="P310" s="59" t="str">
        <f t="shared" si="33"/>
        <v/>
      </c>
      <c r="Q310" s="59" t="str">
        <f t="shared" si="34"/>
        <v/>
      </c>
      <c r="R310" s="59" t="str">
        <f t="shared" si="35"/>
        <v/>
      </c>
      <c r="S310" s="59" t="str">
        <f t="shared" si="36"/>
        <v/>
      </c>
      <c r="T310" s="59"/>
      <c r="U310" s="59"/>
      <c r="V310" s="59"/>
      <c r="W310" s="59"/>
      <c r="X310" s="59"/>
      <c r="Y310" s="59"/>
      <c r="Z310" s="91"/>
      <c r="AA310" s="59"/>
      <c r="AB310" s="59"/>
      <c r="AC310" s="59" t="s">
        <v>1362</v>
      </c>
      <c r="AD310" s="59" t="s">
        <v>1363</v>
      </c>
      <c r="AE310" s="59" t="s">
        <v>658</v>
      </c>
      <c r="AF310" s="59" t="s">
        <v>659</v>
      </c>
      <c r="AG310" s="59" t="s">
        <v>653</v>
      </c>
      <c r="AH310" s="59" t="s">
        <v>663</v>
      </c>
    </row>
    <row r="311" spans="1:34" ht="15.75" customHeight="1">
      <c r="A311" s="72"/>
      <c r="B311" s="72"/>
      <c r="C311" s="93"/>
      <c r="D311" s="72"/>
      <c r="E311" s="93"/>
      <c r="F311" s="72"/>
      <c r="G311" s="93"/>
      <c r="H311" s="72"/>
      <c r="I311" s="72"/>
      <c r="J311" s="77"/>
      <c r="K311" s="77"/>
      <c r="L311" s="77"/>
      <c r="M311" s="75"/>
      <c r="N311" s="59" t="str">
        <f>IF(C311="","",'OPĆI DIO'!$C$1)</f>
        <v/>
      </c>
      <c r="O311" s="59" t="str">
        <f t="shared" si="32"/>
        <v/>
      </c>
      <c r="P311" s="59" t="str">
        <f t="shared" si="33"/>
        <v/>
      </c>
      <c r="Q311" s="59" t="str">
        <f t="shared" si="34"/>
        <v/>
      </c>
      <c r="R311" s="59" t="str">
        <f t="shared" si="35"/>
        <v/>
      </c>
      <c r="S311" s="59" t="str">
        <f t="shared" si="36"/>
        <v/>
      </c>
      <c r="T311" s="59"/>
      <c r="U311" s="59"/>
      <c r="V311" s="59"/>
      <c r="W311" s="59"/>
      <c r="X311" s="59"/>
      <c r="Y311" s="59"/>
      <c r="Z311" s="91"/>
      <c r="AA311" s="59"/>
      <c r="AB311" s="59"/>
      <c r="AC311" s="59" t="s">
        <v>1364</v>
      </c>
      <c r="AD311" s="59" t="s">
        <v>1365</v>
      </c>
      <c r="AE311" s="59" t="s">
        <v>658</v>
      </c>
      <c r="AF311" s="59" t="s">
        <v>659</v>
      </c>
      <c r="AG311" s="59" t="s">
        <v>653</v>
      </c>
      <c r="AH311" s="59" t="s">
        <v>1046</v>
      </c>
    </row>
    <row r="312" spans="1:34" ht="15.75" customHeight="1">
      <c r="A312" s="72"/>
      <c r="B312" s="72"/>
      <c r="C312" s="93"/>
      <c r="D312" s="72"/>
      <c r="E312" s="93"/>
      <c r="F312" s="72"/>
      <c r="G312" s="93"/>
      <c r="H312" s="72"/>
      <c r="I312" s="72"/>
      <c r="J312" s="77"/>
      <c r="K312" s="77"/>
      <c r="L312" s="77"/>
      <c r="M312" s="75"/>
      <c r="N312" s="59" t="str">
        <f>IF(C312="","",'OPĆI DIO'!$C$1)</f>
        <v/>
      </c>
      <c r="O312" s="59" t="str">
        <f t="shared" si="32"/>
        <v/>
      </c>
      <c r="P312" s="59" t="str">
        <f t="shared" si="33"/>
        <v/>
      </c>
      <c r="Q312" s="59" t="str">
        <f t="shared" si="34"/>
        <v/>
      </c>
      <c r="R312" s="59" t="str">
        <f t="shared" si="35"/>
        <v/>
      </c>
      <c r="S312" s="59" t="str">
        <f t="shared" si="36"/>
        <v/>
      </c>
      <c r="T312" s="59"/>
      <c r="U312" s="59"/>
      <c r="V312" s="59"/>
      <c r="W312" s="59"/>
      <c r="X312" s="59"/>
      <c r="Y312" s="59"/>
      <c r="Z312" s="91"/>
      <c r="AA312" s="59"/>
      <c r="AB312" s="59"/>
      <c r="AC312" s="59" t="s">
        <v>1366</v>
      </c>
      <c r="AD312" s="59" t="s">
        <v>1367</v>
      </c>
      <c r="AE312" s="59" t="s">
        <v>658</v>
      </c>
      <c r="AF312" s="59" t="s">
        <v>659</v>
      </c>
      <c r="AG312" s="59" t="s">
        <v>653</v>
      </c>
      <c r="AH312" s="59" t="s">
        <v>663</v>
      </c>
    </row>
    <row r="313" spans="1:34" ht="15.75" customHeight="1">
      <c r="A313" s="72"/>
      <c r="B313" s="72"/>
      <c r="C313" s="93"/>
      <c r="D313" s="72"/>
      <c r="E313" s="93"/>
      <c r="F313" s="72"/>
      <c r="G313" s="93"/>
      <c r="H313" s="72"/>
      <c r="I313" s="72"/>
      <c r="J313" s="77"/>
      <c r="K313" s="77"/>
      <c r="L313" s="77"/>
      <c r="M313" s="75"/>
      <c r="N313" s="59" t="str">
        <f>IF(C313="","",'OPĆI DIO'!$C$1)</f>
        <v/>
      </c>
      <c r="O313" s="59" t="str">
        <f t="shared" si="32"/>
        <v/>
      </c>
      <c r="P313" s="59" t="str">
        <f t="shared" si="33"/>
        <v/>
      </c>
      <c r="Q313" s="59" t="str">
        <f t="shared" si="34"/>
        <v/>
      </c>
      <c r="R313" s="59" t="str">
        <f t="shared" si="35"/>
        <v/>
      </c>
      <c r="S313" s="59" t="str">
        <f t="shared" si="36"/>
        <v/>
      </c>
      <c r="T313" s="59"/>
      <c r="U313" s="59"/>
      <c r="V313" s="59"/>
      <c r="W313" s="59"/>
      <c r="X313" s="59"/>
      <c r="Y313" s="59"/>
      <c r="Z313" s="91"/>
      <c r="AA313" s="59"/>
      <c r="AB313" s="59"/>
      <c r="AC313" s="59" t="s">
        <v>1368</v>
      </c>
      <c r="AD313" s="59" t="s">
        <v>1369</v>
      </c>
      <c r="AE313" s="59" t="s">
        <v>840</v>
      </c>
      <c r="AF313" s="59" t="s">
        <v>841</v>
      </c>
      <c r="AG313" s="59" t="s">
        <v>653</v>
      </c>
      <c r="AH313" s="59" t="s">
        <v>663</v>
      </c>
    </row>
    <row r="314" spans="1:34" ht="15.75" customHeight="1">
      <c r="A314" s="72"/>
      <c r="B314" s="72"/>
      <c r="C314" s="93"/>
      <c r="D314" s="72"/>
      <c r="E314" s="93"/>
      <c r="F314" s="72"/>
      <c r="G314" s="93"/>
      <c r="H314" s="72"/>
      <c r="I314" s="72"/>
      <c r="J314" s="77"/>
      <c r="K314" s="77"/>
      <c r="L314" s="77"/>
      <c r="M314" s="75"/>
      <c r="N314" s="59" t="str">
        <f>IF(C314="","",'OPĆI DIO'!$C$1)</f>
        <v/>
      </c>
      <c r="O314" s="59" t="str">
        <f t="shared" si="32"/>
        <v/>
      </c>
      <c r="P314" s="59" t="str">
        <f t="shared" si="33"/>
        <v/>
      </c>
      <c r="Q314" s="59" t="str">
        <f t="shared" si="34"/>
        <v/>
      </c>
      <c r="R314" s="59" t="str">
        <f t="shared" si="35"/>
        <v/>
      </c>
      <c r="S314" s="59" t="str">
        <f t="shared" si="36"/>
        <v/>
      </c>
      <c r="T314" s="59"/>
      <c r="U314" s="59"/>
      <c r="V314" s="59"/>
      <c r="W314" s="59"/>
      <c r="X314" s="59"/>
      <c r="Y314" s="59"/>
      <c r="Z314" s="91"/>
      <c r="AA314" s="59"/>
      <c r="AB314" s="59"/>
      <c r="AC314" s="59" t="s">
        <v>1368</v>
      </c>
      <c r="AD314" s="59" t="s">
        <v>1369</v>
      </c>
      <c r="AE314" s="59" t="s">
        <v>658</v>
      </c>
      <c r="AF314" s="59" t="s">
        <v>659</v>
      </c>
      <c r="AG314" s="59" t="s">
        <v>653</v>
      </c>
      <c r="AH314" s="59" t="s">
        <v>663</v>
      </c>
    </row>
    <row r="315" spans="1:34" ht="15.75" customHeight="1">
      <c r="A315" s="72"/>
      <c r="B315" s="72"/>
      <c r="C315" s="93"/>
      <c r="D315" s="72"/>
      <c r="E315" s="93"/>
      <c r="F315" s="72"/>
      <c r="G315" s="93"/>
      <c r="H315" s="72"/>
      <c r="I315" s="72"/>
      <c r="J315" s="77"/>
      <c r="K315" s="77"/>
      <c r="L315" s="77"/>
      <c r="M315" s="75"/>
      <c r="N315" s="59" t="str">
        <f>IF(C315="","",'OPĆI DIO'!$C$1)</f>
        <v/>
      </c>
      <c r="O315" s="59" t="str">
        <f t="shared" si="32"/>
        <v/>
      </c>
      <c r="P315" s="59" t="str">
        <f t="shared" si="33"/>
        <v/>
      </c>
      <c r="Q315" s="59" t="str">
        <f t="shared" si="34"/>
        <v/>
      </c>
      <c r="R315" s="59" t="str">
        <f t="shared" si="35"/>
        <v/>
      </c>
      <c r="S315" s="59" t="str">
        <f t="shared" si="36"/>
        <v/>
      </c>
      <c r="T315" s="59"/>
      <c r="U315" s="59"/>
      <c r="V315" s="59"/>
      <c r="W315" s="59"/>
      <c r="X315" s="59"/>
      <c r="Y315" s="59"/>
      <c r="Z315" s="91"/>
      <c r="AA315" s="59"/>
      <c r="AB315" s="59"/>
      <c r="AC315" s="59" t="s">
        <v>1370</v>
      </c>
      <c r="AD315" s="59" t="s">
        <v>1371</v>
      </c>
      <c r="AE315" s="59" t="s">
        <v>658</v>
      </c>
      <c r="AF315" s="59" t="s">
        <v>659</v>
      </c>
      <c r="AG315" s="59" t="s">
        <v>653</v>
      </c>
      <c r="AH315" s="59" t="s">
        <v>663</v>
      </c>
    </row>
    <row r="316" spans="1:34" ht="15.75" customHeight="1">
      <c r="A316" s="72"/>
      <c r="B316" s="72"/>
      <c r="C316" s="93"/>
      <c r="D316" s="72"/>
      <c r="E316" s="93"/>
      <c r="F316" s="72"/>
      <c r="G316" s="93"/>
      <c r="H316" s="72"/>
      <c r="I316" s="72"/>
      <c r="J316" s="77"/>
      <c r="K316" s="77"/>
      <c r="L316" s="77"/>
      <c r="M316" s="75"/>
      <c r="N316" s="59" t="str">
        <f>IF(C316="","",'OPĆI DIO'!$C$1)</f>
        <v/>
      </c>
      <c r="O316" s="59" t="str">
        <f t="shared" si="32"/>
        <v/>
      </c>
      <c r="P316" s="59" t="str">
        <f t="shared" si="33"/>
        <v/>
      </c>
      <c r="Q316" s="59" t="str">
        <f t="shared" si="34"/>
        <v/>
      </c>
      <c r="R316" s="59" t="str">
        <f t="shared" si="35"/>
        <v/>
      </c>
      <c r="S316" s="59" t="str">
        <f t="shared" si="36"/>
        <v/>
      </c>
      <c r="T316" s="59"/>
      <c r="U316" s="59"/>
      <c r="V316" s="59"/>
      <c r="W316" s="59"/>
      <c r="X316" s="59"/>
      <c r="Y316" s="59"/>
      <c r="Z316" s="91"/>
      <c r="AA316" s="59"/>
      <c r="AB316" s="59"/>
      <c r="AC316" s="59" t="s">
        <v>1372</v>
      </c>
      <c r="AD316" s="59" t="s">
        <v>1373</v>
      </c>
      <c r="AE316" s="59" t="s">
        <v>658</v>
      </c>
      <c r="AF316" s="59" t="s">
        <v>659</v>
      </c>
      <c r="AG316" s="59" t="s">
        <v>653</v>
      </c>
      <c r="AH316" s="59" t="s">
        <v>663</v>
      </c>
    </row>
    <row r="317" spans="1:34" ht="15.75" customHeight="1">
      <c r="A317" s="72"/>
      <c r="B317" s="72"/>
      <c r="C317" s="93"/>
      <c r="D317" s="72"/>
      <c r="E317" s="93"/>
      <c r="F317" s="72"/>
      <c r="G317" s="93"/>
      <c r="H317" s="72"/>
      <c r="I317" s="72"/>
      <c r="J317" s="77"/>
      <c r="K317" s="77"/>
      <c r="L317" s="77"/>
      <c r="M317" s="75"/>
      <c r="N317" s="59" t="str">
        <f>IF(C317="","",'OPĆI DIO'!$C$1)</f>
        <v/>
      </c>
      <c r="O317" s="59" t="str">
        <f t="shared" si="32"/>
        <v/>
      </c>
      <c r="P317" s="59" t="str">
        <f t="shared" si="33"/>
        <v/>
      </c>
      <c r="Q317" s="59" t="str">
        <f t="shared" si="34"/>
        <v/>
      </c>
      <c r="R317" s="59" t="str">
        <f t="shared" si="35"/>
        <v/>
      </c>
      <c r="S317" s="59" t="str">
        <f t="shared" si="36"/>
        <v/>
      </c>
      <c r="T317" s="59"/>
      <c r="U317" s="59"/>
      <c r="V317" s="59"/>
      <c r="W317" s="59"/>
      <c r="X317" s="59"/>
      <c r="Y317" s="59"/>
      <c r="Z317" s="91"/>
      <c r="AA317" s="59"/>
      <c r="AB317" s="59"/>
      <c r="AC317" s="59" t="s">
        <v>1374</v>
      </c>
      <c r="AD317" s="59" t="s">
        <v>1375</v>
      </c>
      <c r="AE317" s="59" t="s">
        <v>658</v>
      </c>
      <c r="AF317" s="59" t="s">
        <v>659</v>
      </c>
      <c r="AG317" s="59" t="s">
        <v>653</v>
      </c>
      <c r="AH317" s="59" t="s">
        <v>663</v>
      </c>
    </row>
    <row r="318" spans="1:34" ht="15.75" customHeight="1">
      <c r="A318" s="72"/>
      <c r="B318" s="72"/>
      <c r="C318" s="93"/>
      <c r="D318" s="72"/>
      <c r="E318" s="93"/>
      <c r="F318" s="72"/>
      <c r="G318" s="93"/>
      <c r="H318" s="72"/>
      <c r="I318" s="72"/>
      <c r="J318" s="77"/>
      <c r="K318" s="77"/>
      <c r="L318" s="77"/>
      <c r="M318" s="75"/>
      <c r="N318" s="59" t="str">
        <f>IF(C318="","",'OPĆI DIO'!$C$1)</f>
        <v/>
      </c>
      <c r="O318" s="59" t="str">
        <f t="shared" si="32"/>
        <v/>
      </c>
      <c r="P318" s="59" t="str">
        <f t="shared" si="33"/>
        <v/>
      </c>
      <c r="Q318" s="59" t="str">
        <f t="shared" si="34"/>
        <v/>
      </c>
      <c r="R318" s="59" t="str">
        <f t="shared" si="35"/>
        <v/>
      </c>
      <c r="S318" s="59" t="str">
        <f t="shared" si="36"/>
        <v/>
      </c>
      <c r="T318" s="59"/>
      <c r="U318" s="59"/>
      <c r="V318" s="59"/>
      <c r="W318" s="59"/>
      <c r="X318" s="59"/>
      <c r="Y318" s="59"/>
      <c r="Z318" s="91"/>
      <c r="AA318" s="59"/>
      <c r="AB318" s="59"/>
      <c r="AC318" s="59" t="s">
        <v>1376</v>
      </c>
      <c r="AD318" s="59" t="s">
        <v>1377</v>
      </c>
      <c r="AE318" s="59" t="s">
        <v>658</v>
      </c>
      <c r="AF318" s="59" t="s">
        <v>659</v>
      </c>
      <c r="AG318" s="59" t="s">
        <v>653</v>
      </c>
      <c r="AH318" s="59" t="s">
        <v>663</v>
      </c>
    </row>
    <row r="319" spans="1:34" ht="15.75" customHeight="1">
      <c r="A319" s="72"/>
      <c r="B319" s="72"/>
      <c r="C319" s="93"/>
      <c r="D319" s="72"/>
      <c r="E319" s="93"/>
      <c r="F319" s="72"/>
      <c r="G319" s="93"/>
      <c r="H319" s="72"/>
      <c r="I319" s="72"/>
      <c r="J319" s="77"/>
      <c r="K319" s="77"/>
      <c r="L319" s="77"/>
      <c r="M319" s="75"/>
      <c r="N319" s="59" t="str">
        <f>IF(C319="","",'OPĆI DIO'!$C$1)</f>
        <v/>
      </c>
      <c r="O319" s="59" t="str">
        <f t="shared" si="32"/>
        <v/>
      </c>
      <c r="P319" s="59" t="str">
        <f t="shared" si="33"/>
        <v/>
      </c>
      <c r="Q319" s="59" t="str">
        <f t="shared" si="34"/>
        <v/>
      </c>
      <c r="R319" s="59" t="str">
        <f t="shared" si="35"/>
        <v/>
      </c>
      <c r="S319" s="59" t="str">
        <f t="shared" si="36"/>
        <v/>
      </c>
      <c r="T319" s="59"/>
      <c r="U319" s="59"/>
      <c r="V319" s="59"/>
      <c r="W319" s="59"/>
      <c r="X319" s="59"/>
      <c r="Y319" s="59"/>
      <c r="Z319" s="91"/>
      <c r="AA319" s="59"/>
      <c r="AB319" s="59"/>
      <c r="AC319" s="59" t="s">
        <v>1378</v>
      </c>
      <c r="AD319" s="59" t="s">
        <v>926</v>
      </c>
      <c r="AE319" s="59" t="s">
        <v>658</v>
      </c>
      <c r="AF319" s="59" t="s">
        <v>659</v>
      </c>
      <c r="AG319" s="59" t="s">
        <v>653</v>
      </c>
      <c r="AH319" s="59" t="s">
        <v>1046</v>
      </c>
    </row>
    <row r="320" spans="1:34" ht="15.75" customHeight="1">
      <c r="A320" s="72"/>
      <c r="B320" s="72"/>
      <c r="C320" s="93"/>
      <c r="D320" s="72"/>
      <c r="E320" s="93"/>
      <c r="F320" s="72"/>
      <c r="G320" s="93"/>
      <c r="H320" s="72"/>
      <c r="I320" s="72"/>
      <c r="J320" s="77"/>
      <c r="K320" s="77"/>
      <c r="L320" s="77"/>
      <c r="M320" s="75"/>
      <c r="N320" s="59" t="str">
        <f>IF(C320="","",'OPĆI DIO'!$C$1)</f>
        <v/>
      </c>
      <c r="O320" s="59" t="str">
        <f t="shared" si="32"/>
        <v/>
      </c>
      <c r="P320" s="59" t="str">
        <f t="shared" si="33"/>
        <v/>
      </c>
      <c r="Q320" s="59" t="str">
        <f t="shared" si="34"/>
        <v/>
      </c>
      <c r="R320" s="59" t="str">
        <f t="shared" si="35"/>
        <v/>
      </c>
      <c r="S320" s="59" t="str">
        <f t="shared" si="36"/>
        <v/>
      </c>
      <c r="T320" s="59"/>
      <c r="U320" s="59"/>
      <c r="V320" s="59"/>
      <c r="W320" s="59"/>
      <c r="X320" s="59"/>
      <c r="Y320" s="59"/>
      <c r="Z320" s="91"/>
      <c r="AA320" s="59"/>
      <c r="AB320" s="59"/>
      <c r="AC320" s="59" t="s">
        <v>1379</v>
      </c>
      <c r="AD320" s="59" t="s">
        <v>1380</v>
      </c>
      <c r="AE320" s="59" t="s">
        <v>658</v>
      </c>
      <c r="AF320" s="59" t="s">
        <v>659</v>
      </c>
      <c r="AG320" s="59" t="s">
        <v>653</v>
      </c>
      <c r="AH320" s="59" t="s">
        <v>1046</v>
      </c>
    </row>
    <row r="321" spans="1:34" ht="15.75" customHeight="1">
      <c r="A321" s="72"/>
      <c r="B321" s="72"/>
      <c r="C321" s="93"/>
      <c r="D321" s="72"/>
      <c r="E321" s="93"/>
      <c r="F321" s="72"/>
      <c r="G321" s="93"/>
      <c r="H321" s="72"/>
      <c r="I321" s="72"/>
      <c r="J321" s="77"/>
      <c r="K321" s="77"/>
      <c r="L321" s="77"/>
      <c r="M321" s="75"/>
      <c r="N321" s="59" t="str">
        <f>IF(C321="","",'OPĆI DIO'!$C$1)</f>
        <v/>
      </c>
      <c r="O321" s="59" t="str">
        <f t="shared" si="32"/>
        <v/>
      </c>
      <c r="P321" s="59" t="str">
        <f t="shared" si="33"/>
        <v/>
      </c>
      <c r="Q321" s="59" t="str">
        <f t="shared" si="34"/>
        <v/>
      </c>
      <c r="R321" s="59" t="str">
        <f t="shared" si="35"/>
        <v/>
      </c>
      <c r="S321" s="59" t="str">
        <f t="shared" si="36"/>
        <v/>
      </c>
      <c r="T321" s="59"/>
      <c r="U321" s="59"/>
      <c r="V321" s="59"/>
      <c r="W321" s="59"/>
      <c r="X321" s="59"/>
      <c r="Y321" s="59"/>
      <c r="Z321" s="91"/>
      <c r="AA321" s="59"/>
      <c r="AB321" s="59"/>
      <c r="AC321" s="59" t="s">
        <v>1381</v>
      </c>
      <c r="AD321" s="59" t="s">
        <v>1382</v>
      </c>
      <c r="AE321" s="59" t="s">
        <v>658</v>
      </c>
      <c r="AF321" s="59" t="s">
        <v>659</v>
      </c>
      <c r="AG321" s="59" t="s">
        <v>637</v>
      </c>
      <c r="AH321" s="59" t="s">
        <v>638</v>
      </c>
    </row>
    <row r="322" spans="1:34" ht="15.75" customHeight="1">
      <c r="A322" s="72"/>
      <c r="B322" s="72"/>
      <c r="C322" s="93"/>
      <c r="D322" s="72"/>
      <c r="E322" s="93"/>
      <c r="F322" s="72"/>
      <c r="G322" s="93"/>
      <c r="H322" s="72"/>
      <c r="I322" s="72"/>
      <c r="J322" s="77"/>
      <c r="K322" s="77"/>
      <c r="L322" s="77"/>
      <c r="M322" s="75"/>
      <c r="N322" s="59" t="str">
        <f>IF(C322="","",'OPĆI DIO'!$C$1)</f>
        <v/>
      </c>
      <c r="O322" s="59" t="str">
        <f t="shared" si="32"/>
        <v/>
      </c>
      <c r="P322" s="59" t="str">
        <f t="shared" si="33"/>
        <v/>
      </c>
      <c r="Q322" s="59" t="str">
        <f t="shared" si="34"/>
        <v/>
      </c>
      <c r="R322" s="59" t="str">
        <f t="shared" si="35"/>
        <v/>
      </c>
      <c r="S322" s="59" t="str">
        <f t="shared" si="36"/>
        <v/>
      </c>
      <c r="T322" s="59"/>
      <c r="U322" s="59"/>
      <c r="V322" s="59"/>
      <c r="W322" s="59"/>
      <c r="X322" s="59"/>
      <c r="Y322" s="59"/>
      <c r="Z322" s="91"/>
      <c r="AA322" s="59"/>
      <c r="AB322" s="59"/>
      <c r="AC322" s="59" t="s">
        <v>1383</v>
      </c>
      <c r="AD322" s="59" t="s">
        <v>1384</v>
      </c>
      <c r="AE322" s="59" t="s">
        <v>840</v>
      </c>
      <c r="AF322" s="59" t="s">
        <v>841</v>
      </c>
      <c r="AG322" s="59" t="s">
        <v>637</v>
      </c>
      <c r="AH322" s="59" t="s">
        <v>638</v>
      </c>
    </row>
    <row r="323" spans="1:34" ht="15.75" customHeight="1">
      <c r="A323" s="72"/>
      <c r="B323" s="72"/>
      <c r="C323" s="93"/>
      <c r="D323" s="72"/>
      <c r="E323" s="93"/>
      <c r="F323" s="72"/>
      <c r="G323" s="93"/>
      <c r="H323" s="72"/>
      <c r="I323" s="72"/>
      <c r="J323" s="77"/>
      <c r="K323" s="77"/>
      <c r="L323" s="77"/>
      <c r="M323" s="75"/>
      <c r="N323" s="59" t="str">
        <f>IF(C323="","",'OPĆI DIO'!$C$1)</f>
        <v/>
      </c>
      <c r="O323" s="59" t="str">
        <f t="shared" ref="O323:O386" si="37">LEFT(E323,3)</f>
        <v/>
      </c>
      <c r="P323" s="59" t="str">
        <f t="shared" ref="P323:P386" si="38">LEFT(E323,2)</f>
        <v/>
      </c>
      <c r="Q323" s="59" t="str">
        <f t="shared" ref="Q323:Q386" si="39">LEFT(C323,3)</f>
        <v/>
      </c>
      <c r="R323" s="59" t="str">
        <f t="shared" ref="R323:R386" si="40">MID(I323,2,2)</f>
        <v/>
      </c>
      <c r="S323" s="59" t="str">
        <f t="shared" ref="S323:S386" si="41">LEFT(E323,1)</f>
        <v/>
      </c>
      <c r="T323" s="59"/>
      <c r="U323" s="59"/>
      <c r="V323" s="59"/>
      <c r="W323" s="59"/>
      <c r="X323" s="59"/>
      <c r="Y323" s="59"/>
      <c r="Z323" s="91"/>
      <c r="AA323" s="59"/>
      <c r="AB323" s="59"/>
      <c r="AC323" s="59" t="s">
        <v>1383</v>
      </c>
      <c r="AD323" s="59" t="s">
        <v>1384</v>
      </c>
      <c r="AE323" s="59" t="s">
        <v>658</v>
      </c>
      <c r="AF323" s="59" t="s">
        <v>659</v>
      </c>
      <c r="AG323" s="59" t="s">
        <v>637</v>
      </c>
      <c r="AH323" s="59" t="s">
        <v>638</v>
      </c>
    </row>
    <row r="324" spans="1:34" ht="15.75" customHeight="1">
      <c r="A324" s="72"/>
      <c r="B324" s="72"/>
      <c r="C324" s="93"/>
      <c r="D324" s="72"/>
      <c r="E324" s="93"/>
      <c r="F324" s="72"/>
      <c r="G324" s="93"/>
      <c r="H324" s="72"/>
      <c r="I324" s="72"/>
      <c r="J324" s="77"/>
      <c r="K324" s="77"/>
      <c r="L324" s="77"/>
      <c r="M324" s="75"/>
      <c r="N324" s="59" t="str">
        <f>IF(C324="","",'OPĆI DIO'!$C$1)</f>
        <v/>
      </c>
      <c r="O324" s="59" t="str">
        <f t="shared" si="37"/>
        <v/>
      </c>
      <c r="P324" s="59" t="str">
        <f t="shared" si="38"/>
        <v/>
      </c>
      <c r="Q324" s="59" t="str">
        <f t="shared" si="39"/>
        <v/>
      </c>
      <c r="R324" s="59" t="str">
        <f t="shared" si="40"/>
        <v/>
      </c>
      <c r="S324" s="59" t="str">
        <f t="shared" si="41"/>
        <v/>
      </c>
      <c r="T324" s="59"/>
      <c r="U324" s="59"/>
      <c r="V324" s="59"/>
      <c r="W324" s="59"/>
      <c r="X324" s="59"/>
      <c r="Y324" s="59"/>
      <c r="Z324" s="91"/>
      <c r="AA324" s="59"/>
      <c r="AB324" s="59"/>
      <c r="AC324" s="59" t="s">
        <v>1385</v>
      </c>
      <c r="AD324" s="59" t="s">
        <v>1386</v>
      </c>
      <c r="AE324" s="59" t="s">
        <v>658</v>
      </c>
      <c r="AF324" s="59" t="s">
        <v>659</v>
      </c>
      <c r="AG324" s="59" t="s">
        <v>637</v>
      </c>
      <c r="AH324" s="59" t="s">
        <v>638</v>
      </c>
    </row>
    <row r="325" spans="1:34" ht="15.75" customHeight="1">
      <c r="A325" s="72"/>
      <c r="B325" s="72"/>
      <c r="C325" s="93"/>
      <c r="D325" s="72"/>
      <c r="E325" s="93"/>
      <c r="F325" s="72"/>
      <c r="G325" s="93"/>
      <c r="H325" s="72"/>
      <c r="I325" s="72"/>
      <c r="J325" s="77"/>
      <c r="K325" s="77"/>
      <c r="L325" s="77"/>
      <c r="M325" s="75"/>
      <c r="N325" s="59" t="str">
        <f>IF(C325="","",'OPĆI DIO'!$C$1)</f>
        <v/>
      </c>
      <c r="O325" s="59" t="str">
        <f t="shared" si="37"/>
        <v/>
      </c>
      <c r="P325" s="59" t="str">
        <f t="shared" si="38"/>
        <v/>
      </c>
      <c r="Q325" s="59" t="str">
        <f t="shared" si="39"/>
        <v/>
      </c>
      <c r="R325" s="59" t="str">
        <f t="shared" si="40"/>
        <v/>
      </c>
      <c r="S325" s="59" t="str">
        <f t="shared" si="41"/>
        <v/>
      </c>
      <c r="T325" s="59"/>
      <c r="U325" s="59"/>
      <c r="V325" s="59"/>
      <c r="W325" s="59"/>
      <c r="X325" s="59"/>
      <c r="Y325" s="59"/>
      <c r="Z325" s="91"/>
      <c r="AA325" s="59"/>
      <c r="AB325" s="59"/>
      <c r="AC325" s="59" t="s">
        <v>1387</v>
      </c>
      <c r="AD325" s="59" t="s">
        <v>1388</v>
      </c>
      <c r="AE325" s="59" t="s">
        <v>658</v>
      </c>
      <c r="AF325" s="59" t="s">
        <v>659</v>
      </c>
      <c r="AG325" s="59" t="s">
        <v>637</v>
      </c>
      <c r="AH325" s="59" t="s">
        <v>638</v>
      </c>
    </row>
    <row r="326" spans="1:34" ht="15.75" customHeight="1">
      <c r="A326" s="72"/>
      <c r="B326" s="72"/>
      <c r="C326" s="93"/>
      <c r="D326" s="72"/>
      <c r="E326" s="93"/>
      <c r="F326" s="72"/>
      <c r="G326" s="93"/>
      <c r="H326" s="72"/>
      <c r="I326" s="72"/>
      <c r="J326" s="77"/>
      <c r="K326" s="77"/>
      <c r="L326" s="77"/>
      <c r="M326" s="75"/>
      <c r="N326" s="59" t="str">
        <f>IF(C326="","",'OPĆI DIO'!$C$1)</f>
        <v/>
      </c>
      <c r="O326" s="59" t="str">
        <f t="shared" si="37"/>
        <v/>
      </c>
      <c r="P326" s="59" t="str">
        <f t="shared" si="38"/>
        <v/>
      </c>
      <c r="Q326" s="59" t="str">
        <f t="shared" si="39"/>
        <v/>
      </c>
      <c r="R326" s="59" t="str">
        <f t="shared" si="40"/>
        <v/>
      </c>
      <c r="S326" s="59" t="str">
        <f t="shared" si="41"/>
        <v/>
      </c>
      <c r="T326" s="59"/>
      <c r="U326" s="59"/>
      <c r="V326" s="59"/>
      <c r="W326" s="59"/>
      <c r="X326" s="59"/>
      <c r="Y326" s="59"/>
      <c r="Z326" s="91"/>
      <c r="AA326" s="59"/>
      <c r="AB326" s="59"/>
      <c r="AC326" s="59" t="s">
        <v>1389</v>
      </c>
      <c r="AD326" s="59" t="s">
        <v>1390</v>
      </c>
      <c r="AE326" s="59" t="s">
        <v>658</v>
      </c>
      <c r="AF326" s="59" t="s">
        <v>659</v>
      </c>
      <c r="AG326" s="59" t="s">
        <v>637</v>
      </c>
      <c r="AH326" s="59" t="s">
        <v>638</v>
      </c>
    </row>
    <row r="327" spans="1:34" ht="15.75" customHeight="1">
      <c r="A327" s="72"/>
      <c r="B327" s="72"/>
      <c r="C327" s="93"/>
      <c r="D327" s="72"/>
      <c r="E327" s="93"/>
      <c r="F327" s="72"/>
      <c r="G327" s="93"/>
      <c r="H327" s="72"/>
      <c r="I327" s="72"/>
      <c r="J327" s="77"/>
      <c r="K327" s="77"/>
      <c r="L327" s="77"/>
      <c r="M327" s="75"/>
      <c r="N327" s="59" t="str">
        <f>IF(C327="","",'OPĆI DIO'!$C$1)</f>
        <v/>
      </c>
      <c r="O327" s="59" t="str">
        <f t="shared" si="37"/>
        <v/>
      </c>
      <c r="P327" s="59" t="str">
        <f t="shared" si="38"/>
        <v/>
      </c>
      <c r="Q327" s="59" t="str">
        <f t="shared" si="39"/>
        <v/>
      </c>
      <c r="R327" s="59" t="str">
        <f t="shared" si="40"/>
        <v/>
      </c>
      <c r="S327" s="59" t="str">
        <f t="shared" si="41"/>
        <v/>
      </c>
      <c r="T327" s="59"/>
      <c r="U327" s="59"/>
      <c r="V327" s="59"/>
      <c r="W327" s="59"/>
      <c r="X327" s="59"/>
      <c r="Y327" s="59"/>
      <c r="Z327" s="91"/>
      <c r="AA327" s="59"/>
      <c r="AB327" s="59"/>
      <c r="AC327" s="59" t="s">
        <v>1391</v>
      </c>
      <c r="AD327" s="59" t="s">
        <v>1392</v>
      </c>
      <c r="AE327" s="59" t="s">
        <v>658</v>
      </c>
      <c r="AF327" s="59" t="s">
        <v>659</v>
      </c>
      <c r="AG327" s="59" t="s">
        <v>637</v>
      </c>
      <c r="AH327" s="59" t="s">
        <v>638</v>
      </c>
    </row>
    <row r="328" spans="1:34" ht="15.75" customHeight="1">
      <c r="A328" s="72"/>
      <c r="B328" s="72"/>
      <c r="C328" s="93"/>
      <c r="D328" s="72"/>
      <c r="E328" s="93"/>
      <c r="F328" s="72"/>
      <c r="G328" s="93"/>
      <c r="H328" s="72"/>
      <c r="I328" s="72"/>
      <c r="J328" s="77"/>
      <c r="K328" s="77"/>
      <c r="L328" s="77"/>
      <c r="M328" s="75"/>
      <c r="N328" s="59" t="str">
        <f>IF(C328="","",'OPĆI DIO'!$C$1)</f>
        <v/>
      </c>
      <c r="O328" s="59" t="str">
        <f t="shared" si="37"/>
        <v/>
      </c>
      <c r="P328" s="59" t="str">
        <f t="shared" si="38"/>
        <v/>
      </c>
      <c r="Q328" s="59" t="str">
        <f t="shared" si="39"/>
        <v/>
      </c>
      <c r="R328" s="59" t="str">
        <f t="shared" si="40"/>
        <v/>
      </c>
      <c r="S328" s="59" t="str">
        <f t="shared" si="41"/>
        <v/>
      </c>
      <c r="T328" s="59"/>
      <c r="U328" s="59"/>
      <c r="V328" s="59"/>
      <c r="W328" s="59"/>
      <c r="X328" s="59"/>
      <c r="Y328" s="59"/>
      <c r="Z328" s="91"/>
      <c r="AA328" s="59"/>
      <c r="AB328" s="59"/>
      <c r="AC328" s="59" t="s">
        <v>1393</v>
      </c>
      <c r="AD328" s="59" t="s">
        <v>1394</v>
      </c>
      <c r="AE328" s="59" t="s">
        <v>658</v>
      </c>
      <c r="AF328" s="59" t="s">
        <v>659</v>
      </c>
      <c r="AG328" s="59" t="s">
        <v>637</v>
      </c>
      <c r="AH328" s="59" t="s">
        <v>638</v>
      </c>
    </row>
    <row r="329" spans="1:34" ht="15.75" customHeight="1">
      <c r="A329" s="72"/>
      <c r="B329" s="72"/>
      <c r="C329" s="93"/>
      <c r="D329" s="72"/>
      <c r="E329" s="93"/>
      <c r="F329" s="72"/>
      <c r="G329" s="93"/>
      <c r="H329" s="72"/>
      <c r="I329" s="72"/>
      <c r="J329" s="77"/>
      <c r="K329" s="77"/>
      <c r="L329" s="77"/>
      <c r="M329" s="75"/>
      <c r="N329" s="59" t="str">
        <f>IF(C329="","",'OPĆI DIO'!$C$1)</f>
        <v/>
      </c>
      <c r="O329" s="59" t="str">
        <f t="shared" si="37"/>
        <v/>
      </c>
      <c r="P329" s="59" t="str">
        <f t="shared" si="38"/>
        <v/>
      </c>
      <c r="Q329" s="59" t="str">
        <f t="shared" si="39"/>
        <v/>
      </c>
      <c r="R329" s="59" t="str">
        <f t="shared" si="40"/>
        <v/>
      </c>
      <c r="S329" s="59" t="str">
        <f t="shared" si="41"/>
        <v/>
      </c>
      <c r="T329" s="59"/>
      <c r="U329" s="59"/>
      <c r="V329" s="59"/>
      <c r="W329" s="59"/>
      <c r="X329" s="59"/>
      <c r="Y329" s="59"/>
      <c r="Z329" s="91"/>
      <c r="AA329" s="59"/>
      <c r="AB329" s="59"/>
      <c r="AC329" s="59" t="s">
        <v>1395</v>
      </c>
      <c r="AD329" s="59" t="s">
        <v>1396</v>
      </c>
      <c r="AE329" s="59" t="s">
        <v>658</v>
      </c>
      <c r="AF329" s="59" t="s">
        <v>659</v>
      </c>
      <c r="AG329" s="59" t="s">
        <v>637</v>
      </c>
      <c r="AH329" s="59" t="s">
        <v>638</v>
      </c>
    </row>
    <row r="330" spans="1:34" ht="15.75" customHeight="1">
      <c r="A330" s="72"/>
      <c r="B330" s="72"/>
      <c r="C330" s="93"/>
      <c r="D330" s="72"/>
      <c r="E330" s="93"/>
      <c r="F330" s="72"/>
      <c r="G330" s="93"/>
      <c r="H330" s="72"/>
      <c r="I330" s="72"/>
      <c r="J330" s="77"/>
      <c r="K330" s="77"/>
      <c r="L330" s="77"/>
      <c r="M330" s="75"/>
      <c r="N330" s="59" t="str">
        <f>IF(C330="","",'OPĆI DIO'!$C$1)</f>
        <v/>
      </c>
      <c r="O330" s="59" t="str">
        <f t="shared" si="37"/>
        <v/>
      </c>
      <c r="P330" s="59" t="str">
        <f t="shared" si="38"/>
        <v/>
      </c>
      <c r="Q330" s="59" t="str">
        <f t="shared" si="39"/>
        <v/>
      </c>
      <c r="R330" s="59" t="str">
        <f t="shared" si="40"/>
        <v/>
      </c>
      <c r="S330" s="59" t="str">
        <f t="shared" si="41"/>
        <v/>
      </c>
      <c r="T330" s="59"/>
      <c r="U330" s="59"/>
      <c r="V330" s="59"/>
      <c r="W330" s="59"/>
      <c r="X330" s="59"/>
      <c r="Y330" s="59"/>
      <c r="Z330" s="91"/>
      <c r="AA330" s="59"/>
      <c r="AB330" s="59"/>
      <c r="AC330" s="59" t="s">
        <v>1397</v>
      </c>
      <c r="AD330" s="59" t="s">
        <v>748</v>
      </c>
      <c r="AE330" s="59" t="s">
        <v>658</v>
      </c>
      <c r="AF330" s="59" t="s">
        <v>659</v>
      </c>
      <c r="AG330" s="59" t="s">
        <v>637</v>
      </c>
      <c r="AH330" s="59" t="s">
        <v>638</v>
      </c>
    </row>
    <row r="331" spans="1:34" ht="15.75" customHeight="1">
      <c r="A331" s="72"/>
      <c r="B331" s="72"/>
      <c r="C331" s="93"/>
      <c r="D331" s="72"/>
      <c r="E331" s="93"/>
      <c r="F331" s="72"/>
      <c r="G331" s="93"/>
      <c r="H331" s="72"/>
      <c r="I331" s="72"/>
      <c r="J331" s="77"/>
      <c r="K331" s="77"/>
      <c r="L331" s="77"/>
      <c r="M331" s="75"/>
      <c r="N331" s="59" t="str">
        <f>IF(C331="","",'OPĆI DIO'!$C$1)</f>
        <v/>
      </c>
      <c r="O331" s="59" t="str">
        <f t="shared" si="37"/>
        <v/>
      </c>
      <c r="P331" s="59" t="str">
        <f t="shared" si="38"/>
        <v/>
      </c>
      <c r="Q331" s="59" t="str">
        <f t="shared" si="39"/>
        <v/>
      </c>
      <c r="R331" s="59" t="str">
        <f t="shared" si="40"/>
        <v/>
      </c>
      <c r="S331" s="59" t="str">
        <f t="shared" si="41"/>
        <v/>
      </c>
      <c r="T331" s="59"/>
      <c r="U331" s="59"/>
      <c r="V331" s="59"/>
      <c r="W331" s="59"/>
      <c r="X331" s="59"/>
      <c r="Y331" s="59"/>
      <c r="Z331" s="91"/>
      <c r="AA331" s="59"/>
      <c r="AB331" s="59"/>
      <c r="AC331" s="59" t="s">
        <v>1398</v>
      </c>
      <c r="AD331" s="59" t="s">
        <v>1148</v>
      </c>
      <c r="AE331" s="59" t="s">
        <v>840</v>
      </c>
      <c r="AF331" s="59" t="s">
        <v>841</v>
      </c>
      <c r="AG331" s="59" t="s">
        <v>637</v>
      </c>
      <c r="AH331" s="59" t="s">
        <v>638</v>
      </c>
    </row>
    <row r="332" spans="1:34" ht="15.75" customHeight="1">
      <c r="A332" s="72"/>
      <c r="B332" s="72"/>
      <c r="C332" s="93"/>
      <c r="D332" s="72"/>
      <c r="E332" s="93"/>
      <c r="F332" s="72"/>
      <c r="G332" s="93"/>
      <c r="H332" s="72"/>
      <c r="I332" s="72"/>
      <c r="J332" s="77"/>
      <c r="K332" s="77"/>
      <c r="L332" s="77"/>
      <c r="M332" s="75"/>
      <c r="N332" s="59" t="str">
        <f>IF(C332="","",'OPĆI DIO'!$C$1)</f>
        <v/>
      </c>
      <c r="O332" s="59" t="str">
        <f t="shared" si="37"/>
        <v/>
      </c>
      <c r="P332" s="59" t="str">
        <f t="shared" si="38"/>
        <v/>
      </c>
      <c r="Q332" s="59" t="str">
        <f t="shared" si="39"/>
        <v/>
      </c>
      <c r="R332" s="59" t="str">
        <f t="shared" si="40"/>
        <v/>
      </c>
      <c r="S332" s="59" t="str">
        <f t="shared" si="41"/>
        <v/>
      </c>
      <c r="T332" s="59"/>
      <c r="U332" s="59"/>
      <c r="V332" s="59"/>
      <c r="W332" s="59"/>
      <c r="X332" s="59"/>
      <c r="Y332" s="59"/>
      <c r="Z332" s="91"/>
      <c r="AA332" s="59"/>
      <c r="AB332" s="59"/>
      <c r="AC332" s="59" t="s">
        <v>1399</v>
      </c>
      <c r="AD332" s="59" t="s">
        <v>1400</v>
      </c>
      <c r="AE332" s="59" t="s">
        <v>840</v>
      </c>
      <c r="AF332" s="59" t="s">
        <v>841</v>
      </c>
      <c r="AG332" s="59" t="s">
        <v>637</v>
      </c>
      <c r="AH332" s="59" t="s">
        <v>638</v>
      </c>
    </row>
    <row r="333" spans="1:34" ht="15.75" customHeight="1">
      <c r="A333" s="72"/>
      <c r="B333" s="72"/>
      <c r="C333" s="93"/>
      <c r="D333" s="72"/>
      <c r="E333" s="93"/>
      <c r="F333" s="72"/>
      <c r="G333" s="93"/>
      <c r="H333" s="72"/>
      <c r="I333" s="72"/>
      <c r="J333" s="77"/>
      <c r="K333" s="77"/>
      <c r="L333" s="77"/>
      <c r="M333" s="75"/>
      <c r="N333" s="59" t="str">
        <f>IF(C333="","",'OPĆI DIO'!$C$1)</f>
        <v/>
      </c>
      <c r="O333" s="59" t="str">
        <f t="shared" si="37"/>
        <v/>
      </c>
      <c r="P333" s="59" t="str">
        <f t="shared" si="38"/>
        <v/>
      </c>
      <c r="Q333" s="59" t="str">
        <f t="shared" si="39"/>
        <v/>
      </c>
      <c r="R333" s="59" t="str">
        <f t="shared" si="40"/>
        <v/>
      </c>
      <c r="S333" s="59" t="str">
        <f t="shared" si="41"/>
        <v/>
      </c>
      <c r="T333" s="59"/>
      <c r="U333" s="59"/>
      <c r="V333" s="59"/>
      <c r="W333" s="59"/>
      <c r="X333" s="59"/>
      <c r="Y333" s="59"/>
      <c r="Z333" s="91"/>
      <c r="AA333" s="59"/>
      <c r="AB333" s="59"/>
      <c r="AC333" s="59" t="s">
        <v>1401</v>
      </c>
      <c r="AD333" s="59" t="s">
        <v>1402</v>
      </c>
      <c r="AE333" s="59" t="s">
        <v>840</v>
      </c>
      <c r="AF333" s="59" t="s">
        <v>841</v>
      </c>
      <c r="AG333" s="59" t="s">
        <v>637</v>
      </c>
      <c r="AH333" s="59" t="s">
        <v>638</v>
      </c>
    </row>
    <row r="334" spans="1:34" ht="15.75" customHeight="1">
      <c r="A334" s="72"/>
      <c r="B334" s="72"/>
      <c r="C334" s="93"/>
      <c r="D334" s="72"/>
      <c r="E334" s="93"/>
      <c r="F334" s="72"/>
      <c r="G334" s="93"/>
      <c r="H334" s="72"/>
      <c r="I334" s="72"/>
      <c r="J334" s="77"/>
      <c r="K334" s="77"/>
      <c r="L334" s="77"/>
      <c r="M334" s="75"/>
      <c r="N334" s="59" t="str">
        <f>IF(C334="","",'OPĆI DIO'!$C$1)</f>
        <v/>
      </c>
      <c r="O334" s="59" t="str">
        <f t="shared" si="37"/>
        <v/>
      </c>
      <c r="P334" s="59" t="str">
        <f t="shared" si="38"/>
        <v/>
      </c>
      <c r="Q334" s="59" t="str">
        <f t="shared" si="39"/>
        <v/>
      </c>
      <c r="R334" s="59" t="str">
        <f t="shared" si="40"/>
        <v/>
      </c>
      <c r="S334" s="59" t="str">
        <f t="shared" si="41"/>
        <v/>
      </c>
      <c r="T334" s="59"/>
      <c r="U334" s="59"/>
      <c r="V334" s="59"/>
      <c r="W334" s="59"/>
      <c r="X334" s="59"/>
      <c r="Y334" s="59"/>
      <c r="Z334" s="91"/>
      <c r="AA334" s="59"/>
      <c r="AB334" s="59"/>
      <c r="AC334" s="59" t="s">
        <v>1403</v>
      </c>
      <c r="AD334" s="59" t="s">
        <v>1404</v>
      </c>
      <c r="AE334" s="59" t="s">
        <v>840</v>
      </c>
      <c r="AF334" s="59" t="s">
        <v>841</v>
      </c>
      <c r="AG334" s="59" t="s">
        <v>637</v>
      </c>
      <c r="AH334" s="59" t="s">
        <v>638</v>
      </c>
    </row>
    <row r="335" spans="1:34" ht="15.75" customHeight="1">
      <c r="A335" s="72"/>
      <c r="B335" s="72"/>
      <c r="C335" s="93"/>
      <c r="D335" s="72"/>
      <c r="E335" s="93"/>
      <c r="F335" s="72"/>
      <c r="G335" s="93"/>
      <c r="H335" s="72"/>
      <c r="I335" s="72"/>
      <c r="J335" s="77"/>
      <c r="K335" s="77"/>
      <c r="L335" s="77"/>
      <c r="M335" s="75"/>
      <c r="N335" s="59" t="str">
        <f>IF(C335="","",'OPĆI DIO'!$C$1)</f>
        <v/>
      </c>
      <c r="O335" s="59" t="str">
        <f t="shared" si="37"/>
        <v/>
      </c>
      <c r="P335" s="59" t="str">
        <f t="shared" si="38"/>
        <v/>
      </c>
      <c r="Q335" s="59" t="str">
        <f t="shared" si="39"/>
        <v/>
      </c>
      <c r="R335" s="59" t="str">
        <f t="shared" si="40"/>
        <v/>
      </c>
      <c r="S335" s="59" t="str">
        <f t="shared" si="41"/>
        <v/>
      </c>
      <c r="T335" s="59"/>
      <c r="U335" s="59"/>
      <c r="V335" s="59"/>
      <c r="W335" s="59"/>
      <c r="X335" s="59"/>
      <c r="Y335" s="59"/>
      <c r="Z335" s="91"/>
      <c r="AA335" s="59"/>
      <c r="AB335" s="59"/>
      <c r="AC335" s="59" t="s">
        <v>1405</v>
      </c>
      <c r="AD335" s="59" t="s">
        <v>1406</v>
      </c>
      <c r="AE335" s="59" t="s">
        <v>635</v>
      </c>
      <c r="AF335" s="59" t="s">
        <v>636</v>
      </c>
      <c r="AG335" s="59" t="s">
        <v>637</v>
      </c>
      <c r="AH335" s="59" t="s">
        <v>638</v>
      </c>
    </row>
    <row r="336" spans="1:34" ht="15.75" customHeight="1">
      <c r="A336" s="72"/>
      <c r="B336" s="72"/>
      <c r="C336" s="93"/>
      <c r="D336" s="72"/>
      <c r="E336" s="93"/>
      <c r="F336" s="72"/>
      <c r="G336" s="93"/>
      <c r="H336" s="72"/>
      <c r="I336" s="72"/>
      <c r="J336" s="77"/>
      <c r="K336" s="77"/>
      <c r="L336" s="77"/>
      <c r="M336" s="75"/>
      <c r="N336" s="59" t="str">
        <f>IF(C336="","",'OPĆI DIO'!$C$1)</f>
        <v/>
      </c>
      <c r="O336" s="59" t="str">
        <f t="shared" si="37"/>
        <v/>
      </c>
      <c r="P336" s="59" t="str">
        <f t="shared" si="38"/>
        <v/>
      </c>
      <c r="Q336" s="59" t="str">
        <f t="shared" si="39"/>
        <v/>
      </c>
      <c r="R336" s="59" t="str">
        <f t="shared" si="40"/>
        <v/>
      </c>
      <c r="S336" s="59" t="str">
        <f t="shared" si="41"/>
        <v/>
      </c>
      <c r="T336" s="59"/>
      <c r="U336" s="59"/>
      <c r="V336" s="59"/>
      <c r="W336" s="59"/>
      <c r="X336" s="59"/>
      <c r="Y336" s="59"/>
      <c r="Z336" s="91"/>
      <c r="AA336" s="59"/>
      <c r="AB336" s="59"/>
      <c r="AC336" s="59" t="s">
        <v>1407</v>
      </c>
      <c r="AD336" s="59" t="s">
        <v>1408</v>
      </c>
      <c r="AE336" s="59" t="s">
        <v>635</v>
      </c>
      <c r="AF336" s="59" t="s">
        <v>636</v>
      </c>
      <c r="AG336" s="59" t="s">
        <v>637</v>
      </c>
      <c r="AH336" s="59" t="s">
        <v>638</v>
      </c>
    </row>
    <row r="337" spans="1:34" ht="15.75" customHeight="1">
      <c r="A337" s="72"/>
      <c r="B337" s="72"/>
      <c r="C337" s="93"/>
      <c r="D337" s="72"/>
      <c r="E337" s="93"/>
      <c r="F337" s="72"/>
      <c r="G337" s="93"/>
      <c r="H337" s="72"/>
      <c r="I337" s="72"/>
      <c r="J337" s="77"/>
      <c r="K337" s="77"/>
      <c r="L337" s="77"/>
      <c r="M337" s="75"/>
      <c r="N337" s="59" t="str">
        <f>IF(C337="","",'OPĆI DIO'!$C$1)</f>
        <v/>
      </c>
      <c r="O337" s="59" t="str">
        <f t="shared" si="37"/>
        <v/>
      </c>
      <c r="P337" s="59" t="str">
        <f t="shared" si="38"/>
        <v/>
      </c>
      <c r="Q337" s="59" t="str">
        <f t="shared" si="39"/>
        <v/>
      </c>
      <c r="R337" s="59" t="str">
        <f t="shared" si="40"/>
        <v/>
      </c>
      <c r="S337" s="59" t="str">
        <f t="shared" si="41"/>
        <v/>
      </c>
      <c r="T337" s="59"/>
      <c r="U337" s="59"/>
      <c r="V337" s="59"/>
      <c r="W337" s="59"/>
      <c r="X337" s="59"/>
      <c r="Y337" s="59"/>
      <c r="Z337" s="91"/>
      <c r="AA337" s="59"/>
      <c r="AB337" s="59"/>
      <c r="AC337" s="59" t="s">
        <v>1409</v>
      </c>
      <c r="AD337" s="59" t="s">
        <v>1410</v>
      </c>
      <c r="AE337" s="59" t="s">
        <v>635</v>
      </c>
      <c r="AF337" s="59" t="s">
        <v>636</v>
      </c>
      <c r="AG337" s="59" t="s">
        <v>637</v>
      </c>
      <c r="AH337" s="59" t="s">
        <v>638</v>
      </c>
    </row>
    <row r="338" spans="1:34" ht="15.75" customHeight="1">
      <c r="A338" s="72"/>
      <c r="B338" s="72"/>
      <c r="C338" s="93"/>
      <c r="D338" s="72"/>
      <c r="E338" s="93"/>
      <c r="F338" s="72"/>
      <c r="G338" s="93"/>
      <c r="H338" s="72"/>
      <c r="I338" s="72"/>
      <c r="J338" s="77"/>
      <c r="K338" s="77"/>
      <c r="L338" s="77"/>
      <c r="M338" s="75"/>
      <c r="N338" s="59" t="str">
        <f>IF(C338="","",'OPĆI DIO'!$C$1)</f>
        <v/>
      </c>
      <c r="O338" s="59" t="str">
        <f t="shared" si="37"/>
        <v/>
      </c>
      <c r="P338" s="59" t="str">
        <f t="shared" si="38"/>
        <v/>
      </c>
      <c r="Q338" s="59" t="str">
        <f t="shared" si="39"/>
        <v/>
      </c>
      <c r="R338" s="59" t="str">
        <f t="shared" si="40"/>
        <v/>
      </c>
      <c r="S338" s="59" t="str">
        <f t="shared" si="41"/>
        <v/>
      </c>
      <c r="T338" s="59"/>
      <c r="U338" s="59"/>
      <c r="V338" s="59"/>
      <c r="W338" s="59"/>
      <c r="X338" s="59"/>
      <c r="Y338" s="59"/>
      <c r="Z338" s="91"/>
      <c r="AA338" s="59"/>
      <c r="AB338" s="59"/>
      <c r="AC338" s="59" t="s">
        <v>1411</v>
      </c>
      <c r="AD338" s="59" t="s">
        <v>1412</v>
      </c>
      <c r="AE338" s="59" t="s">
        <v>635</v>
      </c>
      <c r="AF338" s="59" t="s">
        <v>636</v>
      </c>
      <c r="AG338" s="59" t="s">
        <v>637</v>
      </c>
      <c r="AH338" s="59" t="s">
        <v>638</v>
      </c>
    </row>
    <row r="339" spans="1:34" ht="15.75" customHeight="1">
      <c r="A339" s="72"/>
      <c r="B339" s="72"/>
      <c r="C339" s="93"/>
      <c r="D339" s="72"/>
      <c r="E339" s="93"/>
      <c r="F339" s="72"/>
      <c r="G339" s="93"/>
      <c r="H339" s="72"/>
      <c r="I339" s="72"/>
      <c r="J339" s="77"/>
      <c r="K339" s="77"/>
      <c r="L339" s="77"/>
      <c r="M339" s="75"/>
      <c r="N339" s="59" t="str">
        <f>IF(C339="","",'OPĆI DIO'!$C$1)</f>
        <v/>
      </c>
      <c r="O339" s="59" t="str">
        <f t="shared" si="37"/>
        <v/>
      </c>
      <c r="P339" s="59" t="str">
        <f t="shared" si="38"/>
        <v/>
      </c>
      <c r="Q339" s="59" t="str">
        <f t="shared" si="39"/>
        <v/>
      </c>
      <c r="R339" s="59" t="str">
        <f t="shared" si="40"/>
        <v/>
      </c>
      <c r="S339" s="59" t="str">
        <f t="shared" si="41"/>
        <v/>
      </c>
      <c r="T339" s="59"/>
      <c r="U339" s="59"/>
      <c r="V339" s="59"/>
      <c r="W339" s="59"/>
      <c r="X339" s="59"/>
      <c r="Y339" s="59"/>
      <c r="Z339" s="91"/>
      <c r="AA339" s="59"/>
      <c r="AB339" s="59"/>
      <c r="AC339" s="59" t="s">
        <v>1413</v>
      </c>
      <c r="AD339" s="59" t="s">
        <v>1414</v>
      </c>
      <c r="AE339" s="59" t="s">
        <v>635</v>
      </c>
      <c r="AF339" s="59" t="s">
        <v>636</v>
      </c>
      <c r="AG339" s="59" t="s">
        <v>637</v>
      </c>
      <c r="AH339" s="59" t="s">
        <v>638</v>
      </c>
    </row>
    <row r="340" spans="1:34" ht="15.75" customHeight="1">
      <c r="A340" s="72"/>
      <c r="B340" s="72"/>
      <c r="C340" s="93"/>
      <c r="D340" s="72"/>
      <c r="E340" s="93"/>
      <c r="F340" s="72"/>
      <c r="G340" s="93"/>
      <c r="H340" s="72"/>
      <c r="I340" s="72"/>
      <c r="J340" s="77"/>
      <c r="K340" s="77"/>
      <c r="L340" s="77"/>
      <c r="M340" s="75"/>
      <c r="N340" s="59" t="str">
        <f>IF(C340="","",'OPĆI DIO'!$C$1)</f>
        <v/>
      </c>
      <c r="O340" s="59" t="str">
        <f t="shared" si="37"/>
        <v/>
      </c>
      <c r="P340" s="59" t="str">
        <f t="shared" si="38"/>
        <v/>
      </c>
      <c r="Q340" s="59" t="str">
        <f t="shared" si="39"/>
        <v/>
      </c>
      <c r="R340" s="59" t="str">
        <f t="shared" si="40"/>
        <v/>
      </c>
      <c r="S340" s="59" t="str">
        <f t="shared" si="41"/>
        <v/>
      </c>
      <c r="T340" s="59"/>
      <c r="U340" s="59"/>
      <c r="V340" s="59"/>
      <c r="W340" s="59"/>
      <c r="X340" s="59"/>
      <c r="Y340" s="59"/>
      <c r="Z340" s="91"/>
      <c r="AA340" s="59"/>
      <c r="AB340" s="59"/>
      <c r="AC340" s="59" t="s">
        <v>1415</v>
      </c>
      <c r="AD340" s="59" t="s">
        <v>1416</v>
      </c>
      <c r="AE340" s="59" t="s">
        <v>635</v>
      </c>
      <c r="AF340" s="59" t="s">
        <v>636</v>
      </c>
      <c r="AG340" s="59" t="s">
        <v>637</v>
      </c>
      <c r="AH340" s="59" t="s">
        <v>638</v>
      </c>
    </row>
    <row r="341" spans="1:34" ht="15.75" customHeight="1">
      <c r="A341" s="72"/>
      <c r="B341" s="72"/>
      <c r="C341" s="93"/>
      <c r="D341" s="72"/>
      <c r="E341" s="93"/>
      <c r="F341" s="72"/>
      <c r="G341" s="93"/>
      <c r="H341" s="72"/>
      <c r="I341" s="72"/>
      <c r="J341" s="77"/>
      <c r="K341" s="77"/>
      <c r="L341" s="77"/>
      <c r="M341" s="75"/>
      <c r="N341" s="59" t="str">
        <f>IF(C341="","",'OPĆI DIO'!$C$1)</f>
        <v/>
      </c>
      <c r="O341" s="59" t="str">
        <f t="shared" si="37"/>
        <v/>
      </c>
      <c r="P341" s="59" t="str">
        <f t="shared" si="38"/>
        <v/>
      </c>
      <c r="Q341" s="59" t="str">
        <f t="shared" si="39"/>
        <v/>
      </c>
      <c r="R341" s="59" t="str">
        <f t="shared" si="40"/>
        <v/>
      </c>
      <c r="S341" s="59" t="str">
        <f t="shared" si="41"/>
        <v/>
      </c>
      <c r="T341" s="59"/>
      <c r="U341" s="59"/>
      <c r="V341" s="59"/>
      <c r="W341" s="59"/>
      <c r="X341" s="59"/>
      <c r="Y341" s="59"/>
      <c r="Z341" s="91"/>
      <c r="AA341" s="59"/>
      <c r="AB341" s="59"/>
      <c r="AC341" s="59" t="s">
        <v>1417</v>
      </c>
      <c r="AD341" s="59" t="s">
        <v>1418</v>
      </c>
      <c r="AE341" s="59" t="s">
        <v>635</v>
      </c>
      <c r="AF341" s="59" t="s">
        <v>636</v>
      </c>
      <c r="AG341" s="59" t="s">
        <v>637</v>
      </c>
      <c r="AH341" s="59" t="s">
        <v>638</v>
      </c>
    </row>
    <row r="342" spans="1:34" ht="15.75" customHeight="1">
      <c r="A342" s="72"/>
      <c r="B342" s="72"/>
      <c r="C342" s="93"/>
      <c r="D342" s="72"/>
      <c r="E342" s="93"/>
      <c r="F342" s="72"/>
      <c r="G342" s="93"/>
      <c r="H342" s="72"/>
      <c r="I342" s="72"/>
      <c r="J342" s="77"/>
      <c r="K342" s="77"/>
      <c r="L342" s="77"/>
      <c r="M342" s="75"/>
      <c r="N342" s="59" t="str">
        <f>IF(C342="","",'OPĆI DIO'!$C$1)</f>
        <v/>
      </c>
      <c r="O342" s="59" t="str">
        <f t="shared" si="37"/>
        <v/>
      </c>
      <c r="P342" s="59" t="str">
        <f t="shared" si="38"/>
        <v/>
      </c>
      <c r="Q342" s="59" t="str">
        <f t="shared" si="39"/>
        <v/>
      </c>
      <c r="R342" s="59" t="str">
        <f t="shared" si="40"/>
        <v/>
      </c>
      <c r="S342" s="59" t="str">
        <f t="shared" si="41"/>
        <v/>
      </c>
      <c r="T342" s="59"/>
      <c r="U342" s="59"/>
      <c r="V342" s="59"/>
      <c r="W342" s="59"/>
      <c r="X342" s="59"/>
      <c r="Y342" s="59"/>
      <c r="Z342" s="91"/>
      <c r="AA342" s="59"/>
      <c r="AB342" s="59"/>
      <c r="AC342" s="59" t="s">
        <v>1419</v>
      </c>
      <c r="AD342" s="59" t="s">
        <v>1420</v>
      </c>
      <c r="AE342" s="59" t="s">
        <v>635</v>
      </c>
      <c r="AF342" s="59" t="s">
        <v>636</v>
      </c>
      <c r="AG342" s="59" t="s">
        <v>637</v>
      </c>
      <c r="AH342" s="59" t="s">
        <v>638</v>
      </c>
    </row>
    <row r="343" spans="1:34" ht="15.75" customHeight="1">
      <c r="A343" s="72"/>
      <c r="B343" s="72"/>
      <c r="C343" s="93"/>
      <c r="D343" s="72"/>
      <c r="E343" s="93"/>
      <c r="F343" s="72"/>
      <c r="G343" s="93"/>
      <c r="H343" s="72"/>
      <c r="I343" s="72"/>
      <c r="J343" s="77"/>
      <c r="K343" s="77"/>
      <c r="L343" s="77"/>
      <c r="M343" s="75"/>
      <c r="N343" s="59" t="str">
        <f>IF(C343="","",'OPĆI DIO'!$C$1)</f>
        <v/>
      </c>
      <c r="O343" s="59" t="str">
        <f t="shared" si="37"/>
        <v/>
      </c>
      <c r="P343" s="59" t="str">
        <f t="shared" si="38"/>
        <v/>
      </c>
      <c r="Q343" s="59" t="str">
        <f t="shared" si="39"/>
        <v/>
      </c>
      <c r="R343" s="59" t="str">
        <f t="shared" si="40"/>
        <v/>
      </c>
      <c r="S343" s="59" t="str">
        <f t="shared" si="41"/>
        <v/>
      </c>
      <c r="T343" s="59"/>
      <c r="U343" s="59"/>
      <c r="V343" s="59"/>
      <c r="W343" s="59"/>
      <c r="X343" s="59"/>
      <c r="Y343" s="59"/>
      <c r="Z343" s="91"/>
      <c r="AA343" s="59"/>
      <c r="AB343" s="59"/>
      <c r="AC343" s="59" t="s">
        <v>1419</v>
      </c>
      <c r="AD343" s="59" t="s">
        <v>1420</v>
      </c>
      <c r="AE343" s="59" t="s">
        <v>677</v>
      </c>
      <c r="AF343" s="59" t="s">
        <v>678</v>
      </c>
      <c r="AG343" s="59" t="s">
        <v>637</v>
      </c>
      <c r="AH343" s="59" t="s">
        <v>638</v>
      </c>
    </row>
    <row r="344" spans="1:34" ht="15.75" customHeight="1">
      <c r="A344" s="72"/>
      <c r="B344" s="72"/>
      <c r="C344" s="93"/>
      <c r="D344" s="72"/>
      <c r="E344" s="93"/>
      <c r="F344" s="72"/>
      <c r="G344" s="93"/>
      <c r="H344" s="72"/>
      <c r="I344" s="72"/>
      <c r="J344" s="77"/>
      <c r="K344" s="77"/>
      <c r="L344" s="77"/>
      <c r="M344" s="75"/>
      <c r="N344" s="59" t="str">
        <f>IF(C344="","",'OPĆI DIO'!$C$1)</f>
        <v/>
      </c>
      <c r="O344" s="59" t="str">
        <f t="shared" si="37"/>
        <v/>
      </c>
      <c r="P344" s="59" t="str">
        <f t="shared" si="38"/>
        <v/>
      </c>
      <c r="Q344" s="59" t="str">
        <f t="shared" si="39"/>
        <v/>
      </c>
      <c r="R344" s="59" t="str">
        <f t="shared" si="40"/>
        <v/>
      </c>
      <c r="S344" s="59" t="str">
        <f t="shared" si="41"/>
        <v/>
      </c>
      <c r="T344" s="59"/>
      <c r="U344" s="59"/>
      <c r="V344" s="59"/>
      <c r="W344" s="59"/>
      <c r="X344" s="59"/>
      <c r="Y344" s="59"/>
      <c r="Z344" s="91"/>
      <c r="AA344" s="59"/>
      <c r="AB344" s="59"/>
      <c r="AC344" s="59" t="s">
        <v>1421</v>
      </c>
      <c r="AD344" s="59" t="s">
        <v>1422</v>
      </c>
      <c r="AE344" s="59" t="s">
        <v>635</v>
      </c>
      <c r="AF344" s="59" t="s">
        <v>636</v>
      </c>
      <c r="AG344" s="59" t="s">
        <v>637</v>
      </c>
      <c r="AH344" s="59" t="s">
        <v>638</v>
      </c>
    </row>
    <row r="345" spans="1:34" ht="15.75" customHeight="1">
      <c r="A345" s="72"/>
      <c r="B345" s="72"/>
      <c r="C345" s="93"/>
      <c r="D345" s="72"/>
      <c r="E345" s="93"/>
      <c r="F345" s="72"/>
      <c r="G345" s="93"/>
      <c r="H345" s="72"/>
      <c r="I345" s="72"/>
      <c r="J345" s="77"/>
      <c r="K345" s="77"/>
      <c r="L345" s="77"/>
      <c r="M345" s="75"/>
      <c r="N345" s="59" t="str">
        <f>IF(C345="","",'OPĆI DIO'!$C$1)</f>
        <v/>
      </c>
      <c r="O345" s="59" t="str">
        <f t="shared" si="37"/>
        <v/>
      </c>
      <c r="P345" s="59" t="str">
        <f t="shared" si="38"/>
        <v/>
      </c>
      <c r="Q345" s="59" t="str">
        <f t="shared" si="39"/>
        <v/>
      </c>
      <c r="R345" s="59" t="str">
        <f t="shared" si="40"/>
        <v/>
      </c>
      <c r="S345" s="59" t="str">
        <f t="shared" si="41"/>
        <v/>
      </c>
      <c r="T345" s="59"/>
      <c r="U345" s="59"/>
      <c r="V345" s="59"/>
      <c r="W345" s="59"/>
      <c r="X345" s="59"/>
      <c r="Y345" s="59"/>
      <c r="Z345" s="91"/>
      <c r="AA345" s="59"/>
      <c r="AB345" s="59"/>
      <c r="AC345" s="59" t="s">
        <v>1423</v>
      </c>
      <c r="AD345" s="59" t="s">
        <v>1424</v>
      </c>
      <c r="AE345" s="59" t="s">
        <v>635</v>
      </c>
      <c r="AF345" s="59" t="s">
        <v>636</v>
      </c>
      <c r="AG345" s="59" t="s">
        <v>637</v>
      </c>
      <c r="AH345" s="59" t="s">
        <v>638</v>
      </c>
    </row>
    <row r="346" spans="1:34" ht="15.75" customHeight="1">
      <c r="A346" s="72"/>
      <c r="B346" s="72"/>
      <c r="C346" s="93"/>
      <c r="D346" s="72"/>
      <c r="E346" s="93"/>
      <c r="F346" s="72"/>
      <c r="G346" s="93"/>
      <c r="H346" s="72"/>
      <c r="I346" s="72"/>
      <c r="J346" s="77"/>
      <c r="K346" s="77"/>
      <c r="L346" s="77"/>
      <c r="M346" s="75"/>
      <c r="N346" s="59" t="str">
        <f>IF(C346="","",'OPĆI DIO'!$C$1)</f>
        <v/>
      </c>
      <c r="O346" s="59" t="str">
        <f t="shared" si="37"/>
        <v/>
      </c>
      <c r="P346" s="59" t="str">
        <f t="shared" si="38"/>
        <v/>
      </c>
      <c r="Q346" s="59" t="str">
        <f t="shared" si="39"/>
        <v/>
      </c>
      <c r="R346" s="59" t="str">
        <f t="shared" si="40"/>
        <v/>
      </c>
      <c r="S346" s="59" t="str">
        <f t="shared" si="41"/>
        <v/>
      </c>
      <c r="T346" s="59"/>
      <c r="U346" s="59"/>
      <c r="V346" s="59"/>
      <c r="W346" s="59"/>
      <c r="X346" s="59"/>
      <c r="Y346" s="59"/>
      <c r="Z346" s="91"/>
      <c r="AA346" s="59"/>
      <c r="AB346" s="59"/>
      <c r="AC346" s="59" t="s">
        <v>1425</v>
      </c>
      <c r="AD346" s="59" t="s">
        <v>1426</v>
      </c>
      <c r="AE346" s="59" t="s">
        <v>635</v>
      </c>
      <c r="AF346" s="59" t="s">
        <v>636</v>
      </c>
      <c r="AG346" s="59" t="s">
        <v>637</v>
      </c>
      <c r="AH346" s="59" t="s">
        <v>638</v>
      </c>
    </row>
    <row r="347" spans="1:34" ht="15.75" customHeight="1">
      <c r="A347" s="72"/>
      <c r="B347" s="72"/>
      <c r="C347" s="93"/>
      <c r="D347" s="72"/>
      <c r="E347" s="93"/>
      <c r="F347" s="72"/>
      <c r="G347" s="93"/>
      <c r="H347" s="72"/>
      <c r="I347" s="72"/>
      <c r="J347" s="77"/>
      <c r="K347" s="77"/>
      <c r="L347" s="77"/>
      <c r="M347" s="75"/>
      <c r="N347" s="59" t="str">
        <f>IF(C347="","",'OPĆI DIO'!$C$1)</f>
        <v/>
      </c>
      <c r="O347" s="59" t="str">
        <f t="shared" si="37"/>
        <v/>
      </c>
      <c r="P347" s="59" t="str">
        <f t="shared" si="38"/>
        <v/>
      </c>
      <c r="Q347" s="59" t="str">
        <f t="shared" si="39"/>
        <v/>
      </c>
      <c r="R347" s="59" t="str">
        <f t="shared" si="40"/>
        <v/>
      </c>
      <c r="S347" s="59" t="str">
        <f t="shared" si="41"/>
        <v/>
      </c>
      <c r="T347" s="59"/>
      <c r="U347" s="59"/>
      <c r="V347" s="59"/>
      <c r="W347" s="59"/>
      <c r="X347" s="59"/>
      <c r="Y347" s="59"/>
      <c r="Z347" s="91"/>
      <c r="AA347" s="59"/>
      <c r="AB347" s="59"/>
      <c r="AC347" s="59" t="s">
        <v>1427</v>
      </c>
      <c r="AD347" s="59" t="s">
        <v>1428</v>
      </c>
      <c r="AE347" s="59" t="s">
        <v>635</v>
      </c>
      <c r="AF347" s="59" t="s">
        <v>636</v>
      </c>
      <c r="AG347" s="59" t="s">
        <v>637</v>
      </c>
      <c r="AH347" s="59" t="s">
        <v>638</v>
      </c>
    </row>
    <row r="348" spans="1:34" ht="15.75" customHeight="1">
      <c r="A348" s="72"/>
      <c r="B348" s="72"/>
      <c r="C348" s="93"/>
      <c r="D348" s="72"/>
      <c r="E348" s="93"/>
      <c r="F348" s="72"/>
      <c r="G348" s="93"/>
      <c r="H348" s="72"/>
      <c r="I348" s="72"/>
      <c r="J348" s="77"/>
      <c r="K348" s="77"/>
      <c r="L348" s="77"/>
      <c r="M348" s="75"/>
      <c r="N348" s="59" t="str">
        <f>IF(C348="","",'OPĆI DIO'!$C$1)</f>
        <v/>
      </c>
      <c r="O348" s="59" t="str">
        <f t="shared" si="37"/>
        <v/>
      </c>
      <c r="P348" s="59" t="str">
        <f t="shared" si="38"/>
        <v/>
      </c>
      <c r="Q348" s="59" t="str">
        <f t="shared" si="39"/>
        <v/>
      </c>
      <c r="R348" s="59" t="str">
        <f t="shared" si="40"/>
        <v/>
      </c>
      <c r="S348" s="59" t="str">
        <f t="shared" si="41"/>
        <v/>
      </c>
      <c r="T348" s="59"/>
      <c r="U348" s="59"/>
      <c r="V348" s="59"/>
      <c r="W348" s="59"/>
      <c r="X348" s="59"/>
      <c r="Y348" s="59"/>
      <c r="Z348" s="91"/>
      <c r="AA348" s="59"/>
      <c r="AB348" s="59"/>
      <c r="AC348" s="59" t="s">
        <v>1429</v>
      </c>
      <c r="AD348" s="59" t="s">
        <v>1148</v>
      </c>
      <c r="AE348" s="59" t="s">
        <v>635</v>
      </c>
      <c r="AF348" s="59" t="s">
        <v>636</v>
      </c>
      <c r="AG348" s="59" t="s">
        <v>637</v>
      </c>
      <c r="AH348" s="59" t="s">
        <v>638</v>
      </c>
    </row>
    <row r="349" spans="1:34" ht="15.75" customHeight="1">
      <c r="A349" s="72"/>
      <c r="B349" s="72"/>
      <c r="C349" s="93"/>
      <c r="D349" s="72"/>
      <c r="E349" s="93"/>
      <c r="F349" s="72"/>
      <c r="G349" s="93"/>
      <c r="H349" s="72"/>
      <c r="I349" s="72"/>
      <c r="J349" s="77"/>
      <c r="K349" s="77"/>
      <c r="L349" s="77"/>
      <c r="M349" s="75"/>
      <c r="N349" s="59" t="str">
        <f>IF(C349="","",'OPĆI DIO'!$C$1)</f>
        <v/>
      </c>
      <c r="O349" s="59" t="str">
        <f t="shared" si="37"/>
        <v/>
      </c>
      <c r="P349" s="59" t="str">
        <f t="shared" si="38"/>
        <v/>
      </c>
      <c r="Q349" s="59" t="str">
        <f t="shared" si="39"/>
        <v/>
      </c>
      <c r="R349" s="59" t="str">
        <f t="shared" si="40"/>
        <v/>
      </c>
      <c r="S349" s="59" t="str">
        <f t="shared" si="41"/>
        <v/>
      </c>
      <c r="T349" s="59"/>
      <c r="U349" s="59"/>
      <c r="V349" s="59"/>
      <c r="W349" s="59"/>
      <c r="X349" s="59"/>
      <c r="Y349" s="59"/>
      <c r="Z349" s="91"/>
      <c r="AA349" s="59"/>
      <c r="AB349" s="59"/>
      <c r="AC349" s="59"/>
      <c r="AD349" s="59"/>
      <c r="AE349" s="59"/>
      <c r="AF349" s="59"/>
      <c r="AG349" s="59"/>
      <c r="AH349" s="59"/>
    </row>
    <row r="350" spans="1:34" ht="15.75" customHeight="1">
      <c r="A350" s="72"/>
      <c r="B350" s="72"/>
      <c r="C350" s="93"/>
      <c r="D350" s="72"/>
      <c r="E350" s="93"/>
      <c r="F350" s="72"/>
      <c r="G350" s="93"/>
      <c r="H350" s="72"/>
      <c r="I350" s="72"/>
      <c r="J350" s="77"/>
      <c r="K350" s="77"/>
      <c r="L350" s="77"/>
      <c r="M350" s="75"/>
      <c r="N350" s="59" t="str">
        <f>IF(C350="","",'OPĆI DIO'!$C$1)</f>
        <v/>
      </c>
      <c r="O350" s="59" t="str">
        <f t="shared" si="37"/>
        <v/>
      </c>
      <c r="P350" s="59" t="str">
        <f t="shared" si="38"/>
        <v/>
      </c>
      <c r="Q350" s="59" t="str">
        <f t="shared" si="39"/>
        <v/>
      </c>
      <c r="R350" s="59" t="str">
        <f t="shared" si="40"/>
        <v/>
      </c>
      <c r="S350" s="59" t="str">
        <f t="shared" si="41"/>
        <v/>
      </c>
      <c r="T350" s="59"/>
      <c r="U350" s="59"/>
      <c r="V350" s="59"/>
      <c r="W350" s="59"/>
      <c r="X350" s="59"/>
      <c r="Y350" s="59"/>
      <c r="Z350" s="91"/>
      <c r="AA350" s="59"/>
      <c r="AB350" s="59"/>
      <c r="AC350" s="59"/>
      <c r="AD350" s="59"/>
      <c r="AE350" s="59"/>
      <c r="AF350" s="59"/>
      <c r="AG350" s="59"/>
      <c r="AH350" s="59"/>
    </row>
    <row r="351" spans="1:34" ht="15.75" customHeight="1">
      <c r="A351" s="72"/>
      <c r="B351" s="72"/>
      <c r="C351" s="93"/>
      <c r="D351" s="72"/>
      <c r="E351" s="93"/>
      <c r="F351" s="72"/>
      <c r="G351" s="93"/>
      <c r="H351" s="72"/>
      <c r="I351" s="72"/>
      <c r="J351" s="77"/>
      <c r="K351" s="77"/>
      <c r="L351" s="77"/>
      <c r="M351" s="75"/>
      <c r="N351" s="59" t="str">
        <f>IF(C351="","",'OPĆI DIO'!$C$1)</f>
        <v/>
      </c>
      <c r="O351" s="59" t="str">
        <f t="shared" si="37"/>
        <v/>
      </c>
      <c r="P351" s="59" t="str">
        <f t="shared" si="38"/>
        <v/>
      </c>
      <c r="Q351" s="59" t="str">
        <f t="shared" si="39"/>
        <v/>
      </c>
      <c r="R351" s="59" t="str">
        <f t="shared" si="40"/>
        <v/>
      </c>
      <c r="S351" s="59" t="str">
        <f t="shared" si="41"/>
        <v/>
      </c>
      <c r="T351" s="59"/>
      <c r="U351" s="59"/>
      <c r="V351" s="59"/>
      <c r="W351" s="59"/>
      <c r="X351" s="59"/>
      <c r="Y351" s="59"/>
      <c r="Z351" s="91"/>
      <c r="AA351" s="59"/>
      <c r="AB351" s="59"/>
      <c r="AC351" s="59"/>
      <c r="AD351" s="59"/>
      <c r="AE351" s="59"/>
      <c r="AF351" s="59"/>
      <c r="AG351" s="59"/>
      <c r="AH351" s="59"/>
    </row>
    <row r="352" spans="1:34" ht="15.75" customHeight="1">
      <c r="A352" s="72"/>
      <c r="B352" s="72"/>
      <c r="C352" s="93"/>
      <c r="D352" s="72"/>
      <c r="E352" s="93"/>
      <c r="F352" s="72"/>
      <c r="G352" s="93"/>
      <c r="H352" s="72"/>
      <c r="I352" s="72"/>
      <c r="J352" s="77"/>
      <c r="K352" s="77"/>
      <c r="L352" s="77"/>
      <c r="M352" s="75"/>
      <c r="N352" s="59" t="str">
        <f>IF(C352="","",'OPĆI DIO'!$C$1)</f>
        <v/>
      </c>
      <c r="O352" s="59" t="str">
        <f t="shared" si="37"/>
        <v/>
      </c>
      <c r="P352" s="59" t="str">
        <f t="shared" si="38"/>
        <v/>
      </c>
      <c r="Q352" s="59" t="str">
        <f t="shared" si="39"/>
        <v/>
      </c>
      <c r="R352" s="59" t="str">
        <f t="shared" si="40"/>
        <v/>
      </c>
      <c r="S352" s="59" t="str">
        <f t="shared" si="41"/>
        <v/>
      </c>
      <c r="T352" s="59"/>
      <c r="U352" s="59"/>
      <c r="V352" s="59"/>
      <c r="W352" s="59"/>
      <c r="X352" s="59"/>
      <c r="Y352" s="59"/>
      <c r="Z352" s="91"/>
      <c r="AA352" s="59"/>
      <c r="AB352" s="59"/>
      <c r="AC352" s="59"/>
      <c r="AD352" s="59"/>
      <c r="AE352" s="59"/>
      <c r="AF352" s="59"/>
      <c r="AG352" s="59"/>
      <c r="AH352" s="59"/>
    </row>
    <row r="353" spans="1:34" ht="15.75" customHeight="1">
      <c r="A353" s="72"/>
      <c r="B353" s="72"/>
      <c r="C353" s="93"/>
      <c r="D353" s="72"/>
      <c r="E353" s="93"/>
      <c r="F353" s="72"/>
      <c r="G353" s="93"/>
      <c r="H353" s="72"/>
      <c r="I353" s="72"/>
      <c r="J353" s="77"/>
      <c r="K353" s="77"/>
      <c r="L353" s="77"/>
      <c r="M353" s="75"/>
      <c r="N353" s="59" t="str">
        <f>IF(C353="","",'OPĆI DIO'!$C$1)</f>
        <v/>
      </c>
      <c r="O353" s="59" t="str">
        <f t="shared" si="37"/>
        <v/>
      </c>
      <c r="P353" s="59" t="str">
        <f t="shared" si="38"/>
        <v/>
      </c>
      <c r="Q353" s="59" t="str">
        <f t="shared" si="39"/>
        <v/>
      </c>
      <c r="R353" s="59" t="str">
        <f t="shared" si="40"/>
        <v/>
      </c>
      <c r="S353" s="59" t="str">
        <f t="shared" si="41"/>
        <v/>
      </c>
      <c r="T353" s="59"/>
      <c r="U353" s="59"/>
      <c r="V353" s="59"/>
      <c r="W353" s="59"/>
      <c r="X353" s="59"/>
      <c r="Y353" s="59"/>
      <c r="Z353" s="91"/>
      <c r="AA353" s="59"/>
      <c r="AB353" s="59"/>
      <c r="AC353" s="59"/>
      <c r="AD353" s="59"/>
      <c r="AE353" s="59"/>
      <c r="AF353" s="59"/>
      <c r="AG353" s="59"/>
      <c r="AH353" s="59"/>
    </row>
    <row r="354" spans="1:34" ht="15.75" customHeight="1">
      <c r="A354" s="72"/>
      <c r="B354" s="72"/>
      <c r="C354" s="93"/>
      <c r="D354" s="72"/>
      <c r="E354" s="93"/>
      <c r="F354" s="72"/>
      <c r="G354" s="93"/>
      <c r="H354" s="72"/>
      <c r="I354" s="72"/>
      <c r="J354" s="77"/>
      <c r="K354" s="77"/>
      <c r="L354" s="77"/>
      <c r="M354" s="75"/>
      <c r="N354" s="59" t="str">
        <f>IF(C354="","",'OPĆI DIO'!$C$1)</f>
        <v/>
      </c>
      <c r="O354" s="59" t="str">
        <f t="shared" si="37"/>
        <v/>
      </c>
      <c r="P354" s="59" t="str">
        <f t="shared" si="38"/>
        <v/>
      </c>
      <c r="Q354" s="59" t="str">
        <f t="shared" si="39"/>
        <v/>
      </c>
      <c r="R354" s="59" t="str">
        <f t="shared" si="40"/>
        <v/>
      </c>
      <c r="S354" s="59" t="str">
        <f t="shared" si="41"/>
        <v/>
      </c>
      <c r="T354" s="59"/>
      <c r="U354" s="59"/>
      <c r="V354" s="59"/>
      <c r="W354" s="59"/>
      <c r="X354" s="59"/>
      <c r="Y354" s="59"/>
      <c r="Z354" s="91"/>
      <c r="AA354" s="59"/>
      <c r="AB354" s="59"/>
      <c r="AC354" s="59"/>
      <c r="AD354" s="59"/>
      <c r="AE354" s="59"/>
      <c r="AF354" s="59"/>
      <c r="AG354" s="59"/>
      <c r="AH354" s="59"/>
    </row>
    <row r="355" spans="1:34" ht="15.75" customHeight="1">
      <c r="A355" s="72"/>
      <c r="B355" s="72"/>
      <c r="C355" s="93"/>
      <c r="D355" s="72"/>
      <c r="E355" s="93"/>
      <c r="F355" s="72"/>
      <c r="G355" s="93"/>
      <c r="H355" s="72"/>
      <c r="I355" s="72"/>
      <c r="J355" s="77"/>
      <c r="K355" s="77"/>
      <c r="L355" s="77"/>
      <c r="M355" s="75"/>
      <c r="N355" s="59" t="str">
        <f>IF(C355="","",'OPĆI DIO'!$C$1)</f>
        <v/>
      </c>
      <c r="O355" s="59" t="str">
        <f t="shared" si="37"/>
        <v/>
      </c>
      <c r="P355" s="59" t="str">
        <f t="shared" si="38"/>
        <v/>
      </c>
      <c r="Q355" s="59" t="str">
        <f t="shared" si="39"/>
        <v/>
      </c>
      <c r="R355" s="59" t="str">
        <f t="shared" si="40"/>
        <v/>
      </c>
      <c r="S355" s="59" t="str">
        <f t="shared" si="41"/>
        <v/>
      </c>
      <c r="T355" s="59"/>
      <c r="U355" s="59"/>
      <c r="V355" s="59"/>
      <c r="W355" s="59"/>
      <c r="X355" s="59"/>
      <c r="Y355" s="59"/>
      <c r="Z355" s="91"/>
      <c r="AA355" s="59"/>
      <c r="AB355" s="59"/>
      <c r="AC355" s="59"/>
      <c r="AD355" s="59"/>
      <c r="AE355" s="59"/>
      <c r="AF355" s="59"/>
      <c r="AG355" s="59"/>
      <c r="AH355" s="59"/>
    </row>
    <row r="356" spans="1:34" ht="15.75" customHeight="1">
      <c r="A356" s="72"/>
      <c r="B356" s="72"/>
      <c r="C356" s="93"/>
      <c r="D356" s="72"/>
      <c r="E356" s="93"/>
      <c r="F356" s="72"/>
      <c r="G356" s="93"/>
      <c r="H356" s="72"/>
      <c r="I356" s="72"/>
      <c r="J356" s="77"/>
      <c r="K356" s="77"/>
      <c r="L356" s="77"/>
      <c r="M356" s="75"/>
      <c r="N356" s="59" t="str">
        <f>IF(C356="","",'OPĆI DIO'!$C$1)</f>
        <v/>
      </c>
      <c r="O356" s="59" t="str">
        <f t="shared" si="37"/>
        <v/>
      </c>
      <c r="P356" s="59" t="str">
        <f t="shared" si="38"/>
        <v/>
      </c>
      <c r="Q356" s="59" t="str">
        <f t="shared" si="39"/>
        <v/>
      </c>
      <c r="R356" s="59" t="str">
        <f t="shared" si="40"/>
        <v/>
      </c>
      <c r="S356" s="59" t="str">
        <f t="shared" si="41"/>
        <v/>
      </c>
      <c r="T356" s="59"/>
      <c r="U356" s="59"/>
      <c r="V356" s="59"/>
      <c r="W356" s="59"/>
      <c r="X356" s="59"/>
      <c r="Y356" s="59"/>
      <c r="Z356" s="91"/>
      <c r="AA356" s="59"/>
      <c r="AB356" s="59"/>
      <c r="AC356" s="59"/>
      <c r="AD356" s="59"/>
      <c r="AE356" s="59"/>
      <c r="AF356" s="59"/>
      <c r="AG356" s="59"/>
      <c r="AH356" s="59"/>
    </row>
    <row r="357" spans="1:34" ht="15.75" customHeight="1">
      <c r="A357" s="72"/>
      <c r="B357" s="72"/>
      <c r="C357" s="93"/>
      <c r="D357" s="72"/>
      <c r="E357" s="93"/>
      <c r="F357" s="72"/>
      <c r="G357" s="93"/>
      <c r="H357" s="72"/>
      <c r="I357" s="72"/>
      <c r="J357" s="77"/>
      <c r="K357" s="77"/>
      <c r="L357" s="77"/>
      <c r="M357" s="75"/>
      <c r="N357" s="59" t="str">
        <f>IF(C357="","",'OPĆI DIO'!$C$1)</f>
        <v/>
      </c>
      <c r="O357" s="59" t="str">
        <f t="shared" si="37"/>
        <v/>
      </c>
      <c r="P357" s="59" t="str">
        <f t="shared" si="38"/>
        <v/>
      </c>
      <c r="Q357" s="59" t="str">
        <f t="shared" si="39"/>
        <v/>
      </c>
      <c r="R357" s="59" t="str">
        <f t="shared" si="40"/>
        <v/>
      </c>
      <c r="S357" s="59" t="str">
        <f t="shared" si="41"/>
        <v/>
      </c>
      <c r="T357" s="59"/>
      <c r="U357" s="59"/>
      <c r="V357" s="59"/>
      <c r="W357" s="59"/>
      <c r="X357" s="59"/>
      <c r="Y357" s="59"/>
      <c r="Z357" s="91"/>
      <c r="AA357" s="59"/>
      <c r="AB357" s="59"/>
      <c r="AC357" s="59"/>
      <c r="AD357" s="59"/>
      <c r="AE357" s="59"/>
      <c r="AF357" s="59"/>
      <c r="AG357" s="59"/>
      <c r="AH357" s="59"/>
    </row>
    <row r="358" spans="1:34" ht="15.75" customHeight="1">
      <c r="A358" s="72"/>
      <c r="B358" s="72"/>
      <c r="C358" s="93"/>
      <c r="D358" s="72"/>
      <c r="E358" s="93"/>
      <c r="F358" s="72"/>
      <c r="G358" s="93"/>
      <c r="H358" s="72"/>
      <c r="I358" s="72"/>
      <c r="J358" s="77"/>
      <c r="K358" s="77"/>
      <c r="L358" s="77"/>
      <c r="M358" s="75"/>
      <c r="N358" s="59" t="str">
        <f>IF(C358="","",'OPĆI DIO'!$C$1)</f>
        <v/>
      </c>
      <c r="O358" s="59" t="str">
        <f t="shared" si="37"/>
        <v/>
      </c>
      <c r="P358" s="59" t="str">
        <f t="shared" si="38"/>
        <v/>
      </c>
      <c r="Q358" s="59" t="str">
        <f t="shared" si="39"/>
        <v/>
      </c>
      <c r="R358" s="59" t="str">
        <f t="shared" si="40"/>
        <v/>
      </c>
      <c r="S358" s="59" t="str">
        <f t="shared" si="41"/>
        <v/>
      </c>
      <c r="T358" s="59"/>
      <c r="U358" s="59"/>
      <c r="V358" s="59"/>
      <c r="W358" s="59"/>
      <c r="X358" s="59"/>
      <c r="Y358" s="59"/>
      <c r="Z358" s="91"/>
      <c r="AA358" s="59"/>
      <c r="AB358" s="59"/>
      <c r="AC358" s="59"/>
      <c r="AD358" s="59"/>
      <c r="AE358" s="59"/>
      <c r="AF358" s="59"/>
      <c r="AG358" s="59"/>
      <c r="AH358" s="59"/>
    </row>
    <row r="359" spans="1:34" ht="15.75" customHeight="1">
      <c r="A359" s="72"/>
      <c r="B359" s="72"/>
      <c r="C359" s="93"/>
      <c r="D359" s="72"/>
      <c r="E359" s="93"/>
      <c r="F359" s="72"/>
      <c r="G359" s="93"/>
      <c r="H359" s="72"/>
      <c r="I359" s="72"/>
      <c r="J359" s="77"/>
      <c r="K359" s="77"/>
      <c r="L359" s="77"/>
      <c r="M359" s="75"/>
      <c r="N359" s="59" t="str">
        <f>IF(C359="","",'OPĆI DIO'!$C$1)</f>
        <v/>
      </c>
      <c r="O359" s="59" t="str">
        <f t="shared" si="37"/>
        <v/>
      </c>
      <c r="P359" s="59" t="str">
        <f t="shared" si="38"/>
        <v/>
      </c>
      <c r="Q359" s="59" t="str">
        <f t="shared" si="39"/>
        <v/>
      </c>
      <c r="R359" s="59" t="str">
        <f t="shared" si="40"/>
        <v/>
      </c>
      <c r="S359" s="59" t="str">
        <f t="shared" si="41"/>
        <v/>
      </c>
      <c r="T359" s="59"/>
      <c r="U359" s="59"/>
      <c r="V359" s="59"/>
      <c r="W359" s="59"/>
      <c r="X359" s="59"/>
      <c r="Y359" s="59"/>
      <c r="Z359" s="91"/>
      <c r="AA359" s="59"/>
      <c r="AB359" s="59"/>
      <c r="AC359" s="59"/>
      <c r="AD359" s="59"/>
      <c r="AE359" s="59"/>
      <c r="AF359" s="59"/>
      <c r="AG359" s="59"/>
      <c r="AH359" s="59"/>
    </row>
    <row r="360" spans="1:34" ht="15.75" customHeight="1">
      <c r="A360" s="72"/>
      <c r="B360" s="72"/>
      <c r="C360" s="93"/>
      <c r="D360" s="72"/>
      <c r="E360" s="93"/>
      <c r="F360" s="72"/>
      <c r="G360" s="93"/>
      <c r="H360" s="72"/>
      <c r="I360" s="72"/>
      <c r="J360" s="77"/>
      <c r="K360" s="77"/>
      <c r="L360" s="77"/>
      <c r="M360" s="75"/>
      <c r="N360" s="59" t="str">
        <f>IF(C360="","",'OPĆI DIO'!$C$1)</f>
        <v/>
      </c>
      <c r="O360" s="59" t="str">
        <f t="shared" si="37"/>
        <v/>
      </c>
      <c r="P360" s="59" t="str">
        <f t="shared" si="38"/>
        <v/>
      </c>
      <c r="Q360" s="59" t="str">
        <f t="shared" si="39"/>
        <v/>
      </c>
      <c r="R360" s="59" t="str">
        <f t="shared" si="40"/>
        <v/>
      </c>
      <c r="S360" s="59" t="str">
        <f t="shared" si="41"/>
        <v/>
      </c>
      <c r="T360" s="59"/>
      <c r="U360" s="59"/>
      <c r="V360" s="59"/>
      <c r="W360" s="59"/>
      <c r="X360" s="59"/>
      <c r="Y360" s="59"/>
      <c r="Z360" s="91"/>
      <c r="AA360" s="59"/>
      <c r="AB360" s="59"/>
      <c r="AC360" s="59"/>
      <c r="AD360" s="59"/>
      <c r="AE360" s="59"/>
      <c r="AF360" s="59"/>
      <c r="AG360" s="59"/>
      <c r="AH360" s="59"/>
    </row>
    <row r="361" spans="1:34" ht="15.75" customHeight="1">
      <c r="A361" s="72"/>
      <c r="B361" s="72"/>
      <c r="C361" s="93"/>
      <c r="D361" s="72"/>
      <c r="E361" s="93"/>
      <c r="F361" s="72"/>
      <c r="G361" s="93"/>
      <c r="H361" s="72"/>
      <c r="I361" s="72"/>
      <c r="J361" s="77"/>
      <c r="K361" s="77"/>
      <c r="L361" s="77"/>
      <c r="M361" s="75"/>
      <c r="N361" s="59" t="str">
        <f>IF(C361="","",'OPĆI DIO'!$C$1)</f>
        <v/>
      </c>
      <c r="O361" s="59" t="str">
        <f t="shared" si="37"/>
        <v/>
      </c>
      <c r="P361" s="59" t="str">
        <f t="shared" si="38"/>
        <v/>
      </c>
      <c r="Q361" s="59" t="str">
        <f t="shared" si="39"/>
        <v/>
      </c>
      <c r="R361" s="59" t="str">
        <f t="shared" si="40"/>
        <v/>
      </c>
      <c r="S361" s="59" t="str">
        <f t="shared" si="41"/>
        <v/>
      </c>
      <c r="T361" s="59"/>
      <c r="U361" s="59"/>
      <c r="V361" s="59"/>
      <c r="W361" s="59"/>
      <c r="X361" s="59"/>
      <c r="Y361" s="59"/>
      <c r="Z361" s="91"/>
      <c r="AA361" s="59"/>
      <c r="AB361" s="59"/>
      <c r="AC361" s="59"/>
      <c r="AD361" s="59"/>
      <c r="AE361" s="59"/>
      <c r="AF361" s="59"/>
      <c r="AG361" s="59"/>
      <c r="AH361" s="59"/>
    </row>
    <row r="362" spans="1:34" ht="15.75" customHeight="1">
      <c r="A362" s="72"/>
      <c r="B362" s="72"/>
      <c r="C362" s="93"/>
      <c r="D362" s="72"/>
      <c r="E362" s="93"/>
      <c r="F362" s="72"/>
      <c r="G362" s="93"/>
      <c r="H362" s="72"/>
      <c r="I362" s="72"/>
      <c r="J362" s="77"/>
      <c r="K362" s="77"/>
      <c r="L362" s="77"/>
      <c r="M362" s="75"/>
      <c r="N362" s="59" t="str">
        <f>IF(C362="","",'OPĆI DIO'!$C$1)</f>
        <v/>
      </c>
      <c r="O362" s="59" t="str">
        <f t="shared" si="37"/>
        <v/>
      </c>
      <c r="P362" s="59" t="str">
        <f t="shared" si="38"/>
        <v/>
      </c>
      <c r="Q362" s="59" t="str">
        <f t="shared" si="39"/>
        <v/>
      </c>
      <c r="R362" s="59" t="str">
        <f t="shared" si="40"/>
        <v/>
      </c>
      <c r="S362" s="59" t="str">
        <f t="shared" si="41"/>
        <v/>
      </c>
      <c r="T362" s="59"/>
      <c r="U362" s="59"/>
      <c r="V362" s="59"/>
      <c r="W362" s="59"/>
      <c r="X362" s="59"/>
      <c r="Y362" s="59"/>
      <c r="Z362" s="91"/>
      <c r="AA362" s="59"/>
      <c r="AB362" s="59"/>
      <c r="AC362" s="59"/>
      <c r="AD362" s="59"/>
      <c r="AE362" s="59"/>
      <c r="AF362" s="59"/>
      <c r="AG362" s="59"/>
      <c r="AH362" s="59"/>
    </row>
    <row r="363" spans="1:34" ht="15.75" customHeight="1">
      <c r="A363" s="72"/>
      <c r="B363" s="72"/>
      <c r="C363" s="93"/>
      <c r="D363" s="72"/>
      <c r="E363" s="93"/>
      <c r="F363" s="72"/>
      <c r="G363" s="93"/>
      <c r="H363" s="72"/>
      <c r="I363" s="72"/>
      <c r="J363" s="77"/>
      <c r="K363" s="77"/>
      <c r="L363" s="77"/>
      <c r="M363" s="75"/>
      <c r="N363" s="59" t="str">
        <f>IF(C363="","",'OPĆI DIO'!$C$1)</f>
        <v/>
      </c>
      <c r="O363" s="59" t="str">
        <f t="shared" si="37"/>
        <v/>
      </c>
      <c r="P363" s="59" t="str">
        <f t="shared" si="38"/>
        <v/>
      </c>
      <c r="Q363" s="59" t="str">
        <f t="shared" si="39"/>
        <v/>
      </c>
      <c r="R363" s="59" t="str">
        <f t="shared" si="40"/>
        <v/>
      </c>
      <c r="S363" s="59" t="str">
        <f t="shared" si="41"/>
        <v/>
      </c>
      <c r="T363" s="59"/>
      <c r="U363" s="59"/>
      <c r="V363" s="59"/>
      <c r="W363" s="59"/>
      <c r="X363" s="59"/>
      <c r="Y363" s="59"/>
      <c r="Z363" s="91"/>
      <c r="AA363" s="59"/>
      <c r="AB363" s="59"/>
      <c r="AC363" s="59"/>
      <c r="AD363" s="59"/>
      <c r="AE363" s="59"/>
      <c r="AF363" s="59"/>
      <c r="AG363" s="59"/>
      <c r="AH363" s="59"/>
    </row>
    <row r="364" spans="1:34" ht="15.75" customHeight="1">
      <c r="A364" s="72"/>
      <c r="B364" s="72"/>
      <c r="C364" s="93"/>
      <c r="D364" s="72"/>
      <c r="E364" s="93"/>
      <c r="F364" s="72"/>
      <c r="G364" s="93"/>
      <c r="H364" s="72"/>
      <c r="I364" s="72"/>
      <c r="J364" s="77"/>
      <c r="K364" s="77"/>
      <c r="L364" s="77"/>
      <c r="M364" s="75"/>
      <c r="N364" s="59" t="str">
        <f>IF(C364="","",'OPĆI DIO'!$C$1)</f>
        <v/>
      </c>
      <c r="O364" s="59" t="str">
        <f t="shared" si="37"/>
        <v/>
      </c>
      <c r="P364" s="59" t="str">
        <f t="shared" si="38"/>
        <v/>
      </c>
      <c r="Q364" s="59" t="str">
        <f t="shared" si="39"/>
        <v/>
      </c>
      <c r="R364" s="59" t="str">
        <f t="shared" si="40"/>
        <v/>
      </c>
      <c r="S364" s="59" t="str">
        <f t="shared" si="41"/>
        <v/>
      </c>
      <c r="T364" s="59"/>
      <c r="U364" s="59"/>
      <c r="V364" s="59"/>
      <c r="W364" s="59"/>
      <c r="X364" s="59"/>
      <c r="Y364" s="59"/>
      <c r="Z364" s="91"/>
      <c r="AA364" s="59"/>
      <c r="AB364" s="59"/>
      <c r="AC364" s="59"/>
      <c r="AD364" s="59"/>
      <c r="AE364" s="59"/>
      <c r="AF364" s="59"/>
      <c r="AG364" s="59"/>
      <c r="AH364" s="59"/>
    </row>
    <row r="365" spans="1:34" ht="15.75" customHeight="1">
      <c r="A365" s="72"/>
      <c r="B365" s="72"/>
      <c r="C365" s="93"/>
      <c r="D365" s="72"/>
      <c r="E365" s="93"/>
      <c r="F365" s="72"/>
      <c r="G365" s="93"/>
      <c r="H365" s="72"/>
      <c r="I365" s="72"/>
      <c r="J365" s="77"/>
      <c r="K365" s="77"/>
      <c r="L365" s="77"/>
      <c r="M365" s="75"/>
      <c r="N365" s="59" t="str">
        <f>IF(C365="","",'OPĆI DIO'!$C$1)</f>
        <v/>
      </c>
      <c r="O365" s="59" t="str">
        <f t="shared" si="37"/>
        <v/>
      </c>
      <c r="P365" s="59" t="str">
        <f t="shared" si="38"/>
        <v/>
      </c>
      <c r="Q365" s="59" t="str">
        <f t="shared" si="39"/>
        <v/>
      </c>
      <c r="R365" s="59" t="str">
        <f t="shared" si="40"/>
        <v/>
      </c>
      <c r="S365" s="59" t="str">
        <f t="shared" si="41"/>
        <v/>
      </c>
      <c r="T365" s="59"/>
      <c r="U365" s="59"/>
      <c r="V365" s="59"/>
      <c r="W365" s="59"/>
      <c r="X365" s="59"/>
      <c r="Y365" s="59"/>
      <c r="Z365" s="91"/>
      <c r="AA365" s="59"/>
      <c r="AB365" s="59"/>
      <c r="AC365" s="59"/>
      <c r="AD365" s="59"/>
      <c r="AE365" s="59"/>
      <c r="AF365" s="59"/>
      <c r="AG365" s="59"/>
      <c r="AH365" s="59"/>
    </row>
    <row r="366" spans="1:34" ht="15.75" customHeight="1">
      <c r="A366" s="72"/>
      <c r="B366" s="72"/>
      <c r="C366" s="93"/>
      <c r="D366" s="72"/>
      <c r="E366" s="93"/>
      <c r="F366" s="72"/>
      <c r="G366" s="93"/>
      <c r="H366" s="72"/>
      <c r="I366" s="72"/>
      <c r="J366" s="77"/>
      <c r="K366" s="77"/>
      <c r="L366" s="77"/>
      <c r="M366" s="75"/>
      <c r="N366" s="59" t="str">
        <f>IF(C366="","",'OPĆI DIO'!$C$1)</f>
        <v/>
      </c>
      <c r="O366" s="59" t="str">
        <f t="shared" si="37"/>
        <v/>
      </c>
      <c r="P366" s="59" t="str">
        <f t="shared" si="38"/>
        <v/>
      </c>
      <c r="Q366" s="59" t="str">
        <f t="shared" si="39"/>
        <v/>
      </c>
      <c r="R366" s="59" t="str">
        <f t="shared" si="40"/>
        <v/>
      </c>
      <c r="S366" s="59" t="str">
        <f t="shared" si="41"/>
        <v/>
      </c>
      <c r="T366" s="59"/>
      <c r="U366" s="59"/>
      <c r="V366" s="59"/>
      <c r="W366" s="59"/>
      <c r="X366" s="59"/>
      <c r="Y366" s="59"/>
      <c r="Z366" s="91"/>
      <c r="AA366" s="59"/>
      <c r="AB366" s="59"/>
      <c r="AC366" s="59"/>
      <c r="AD366" s="59"/>
      <c r="AE366" s="59"/>
      <c r="AF366" s="59"/>
      <c r="AG366" s="59"/>
      <c r="AH366" s="59"/>
    </row>
    <row r="367" spans="1:34" ht="15.75" customHeight="1">
      <c r="A367" s="72"/>
      <c r="B367" s="72"/>
      <c r="C367" s="93"/>
      <c r="D367" s="72"/>
      <c r="E367" s="93"/>
      <c r="F367" s="72"/>
      <c r="G367" s="93"/>
      <c r="H367" s="72"/>
      <c r="I367" s="72"/>
      <c r="J367" s="77"/>
      <c r="K367" s="77"/>
      <c r="L367" s="77"/>
      <c r="M367" s="75"/>
      <c r="N367" s="59" t="str">
        <f>IF(C367="","",'OPĆI DIO'!$C$1)</f>
        <v/>
      </c>
      <c r="O367" s="59" t="str">
        <f t="shared" si="37"/>
        <v/>
      </c>
      <c r="P367" s="59" t="str">
        <f t="shared" si="38"/>
        <v/>
      </c>
      <c r="Q367" s="59" t="str">
        <f t="shared" si="39"/>
        <v/>
      </c>
      <c r="R367" s="59" t="str">
        <f t="shared" si="40"/>
        <v/>
      </c>
      <c r="S367" s="59" t="str">
        <f t="shared" si="41"/>
        <v/>
      </c>
      <c r="T367" s="59"/>
      <c r="U367" s="59"/>
      <c r="V367" s="59"/>
      <c r="W367" s="59"/>
      <c r="X367" s="59"/>
      <c r="Y367" s="59"/>
      <c r="Z367" s="91"/>
      <c r="AA367" s="59"/>
      <c r="AB367" s="59"/>
      <c r="AC367" s="59"/>
      <c r="AD367" s="59"/>
      <c r="AE367" s="59"/>
      <c r="AF367" s="59"/>
      <c r="AG367" s="59"/>
      <c r="AH367" s="59"/>
    </row>
    <row r="368" spans="1:34" ht="15.75" customHeight="1">
      <c r="A368" s="72"/>
      <c r="B368" s="72"/>
      <c r="C368" s="93"/>
      <c r="D368" s="72"/>
      <c r="E368" s="93"/>
      <c r="F368" s="72"/>
      <c r="G368" s="93"/>
      <c r="H368" s="72"/>
      <c r="I368" s="72"/>
      <c r="J368" s="77"/>
      <c r="K368" s="77"/>
      <c r="L368" s="77"/>
      <c r="M368" s="75"/>
      <c r="N368" s="59" t="str">
        <f>IF(C368="","",'OPĆI DIO'!$C$1)</f>
        <v/>
      </c>
      <c r="O368" s="59" t="str">
        <f t="shared" si="37"/>
        <v/>
      </c>
      <c r="P368" s="59" t="str">
        <f t="shared" si="38"/>
        <v/>
      </c>
      <c r="Q368" s="59" t="str">
        <f t="shared" si="39"/>
        <v/>
      </c>
      <c r="R368" s="59" t="str">
        <f t="shared" si="40"/>
        <v/>
      </c>
      <c r="S368" s="59" t="str">
        <f t="shared" si="41"/>
        <v/>
      </c>
      <c r="T368" s="59"/>
      <c r="U368" s="59"/>
      <c r="V368" s="59"/>
      <c r="W368" s="59"/>
      <c r="X368" s="59"/>
      <c r="Y368" s="59"/>
      <c r="Z368" s="91"/>
      <c r="AA368" s="59"/>
      <c r="AB368" s="59"/>
      <c r="AC368" s="59"/>
      <c r="AD368" s="59"/>
      <c r="AE368" s="59"/>
      <c r="AF368" s="59"/>
      <c r="AG368" s="59"/>
      <c r="AH368" s="59"/>
    </row>
    <row r="369" spans="1:34" ht="15.75" customHeight="1">
      <c r="A369" s="72"/>
      <c r="B369" s="72"/>
      <c r="C369" s="93"/>
      <c r="D369" s="72"/>
      <c r="E369" s="93"/>
      <c r="F369" s="72"/>
      <c r="G369" s="93"/>
      <c r="H369" s="72"/>
      <c r="I369" s="72"/>
      <c r="J369" s="77"/>
      <c r="K369" s="77"/>
      <c r="L369" s="77"/>
      <c r="M369" s="75"/>
      <c r="N369" s="59" t="str">
        <f>IF(C369="","",'OPĆI DIO'!$C$1)</f>
        <v/>
      </c>
      <c r="O369" s="59" t="str">
        <f t="shared" si="37"/>
        <v/>
      </c>
      <c r="P369" s="59" t="str">
        <f t="shared" si="38"/>
        <v/>
      </c>
      <c r="Q369" s="59" t="str">
        <f t="shared" si="39"/>
        <v/>
      </c>
      <c r="R369" s="59" t="str">
        <f t="shared" si="40"/>
        <v/>
      </c>
      <c r="S369" s="59" t="str">
        <f t="shared" si="41"/>
        <v/>
      </c>
      <c r="T369" s="59"/>
      <c r="U369" s="59"/>
      <c r="V369" s="59"/>
      <c r="W369" s="59"/>
      <c r="X369" s="59"/>
      <c r="Y369" s="59"/>
      <c r="Z369" s="91"/>
      <c r="AA369" s="59"/>
      <c r="AB369" s="59"/>
      <c r="AC369" s="59"/>
      <c r="AD369" s="59"/>
      <c r="AE369" s="59"/>
      <c r="AF369" s="59"/>
      <c r="AG369" s="59"/>
      <c r="AH369" s="59"/>
    </row>
    <row r="370" spans="1:34" ht="15.75" customHeight="1">
      <c r="A370" s="72"/>
      <c r="B370" s="72"/>
      <c r="C370" s="93"/>
      <c r="D370" s="72"/>
      <c r="E370" s="93"/>
      <c r="F370" s="72"/>
      <c r="G370" s="93"/>
      <c r="H370" s="72"/>
      <c r="I370" s="72"/>
      <c r="J370" s="77"/>
      <c r="K370" s="77"/>
      <c r="L370" s="77"/>
      <c r="M370" s="75"/>
      <c r="N370" s="59" t="str">
        <f>IF(C370="","",'OPĆI DIO'!$C$1)</f>
        <v/>
      </c>
      <c r="O370" s="59" t="str">
        <f t="shared" si="37"/>
        <v/>
      </c>
      <c r="P370" s="59" t="str">
        <f t="shared" si="38"/>
        <v/>
      </c>
      <c r="Q370" s="59" t="str">
        <f t="shared" si="39"/>
        <v/>
      </c>
      <c r="R370" s="59" t="str">
        <f t="shared" si="40"/>
        <v/>
      </c>
      <c r="S370" s="59" t="str">
        <f t="shared" si="41"/>
        <v/>
      </c>
      <c r="T370" s="59"/>
      <c r="U370" s="59"/>
      <c r="V370" s="59"/>
      <c r="W370" s="59"/>
      <c r="X370" s="59"/>
      <c r="Y370" s="59"/>
      <c r="Z370" s="91"/>
      <c r="AA370" s="59"/>
      <c r="AB370" s="59"/>
      <c r="AC370" s="59"/>
      <c r="AD370" s="59"/>
      <c r="AE370" s="59"/>
      <c r="AF370" s="59"/>
      <c r="AG370" s="59"/>
      <c r="AH370" s="59"/>
    </row>
    <row r="371" spans="1:34" ht="15.75" customHeight="1">
      <c r="A371" s="72"/>
      <c r="B371" s="72"/>
      <c r="C371" s="93"/>
      <c r="D371" s="72"/>
      <c r="E371" s="93"/>
      <c r="F371" s="72"/>
      <c r="G371" s="93"/>
      <c r="H371" s="72"/>
      <c r="I371" s="72"/>
      <c r="J371" s="77"/>
      <c r="K371" s="77"/>
      <c r="L371" s="77"/>
      <c r="M371" s="75"/>
      <c r="N371" s="59" t="str">
        <f>IF(C371="","",'OPĆI DIO'!$C$1)</f>
        <v/>
      </c>
      <c r="O371" s="59" t="str">
        <f t="shared" si="37"/>
        <v/>
      </c>
      <c r="P371" s="59" t="str">
        <f t="shared" si="38"/>
        <v/>
      </c>
      <c r="Q371" s="59" t="str">
        <f t="shared" si="39"/>
        <v/>
      </c>
      <c r="R371" s="59" t="str">
        <f t="shared" si="40"/>
        <v/>
      </c>
      <c r="S371" s="59" t="str">
        <f t="shared" si="41"/>
        <v/>
      </c>
      <c r="T371" s="59"/>
      <c r="U371" s="59"/>
      <c r="V371" s="59"/>
      <c r="W371" s="59"/>
      <c r="X371" s="59"/>
      <c r="Y371" s="59"/>
      <c r="Z371" s="91"/>
      <c r="AA371" s="59"/>
      <c r="AB371" s="59"/>
      <c r="AC371" s="59"/>
      <c r="AD371" s="59"/>
      <c r="AE371" s="59"/>
      <c r="AF371" s="59"/>
      <c r="AG371" s="59"/>
      <c r="AH371" s="59"/>
    </row>
    <row r="372" spans="1:34" ht="15.75" customHeight="1">
      <c r="A372" s="72"/>
      <c r="B372" s="72"/>
      <c r="C372" s="93"/>
      <c r="D372" s="72"/>
      <c r="E372" s="93"/>
      <c r="F372" s="72"/>
      <c r="G372" s="93"/>
      <c r="H372" s="72"/>
      <c r="I372" s="72"/>
      <c r="J372" s="77"/>
      <c r="K372" s="77"/>
      <c r="L372" s="77"/>
      <c r="M372" s="75"/>
      <c r="N372" s="59" t="str">
        <f>IF(C372="","",'OPĆI DIO'!$C$1)</f>
        <v/>
      </c>
      <c r="O372" s="59" t="str">
        <f t="shared" si="37"/>
        <v/>
      </c>
      <c r="P372" s="59" t="str">
        <f t="shared" si="38"/>
        <v/>
      </c>
      <c r="Q372" s="59" t="str">
        <f t="shared" si="39"/>
        <v/>
      </c>
      <c r="R372" s="59" t="str">
        <f t="shared" si="40"/>
        <v/>
      </c>
      <c r="S372" s="59" t="str">
        <f t="shared" si="41"/>
        <v/>
      </c>
      <c r="T372" s="59"/>
      <c r="U372" s="59"/>
      <c r="V372" s="59"/>
      <c r="W372" s="59"/>
      <c r="X372" s="59"/>
      <c r="Y372" s="59"/>
      <c r="Z372" s="91"/>
      <c r="AA372" s="59"/>
      <c r="AB372" s="59"/>
      <c r="AC372" s="59"/>
      <c r="AD372" s="59"/>
      <c r="AE372" s="59"/>
      <c r="AF372" s="59"/>
      <c r="AG372" s="59"/>
      <c r="AH372" s="59"/>
    </row>
    <row r="373" spans="1:34" ht="15.75" customHeight="1">
      <c r="A373" s="72"/>
      <c r="B373" s="72"/>
      <c r="C373" s="93"/>
      <c r="D373" s="72"/>
      <c r="E373" s="93"/>
      <c r="F373" s="72"/>
      <c r="G373" s="93"/>
      <c r="H373" s="72"/>
      <c r="I373" s="72"/>
      <c r="J373" s="77"/>
      <c r="K373" s="77"/>
      <c r="L373" s="77"/>
      <c r="M373" s="75"/>
      <c r="N373" s="59" t="str">
        <f>IF(C373="","",'OPĆI DIO'!$C$1)</f>
        <v/>
      </c>
      <c r="O373" s="59" t="str">
        <f t="shared" si="37"/>
        <v/>
      </c>
      <c r="P373" s="59" t="str">
        <f t="shared" si="38"/>
        <v/>
      </c>
      <c r="Q373" s="59" t="str">
        <f t="shared" si="39"/>
        <v/>
      </c>
      <c r="R373" s="59" t="str">
        <f t="shared" si="40"/>
        <v/>
      </c>
      <c r="S373" s="59" t="str">
        <f t="shared" si="41"/>
        <v/>
      </c>
      <c r="T373" s="59"/>
      <c r="U373" s="59"/>
      <c r="V373" s="59"/>
      <c r="W373" s="59"/>
      <c r="X373" s="59"/>
      <c r="Y373" s="59"/>
      <c r="Z373" s="91"/>
      <c r="AA373" s="59"/>
      <c r="AB373" s="59"/>
      <c r="AC373" s="59"/>
      <c r="AD373" s="59"/>
      <c r="AE373" s="59"/>
      <c r="AF373" s="59"/>
      <c r="AG373" s="59"/>
      <c r="AH373" s="59"/>
    </row>
    <row r="374" spans="1:34" ht="15.75" customHeight="1">
      <c r="A374" s="72"/>
      <c r="B374" s="72"/>
      <c r="C374" s="93"/>
      <c r="D374" s="72"/>
      <c r="E374" s="93"/>
      <c r="F374" s="72"/>
      <c r="G374" s="93"/>
      <c r="H374" s="72"/>
      <c r="I374" s="72"/>
      <c r="J374" s="77"/>
      <c r="K374" s="77"/>
      <c r="L374" s="77"/>
      <c r="M374" s="75"/>
      <c r="N374" s="59" t="str">
        <f>IF(C374="","",'OPĆI DIO'!$C$1)</f>
        <v/>
      </c>
      <c r="O374" s="59" t="str">
        <f t="shared" si="37"/>
        <v/>
      </c>
      <c r="P374" s="59" t="str">
        <f t="shared" si="38"/>
        <v/>
      </c>
      <c r="Q374" s="59" t="str">
        <f t="shared" si="39"/>
        <v/>
      </c>
      <c r="R374" s="59" t="str">
        <f t="shared" si="40"/>
        <v/>
      </c>
      <c r="S374" s="59" t="str">
        <f t="shared" si="41"/>
        <v/>
      </c>
      <c r="T374" s="59"/>
      <c r="U374" s="59"/>
      <c r="V374" s="59"/>
      <c r="W374" s="59"/>
      <c r="X374" s="59"/>
      <c r="Y374" s="59"/>
      <c r="Z374" s="91"/>
      <c r="AA374" s="59"/>
      <c r="AB374" s="59"/>
      <c r="AC374" s="59"/>
      <c r="AD374" s="59"/>
      <c r="AE374" s="59"/>
      <c r="AF374" s="59"/>
      <c r="AG374" s="59"/>
      <c r="AH374" s="59"/>
    </row>
    <row r="375" spans="1:34" ht="15.75" customHeight="1">
      <c r="A375" s="72"/>
      <c r="B375" s="72"/>
      <c r="C375" s="93"/>
      <c r="D375" s="72"/>
      <c r="E375" s="93"/>
      <c r="F375" s="72"/>
      <c r="G375" s="93"/>
      <c r="H375" s="72"/>
      <c r="I375" s="72"/>
      <c r="J375" s="77"/>
      <c r="K375" s="77"/>
      <c r="L375" s="77"/>
      <c r="M375" s="75"/>
      <c r="N375" s="59" t="str">
        <f>IF(C375="","",'OPĆI DIO'!$C$1)</f>
        <v/>
      </c>
      <c r="O375" s="59" t="str">
        <f t="shared" si="37"/>
        <v/>
      </c>
      <c r="P375" s="59" t="str">
        <f t="shared" si="38"/>
        <v/>
      </c>
      <c r="Q375" s="59" t="str">
        <f t="shared" si="39"/>
        <v/>
      </c>
      <c r="R375" s="59" t="str">
        <f t="shared" si="40"/>
        <v/>
      </c>
      <c r="S375" s="59" t="str">
        <f t="shared" si="41"/>
        <v/>
      </c>
      <c r="T375" s="59"/>
      <c r="U375" s="59"/>
      <c r="V375" s="59"/>
      <c r="W375" s="59"/>
      <c r="X375" s="59"/>
      <c r="Y375" s="59"/>
      <c r="Z375" s="91"/>
      <c r="AA375" s="59"/>
      <c r="AB375" s="59"/>
      <c r="AC375" s="59"/>
      <c r="AD375" s="59"/>
      <c r="AE375" s="59"/>
      <c r="AF375" s="59"/>
      <c r="AG375" s="59"/>
      <c r="AH375" s="59"/>
    </row>
    <row r="376" spans="1:34" ht="15.75" customHeight="1">
      <c r="A376" s="72"/>
      <c r="B376" s="72"/>
      <c r="C376" s="93"/>
      <c r="D376" s="72"/>
      <c r="E376" s="93"/>
      <c r="F376" s="72"/>
      <c r="G376" s="93"/>
      <c r="H376" s="72"/>
      <c r="I376" s="72"/>
      <c r="J376" s="77"/>
      <c r="K376" s="77"/>
      <c r="L376" s="77"/>
      <c r="M376" s="75"/>
      <c r="N376" s="59" t="str">
        <f>IF(C376="","",'OPĆI DIO'!$C$1)</f>
        <v/>
      </c>
      <c r="O376" s="59" t="str">
        <f t="shared" si="37"/>
        <v/>
      </c>
      <c r="P376" s="59" t="str">
        <f t="shared" si="38"/>
        <v/>
      </c>
      <c r="Q376" s="59" t="str">
        <f t="shared" si="39"/>
        <v/>
      </c>
      <c r="R376" s="59" t="str">
        <f t="shared" si="40"/>
        <v/>
      </c>
      <c r="S376" s="59" t="str">
        <f t="shared" si="41"/>
        <v/>
      </c>
      <c r="T376" s="59"/>
      <c r="U376" s="59"/>
      <c r="V376" s="59"/>
      <c r="W376" s="59"/>
      <c r="X376" s="59"/>
      <c r="Y376" s="59"/>
      <c r="Z376" s="91"/>
      <c r="AA376" s="59"/>
      <c r="AB376" s="59"/>
      <c r="AC376" s="59"/>
      <c r="AD376" s="59"/>
      <c r="AE376" s="59"/>
      <c r="AF376" s="59"/>
      <c r="AG376" s="59"/>
      <c r="AH376" s="59"/>
    </row>
    <row r="377" spans="1:34" ht="15.75" customHeight="1">
      <c r="A377" s="72"/>
      <c r="B377" s="72"/>
      <c r="C377" s="93"/>
      <c r="D377" s="72"/>
      <c r="E377" s="93"/>
      <c r="F377" s="72"/>
      <c r="G377" s="93"/>
      <c r="H377" s="72"/>
      <c r="I377" s="72"/>
      <c r="J377" s="77"/>
      <c r="K377" s="77"/>
      <c r="L377" s="77"/>
      <c r="M377" s="75"/>
      <c r="N377" s="59" t="str">
        <f>IF(C377="","",'OPĆI DIO'!$C$1)</f>
        <v/>
      </c>
      <c r="O377" s="59" t="str">
        <f t="shared" si="37"/>
        <v/>
      </c>
      <c r="P377" s="59" t="str">
        <f t="shared" si="38"/>
        <v/>
      </c>
      <c r="Q377" s="59" t="str">
        <f t="shared" si="39"/>
        <v/>
      </c>
      <c r="R377" s="59" t="str">
        <f t="shared" si="40"/>
        <v/>
      </c>
      <c r="S377" s="59" t="str">
        <f t="shared" si="41"/>
        <v/>
      </c>
      <c r="T377" s="59"/>
      <c r="U377" s="59"/>
      <c r="V377" s="59"/>
      <c r="W377" s="59"/>
      <c r="X377" s="59"/>
      <c r="Y377" s="59"/>
      <c r="Z377" s="91"/>
      <c r="AA377" s="59"/>
      <c r="AB377" s="59"/>
      <c r="AC377" s="59"/>
      <c r="AD377" s="59"/>
      <c r="AE377" s="59"/>
      <c r="AF377" s="59"/>
      <c r="AG377" s="59"/>
      <c r="AH377" s="59"/>
    </row>
    <row r="378" spans="1:34" ht="15.75" customHeight="1">
      <c r="A378" s="72"/>
      <c r="B378" s="72"/>
      <c r="C378" s="93"/>
      <c r="D378" s="72"/>
      <c r="E378" s="93"/>
      <c r="F378" s="72"/>
      <c r="G378" s="93"/>
      <c r="H378" s="72"/>
      <c r="I378" s="72"/>
      <c r="J378" s="77"/>
      <c r="K378" s="77"/>
      <c r="L378" s="77"/>
      <c r="M378" s="75"/>
      <c r="N378" s="59" t="str">
        <f>IF(C378="","",'OPĆI DIO'!$C$1)</f>
        <v/>
      </c>
      <c r="O378" s="59" t="str">
        <f t="shared" si="37"/>
        <v/>
      </c>
      <c r="P378" s="59" t="str">
        <f t="shared" si="38"/>
        <v/>
      </c>
      <c r="Q378" s="59" t="str">
        <f t="shared" si="39"/>
        <v/>
      </c>
      <c r="R378" s="59" t="str">
        <f t="shared" si="40"/>
        <v/>
      </c>
      <c r="S378" s="59" t="str">
        <f t="shared" si="41"/>
        <v/>
      </c>
      <c r="T378" s="59"/>
      <c r="U378" s="59"/>
      <c r="V378" s="59"/>
      <c r="W378" s="59"/>
      <c r="X378" s="59"/>
      <c r="Y378" s="59"/>
      <c r="Z378" s="91"/>
      <c r="AA378" s="59"/>
      <c r="AB378" s="59"/>
      <c r="AC378" s="59"/>
      <c r="AD378" s="59"/>
      <c r="AE378" s="59"/>
      <c r="AF378" s="59"/>
      <c r="AG378" s="59"/>
      <c r="AH378" s="59"/>
    </row>
    <row r="379" spans="1:34" ht="15.75" customHeight="1">
      <c r="A379" s="72"/>
      <c r="B379" s="72"/>
      <c r="C379" s="93"/>
      <c r="D379" s="72"/>
      <c r="E379" s="93"/>
      <c r="F379" s="72"/>
      <c r="G379" s="93"/>
      <c r="H379" s="72"/>
      <c r="I379" s="72"/>
      <c r="J379" s="77"/>
      <c r="K379" s="77"/>
      <c r="L379" s="77"/>
      <c r="M379" s="75"/>
      <c r="N379" s="59" t="str">
        <f>IF(C379="","",'OPĆI DIO'!$C$1)</f>
        <v/>
      </c>
      <c r="O379" s="59" t="str">
        <f t="shared" si="37"/>
        <v/>
      </c>
      <c r="P379" s="59" t="str">
        <f t="shared" si="38"/>
        <v/>
      </c>
      <c r="Q379" s="59" t="str">
        <f t="shared" si="39"/>
        <v/>
      </c>
      <c r="R379" s="59" t="str">
        <f t="shared" si="40"/>
        <v/>
      </c>
      <c r="S379" s="59" t="str">
        <f t="shared" si="41"/>
        <v/>
      </c>
      <c r="T379" s="59"/>
      <c r="U379" s="59"/>
      <c r="V379" s="59"/>
      <c r="W379" s="59"/>
      <c r="X379" s="59"/>
      <c r="Y379" s="59"/>
      <c r="Z379" s="91"/>
      <c r="AA379" s="59"/>
      <c r="AB379" s="59"/>
      <c r="AC379" s="59"/>
      <c r="AD379" s="59"/>
      <c r="AE379" s="59"/>
      <c r="AF379" s="59"/>
      <c r="AG379" s="59"/>
      <c r="AH379" s="59"/>
    </row>
    <row r="380" spans="1:34" ht="15.75" customHeight="1">
      <c r="A380" s="72"/>
      <c r="B380" s="72"/>
      <c r="C380" s="93"/>
      <c r="D380" s="72"/>
      <c r="E380" s="93"/>
      <c r="F380" s="72"/>
      <c r="G380" s="93"/>
      <c r="H380" s="72"/>
      <c r="I380" s="72"/>
      <c r="J380" s="77"/>
      <c r="K380" s="77"/>
      <c r="L380" s="77"/>
      <c r="M380" s="75"/>
      <c r="N380" s="59" t="str">
        <f>IF(C380="","",'OPĆI DIO'!$C$1)</f>
        <v/>
      </c>
      <c r="O380" s="59" t="str">
        <f t="shared" si="37"/>
        <v/>
      </c>
      <c r="P380" s="59" t="str">
        <f t="shared" si="38"/>
        <v/>
      </c>
      <c r="Q380" s="59" t="str">
        <f t="shared" si="39"/>
        <v/>
      </c>
      <c r="R380" s="59" t="str">
        <f t="shared" si="40"/>
        <v/>
      </c>
      <c r="S380" s="59" t="str">
        <f t="shared" si="41"/>
        <v/>
      </c>
      <c r="T380" s="59"/>
      <c r="U380" s="59"/>
      <c r="V380" s="59"/>
      <c r="W380" s="59"/>
      <c r="X380" s="59"/>
      <c r="Y380" s="59"/>
      <c r="Z380" s="91"/>
      <c r="AA380" s="59"/>
      <c r="AB380" s="59"/>
      <c r="AC380" s="59"/>
      <c r="AD380" s="59"/>
      <c r="AE380" s="59"/>
      <c r="AF380" s="59"/>
      <c r="AG380" s="59"/>
      <c r="AH380" s="59"/>
    </row>
    <row r="381" spans="1:34" ht="15.75" customHeight="1">
      <c r="A381" s="72"/>
      <c r="B381" s="72"/>
      <c r="C381" s="93"/>
      <c r="D381" s="72"/>
      <c r="E381" s="93"/>
      <c r="F381" s="72"/>
      <c r="G381" s="93"/>
      <c r="H381" s="72"/>
      <c r="I381" s="72"/>
      <c r="J381" s="77"/>
      <c r="K381" s="77"/>
      <c r="L381" s="77"/>
      <c r="M381" s="75"/>
      <c r="N381" s="59" t="str">
        <f>IF(C381="","",'OPĆI DIO'!$C$1)</f>
        <v/>
      </c>
      <c r="O381" s="59" t="str">
        <f t="shared" si="37"/>
        <v/>
      </c>
      <c r="P381" s="59" t="str">
        <f t="shared" si="38"/>
        <v/>
      </c>
      <c r="Q381" s="59" t="str">
        <f t="shared" si="39"/>
        <v/>
      </c>
      <c r="R381" s="59" t="str">
        <f t="shared" si="40"/>
        <v/>
      </c>
      <c r="S381" s="59" t="str">
        <f t="shared" si="41"/>
        <v/>
      </c>
      <c r="T381" s="59"/>
      <c r="U381" s="59"/>
      <c r="V381" s="59"/>
      <c r="W381" s="59"/>
      <c r="X381" s="59"/>
      <c r="Y381" s="59"/>
      <c r="Z381" s="91"/>
      <c r="AA381" s="59"/>
      <c r="AB381" s="59"/>
      <c r="AC381" s="59"/>
      <c r="AD381" s="59"/>
      <c r="AE381" s="59"/>
      <c r="AF381" s="59"/>
      <c r="AG381" s="59"/>
      <c r="AH381" s="59"/>
    </row>
    <row r="382" spans="1:34" ht="15.75" customHeight="1">
      <c r="A382" s="72"/>
      <c r="B382" s="72"/>
      <c r="C382" s="93"/>
      <c r="D382" s="72"/>
      <c r="E382" s="93"/>
      <c r="F382" s="72"/>
      <c r="G382" s="93"/>
      <c r="H382" s="72"/>
      <c r="I382" s="72"/>
      <c r="J382" s="77"/>
      <c r="K382" s="77"/>
      <c r="L382" s="77"/>
      <c r="M382" s="75"/>
      <c r="N382" s="59" t="str">
        <f>IF(C382="","",'OPĆI DIO'!$C$1)</f>
        <v/>
      </c>
      <c r="O382" s="59" t="str">
        <f t="shared" si="37"/>
        <v/>
      </c>
      <c r="P382" s="59" t="str">
        <f t="shared" si="38"/>
        <v/>
      </c>
      <c r="Q382" s="59" t="str">
        <f t="shared" si="39"/>
        <v/>
      </c>
      <c r="R382" s="59" t="str">
        <f t="shared" si="40"/>
        <v/>
      </c>
      <c r="S382" s="59" t="str">
        <f t="shared" si="41"/>
        <v/>
      </c>
      <c r="T382" s="59"/>
      <c r="U382" s="59"/>
      <c r="V382" s="59"/>
      <c r="W382" s="59"/>
      <c r="X382" s="59"/>
      <c r="Y382" s="59"/>
      <c r="Z382" s="91"/>
      <c r="AA382" s="59"/>
      <c r="AB382" s="59"/>
      <c r="AC382" s="59"/>
      <c r="AD382" s="59"/>
      <c r="AE382" s="59"/>
      <c r="AF382" s="59"/>
      <c r="AG382" s="59"/>
      <c r="AH382" s="59"/>
    </row>
    <row r="383" spans="1:34" ht="15.75" customHeight="1">
      <c r="A383" s="72"/>
      <c r="B383" s="72"/>
      <c r="C383" s="93"/>
      <c r="D383" s="72"/>
      <c r="E383" s="93"/>
      <c r="F383" s="72"/>
      <c r="G383" s="93"/>
      <c r="H383" s="72"/>
      <c r="I383" s="72"/>
      <c r="J383" s="77"/>
      <c r="K383" s="77"/>
      <c r="L383" s="77"/>
      <c r="M383" s="75"/>
      <c r="N383" s="59" t="str">
        <f>IF(C383="","",'OPĆI DIO'!$C$1)</f>
        <v/>
      </c>
      <c r="O383" s="59" t="str">
        <f t="shared" si="37"/>
        <v/>
      </c>
      <c r="P383" s="59" t="str">
        <f t="shared" si="38"/>
        <v/>
      </c>
      <c r="Q383" s="59" t="str">
        <f t="shared" si="39"/>
        <v/>
      </c>
      <c r="R383" s="59" t="str">
        <f t="shared" si="40"/>
        <v/>
      </c>
      <c r="S383" s="59" t="str">
        <f t="shared" si="41"/>
        <v/>
      </c>
      <c r="T383" s="59"/>
      <c r="U383" s="59"/>
      <c r="V383" s="59"/>
      <c r="W383" s="59"/>
      <c r="X383" s="59"/>
      <c r="Y383" s="59"/>
      <c r="Z383" s="91"/>
      <c r="AA383" s="59"/>
      <c r="AB383" s="59"/>
      <c r="AC383" s="59"/>
      <c r="AD383" s="59"/>
      <c r="AE383" s="59"/>
      <c r="AF383" s="59"/>
      <c r="AG383" s="59"/>
      <c r="AH383" s="59"/>
    </row>
    <row r="384" spans="1:34" ht="15.75" customHeight="1">
      <c r="A384" s="72"/>
      <c r="B384" s="72"/>
      <c r="C384" s="93"/>
      <c r="D384" s="72"/>
      <c r="E384" s="93"/>
      <c r="F384" s="72"/>
      <c r="G384" s="93"/>
      <c r="H384" s="72"/>
      <c r="I384" s="72"/>
      <c r="J384" s="77"/>
      <c r="K384" s="77"/>
      <c r="L384" s="77"/>
      <c r="M384" s="75"/>
      <c r="N384" s="59" t="str">
        <f>IF(C384="","",'OPĆI DIO'!$C$1)</f>
        <v/>
      </c>
      <c r="O384" s="59" t="str">
        <f t="shared" si="37"/>
        <v/>
      </c>
      <c r="P384" s="59" t="str">
        <f t="shared" si="38"/>
        <v/>
      </c>
      <c r="Q384" s="59" t="str">
        <f t="shared" si="39"/>
        <v/>
      </c>
      <c r="R384" s="59" t="str">
        <f t="shared" si="40"/>
        <v/>
      </c>
      <c r="S384" s="59" t="str">
        <f t="shared" si="41"/>
        <v/>
      </c>
      <c r="T384" s="59"/>
      <c r="U384" s="59"/>
      <c r="V384" s="59"/>
      <c r="W384" s="59"/>
      <c r="X384" s="59"/>
      <c r="Y384" s="59"/>
      <c r="Z384" s="91"/>
      <c r="AA384" s="59"/>
      <c r="AB384" s="59"/>
      <c r="AC384" s="59"/>
      <c r="AD384" s="59"/>
      <c r="AE384" s="59"/>
      <c r="AF384" s="59"/>
      <c r="AG384" s="59"/>
      <c r="AH384" s="59"/>
    </row>
    <row r="385" spans="1:34" ht="15.75" customHeight="1">
      <c r="A385" s="72"/>
      <c r="B385" s="72"/>
      <c r="C385" s="93"/>
      <c r="D385" s="72"/>
      <c r="E385" s="93"/>
      <c r="F385" s="72"/>
      <c r="G385" s="93"/>
      <c r="H385" s="72"/>
      <c r="I385" s="72"/>
      <c r="J385" s="77"/>
      <c r="K385" s="77"/>
      <c r="L385" s="77"/>
      <c r="M385" s="75"/>
      <c r="N385" s="59" t="str">
        <f>IF(C385="","",'OPĆI DIO'!$C$1)</f>
        <v/>
      </c>
      <c r="O385" s="59" t="str">
        <f t="shared" si="37"/>
        <v/>
      </c>
      <c r="P385" s="59" t="str">
        <f t="shared" si="38"/>
        <v/>
      </c>
      <c r="Q385" s="59" t="str">
        <f t="shared" si="39"/>
        <v/>
      </c>
      <c r="R385" s="59" t="str">
        <f t="shared" si="40"/>
        <v/>
      </c>
      <c r="S385" s="59" t="str">
        <f t="shared" si="41"/>
        <v/>
      </c>
      <c r="T385" s="59"/>
      <c r="U385" s="59"/>
      <c r="V385" s="59"/>
      <c r="W385" s="59"/>
      <c r="X385" s="59"/>
      <c r="Y385" s="59"/>
      <c r="Z385" s="91"/>
      <c r="AA385" s="59"/>
      <c r="AB385" s="59"/>
      <c r="AC385" s="59"/>
      <c r="AD385" s="59"/>
      <c r="AE385" s="59"/>
      <c r="AF385" s="59"/>
      <c r="AG385" s="59"/>
      <c r="AH385" s="59"/>
    </row>
    <row r="386" spans="1:34" ht="15.75" customHeight="1">
      <c r="A386" s="72"/>
      <c r="B386" s="72"/>
      <c r="C386" s="93"/>
      <c r="D386" s="72"/>
      <c r="E386" s="93"/>
      <c r="F386" s="72"/>
      <c r="G386" s="93"/>
      <c r="H386" s="72"/>
      <c r="I386" s="72"/>
      <c r="J386" s="77"/>
      <c r="K386" s="77"/>
      <c r="L386" s="77"/>
      <c r="M386" s="75"/>
      <c r="N386" s="59" t="str">
        <f>IF(C386="","",'OPĆI DIO'!$C$1)</f>
        <v/>
      </c>
      <c r="O386" s="59" t="str">
        <f t="shared" si="37"/>
        <v/>
      </c>
      <c r="P386" s="59" t="str">
        <f t="shared" si="38"/>
        <v/>
      </c>
      <c r="Q386" s="59" t="str">
        <f t="shared" si="39"/>
        <v/>
      </c>
      <c r="R386" s="59" t="str">
        <f t="shared" si="40"/>
        <v/>
      </c>
      <c r="S386" s="59" t="str">
        <f t="shared" si="41"/>
        <v/>
      </c>
      <c r="T386" s="59"/>
      <c r="U386" s="59"/>
      <c r="V386" s="59"/>
      <c r="W386" s="59"/>
      <c r="X386" s="59"/>
      <c r="Y386" s="59"/>
      <c r="Z386" s="91"/>
      <c r="AA386" s="59"/>
      <c r="AB386" s="59"/>
      <c r="AC386" s="59"/>
      <c r="AD386" s="59"/>
      <c r="AE386" s="59"/>
      <c r="AF386" s="59"/>
      <c r="AG386" s="59"/>
      <c r="AH386" s="59"/>
    </row>
    <row r="387" spans="1:34" ht="15.75" customHeight="1">
      <c r="A387" s="72"/>
      <c r="B387" s="72"/>
      <c r="C387" s="93"/>
      <c r="D387" s="72"/>
      <c r="E387" s="93"/>
      <c r="F387" s="72"/>
      <c r="G387" s="93"/>
      <c r="H387" s="72"/>
      <c r="I387" s="72"/>
      <c r="J387" s="77"/>
      <c r="K387" s="77"/>
      <c r="L387" s="77"/>
      <c r="M387" s="75"/>
      <c r="N387" s="59" t="str">
        <f>IF(C387="","",'OPĆI DIO'!$C$1)</f>
        <v/>
      </c>
      <c r="O387" s="59" t="str">
        <f t="shared" ref="O387:O450" si="42">LEFT(E387,3)</f>
        <v/>
      </c>
      <c r="P387" s="59" t="str">
        <f t="shared" ref="P387:P450" si="43">LEFT(E387,2)</f>
        <v/>
      </c>
      <c r="Q387" s="59" t="str">
        <f t="shared" ref="Q387:Q450" si="44">LEFT(C387,3)</f>
        <v/>
      </c>
      <c r="R387" s="59" t="str">
        <f t="shared" ref="R387:R450" si="45">MID(I387,2,2)</f>
        <v/>
      </c>
      <c r="S387" s="59" t="str">
        <f t="shared" ref="S387:S450" si="46">LEFT(E387,1)</f>
        <v/>
      </c>
      <c r="T387" s="59"/>
      <c r="U387" s="59"/>
      <c r="V387" s="59"/>
      <c r="W387" s="59"/>
      <c r="X387" s="59"/>
      <c r="Y387" s="59"/>
      <c r="Z387" s="91"/>
      <c r="AA387" s="59"/>
      <c r="AB387" s="59"/>
      <c r="AC387" s="59"/>
      <c r="AD387" s="59"/>
      <c r="AE387" s="59"/>
      <c r="AF387" s="59"/>
      <c r="AG387" s="59"/>
      <c r="AH387" s="59"/>
    </row>
    <row r="388" spans="1:34" ht="15.75" customHeight="1">
      <c r="A388" s="72"/>
      <c r="B388" s="72"/>
      <c r="C388" s="93"/>
      <c r="D388" s="72"/>
      <c r="E388" s="93"/>
      <c r="F388" s="72"/>
      <c r="G388" s="93"/>
      <c r="H388" s="72"/>
      <c r="I388" s="72"/>
      <c r="J388" s="77"/>
      <c r="K388" s="77"/>
      <c r="L388" s="77"/>
      <c r="M388" s="75"/>
      <c r="N388" s="59" t="str">
        <f>IF(C388="","",'OPĆI DIO'!$C$1)</f>
        <v/>
      </c>
      <c r="O388" s="59" t="str">
        <f t="shared" si="42"/>
        <v/>
      </c>
      <c r="P388" s="59" t="str">
        <f t="shared" si="43"/>
        <v/>
      </c>
      <c r="Q388" s="59" t="str">
        <f t="shared" si="44"/>
        <v/>
      </c>
      <c r="R388" s="59" t="str">
        <f t="shared" si="45"/>
        <v/>
      </c>
      <c r="S388" s="59" t="str">
        <f t="shared" si="46"/>
        <v/>
      </c>
      <c r="T388" s="59"/>
      <c r="U388" s="59"/>
      <c r="V388" s="59"/>
      <c r="W388" s="59"/>
      <c r="X388" s="59"/>
      <c r="Y388" s="59"/>
      <c r="Z388" s="91"/>
      <c r="AA388" s="59"/>
      <c r="AB388" s="59"/>
      <c r="AC388" s="59"/>
      <c r="AD388" s="59"/>
      <c r="AE388" s="59"/>
      <c r="AF388" s="59"/>
      <c r="AG388" s="59"/>
      <c r="AH388" s="59"/>
    </row>
    <row r="389" spans="1:34" ht="15.75" customHeight="1">
      <c r="A389" s="72"/>
      <c r="B389" s="72"/>
      <c r="C389" s="93"/>
      <c r="D389" s="72"/>
      <c r="E389" s="93"/>
      <c r="F389" s="72"/>
      <c r="G389" s="93"/>
      <c r="H389" s="72"/>
      <c r="I389" s="72"/>
      <c r="J389" s="77"/>
      <c r="K389" s="77"/>
      <c r="L389" s="77"/>
      <c r="M389" s="75"/>
      <c r="N389" s="59" t="str">
        <f>IF(C389="","",'OPĆI DIO'!$C$1)</f>
        <v/>
      </c>
      <c r="O389" s="59" t="str">
        <f t="shared" si="42"/>
        <v/>
      </c>
      <c r="P389" s="59" t="str">
        <f t="shared" si="43"/>
        <v/>
      </c>
      <c r="Q389" s="59" t="str">
        <f t="shared" si="44"/>
        <v/>
      </c>
      <c r="R389" s="59" t="str">
        <f t="shared" si="45"/>
        <v/>
      </c>
      <c r="S389" s="59" t="str">
        <f t="shared" si="46"/>
        <v/>
      </c>
      <c r="T389" s="59"/>
      <c r="U389" s="59"/>
      <c r="V389" s="59"/>
      <c r="W389" s="59"/>
      <c r="X389" s="59"/>
      <c r="Y389" s="59"/>
      <c r="Z389" s="91"/>
      <c r="AA389" s="59"/>
      <c r="AB389" s="59"/>
      <c r="AC389" s="59"/>
      <c r="AD389" s="59"/>
      <c r="AE389" s="59"/>
      <c r="AF389" s="59"/>
      <c r="AG389" s="59"/>
      <c r="AH389" s="59"/>
    </row>
    <row r="390" spans="1:34" ht="15.75" customHeight="1">
      <c r="A390" s="72"/>
      <c r="B390" s="72"/>
      <c r="C390" s="93"/>
      <c r="D390" s="72"/>
      <c r="E390" s="93"/>
      <c r="F390" s="72"/>
      <c r="G390" s="93"/>
      <c r="H390" s="72"/>
      <c r="I390" s="72"/>
      <c r="J390" s="77"/>
      <c r="K390" s="77"/>
      <c r="L390" s="77"/>
      <c r="M390" s="75"/>
      <c r="N390" s="59" t="str">
        <f>IF(C390="","",'OPĆI DIO'!$C$1)</f>
        <v/>
      </c>
      <c r="O390" s="59" t="str">
        <f t="shared" si="42"/>
        <v/>
      </c>
      <c r="P390" s="59" t="str">
        <f t="shared" si="43"/>
        <v/>
      </c>
      <c r="Q390" s="59" t="str">
        <f t="shared" si="44"/>
        <v/>
      </c>
      <c r="R390" s="59" t="str">
        <f t="shared" si="45"/>
        <v/>
      </c>
      <c r="S390" s="59" t="str">
        <f t="shared" si="46"/>
        <v/>
      </c>
      <c r="T390" s="59"/>
      <c r="U390" s="59"/>
      <c r="V390" s="59"/>
      <c r="W390" s="59"/>
      <c r="X390" s="59"/>
      <c r="Y390" s="59"/>
      <c r="Z390" s="91"/>
      <c r="AA390" s="59"/>
      <c r="AB390" s="59"/>
      <c r="AC390" s="59"/>
      <c r="AD390" s="59"/>
      <c r="AE390" s="59"/>
      <c r="AF390" s="59"/>
      <c r="AG390" s="59"/>
      <c r="AH390" s="59"/>
    </row>
    <row r="391" spans="1:34" ht="15.75" customHeight="1">
      <c r="A391" s="72"/>
      <c r="B391" s="72"/>
      <c r="C391" s="93"/>
      <c r="D391" s="72"/>
      <c r="E391" s="93"/>
      <c r="F391" s="72"/>
      <c r="G391" s="93"/>
      <c r="H391" s="72"/>
      <c r="I391" s="72"/>
      <c r="J391" s="77"/>
      <c r="K391" s="77"/>
      <c r="L391" s="77"/>
      <c r="M391" s="75"/>
      <c r="N391" s="59" t="str">
        <f>IF(C391="","",'OPĆI DIO'!$C$1)</f>
        <v/>
      </c>
      <c r="O391" s="59" t="str">
        <f t="shared" si="42"/>
        <v/>
      </c>
      <c r="P391" s="59" t="str">
        <f t="shared" si="43"/>
        <v/>
      </c>
      <c r="Q391" s="59" t="str">
        <f t="shared" si="44"/>
        <v/>
      </c>
      <c r="R391" s="59" t="str">
        <f t="shared" si="45"/>
        <v/>
      </c>
      <c r="S391" s="59" t="str">
        <f t="shared" si="46"/>
        <v/>
      </c>
      <c r="T391" s="59"/>
      <c r="U391" s="59"/>
      <c r="V391" s="59"/>
      <c r="W391" s="59"/>
      <c r="X391" s="59"/>
      <c r="Y391" s="59"/>
      <c r="Z391" s="91"/>
      <c r="AA391" s="59"/>
      <c r="AB391" s="59"/>
      <c r="AC391" s="59"/>
      <c r="AD391" s="59"/>
      <c r="AE391" s="59"/>
      <c r="AF391" s="59"/>
      <c r="AG391" s="59"/>
      <c r="AH391" s="59"/>
    </row>
    <row r="392" spans="1:34" ht="15.75" customHeight="1">
      <c r="A392" s="72"/>
      <c r="B392" s="72"/>
      <c r="C392" s="93"/>
      <c r="D392" s="72"/>
      <c r="E392" s="93"/>
      <c r="F392" s="72"/>
      <c r="G392" s="93"/>
      <c r="H392" s="72"/>
      <c r="I392" s="72"/>
      <c r="J392" s="77"/>
      <c r="K392" s="77"/>
      <c r="L392" s="77"/>
      <c r="M392" s="75"/>
      <c r="N392" s="59" t="str">
        <f>IF(C392="","",'OPĆI DIO'!$C$1)</f>
        <v/>
      </c>
      <c r="O392" s="59" t="str">
        <f t="shared" si="42"/>
        <v/>
      </c>
      <c r="P392" s="59" t="str">
        <f t="shared" si="43"/>
        <v/>
      </c>
      <c r="Q392" s="59" t="str">
        <f t="shared" si="44"/>
        <v/>
      </c>
      <c r="R392" s="59" t="str">
        <f t="shared" si="45"/>
        <v/>
      </c>
      <c r="S392" s="59" t="str">
        <f t="shared" si="46"/>
        <v/>
      </c>
      <c r="T392" s="59"/>
      <c r="U392" s="59"/>
      <c r="V392" s="59"/>
      <c r="W392" s="59"/>
      <c r="X392" s="59"/>
      <c r="Y392" s="59"/>
      <c r="Z392" s="91"/>
      <c r="AA392" s="59"/>
      <c r="AB392" s="59"/>
      <c r="AC392" s="59"/>
      <c r="AD392" s="59"/>
      <c r="AE392" s="59"/>
      <c r="AF392" s="59"/>
      <c r="AG392" s="59"/>
      <c r="AH392" s="59"/>
    </row>
    <row r="393" spans="1:34" ht="15.75" customHeight="1">
      <c r="A393" s="72"/>
      <c r="B393" s="72"/>
      <c r="C393" s="93"/>
      <c r="D393" s="72"/>
      <c r="E393" s="93"/>
      <c r="F393" s="72"/>
      <c r="G393" s="93"/>
      <c r="H393" s="72"/>
      <c r="I393" s="72"/>
      <c r="J393" s="77"/>
      <c r="K393" s="77"/>
      <c r="L393" s="77"/>
      <c r="M393" s="75"/>
      <c r="N393" s="59" t="str">
        <f>IF(C393="","",'OPĆI DIO'!$C$1)</f>
        <v/>
      </c>
      <c r="O393" s="59" t="str">
        <f t="shared" si="42"/>
        <v/>
      </c>
      <c r="P393" s="59" t="str">
        <f t="shared" si="43"/>
        <v/>
      </c>
      <c r="Q393" s="59" t="str">
        <f t="shared" si="44"/>
        <v/>
      </c>
      <c r="R393" s="59" t="str">
        <f t="shared" si="45"/>
        <v/>
      </c>
      <c r="S393" s="59" t="str">
        <f t="shared" si="46"/>
        <v/>
      </c>
      <c r="T393" s="59"/>
      <c r="U393" s="59"/>
      <c r="V393" s="59"/>
      <c r="W393" s="59"/>
      <c r="X393" s="59"/>
      <c r="Y393" s="59"/>
      <c r="Z393" s="91"/>
      <c r="AA393" s="59"/>
      <c r="AB393" s="59"/>
      <c r="AC393" s="59"/>
      <c r="AD393" s="59"/>
      <c r="AE393" s="59"/>
      <c r="AF393" s="59"/>
      <c r="AG393" s="59"/>
      <c r="AH393" s="59"/>
    </row>
    <row r="394" spans="1:34" ht="15.75" customHeight="1">
      <c r="A394" s="72"/>
      <c r="B394" s="72"/>
      <c r="C394" s="93"/>
      <c r="D394" s="72"/>
      <c r="E394" s="93"/>
      <c r="F394" s="72"/>
      <c r="G394" s="93"/>
      <c r="H394" s="72"/>
      <c r="I394" s="72"/>
      <c r="J394" s="77"/>
      <c r="K394" s="77"/>
      <c r="L394" s="77"/>
      <c r="M394" s="75"/>
      <c r="N394" s="59" t="str">
        <f>IF(C394="","",'OPĆI DIO'!$C$1)</f>
        <v/>
      </c>
      <c r="O394" s="59" t="str">
        <f t="shared" si="42"/>
        <v/>
      </c>
      <c r="P394" s="59" t="str">
        <f t="shared" si="43"/>
        <v/>
      </c>
      <c r="Q394" s="59" t="str">
        <f t="shared" si="44"/>
        <v/>
      </c>
      <c r="R394" s="59" t="str">
        <f t="shared" si="45"/>
        <v/>
      </c>
      <c r="S394" s="59" t="str">
        <f t="shared" si="46"/>
        <v/>
      </c>
      <c r="T394" s="59"/>
      <c r="U394" s="59"/>
      <c r="V394" s="59"/>
      <c r="W394" s="59"/>
      <c r="X394" s="59"/>
      <c r="Y394" s="59"/>
      <c r="Z394" s="91"/>
      <c r="AA394" s="59"/>
      <c r="AB394" s="59"/>
      <c r="AC394" s="59"/>
      <c r="AD394" s="59"/>
      <c r="AE394" s="59"/>
      <c r="AF394" s="59"/>
      <c r="AG394" s="59"/>
      <c r="AH394" s="59"/>
    </row>
    <row r="395" spans="1:34" ht="15.75" customHeight="1">
      <c r="A395" s="72"/>
      <c r="B395" s="72"/>
      <c r="C395" s="93"/>
      <c r="D395" s="72"/>
      <c r="E395" s="93"/>
      <c r="F395" s="72"/>
      <c r="G395" s="93"/>
      <c r="H395" s="72"/>
      <c r="I395" s="72"/>
      <c r="J395" s="77"/>
      <c r="K395" s="77"/>
      <c r="L395" s="77"/>
      <c r="M395" s="75"/>
      <c r="N395" s="59" t="str">
        <f>IF(C395="","",'OPĆI DIO'!$C$1)</f>
        <v/>
      </c>
      <c r="O395" s="59" t="str">
        <f t="shared" si="42"/>
        <v/>
      </c>
      <c r="P395" s="59" t="str">
        <f t="shared" si="43"/>
        <v/>
      </c>
      <c r="Q395" s="59" t="str">
        <f t="shared" si="44"/>
        <v/>
      </c>
      <c r="R395" s="59" t="str">
        <f t="shared" si="45"/>
        <v/>
      </c>
      <c r="S395" s="59" t="str">
        <f t="shared" si="46"/>
        <v/>
      </c>
      <c r="T395" s="59"/>
      <c r="U395" s="59"/>
      <c r="V395" s="59"/>
      <c r="W395" s="59"/>
      <c r="X395" s="59"/>
      <c r="Y395" s="59"/>
      <c r="Z395" s="91"/>
      <c r="AA395" s="59"/>
      <c r="AB395" s="59"/>
      <c r="AC395" s="59"/>
      <c r="AD395" s="59"/>
      <c r="AE395" s="59"/>
      <c r="AF395" s="59"/>
      <c r="AG395" s="59"/>
      <c r="AH395" s="59"/>
    </row>
    <row r="396" spans="1:34" ht="15.75" customHeight="1">
      <c r="A396" s="72"/>
      <c r="B396" s="72"/>
      <c r="C396" s="93"/>
      <c r="D396" s="72"/>
      <c r="E396" s="93"/>
      <c r="F396" s="72"/>
      <c r="G396" s="93"/>
      <c r="H396" s="72"/>
      <c r="I396" s="72"/>
      <c r="J396" s="77"/>
      <c r="K396" s="77"/>
      <c r="L396" s="77"/>
      <c r="M396" s="75"/>
      <c r="N396" s="59" t="str">
        <f>IF(C396="","",'OPĆI DIO'!$C$1)</f>
        <v/>
      </c>
      <c r="O396" s="59" t="str">
        <f t="shared" si="42"/>
        <v/>
      </c>
      <c r="P396" s="59" t="str">
        <f t="shared" si="43"/>
        <v/>
      </c>
      <c r="Q396" s="59" t="str">
        <f t="shared" si="44"/>
        <v/>
      </c>
      <c r="R396" s="59" t="str">
        <f t="shared" si="45"/>
        <v/>
      </c>
      <c r="S396" s="59" t="str">
        <f t="shared" si="46"/>
        <v/>
      </c>
      <c r="T396" s="59"/>
      <c r="U396" s="59"/>
      <c r="V396" s="59"/>
      <c r="W396" s="59"/>
      <c r="X396" s="59"/>
      <c r="Y396" s="59"/>
      <c r="Z396" s="91"/>
      <c r="AA396" s="59"/>
      <c r="AB396" s="59"/>
      <c r="AC396" s="59"/>
      <c r="AD396" s="59"/>
      <c r="AE396" s="59"/>
      <c r="AF396" s="59"/>
      <c r="AG396" s="59"/>
      <c r="AH396" s="59"/>
    </row>
    <row r="397" spans="1:34" ht="15.75" customHeight="1">
      <c r="A397" s="72"/>
      <c r="B397" s="72"/>
      <c r="C397" s="93"/>
      <c r="D397" s="72"/>
      <c r="E397" s="93"/>
      <c r="F397" s="72"/>
      <c r="G397" s="93"/>
      <c r="H397" s="72"/>
      <c r="I397" s="72"/>
      <c r="J397" s="77"/>
      <c r="K397" s="77"/>
      <c r="L397" s="77"/>
      <c r="M397" s="75"/>
      <c r="N397" s="59" t="str">
        <f>IF(C397="","",'OPĆI DIO'!$C$1)</f>
        <v/>
      </c>
      <c r="O397" s="59" t="str">
        <f t="shared" si="42"/>
        <v/>
      </c>
      <c r="P397" s="59" t="str">
        <f t="shared" si="43"/>
        <v/>
      </c>
      <c r="Q397" s="59" t="str">
        <f t="shared" si="44"/>
        <v/>
      </c>
      <c r="R397" s="59" t="str">
        <f t="shared" si="45"/>
        <v/>
      </c>
      <c r="S397" s="59" t="str">
        <f t="shared" si="46"/>
        <v/>
      </c>
      <c r="T397" s="59"/>
      <c r="U397" s="59"/>
      <c r="V397" s="59"/>
      <c r="W397" s="59"/>
      <c r="X397" s="59"/>
      <c r="Y397" s="59"/>
      <c r="Z397" s="91"/>
      <c r="AA397" s="59"/>
      <c r="AB397" s="59"/>
      <c r="AC397" s="59"/>
      <c r="AD397" s="59"/>
      <c r="AE397" s="59"/>
      <c r="AF397" s="59"/>
      <c r="AG397" s="59"/>
      <c r="AH397" s="59"/>
    </row>
    <row r="398" spans="1:34" ht="15.75" customHeight="1">
      <c r="A398" s="72"/>
      <c r="B398" s="72"/>
      <c r="C398" s="93"/>
      <c r="D398" s="72"/>
      <c r="E398" s="93"/>
      <c r="F398" s="72"/>
      <c r="G398" s="93"/>
      <c r="H398" s="72"/>
      <c r="I398" s="72"/>
      <c r="J398" s="77"/>
      <c r="K398" s="77"/>
      <c r="L398" s="77"/>
      <c r="M398" s="75"/>
      <c r="N398" s="59" t="str">
        <f>IF(C398="","",'OPĆI DIO'!$C$1)</f>
        <v/>
      </c>
      <c r="O398" s="59" t="str">
        <f t="shared" si="42"/>
        <v/>
      </c>
      <c r="P398" s="59" t="str">
        <f t="shared" si="43"/>
        <v/>
      </c>
      <c r="Q398" s="59" t="str">
        <f t="shared" si="44"/>
        <v/>
      </c>
      <c r="R398" s="59" t="str">
        <f t="shared" si="45"/>
        <v/>
      </c>
      <c r="S398" s="59" t="str">
        <f t="shared" si="46"/>
        <v/>
      </c>
      <c r="T398" s="59"/>
      <c r="U398" s="59"/>
      <c r="V398" s="59"/>
      <c r="W398" s="59"/>
      <c r="X398" s="59"/>
      <c r="Y398" s="59"/>
      <c r="Z398" s="91"/>
      <c r="AA398" s="59"/>
      <c r="AB398" s="59"/>
      <c r="AC398" s="59"/>
      <c r="AD398" s="59"/>
      <c r="AE398" s="59"/>
      <c r="AF398" s="59"/>
      <c r="AG398" s="59"/>
      <c r="AH398" s="59"/>
    </row>
    <row r="399" spans="1:34" ht="15.75" customHeight="1">
      <c r="A399" s="72"/>
      <c r="B399" s="72"/>
      <c r="C399" s="93"/>
      <c r="D399" s="72"/>
      <c r="E399" s="93"/>
      <c r="F399" s="72"/>
      <c r="G399" s="93"/>
      <c r="H399" s="72"/>
      <c r="I399" s="72"/>
      <c r="J399" s="77"/>
      <c r="K399" s="77"/>
      <c r="L399" s="77"/>
      <c r="M399" s="75"/>
      <c r="N399" s="59" t="str">
        <f>IF(C399="","",'OPĆI DIO'!$C$1)</f>
        <v/>
      </c>
      <c r="O399" s="59" t="str">
        <f t="shared" si="42"/>
        <v/>
      </c>
      <c r="P399" s="59" t="str">
        <f t="shared" si="43"/>
        <v/>
      </c>
      <c r="Q399" s="59" t="str">
        <f t="shared" si="44"/>
        <v/>
      </c>
      <c r="R399" s="59" t="str">
        <f t="shared" si="45"/>
        <v/>
      </c>
      <c r="S399" s="59" t="str">
        <f t="shared" si="46"/>
        <v/>
      </c>
      <c r="T399" s="59"/>
      <c r="U399" s="59"/>
      <c r="V399" s="59"/>
      <c r="W399" s="59"/>
      <c r="X399" s="59"/>
      <c r="Y399" s="59"/>
      <c r="Z399" s="91"/>
      <c r="AA399" s="59"/>
      <c r="AB399" s="59"/>
      <c r="AC399" s="59"/>
      <c r="AD399" s="59"/>
      <c r="AE399" s="59"/>
      <c r="AF399" s="59"/>
      <c r="AG399" s="59"/>
      <c r="AH399" s="59"/>
    </row>
    <row r="400" spans="1:34" ht="15.75" customHeight="1">
      <c r="A400" s="72"/>
      <c r="B400" s="72"/>
      <c r="C400" s="93"/>
      <c r="D400" s="72"/>
      <c r="E400" s="93"/>
      <c r="F400" s="72"/>
      <c r="G400" s="93"/>
      <c r="H400" s="72"/>
      <c r="I400" s="72"/>
      <c r="J400" s="77"/>
      <c r="K400" s="77"/>
      <c r="L400" s="77"/>
      <c r="M400" s="75"/>
      <c r="N400" s="59" t="str">
        <f>IF(C400="","",'OPĆI DIO'!$C$1)</f>
        <v/>
      </c>
      <c r="O400" s="59" t="str">
        <f t="shared" si="42"/>
        <v/>
      </c>
      <c r="P400" s="59" t="str">
        <f t="shared" si="43"/>
        <v/>
      </c>
      <c r="Q400" s="59" t="str">
        <f t="shared" si="44"/>
        <v/>
      </c>
      <c r="R400" s="59" t="str">
        <f t="shared" si="45"/>
        <v/>
      </c>
      <c r="S400" s="59" t="str">
        <f t="shared" si="46"/>
        <v/>
      </c>
      <c r="T400" s="59"/>
      <c r="U400" s="59"/>
      <c r="V400" s="59"/>
      <c r="W400" s="59"/>
      <c r="X400" s="59"/>
      <c r="Y400" s="59"/>
      <c r="Z400" s="91"/>
      <c r="AA400" s="59"/>
      <c r="AB400" s="59"/>
      <c r="AC400" s="59"/>
      <c r="AD400" s="59"/>
      <c r="AE400" s="59"/>
      <c r="AF400" s="59"/>
      <c r="AG400" s="59"/>
      <c r="AH400" s="59"/>
    </row>
    <row r="401" spans="1:34" ht="15.75" customHeight="1">
      <c r="A401" s="72"/>
      <c r="B401" s="72"/>
      <c r="C401" s="93"/>
      <c r="D401" s="72"/>
      <c r="E401" s="93"/>
      <c r="F401" s="72"/>
      <c r="G401" s="93"/>
      <c r="H401" s="72"/>
      <c r="I401" s="72"/>
      <c r="J401" s="77"/>
      <c r="K401" s="77"/>
      <c r="L401" s="77"/>
      <c r="M401" s="75"/>
      <c r="N401" s="59" t="str">
        <f>IF(C401="","",'OPĆI DIO'!$C$1)</f>
        <v/>
      </c>
      <c r="O401" s="59" t="str">
        <f t="shared" si="42"/>
        <v/>
      </c>
      <c r="P401" s="59" t="str">
        <f t="shared" si="43"/>
        <v/>
      </c>
      <c r="Q401" s="59" t="str">
        <f t="shared" si="44"/>
        <v/>
      </c>
      <c r="R401" s="59" t="str">
        <f t="shared" si="45"/>
        <v/>
      </c>
      <c r="S401" s="59" t="str">
        <f t="shared" si="46"/>
        <v/>
      </c>
      <c r="T401" s="59"/>
      <c r="U401" s="59"/>
      <c r="V401" s="59"/>
      <c r="W401" s="59"/>
      <c r="X401" s="59"/>
      <c r="Y401" s="59"/>
      <c r="Z401" s="91"/>
      <c r="AA401" s="59"/>
      <c r="AB401" s="59"/>
      <c r="AC401" s="59"/>
      <c r="AD401" s="59"/>
      <c r="AE401" s="59"/>
      <c r="AF401" s="59"/>
      <c r="AG401" s="59"/>
      <c r="AH401" s="59"/>
    </row>
    <row r="402" spans="1:34" ht="15.75" customHeight="1">
      <c r="A402" s="72"/>
      <c r="B402" s="72"/>
      <c r="C402" s="93"/>
      <c r="D402" s="72"/>
      <c r="E402" s="93"/>
      <c r="F402" s="72"/>
      <c r="G402" s="93"/>
      <c r="H402" s="72"/>
      <c r="I402" s="72"/>
      <c r="J402" s="77"/>
      <c r="K402" s="77"/>
      <c r="L402" s="77"/>
      <c r="M402" s="75"/>
      <c r="N402" s="59" t="str">
        <f>IF(C402="","",'OPĆI DIO'!$C$1)</f>
        <v/>
      </c>
      <c r="O402" s="59" t="str">
        <f t="shared" si="42"/>
        <v/>
      </c>
      <c r="P402" s="59" t="str">
        <f t="shared" si="43"/>
        <v/>
      </c>
      <c r="Q402" s="59" t="str">
        <f t="shared" si="44"/>
        <v/>
      </c>
      <c r="R402" s="59" t="str">
        <f t="shared" si="45"/>
        <v/>
      </c>
      <c r="S402" s="59" t="str">
        <f t="shared" si="46"/>
        <v/>
      </c>
      <c r="T402" s="59"/>
      <c r="U402" s="59"/>
      <c r="V402" s="59"/>
      <c r="W402" s="59"/>
      <c r="X402" s="59"/>
      <c r="Y402" s="59"/>
      <c r="Z402" s="91"/>
      <c r="AA402" s="59"/>
      <c r="AB402" s="59"/>
      <c r="AC402" s="59"/>
      <c r="AD402" s="59"/>
      <c r="AE402" s="59"/>
      <c r="AF402" s="59"/>
      <c r="AG402" s="59"/>
      <c r="AH402" s="59"/>
    </row>
    <row r="403" spans="1:34" ht="15.75" customHeight="1">
      <c r="A403" s="72"/>
      <c r="B403" s="72"/>
      <c r="C403" s="93"/>
      <c r="D403" s="72"/>
      <c r="E403" s="93"/>
      <c r="F403" s="72"/>
      <c r="G403" s="93"/>
      <c r="H403" s="72"/>
      <c r="I403" s="72"/>
      <c r="J403" s="77"/>
      <c r="K403" s="77"/>
      <c r="L403" s="77"/>
      <c r="M403" s="75"/>
      <c r="N403" s="59" t="str">
        <f>IF(C403="","",'OPĆI DIO'!$C$1)</f>
        <v/>
      </c>
      <c r="O403" s="59" t="str">
        <f t="shared" si="42"/>
        <v/>
      </c>
      <c r="P403" s="59" t="str">
        <f t="shared" si="43"/>
        <v/>
      </c>
      <c r="Q403" s="59" t="str">
        <f t="shared" si="44"/>
        <v/>
      </c>
      <c r="R403" s="59" t="str">
        <f t="shared" si="45"/>
        <v/>
      </c>
      <c r="S403" s="59" t="str">
        <f t="shared" si="46"/>
        <v/>
      </c>
      <c r="T403" s="59"/>
      <c r="U403" s="59"/>
      <c r="V403" s="59"/>
      <c r="W403" s="59"/>
      <c r="X403" s="59"/>
      <c r="Y403" s="59"/>
      <c r="Z403" s="91"/>
      <c r="AA403" s="59"/>
      <c r="AB403" s="59"/>
      <c r="AC403" s="59"/>
      <c r="AD403" s="59"/>
      <c r="AE403" s="59"/>
      <c r="AF403" s="59"/>
      <c r="AG403" s="59"/>
      <c r="AH403" s="59"/>
    </row>
    <row r="404" spans="1:34" ht="15.75" customHeight="1">
      <c r="A404" s="72"/>
      <c r="B404" s="72"/>
      <c r="C404" s="93"/>
      <c r="D404" s="72"/>
      <c r="E404" s="93"/>
      <c r="F404" s="72"/>
      <c r="G404" s="93"/>
      <c r="H404" s="72"/>
      <c r="I404" s="72"/>
      <c r="J404" s="77"/>
      <c r="K404" s="77"/>
      <c r="L404" s="77"/>
      <c r="M404" s="75"/>
      <c r="N404" s="59" t="str">
        <f>IF(C404="","",'OPĆI DIO'!$C$1)</f>
        <v/>
      </c>
      <c r="O404" s="59" t="str">
        <f t="shared" si="42"/>
        <v/>
      </c>
      <c r="P404" s="59" t="str">
        <f t="shared" si="43"/>
        <v/>
      </c>
      <c r="Q404" s="59" t="str">
        <f t="shared" si="44"/>
        <v/>
      </c>
      <c r="R404" s="59" t="str">
        <f t="shared" si="45"/>
        <v/>
      </c>
      <c r="S404" s="59" t="str">
        <f t="shared" si="46"/>
        <v/>
      </c>
      <c r="T404" s="59"/>
      <c r="U404" s="59"/>
      <c r="V404" s="59"/>
      <c r="W404" s="59"/>
      <c r="X404" s="59"/>
      <c r="Y404" s="59"/>
      <c r="Z404" s="91"/>
      <c r="AA404" s="59"/>
      <c r="AB404" s="59"/>
      <c r="AC404" s="59"/>
      <c r="AD404" s="59"/>
      <c r="AE404" s="59"/>
      <c r="AF404" s="59"/>
      <c r="AG404" s="59"/>
      <c r="AH404" s="59"/>
    </row>
    <row r="405" spans="1:34" ht="15.75" customHeight="1">
      <c r="A405" s="72"/>
      <c r="B405" s="72"/>
      <c r="C405" s="93"/>
      <c r="D405" s="72"/>
      <c r="E405" s="93"/>
      <c r="F405" s="72"/>
      <c r="G405" s="93"/>
      <c r="H405" s="72"/>
      <c r="I405" s="72"/>
      <c r="J405" s="77"/>
      <c r="K405" s="77"/>
      <c r="L405" s="77"/>
      <c r="M405" s="75"/>
      <c r="N405" s="59" t="str">
        <f>IF(C405="","",'OPĆI DIO'!$C$1)</f>
        <v/>
      </c>
      <c r="O405" s="59" t="str">
        <f t="shared" si="42"/>
        <v/>
      </c>
      <c r="P405" s="59" t="str">
        <f t="shared" si="43"/>
        <v/>
      </c>
      <c r="Q405" s="59" t="str">
        <f t="shared" si="44"/>
        <v/>
      </c>
      <c r="R405" s="59" t="str">
        <f t="shared" si="45"/>
        <v/>
      </c>
      <c r="S405" s="59" t="str">
        <f t="shared" si="46"/>
        <v/>
      </c>
      <c r="T405" s="59"/>
      <c r="U405" s="59"/>
      <c r="V405" s="59"/>
      <c r="W405" s="59"/>
      <c r="X405" s="59"/>
      <c r="Y405" s="59"/>
      <c r="Z405" s="91"/>
      <c r="AA405" s="59"/>
      <c r="AB405" s="59"/>
      <c r="AC405" s="59"/>
      <c r="AD405" s="59"/>
      <c r="AE405" s="59"/>
      <c r="AF405" s="59"/>
      <c r="AG405" s="59"/>
      <c r="AH405" s="59"/>
    </row>
    <row r="406" spans="1:34" ht="15.75" customHeight="1">
      <c r="A406" s="72"/>
      <c r="B406" s="72"/>
      <c r="C406" s="93"/>
      <c r="D406" s="72"/>
      <c r="E406" s="93"/>
      <c r="F406" s="72"/>
      <c r="G406" s="93"/>
      <c r="H406" s="72"/>
      <c r="I406" s="72"/>
      <c r="J406" s="77"/>
      <c r="K406" s="77"/>
      <c r="L406" s="77"/>
      <c r="M406" s="75"/>
      <c r="N406" s="59" t="str">
        <f>IF(C406="","",'OPĆI DIO'!$C$1)</f>
        <v/>
      </c>
      <c r="O406" s="59" t="str">
        <f t="shared" si="42"/>
        <v/>
      </c>
      <c r="P406" s="59" t="str">
        <f t="shared" si="43"/>
        <v/>
      </c>
      <c r="Q406" s="59" t="str">
        <f t="shared" si="44"/>
        <v/>
      </c>
      <c r="R406" s="59" t="str">
        <f t="shared" si="45"/>
        <v/>
      </c>
      <c r="S406" s="59" t="str">
        <f t="shared" si="46"/>
        <v/>
      </c>
      <c r="T406" s="59"/>
      <c r="U406" s="59"/>
      <c r="V406" s="59"/>
      <c r="W406" s="59"/>
      <c r="X406" s="59"/>
      <c r="Y406" s="59"/>
      <c r="Z406" s="91"/>
      <c r="AA406" s="59"/>
      <c r="AB406" s="59"/>
      <c r="AC406" s="59"/>
      <c r="AD406" s="59"/>
      <c r="AE406" s="59"/>
      <c r="AF406" s="59"/>
      <c r="AG406" s="59"/>
      <c r="AH406" s="59"/>
    </row>
    <row r="407" spans="1:34" ht="15.75" customHeight="1">
      <c r="A407" s="72"/>
      <c r="B407" s="72"/>
      <c r="C407" s="93"/>
      <c r="D407" s="72"/>
      <c r="E407" s="93"/>
      <c r="F407" s="72"/>
      <c r="G407" s="93"/>
      <c r="H407" s="72"/>
      <c r="I407" s="72"/>
      <c r="J407" s="77"/>
      <c r="K407" s="77"/>
      <c r="L407" s="77"/>
      <c r="M407" s="75"/>
      <c r="N407" s="59" t="str">
        <f>IF(C407="","",'OPĆI DIO'!$C$1)</f>
        <v/>
      </c>
      <c r="O407" s="59" t="str">
        <f t="shared" si="42"/>
        <v/>
      </c>
      <c r="P407" s="59" t="str">
        <f t="shared" si="43"/>
        <v/>
      </c>
      <c r="Q407" s="59" t="str">
        <f t="shared" si="44"/>
        <v/>
      </c>
      <c r="R407" s="59" t="str">
        <f t="shared" si="45"/>
        <v/>
      </c>
      <c r="S407" s="59" t="str">
        <f t="shared" si="46"/>
        <v/>
      </c>
      <c r="T407" s="59"/>
      <c r="U407" s="59"/>
      <c r="V407" s="59"/>
      <c r="W407" s="59"/>
      <c r="X407" s="59"/>
      <c r="Y407" s="59"/>
      <c r="Z407" s="91"/>
      <c r="AA407" s="59"/>
      <c r="AB407" s="59"/>
      <c r="AC407" s="59"/>
      <c r="AD407" s="59"/>
      <c r="AE407" s="59"/>
      <c r="AF407" s="59"/>
      <c r="AG407" s="59"/>
      <c r="AH407" s="59"/>
    </row>
    <row r="408" spans="1:34" ht="15.75" customHeight="1">
      <c r="A408" s="72"/>
      <c r="B408" s="72"/>
      <c r="C408" s="93"/>
      <c r="D408" s="72"/>
      <c r="E408" s="93"/>
      <c r="F408" s="72"/>
      <c r="G408" s="93"/>
      <c r="H408" s="72"/>
      <c r="I408" s="72"/>
      <c r="J408" s="77"/>
      <c r="K408" s="77"/>
      <c r="L408" s="77"/>
      <c r="M408" s="75"/>
      <c r="N408" s="59" t="str">
        <f>IF(C408="","",'OPĆI DIO'!$C$1)</f>
        <v/>
      </c>
      <c r="O408" s="59" t="str">
        <f t="shared" si="42"/>
        <v/>
      </c>
      <c r="P408" s="59" t="str">
        <f t="shared" si="43"/>
        <v/>
      </c>
      <c r="Q408" s="59" t="str">
        <f t="shared" si="44"/>
        <v/>
      </c>
      <c r="R408" s="59" t="str">
        <f t="shared" si="45"/>
        <v/>
      </c>
      <c r="S408" s="59" t="str">
        <f t="shared" si="46"/>
        <v/>
      </c>
      <c r="T408" s="59"/>
      <c r="U408" s="59"/>
      <c r="V408" s="59"/>
      <c r="W408" s="59"/>
      <c r="X408" s="59"/>
      <c r="Y408" s="59"/>
      <c r="Z408" s="91"/>
      <c r="AA408" s="59"/>
      <c r="AB408" s="59"/>
      <c r="AC408" s="59"/>
      <c r="AD408" s="59"/>
      <c r="AE408" s="59"/>
      <c r="AF408" s="59"/>
      <c r="AG408" s="59"/>
      <c r="AH408" s="59"/>
    </row>
    <row r="409" spans="1:34" ht="15.75" customHeight="1">
      <c r="A409" s="72"/>
      <c r="B409" s="72"/>
      <c r="C409" s="93"/>
      <c r="D409" s="72"/>
      <c r="E409" s="93"/>
      <c r="F409" s="72"/>
      <c r="G409" s="93"/>
      <c r="H409" s="72"/>
      <c r="I409" s="72"/>
      <c r="J409" s="77"/>
      <c r="K409" s="77"/>
      <c r="L409" s="77"/>
      <c r="M409" s="75"/>
      <c r="N409" s="59" t="str">
        <f>IF(C409="","",'OPĆI DIO'!$C$1)</f>
        <v/>
      </c>
      <c r="O409" s="59" t="str">
        <f t="shared" si="42"/>
        <v/>
      </c>
      <c r="P409" s="59" t="str">
        <f t="shared" si="43"/>
        <v/>
      </c>
      <c r="Q409" s="59" t="str">
        <f t="shared" si="44"/>
        <v/>
      </c>
      <c r="R409" s="59" t="str">
        <f t="shared" si="45"/>
        <v/>
      </c>
      <c r="S409" s="59" t="str">
        <f t="shared" si="46"/>
        <v/>
      </c>
      <c r="T409" s="59"/>
      <c r="U409" s="59"/>
      <c r="V409" s="59"/>
      <c r="W409" s="59"/>
      <c r="X409" s="59"/>
      <c r="Y409" s="59"/>
      <c r="Z409" s="91"/>
      <c r="AA409" s="59"/>
      <c r="AB409" s="59"/>
      <c r="AC409" s="59"/>
      <c r="AD409" s="59"/>
      <c r="AE409" s="59"/>
      <c r="AF409" s="59"/>
      <c r="AG409" s="59"/>
      <c r="AH409" s="59"/>
    </row>
    <row r="410" spans="1:34" ht="15.75" customHeight="1">
      <c r="A410" s="72"/>
      <c r="B410" s="72"/>
      <c r="C410" s="93"/>
      <c r="D410" s="72"/>
      <c r="E410" s="93"/>
      <c r="F410" s="72"/>
      <c r="G410" s="93"/>
      <c r="H410" s="72"/>
      <c r="I410" s="72"/>
      <c r="J410" s="77"/>
      <c r="K410" s="77"/>
      <c r="L410" s="77"/>
      <c r="M410" s="75"/>
      <c r="N410" s="59" t="str">
        <f>IF(C410="","",'OPĆI DIO'!$C$1)</f>
        <v/>
      </c>
      <c r="O410" s="59" t="str">
        <f t="shared" si="42"/>
        <v/>
      </c>
      <c r="P410" s="59" t="str">
        <f t="shared" si="43"/>
        <v/>
      </c>
      <c r="Q410" s="59" t="str">
        <f t="shared" si="44"/>
        <v/>
      </c>
      <c r="R410" s="59" t="str">
        <f t="shared" si="45"/>
        <v/>
      </c>
      <c r="S410" s="59" t="str">
        <f t="shared" si="46"/>
        <v/>
      </c>
      <c r="T410" s="59"/>
      <c r="U410" s="59"/>
      <c r="V410" s="59"/>
      <c r="W410" s="59"/>
      <c r="X410" s="59"/>
      <c r="Y410" s="59"/>
      <c r="Z410" s="91"/>
      <c r="AA410" s="59"/>
      <c r="AB410" s="59"/>
      <c r="AC410" s="59"/>
      <c r="AD410" s="59"/>
      <c r="AE410" s="59"/>
      <c r="AF410" s="59"/>
      <c r="AG410" s="59"/>
      <c r="AH410" s="59"/>
    </row>
    <row r="411" spans="1:34" ht="15.75" customHeight="1">
      <c r="A411" s="72"/>
      <c r="B411" s="72"/>
      <c r="C411" s="93"/>
      <c r="D411" s="72"/>
      <c r="E411" s="93"/>
      <c r="F411" s="72"/>
      <c r="G411" s="93"/>
      <c r="H411" s="72"/>
      <c r="I411" s="72"/>
      <c r="J411" s="77"/>
      <c r="K411" s="77"/>
      <c r="L411" s="77"/>
      <c r="M411" s="75"/>
      <c r="N411" s="59" t="str">
        <f>IF(C411="","",'OPĆI DIO'!$C$1)</f>
        <v/>
      </c>
      <c r="O411" s="59" t="str">
        <f t="shared" si="42"/>
        <v/>
      </c>
      <c r="P411" s="59" t="str">
        <f t="shared" si="43"/>
        <v/>
      </c>
      <c r="Q411" s="59" t="str">
        <f t="shared" si="44"/>
        <v/>
      </c>
      <c r="R411" s="59" t="str">
        <f t="shared" si="45"/>
        <v/>
      </c>
      <c r="S411" s="59" t="str">
        <f t="shared" si="46"/>
        <v/>
      </c>
      <c r="T411" s="59"/>
      <c r="U411" s="59"/>
      <c r="V411" s="59"/>
      <c r="W411" s="59"/>
      <c r="X411" s="59"/>
      <c r="Y411" s="59"/>
      <c r="Z411" s="91"/>
      <c r="AA411" s="59"/>
      <c r="AB411" s="59"/>
      <c r="AC411" s="59"/>
      <c r="AD411" s="59"/>
      <c r="AE411" s="59"/>
      <c r="AF411" s="59"/>
      <c r="AG411" s="59"/>
      <c r="AH411" s="59"/>
    </row>
    <row r="412" spans="1:34" ht="15.75" customHeight="1">
      <c r="A412" s="72"/>
      <c r="B412" s="72"/>
      <c r="C412" s="93"/>
      <c r="D412" s="72"/>
      <c r="E412" s="93"/>
      <c r="F412" s="72"/>
      <c r="G412" s="93"/>
      <c r="H412" s="72"/>
      <c r="I412" s="72"/>
      <c r="J412" s="77"/>
      <c r="K412" s="77"/>
      <c r="L412" s="77"/>
      <c r="M412" s="75"/>
      <c r="N412" s="59" t="str">
        <f>IF(C412="","",'OPĆI DIO'!$C$1)</f>
        <v/>
      </c>
      <c r="O412" s="59" t="str">
        <f t="shared" si="42"/>
        <v/>
      </c>
      <c r="P412" s="59" t="str">
        <f t="shared" si="43"/>
        <v/>
      </c>
      <c r="Q412" s="59" t="str">
        <f t="shared" si="44"/>
        <v/>
      </c>
      <c r="R412" s="59" t="str">
        <f t="shared" si="45"/>
        <v/>
      </c>
      <c r="S412" s="59" t="str">
        <f t="shared" si="46"/>
        <v/>
      </c>
      <c r="T412" s="59"/>
      <c r="U412" s="59"/>
      <c r="V412" s="59"/>
      <c r="W412" s="59"/>
      <c r="X412" s="59"/>
      <c r="Y412" s="59"/>
      <c r="Z412" s="91"/>
      <c r="AA412" s="59"/>
      <c r="AB412" s="59"/>
      <c r="AC412" s="59"/>
      <c r="AD412" s="59"/>
      <c r="AE412" s="59"/>
      <c r="AF412" s="59"/>
      <c r="AG412" s="59"/>
      <c r="AH412" s="59"/>
    </row>
    <row r="413" spans="1:34" ht="15.75" customHeight="1">
      <c r="A413" s="72"/>
      <c r="B413" s="72"/>
      <c r="C413" s="93"/>
      <c r="D413" s="72"/>
      <c r="E413" s="93"/>
      <c r="F413" s="72"/>
      <c r="G413" s="93"/>
      <c r="H413" s="72"/>
      <c r="I413" s="72"/>
      <c r="J413" s="77"/>
      <c r="K413" s="77"/>
      <c r="L413" s="77"/>
      <c r="M413" s="75"/>
      <c r="N413" s="59" t="str">
        <f>IF(C413="","",'OPĆI DIO'!$C$1)</f>
        <v/>
      </c>
      <c r="O413" s="59" t="str">
        <f t="shared" si="42"/>
        <v/>
      </c>
      <c r="P413" s="59" t="str">
        <f t="shared" si="43"/>
        <v/>
      </c>
      <c r="Q413" s="59" t="str">
        <f t="shared" si="44"/>
        <v/>
      </c>
      <c r="R413" s="59" t="str">
        <f t="shared" si="45"/>
        <v/>
      </c>
      <c r="S413" s="59" t="str">
        <f t="shared" si="46"/>
        <v/>
      </c>
      <c r="T413" s="59"/>
      <c r="U413" s="59"/>
      <c r="V413" s="59"/>
      <c r="W413" s="59"/>
      <c r="X413" s="59"/>
      <c r="Y413" s="59"/>
      <c r="Z413" s="91"/>
      <c r="AA413" s="59"/>
      <c r="AB413" s="59"/>
      <c r="AC413" s="59"/>
      <c r="AD413" s="59"/>
      <c r="AE413" s="59"/>
      <c r="AF413" s="59"/>
      <c r="AG413" s="59"/>
      <c r="AH413" s="59"/>
    </row>
    <row r="414" spans="1:34" ht="15.75" customHeight="1">
      <c r="A414" s="72"/>
      <c r="B414" s="72"/>
      <c r="C414" s="93"/>
      <c r="D414" s="72"/>
      <c r="E414" s="93"/>
      <c r="F414" s="72"/>
      <c r="G414" s="93"/>
      <c r="H414" s="72"/>
      <c r="I414" s="72"/>
      <c r="J414" s="77"/>
      <c r="K414" s="77"/>
      <c r="L414" s="77"/>
      <c r="M414" s="75"/>
      <c r="N414" s="59" t="str">
        <f>IF(C414="","",'OPĆI DIO'!$C$1)</f>
        <v/>
      </c>
      <c r="O414" s="59" t="str">
        <f t="shared" si="42"/>
        <v/>
      </c>
      <c r="P414" s="59" t="str">
        <f t="shared" si="43"/>
        <v/>
      </c>
      <c r="Q414" s="59" t="str">
        <f t="shared" si="44"/>
        <v/>
      </c>
      <c r="R414" s="59" t="str">
        <f t="shared" si="45"/>
        <v/>
      </c>
      <c r="S414" s="59" t="str">
        <f t="shared" si="46"/>
        <v/>
      </c>
      <c r="T414" s="59"/>
      <c r="U414" s="59"/>
      <c r="V414" s="59"/>
      <c r="W414" s="59"/>
      <c r="X414" s="59"/>
      <c r="Y414" s="59"/>
      <c r="Z414" s="91"/>
      <c r="AA414" s="59"/>
      <c r="AB414" s="59"/>
      <c r="AC414" s="59"/>
      <c r="AD414" s="59"/>
      <c r="AE414" s="59"/>
      <c r="AF414" s="59"/>
      <c r="AG414" s="59"/>
      <c r="AH414" s="59"/>
    </row>
    <row r="415" spans="1:34" ht="15.75" customHeight="1">
      <c r="A415" s="72"/>
      <c r="B415" s="72"/>
      <c r="C415" s="93"/>
      <c r="D415" s="72"/>
      <c r="E415" s="93"/>
      <c r="F415" s="72"/>
      <c r="G415" s="93"/>
      <c r="H415" s="72"/>
      <c r="I415" s="72"/>
      <c r="J415" s="77"/>
      <c r="K415" s="77"/>
      <c r="L415" s="77"/>
      <c r="M415" s="75"/>
      <c r="N415" s="59" t="str">
        <f>IF(C415="","",'OPĆI DIO'!$C$1)</f>
        <v/>
      </c>
      <c r="O415" s="59" t="str">
        <f t="shared" si="42"/>
        <v/>
      </c>
      <c r="P415" s="59" t="str">
        <f t="shared" si="43"/>
        <v/>
      </c>
      <c r="Q415" s="59" t="str">
        <f t="shared" si="44"/>
        <v/>
      </c>
      <c r="R415" s="59" t="str">
        <f t="shared" si="45"/>
        <v/>
      </c>
      <c r="S415" s="59" t="str">
        <f t="shared" si="46"/>
        <v/>
      </c>
      <c r="T415" s="59"/>
      <c r="U415" s="59"/>
      <c r="V415" s="59"/>
      <c r="W415" s="59"/>
      <c r="X415" s="59"/>
      <c r="Y415" s="59"/>
      <c r="Z415" s="91"/>
      <c r="AA415" s="59"/>
      <c r="AB415" s="59"/>
      <c r="AC415" s="59"/>
      <c r="AD415" s="59"/>
      <c r="AE415" s="59"/>
      <c r="AF415" s="59"/>
      <c r="AG415" s="59"/>
      <c r="AH415" s="59"/>
    </row>
    <row r="416" spans="1:34" ht="15.75" customHeight="1">
      <c r="A416" s="72"/>
      <c r="B416" s="72"/>
      <c r="C416" s="93"/>
      <c r="D416" s="72"/>
      <c r="E416" s="93"/>
      <c r="F416" s="72"/>
      <c r="G416" s="93"/>
      <c r="H416" s="72"/>
      <c r="I416" s="72"/>
      <c r="J416" s="77"/>
      <c r="K416" s="77"/>
      <c r="L416" s="77"/>
      <c r="M416" s="75"/>
      <c r="N416" s="59" t="str">
        <f>IF(C416="","",'OPĆI DIO'!$C$1)</f>
        <v/>
      </c>
      <c r="O416" s="59" t="str">
        <f t="shared" si="42"/>
        <v/>
      </c>
      <c r="P416" s="59" t="str">
        <f t="shared" si="43"/>
        <v/>
      </c>
      <c r="Q416" s="59" t="str">
        <f t="shared" si="44"/>
        <v/>
      </c>
      <c r="R416" s="59" t="str">
        <f t="shared" si="45"/>
        <v/>
      </c>
      <c r="S416" s="59" t="str">
        <f t="shared" si="46"/>
        <v/>
      </c>
      <c r="T416" s="59"/>
      <c r="U416" s="59"/>
      <c r="V416" s="59"/>
      <c r="W416" s="59"/>
      <c r="X416" s="59"/>
      <c r="Y416" s="59"/>
      <c r="Z416" s="91"/>
      <c r="AA416" s="59"/>
      <c r="AB416" s="59"/>
      <c r="AC416" s="59"/>
      <c r="AD416" s="59"/>
      <c r="AE416" s="59"/>
      <c r="AF416" s="59"/>
      <c r="AG416" s="59"/>
      <c r="AH416" s="59"/>
    </row>
    <row r="417" spans="1:34" ht="15.75" customHeight="1">
      <c r="A417" s="72"/>
      <c r="B417" s="72"/>
      <c r="C417" s="93"/>
      <c r="D417" s="72"/>
      <c r="E417" s="93"/>
      <c r="F417" s="72"/>
      <c r="G417" s="93"/>
      <c r="H417" s="72"/>
      <c r="I417" s="72"/>
      <c r="J417" s="77"/>
      <c r="K417" s="77"/>
      <c r="L417" s="77"/>
      <c r="M417" s="75"/>
      <c r="N417" s="59" t="str">
        <f>IF(C417="","",'OPĆI DIO'!$C$1)</f>
        <v/>
      </c>
      <c r="O417" s="59" t="str">
        <f t="shared" si="42"/>
        <v/>
      </c>
      <c r="P417" s="59" t="str">
        <f t="shared" si="43"/>
        <v/>
      </c>
      <c r="Q417" s="59" t="str">
        <f t="shared" si="44"/>
        <v/>
      </c>
      <c r="R417" s="59" t="str">
        <f t="shared" si="45"/>
        <v/>
      </c>
      <c r="S417" s="59" t="str">
        <f t="shared" si="46"/>
        <v/>
      </c>
      <c r="T417" s="59"/>
      <c r="U417" s="59"/>
      <c r="V417" s="59"/>
      <c r="W417" s="59"/>
      <c r="X417" s="59"/>
      <c r="Y417" s="59"/>
      <c r="Z417" s="91"/>
      <c r="AA417" s="59"/>
      <c r="AB417" s="59"/>
      <c r="AC417" s="59"/>
      <c r="AD417" s="59"/>
      <c r="AE417" s="59"/>
      <c r="AF417" s="59"/>
      <c r="AG417" s="59"/>
      <c r="AH417" s="59"/>
    </row>
    <row r="418" spans="1:34" ht="15.75" customHeight="1">
      <c r="A418" s="72"/>
      <c r="B418" s="72"/>
      <c r="C418" s="93"/>
      <c r="D418" s="72"/>
      <c r="E418" s="93"/>
      <c r="F418" s="72"/>
      <c r="G418" s="93"/>
      <c r="H418" s="72"/>
      <c r="I418" s="72"/>
      <c r="J418" s="77"/>
      <c r="K418" s="77"/>
      <c r="L418" s="77"/>
      <c r="M418" s="75"/>
      <c r="N418" s="59" t="str">
        <f>IF(C418="","",'OPĆI DIO'!$C$1)</f>
        <v/>
      </c>
      <c r="O418" s="59" t="str">
        <f t="shared" si="42"/>
        <v/>
      </c>
      <c r="P418" s="59" t="str">
        <f t="shared" si="43"/>
        <v/>
      </c>
      <c r="Q418" s="59" t="str">
        <f t="shared" si="44"/>
        <v/>
      </c>
      <c r="R418" s="59" t="str">
        <f t="shared" si="45"/>
        <v/>
      </c>
      <c r="S418" s="59" t="str">
        <f t="shared" si="46"/>
        <v/>
      </c>
      <c r="T418" s="59"/>
      <c r="U418" s="59"/>
      <c r="V418" s="59"/>
      <c r="W418" s="59"/>
      <c r="X418" s="59"/>
      <c r="Y418" s="59"/>
      <c r="Z418" s="91"/>
      <c r="AA418" s="59"/>
      <c r="AB418" s="59"/>
      <c r="AC418" s="59"/>
      <c r="AD418" s="59"/>
      <c r="AE418" s="59"/>
      <c r="AF418" s="59"/>
      <c r="AG418" s="59"/>
      <c r="AH418" s="59"/>
    </row>
    <row r="419" spans="1:34" ht="15.75" customHeight="1">
      <c r="A419" s="72"/>
      <c r="B419" s="72"/>
      <c r="C419" s="93"/>
      <c r="D419" s="72"/>
      <c r="E419" s="93"/>
      <c r="F419" s="72"/>
      <c r="G419" s="93"/>
      <c r="H419" s="72"/>
      <c r="I419" s="72"/>
      <c r="J419" s="77"/>
      <c r="K419" s="77"/>
      <c r="L419" s="77"/>
      <c r="M419" s="75"/>
      <c r="N419" s="59" t="str">
        <f>IF(C419="","",'OPĆI DIO'!$C$1)</f>
        <v/>
      </c>
      <c r="O419" s="59" t="str">
        <f t="shared" si="42"/>
        <v/>
      </c>
      <c r="P419" s="59" t="str">
        <f t="shared" si="43"/>
        <v/>
      </c>
      <c r="Q419" s="59" t="str">
        <f t="shared" si="44"/>
        <v/>
      </c>
      <c r="R419" s="59" t="str">
        <f t="shared" si="45"/>
        <v/>
      </c>
      <c r="S419" s="59" t="str">
        <f t="shared" si="46"/>
        <v/>
      </c>
      <c r="T419" s="59"/>
      <c r="U419" s="59"/>
      <c r="V419" s="59"/>
      <c r="W419" s="59"/>
      <c r="X419" s="59"/>
      <c r="Y419" s="59"/>
      <c r="Z419" s="91"/>
      <c r="AA419" s="59"/>
      <c r="AB419" s="59"/>
      <c r="AC419" s="59"/>
      <c r="AD419" s="59"/>
      <c r="AE419" s="59"/>
      <c r="AF419" s="59"/>
      <c r="AG419" s="59"/>
      <c r="AH419" s="59"/>
    </row>
    <row r="420" spans="1:34" ht="15.75" customHeight="1">
      <c r="A420" s="72"/>
      <c r="B420" s="72"/>
      <c r="C420" s="93"/>
      <c r="D420" s="72"/>
      <c r="E420" s="93"/>
      <c r="F420" s="72"/>
      <c r="G420" s="93"/>
      <c r="H420" s="72"/>
      <c r="I420" s="72"/>
      <c r="J420" s="77"/>
      <c r="K420" s="77"/>
      <c r="L420" s="77"/>
      <c r="M420" s="75"/>
      <c r="N420" s="59" t="str">
        <f>IF(C420="","",'OPĆI DIO'!$C$1)</f>
        <v/>
      </c>
      <c r="O420" s="59" t="str">
        <f t="shared" si="42"/>
        <v/>
      </c>
      <c r="P420" s="59" t="str">
        <f t="shared" si="43"/>
        <v/>
      </c>
      <c r="Q420" s="59" t="str">
        <f t="shared" si="44"/>
        <v/>
      </c>
      <c r="R420" s="59" t="str">
        <f t="shared" si="45"/>
        <v/>
      </c>
      <c r="S420" s="59" t="str">
        <f t="shared" si="46"/>
        <v/>
      </c>
      <c r="T420" s="59"/>
      <c r="U420" s="59"/>
      <c r="V420" s="59"/>
      <c r="W420" s="59"/>
      <c r="X420" s="59"/>
      <c r="Y420" s="59"/>
      <c r="Z420" s="91"/>
      <c r="AA420" s="59"/>
      <c r="AB420" s="59"/>
      <c r="AC420" s="59"/>
      <c r="AD420" s="59"/>
      <c r="AE420" s="59"/>
      <c r="AF420" s="59"/>
      <c r="AG420" s="59"/>
      <c r="AH420" s="59"/>
    </row>
    <row r="421" spans="1:34" ht="15.75" customHeight="1">
      <c r="A421" s="72"/>
      <c r="B421" s="72"/>
      <c r="C421" s="93"/>
      <c r="D421" s="72"/>
      <c r="E421" s="93"/>
      <c r="F421" s="72"/>
      <c r="G421" s="93"/>
      <c r="H421" s="72"/>
      <c r="I421" s="72"/>
      <c r="J421" s="77"/>
      <c r="K421" s="77"/>
      <c r="L421" s="77"/>
      <c r="M421" s="75"/>
      <c r="N421" s="59" t="str">
        <f>IF(C421="","",'OPĆI DIO'!$C$1)</f>
        <v/>
      </c>
      <c r="O421" s="59" t="str">
        <f t="shared" si="42"/>
        <v/>
      </c>
      <c r="P421" s="59" t="str">
        <f t="shared" si="43"/>
        <v/>
      </c>
      <c r="Q421" s="59" t="str">
        <f t="shared" si="44"/>
        <v/>
      </c>
      <c r="R421" s="59" t="str">
        <f t="shared" si="45"/>
        <v/>
      </c>
      <c r="S421" s="59" t="str">
        <f t="shared" si="46"/>
        <v/>
      </c>
      <c r="T421" s="59"/>
      <c r="U421" s="59"/>
      <c r="V421" s="59"/>
      <c r="W421" s="59"/>
      <c r="X421" s="59"/>
      <c r="Y421" s="59"/>
      <c r="Z421" s="91"/>
      <c r="AA421" s="59"/>
      <c r="AB421" s="59"/>
      <c r="AC421" s="59"/>
      <c r="AD421" s="59"/>
      <c r="AE421" s="59"/>
      <c r="AF421" s="59"/>
      <c r="AG421" s="59"/>
      <c r="AH421" s="59"/>
    </row>
    <row r="422" spans="1:34" ht="15.75" customHeight="1">
      <c r="A422" s="72"/>
      <c r="B422" s="72"/>
      <c r="C422" s="93"/>
      <c r="D422" s="72"/>
      <c r="E422" s="93"/>
      <c r="F422" s="72"/>
      <c r="G422" s="93"/>
      <c r="H422" s="72"/>
      <c r="I422" s="72"/>
      <c r="J422" s="77"/>
      <c r="K422" s="77"/>
      <c r="L422" s="77"/>
      <c r="M422" s="75"/>
      <c r="N422" s="59" t="str">
        <f>IF(C422="","",'OPĆI DIO'!$C$1)</f>
        <v/>
      </c>
      <c r="O422" s="59" t="str">
        <f t="shared" si="42"/>
        <v/>
      </c>
      <c r="P422" s="59" t="str">
        <f t="shared" si="43"/>
        <v/>
      </c>
      <c r="Q422" s="59" t="str">
        <f t="shared" si="44"/>
        <v/>
      </c>
      <c r="R422" s="59" t="str">
        <f t="shared" si="45"/>
        <v/>
      </c>
      <c r="S422" s="59" t="str">
        <f t="shared" si="46"/>
        <v/>
      </c>
      <c r="T422" s="59"/>
      <c r="U422" s="59"/>
      <c r="V422" s="59"/>
      <c r="W422" s="59"/>
      <c r="X422" s="59"/>
      <c r="Y422" s="59"/>
      <c r="Z422" s="91"/>
      <c r="AA422" s="59"/>
      <c r="AB422" s="59"/>
      <c r="AC422" s="59"/>
      <c r="AD422" s="59"/>
      <c r="AE422" s="59"/>
      <c r="AF422" s="59"/>
      <c r="AG422" s="59"/>
      <c r="AH422" s="59"/>
    </row>
    <row r="423" spans="1:34" ht="15.75" customHeight="1">
      <c r="A423" s="72" t="str">
        <f>IF(C423="","",VLOOKUP('OPĆI DIO'!$C$1,'OPĆI DIO'!$N$4:$W$137,10,FALSE))</f>
        <v/>
      </c>
      <c r="B423" s="72" t="str">
        <f>IF(C423="","",VLOOKUP('OPĆI DIO'!$C$1,'OPĆI DIO'!$N$4:$W$137,9,FALSE))</f>
        <v/>
      </c>
      <c r="C423" s="93"/>
      <c r="D423" s="72" t="str">
        <f t="shared" ref="D423:D454" si="47">IFERROR(VLOOKUP(C423,$T$6:$U$24,2,FALSE),"")</f>
        <v/>
      </c>
      <c r="E423" s="93"/>
      <c r="F423" s="72" t="str">
        <f t="shared" ref="F423:F454" si="48">IFERROR(VLOOKUP(E423,$W$5:$Y$130,2,FALSE),"")</f>
        <v/>
      </c>
      <c r="G423" s="93"/>
      <c r="H423" s="72" t="str">
        <f t="shared" ref="H423:H454" si="49">IFERROR(VLOOKUP(G423,$AC$6:$AD$348,2,FALSE),"")</f>
        <v/>
      </c>
      <c r="I423" s="72" t="str">
        <f t="shared" ref="I423:I454" si="50">IFERROR(VLOOKUP(G423,$AC$6:$AG$348,3,FALSE),"")</f>
        <v/>
      </c>
      <c r="J423" s="77"/>
      <c r="K423" s="77"/>
      <c r="L423" s="77"/>
      <c r="M423" s="75"/>
      <c r="N423" s="59" t="str">
        <f>IF(C423="","",'OPĆI DIO'!$C$1)</f>
        <v/>
      </c>
      <c r="O423" s="59" t="str">
        <f t="shared" si="42"/>
        <v/>
      </c>
      <c r="P423" s="59" t="str">
        <f t="shared" si="43"/>
        <v/>
      </c>
      <c r="Q423" s="59" t="str">
        <f t="shared" si="44"/>
        <v/>
      </c>
      <c r="R423" s="59" t="str">
        <f t="shared" si="45"/>
        <v/>
      </c>
      <c r="S423" s="59" t="str">
        <f t="shared" si="46"/>
        <v/>
      </c>
      <c r="T423" s="59"/>
      <c r="U423" s="59"/>
      <c r="V423" s="59"/>
      <c r="W423" s="59"/>
      <c r="X423" s="59"/>
      <c r="Y423" s="59"/>
      <c r="Z423" s="91"/>
      <c r="AA423" s="59"/>
      <c r="AB423" s="59"/>
      <c r="AC423" s="59"/>
      <c r="AD423" s="59"/>
      <c r="AE423" s="59"/>
      <c r="AF423" s="59"/>
      <c r="AG423" s="59"/>
      <c r="AH423" s="59"/>
    </row>
    <row r="424" spans="1:34" ht="15.75" customHeight="1">
      <c r="A424" s="72" t="str">
        <f>IF(C424="","",VLOOKUP('OPĆI DIO'!$C$1,'OPĆI DIO'!$N$4:$W$137,10,FALSE))</f>
        <v/>
      </c>
      <c r="B424" s="72" t="str">
        <f>IF(C424="","",VLOOKUP('OPĆI DIO'!$C$1,'OPĆI DIO'!$N$4:$W$137,9,FALSE))</f>
        <v/>
      </c>
      <c r="C424" s="93"/>
      <c r="D424" s="72" t="str">
        <f t="shared" si="47"/>
        <v/>
      </c>
      <c r="E424" s="93"/>
      <c r="F424" s="72" t="str">
        <f t="shared" si="48"/>
        <v/>
      </c>
      <c r="G424" s="93"/>
      <c r="H424" s="72" t="str">
        <f t="shared" si="49"/>
        <v/>
      </c>
      <c r="I424" s="72" t="str">
        <f t="shared" si="50"/>
        <v/>
      </c>
      <c r="J424" s="77"/>
      <c r="K424" s="77"/>
      <c r="L424" s="77"/>
      <c r="M424" s="75"/>
      <c r="N424" s="59" t="str">
        <f>IF(C424="","",'OPĆI DIO'!$C$1)</f>
        <v/>
      </c>
      <c r="O424" s="59" t="str">
        <f t="shared" si="42"/>
        <v/>
      </c>
      <c r="P424" s="59" t="str">
        <f t="shared" si="43"/>
        <v/>
      </c>
      <c r="Q424" s="59" t="str">
        <f t="shared" si="44"/>
        <v/>
      </c>
      <c r="R424" s="59" t="str">
        <f t="shared" si="45"/>
        <v/>
      </c>
      <c r="S424" s="59" t="str">
        <f t="shared" si="46"/>
        <v/>
      </c>
      <c r="T424" s="59"/>
      <c r="U424" s="59"/>
      <c r="V424" s="59"/>
      <c r="W424" s="59"/>
      <c r="X424" s="59"/>
      <c r="Y424" s="59"/>
      <c r="Z424" s="91"/>
      <c r="AA424" s="59"/>
      <c r="AB424" s="59"/>
      <c r="AC424" s="59"/>
      <c r="AD424" s="59"/>
      <c r="AE424" s="59"/>
      <c r="AF424" s="59"/>
      <c r="AG424" s="59"/>
      <c r="AH424" s="59"/>
    </row>
    <row r="425" spans="1:34" ht="15.75" customHeight="1">
      <c r="A425" s="72" t="str">
        <f>IF(C425="","",VLOOKUP('OPĆI DIO'!$C$1,'OPĆI DIO'!$N$4:$W$137,10,FALSE))</f>
        <v/>
      </c>
      <c r="B425" s="72" t="str">
        <f>IF(C425="","",VLOOKUP('OPĆI DIO'!$C$1,'OPĆI DIO'!$N$4:$W$137,9,FALSE))</f>
        <v/>
      </c>
      <c r="C425" s="93"/>
      <c r="D425" s="72" t="str">
        <f t="shared" si="47"/>
        <v/>
      </c>
      <c r="E425" s="93"/>
      <c r="F425" s="72" t="str">
        <f t="shared" si="48"/>
        <v/>
      </c>
      <c r="G425" s="93"/>
      <c r="H425" s="72" t="str">
        <f t="shared" si="49"/>
        <v/>
      </c>
      <c r="I425" s="72" t="str">
        <f t="shared" si="50"/>
        <v/>
      </c>
      <c r="J425" s="77"/>
      <c r="K425" s="77"/>
      <c r="L425" s="77"/>
      <c r="M425" s="75"/>
      <c r="N425" s="59" t="str">
        <f>IF(C425="","",'OPĆI DIO'!$C$1)</f>
        <v/>
      </c>
      <c r="O425" s="59" t="str">
        <f t="shared" si="42"/>
        <v/>
      </c>
      <c r="P425" s="59" t="str">
        <f t="shared" si="43"/>
        <v/>
      </c>
      <c r="Q425" s="59" t="str">
        <f t="shared" si="44"/>
        <v/>
      </c>
      <c r="R425" s="59" t="str">
        <f t="shared" si="45"/>
        <v/>
      </c>
      <c r="S425" s="59" t="str">
        <f t="shared" si="46"/>
        <v/>
      </c>
      <c r="T425" s="59"/>
      <c r="U425" s="59"/>
      <c r="V425" s="59"/>
      <c r="W425" s="59"/>
      <c r="X425" s="59"/>
      <c r="Y425" s="59"/>
      <c r="Z425" s="91"/>
      <c r="AA425" s="59"/>
      <c r="AB425" s="59"/>
      <c r="AC425" s="59"/>
      <c r="AD425" s="59"/>
      <c r="AE425" s="59"/>
      <c r="AF425" s="59"/>
      <c r="AG425" s="59"/>
      <c r="AH425" s="59"/>
    </row>
    <row r="426" spans="1:34" ht="15.75" customHeight="1">
      <c r="A426" s="72" t="str">
        <f>IF(C426="","",VLOOKUP('OPĆI DIO'!$C$1,'OPĆI DIO'!$N$4:$W$137,10,FALSE))</f>
        <v/>
      </c>
      <c r="B426" s="72" t="str">
        <f>IF(C426="","",VLOOKUP('OPĆI DIO'!$C$1,'OPĆI DIO'!$N$4:$W$137,9,FALSE))</f>
        <v/>
      </c>
      <c r="C426" s="93"/>
      <c r="D426" s="72" t="str">
        <f t="shared" si="47"/>
        <v/>
      </c>
      <c r="E426" s="93"/>
      <c r="F426" s="72" t="str">
        <f t="shared" si="48"/>
        <v/>
      </c>
      <c r="G426" s="93"/>
      <c r="H426" s="72" t="str">
        <f t="shared" si="49"/>
        <v/>
      </c>
      <c r="I426" s="72" t="str">
        <f t="shared" si="50"/>
        <v/>
      </c>
      <c r="J426" s="77"/>
      <c r="K426" s="77"/>
      <c r="L426" s="77"/>
      <c r="M426" s="75"/>
      <c r="N426" s="59" t="str">
        <f>IF(C426="","",'OPĆI DIO'!$C$1)</f>
        <v/>
      </c>
      <c r="O426" s="59" t="str">
        <f t="shared" si="42"/>
        <v/>
      </c>
      <c r="P426" s="59" t="str">
        <f t="shared" si="43"/>
        <v/>
      </c>
      <c r="Q426" s="59" t="str">
        <f t="shared" si="44"/>
        <v/>
      </c>
      <c r="R426" s="59" t="str">
        <f t="shared" si="45"/>
        <v/>
      </c>
      <c r="S426" s="59" t="str">
        <f t="shared" si="46"/>
        <v/>
      </c>
      <c r="T426" s="59"/>
      <c r="U426" s="59"/>
      <c r="V426" s="59"/>
      <c r="W426" s="59"/>
      <c r="X426" s="59"/>
      <c r="Y426" s="59"/>
      <c r="Z426" s="91"/>
      <c r="AA426" s="59"/>
      <c r="AB426" s="59"/>
      <c r="AC426" s="59"/>
      <c r="AD426" s="59"/>
      <c r="AE426" s="59"/>
      <c r="AF426" s="59"/>
      <c r="AG426" s="59"/>
      <c r="AH426" s="59"/>
    </row>
    <row r="427" spans="1:34" ht="15.75" customHeight="1">
      <c r="A427" s="72" t="str">
        <f>IF(C427="","",VLOOKUP('OPĆI DIO'!$C$1,'OPĆI DIO'!$N$4:$W$137,10,FALSE))</f>
        <v/>
      </c>
      <c r="B427" s="72" t="str">
        <f>IF(C427="","",VLOOKUP('OPĆI DIO'!$C$1,'OPĆI DIO'!$N$4:$W$137,9,FALSE))</f>
        <v/>
      </c>
      <c r="C427" s="93"/>
      <c r="D427" s="72" t="str">
        <f t="shared" si="47"/>
        <v/>
      </c>
      <c r="E427" s="93"/>
      <c r="F427" s="72" t="str">
        <f t="shared" si="48"/>
        <v/>
      </c>
      <c r="G427" s="93"/>
      <c r="H427" s="72" t="str">
        <f t="shared" si="49"/>
        <v/>
      </c>
      <c r="I427" s="72" t="str">
        <f t="shared" si="50"/>
        <v/>
      </c>
      <c r="J427" s="77"/>
      <c r="K427" s="77"/>
      <c r="L427" s="77"/>
      <c r="M427" s="75"/>
      <c r="N427" s="59" t="str">
        <f>IF(C427="","",'OPĆI DIO'!$C$1)</f>
        <v/>
      </c>
      <c r="O427" s="59" t="str">
        <f t="shared" si="42"/>
        <v/>
      </c>
      <c r="P427" s="59" t="str">
        <f t="shared" si="43"/>
        <v/>
      </c>
      <c r="Q427" s="59" t="str">
        <f t="shared" si="44"/>
        <v/>
      </c>
      <c r="R427" s="59" t="str">
        <f t="shared" si="45"/>
        <v/>
      </c>
      <c r="S427" s="59" t="str">
        <f t="shared" si="46"/>
        <v/>
      </c>
      <c r="T427" s="59"/>
      <c r="U427" s="59"/>
      <c r="V427" s="59"/>
      <c r="W427" s="59"/>
      <c r="X427" s="59"/>
      <c r="Y427" s="59"/>
      <c r="Z427" s="91"/>
      <c r="AA427" s="59"/>
      <c r="AB427" s="59"/>
      <c r="AC427" s="59"/>
      <c r="AD427" s="59"/>
      <c r="AE427" s="59"/>
      <c r="AF427" s="59"/>
      <c r="AG427" s="59"/>
      <c r="AH427" s="59"/>
    </row>
    <row r="428" spans="1:34" ht="15.75" customHeight="1">
      <c r="A428" s="72" t="str">
        <f>IF(C428="","",VLOOKUP('OPĆI DIO'!$C$1,'OPĆI DIO'!$N$4:$W$137,10,FALSE))</f>
        <v/>
      </c>
      <c r="B428" s="72" t="str">
        <f>IF(C428="","",VLOOKUP('OPĆI DIO'!$C$1,'OPĆI DIO'!$N$4:$W$137,9,FALSE))</f>
        <v/>
      </c>
      <c r="C428" s="93"/>
      <c r="D428" s="72" t="str">
        <f t="shared" si="47"/>
        <v/>
      </c>
      <c r="E428" s="93"/>
      <c r="F428" s="72" t="str">
        <f t="shared" si="48"/>
        <v/>
      </c>
      <c r="G428" s="93"/>
      <c r="H428" s="72" t="str">
        <f t="shared" si="49"/>
        <v/>
      </c>
      <c r="I428" s="72" t="str">
        <f t="shared" si="50"/>
        <v/>
      </c>
      <c r="J428" s="77"/>
      <c r="K428" s="77"/>
      <c r="L428" s="77"/>
      <c r="M428" s="75"/>
      <c r="N428" s="59" t="str">
        <f>IF(C428="","",'OPĆI DIO'!$C$1)</f>
        <v/>
      </c>
      <c r="O428" s="59" t="str">
        <f t="shared" si="42"/>
        <v/>
      </c>
      <c r="P428" s="59" t="str">
        <f t="shared" si="43"/>
        <v/>
      </c>
      <c r="Q428" s="59" t="str">
        <f t="shared" si="44"/>
        <v/>
      </c>
      <c r="R428" s="59" t="str">
        <f t="shared" si="45"/>
        <v/>
      </c>
      <c r="S428" s="59" t="str">
        <f t="shared" si="46"/>
        <v/>
      </c>
      <c r="T428" s="59"/>
      <c r="U428" s="59"/>
      <c r="V428" s="59"/>
      <c r="W428" s="59"/>
      <c r="X428" s="59"/>
      <c r="Y428" s="59"/>
      <c r="Z428" s="91"/>
      <c r="AA428" s="59"/>
      <c r="AB428" s="59"/>
      <c r="AC428" s="59"/>
      <c r="AD428" s="59"/>
      <c r="AE428" s="59"/>
      <c r="AF428" s="59"/>
      <c r="AG428" s="59"/>
      <c r="AH428" s="59"/>
    </row>
    <row r="429" spans="1:34" ht="15.75" customHeight="1">
      <c r="A429" s="72" t="str">
        <f>IF(C429="","",VLOOKUP('OPĆI DIO'!$C$1,'OPĆI DIO'!$N$4:$W$137,10,FALSE))</f>
        <v/>
      </c>
      <c r="B429" s="72" t="str">
        <f>IF(C429="","",VLOOKUP('OPĆI DIO'!$C$1,'OPĆI DIO'!$N$4:$W$137,9,FALSE))</f>
        <v/>
      </c>
      <c r="C429" s="93"/>
      <c r="D429" s="72" t="str">
        <f t="shared" si="47"/>
        <v/>
      </c>
      <c r="E429" s="93"/>
      <c r="F429" s="72" t="str">
        <f t="shared" si="48"/>
        <v/>
      </c>
      <c r="G429" s="93"/>
      <c r="H429" s="72" t="str">
        <f t="shared" si="49"/>
        <v/>
      </c>
      <c r="I429" s="72" t="str">
        <f t="shared" si="50"/>
        <v/>
      </c>
      <c r="J429" s="77"/>
      <c r="K429" s="77"/>
      <c r="L429" s="77"/>
      <c r="M429" s="75"/>
      <c r="N429" s="59" t="str">
        <f>IF(C429="","",'OPĆI DIO'!$C$1)</f>
        <v/>
      </c>
      <c r="O429" s="59" t="str">
        <f t="shared" si="42"/>
        <v/>
      </c>
      <c r="P429" s="59" t="str">
        <f t="shared" si="43"/>
        <v/>
      </c>
      <c r="Q429" s="59" t="str">
        <f t="shared" si="44"/>
        <v/>
      </c>
      <c r="R429" s="59" t="str">
        <f t="shared" si="45"/>
        <v/>
      </c>
      <c r="S429" s="59" t="str">
        <f t="shared" si="46"/>
        <v/>
      </c>
      <c r="T429" s="59"/>
      <c r="U429" s="59"/>
      <c r="V429" s="59"/>
      <c r="W429" s="59"/>
      <c r="X429" s="59"/>
      <c r="Y429" s="59"/>
      <c r="Z429" s="91"/>
      <c r="AA429" s="59"/>
      <c r="AB429" s="59"/>
      <c r="AC429" s="59"/>
      <c r="AD429" s="59"/>
      <c r="AE429" s="59"/>
      <c r="AF429" s="59"/>
      <c r="AG429" s="59"/>
      <c r="AH429" s="59"/>
    </row>
    <row r="430" spans="1:34" ht="15.75" customHeight="1">
      <c r="A430" s="72" t="str">
        <f>IF(C430="","",VLOOKUP('OPĆI DIO'!$C$1,'OPĆI DIO'!$N$4:$W$137,10,FALSE))</f>
        <v/>
      </c>
      <c r="B430" s="72" t="str">
        <f>IF(C430="","",VLOOKUP('OPĆI DIO'!$C$1,'OPĆI DIO'!$N$4:$W$137,9,FALSE))</f>
        <v/>
      </c>
      <c r="C430" s="93"/>
      <c r="D430" s="72" t="str">
        <f t="shared" si="47"/>
        <v/>
      </c>
      <c r="E430" s="93"/>
      <c r="F430" s="72" t="str">
        <f t="shared" si="48"/>
        <v/>
      </c>
      <c r="G430" s="93"/>
      <c r="H430" s="72" t="str">
        <f t="shared" si="49"/>
        <v/>
      </c>
      <c r="I430" s="72" t="str">
        <f t="shared" si="50"/>
        <v/>
      </c>
      <c r="J430" s="77"/>
      <c r="K430" s="77"/>
      <c r="L430" s="77"/>
      <c r="M430" s="75"/>
      <c r="N430" s="59" t="str">
        <f>IF(C430="","",'OPĆI DIO'!$C$1)</f>
        <v/>
      </c>
      <c r="O430" s="59" t="str">
        <f t="shared" si="42"/>
        <v/>
      </c>
      <c r="P430" s="59" t="str">
        <f t="shared" si="43"/>
        <v/>
      </c>
      <c r="Q430" s="59" t="str">
        <f t="shared" si="44"/>
        <v/>
      </c>
      <c r="R430" s="59" t="str">
        <f t="shared" si="45"/>
        <v/>
      </c>
      <c r="S430" s="59" t="str">
        <f t="shared" si="46"/>
        <v/>
      </c>
      <c r="T430" s="59"/>
      <c r="U430" s="59"/>
      <c r="V430" s="59"/>
      <c r="W430" s="59"/>
      <c r="X430" s="59"/>
      <c r="Y430" s="59"/>
      <c r="Z430" s="91"/>
      <c r="AA430" s="59"/>
      <c r="AB430" s="59"/>
      <c r="AC430" s="59"/>
      <c r="AD430" s="59"/>
      <c r="AE430" s="59"/>
      <c r="AF430" s="59"/>
      <c r="AG430" s="59"/>
      <c r="AH430" s="59"/>
    </row>
    <row r="431" spans="1:34" ht="15.75" customHeight="1">
      <c r="A431" s="72" t="str">
        <f>IF(C431="","",VLOOKUP('OPĆI DIO'!$C$1,'OPĆI DIO'!$N$4:$W$137,10,FALSE))</f>
        <v/>
      </c>
      <c r="B431" s="72" t="str">
        <f>IF(C431="","",VLOOKUP('OPĆI DIO'!$C$1,'OPĆI DIO'!$N$4:$W$137,9,FALSE))</f>
        <v/>
      </c>
      <c r="C431" s="93"/>
      <c r="D431" s="72" t="str">
        <f t="shared" si="47"/>
        <v/>
      </c>
      <c r="E431" s="93"/>
      <c r="F431" s="72" t="str">
        <f t="shared" si="48"/>
        <v/>
      </c>
      <c r="G431" s="93"/>
      <c r="H431" s="72" t="str">
        <f t="shared" si="49"/>
        <v/>
      </c>
      <c r="I431" s="72" t="str">
        <f t="shared" si="50"/>
        <v/>
      </c>
      <c r="J431" s="77"/>
      <c r="K431" s="77"/>
      <c r="L431" s="77"/>
      <c r="M431" s="75"/>
      <c r="N431" s="59" t="str">
        <f>IF(C431="","",'OPĆI DIO'!$C$1)</f>
        <v/>
      </c>
      <c r="O431" s="59" t="str">
        <f t="shared" si="42"/>
        <v/>
      </c>
      <c r="P431" s="59" t="str">
        <f t="shared" si="43"/>
        <v/>
      </c>
      <c r="Q431" s="59" t="str">
        <f t="shared" si="44"/>
        <v/>
      </c>
      <c r="R431" s="59" t="str">
        <f t="shared" si="45"/>
        <v/>
      </c>
      <c r="S431" s="59" t="str">
        <f t="shared" si="46"/>
        <v/>
      </c>
      <c r="T431" s="59"/>
      <c r="U431" s="59"/>
      <c r="V431" s="59"/>
      <c r="W431" s="59"/>
      <c r="X431" s="59"/>
      <c r="Y431" s="59"/>
      <c r="Z431" s="91"/>
      <c r="AA431" s="59"/>
      <c r="AB431" s="59"/>
      <c r="AC431" s="59"/>
      <c r="AD431" s="59"/>
      <c r="AE431" s="59"/>
      <c r="AF431" s="59"/>
      <c r="AG431" s="59"/>
      <c r="AH431" s="59"/>
    </row>
    <row r="432" spans="1:34" ht="15.75" customHeight="1">
      <c r="A432" s="72" t="str">
        <f>IF(C432="","",VLOOKUP('OPĆI DIO'!$C$1,'OPĆI DIO'!$N$4:$W$137,10,FALSE))</f>
        <v/>
      </c>
      <c r="B432" s="72" t="str">
        <f>IF(C432="","",VLOOKUP('OPĆI DIO'!$C$1,'OPĆI DIO'!$N$4:$W$137,9,FALSE))</f>
        <v/>
      </c>
      <c r="C432" s="93"/>
      <c r="D432" s="72" t="str">
        <f t="shared" si="47"/>
        <v/>
      </c>
      <c r="E432" s="93"/>
      <c r="F432" s="72" t="str">
        <f t="shared" si="48"/>
        <v/>
      </c>
      <c r="G432" s="93"/>
      <c r="H432" s="72" t="str">
        <f t="shared" si="49"/>
        <v/>
      </c>
      <c r="I432" s="72" t="str">
        <f t="shared" si="50"/>
        <v/>
      </c>
      <c r="J432" s="77"/>
      <c r="K432" s="77"/>
      <c r="L432" s="77"/>
      <c r="M432" s="75"/>
      <c r="N432" s="59" t="str">
        <f>IF(C432="","",'OPĆI DIO'!$C$1)</f>
        <v/>
      </c>
      <c r="O432" s="59" t="str">
        <f t="shared" si="42"/>
        <v/>
      </c>
      <c r="P432" s="59" t="str">
        <f t="shared" si="43"/>
        <v/>
      </c>
      <c r="Q432" s="59" t="str">
        <f t="shared" si="44"/>
        <v/>
      </c>
      <c r="R432" s="59" t="str">
        <f t="shared" si="45"/>
        <v/>
      </c>
      <c r="S432" s="59" t="str">
        <f t="shared" si="46"/>
        <v/>
      </c>
      <c r="T432" s="59"/>
      <c r="U432" s="59"/>
      <c r="V432" s="59"/>
      <c r="W432" s="59"/>
      <c r="X432" s="59"/>
      <c r="Y432" s="59"/>
      <c r="Z432" s="91"/>
      <c r="AA432" s="59"/>
      <c r="AB432" s="59"/>
      <c r="AC432" s="59"/>
      <c r="AD432" s="59"/>
      <c r="AE432" s="59"/>
      <c r="AF432" s="59"/>
      <c r="AG432" s="59"/>
      <c r="AH432" s="59"/>
    </row>
    <row r="433" spans="1:34" ht="15.75" customHeight="1">
      <c r="A433" s="72" t="str">
        <f>IF(C433="","",VLOOKUP('OPĆI DIO'!$C$1,'OPĆI DIO'!$N$4:$W$137,10,FALSE))</f>
        <v/>
      </c>
      <c r="B433" s="72" t="str">
        <f>IF(C433="","",VLOOKUP('OPĆI DIO'!$C$1,'OPĆI DIO'!$N$4:$W$137,9,FALSE))</f>
        <v/>
      </c>
      <c r="C433" s="93"/>
      <c r="D433" s="72" t="str">
        <f t="shared" si="47"/>
        <v/>
      </c>
      <c r="E433" s="93"/>
      <c r="F433" s="72" t="str">
        <f t="shared" si="48"/>
        <v/>
      </c>
      <c r="G433" s="93"/>
      <c r="H433" s="72" t="str">
        <f t="shared" si="49"/>
        <v/>
      </c>
      <c r="I433" s="72" t="str">
        <f t="shared" si="50"/>
        <v/>
      </c>
      <c r="J433" s="77"/>
      <c r="K433" s="77"/>
      <c r="L433" s="77"/>
      <c r="M433" s="75"/>
      <c r="N433" s="59" t="str">
        <f>IF(C433="","",'OPĆI DIO'!$C$1)</f>
        <v/>
      </c>
      <c r="O433" s="59" t="str">
        <f t="shared" si="42"/>
        <v/>
      </c>
      <c r="P433" s="59" t="str">
        <f t="shared" si="43"/>
        <v/>
      </c>
      <c r="Q433" s="59" t="str">
        <f t="shared" si="44"/>
        <v/>
      </c>
      <c r="R433" s="59" t="str">
        <f t="shared" si="45"/>
        <v/>
      </c>
      <c r="S433" s="59" t="str">
        <f t="shared" si="46"/>
        <v/>
      </c>
      <c r="T433" s="59"/>
      <c r="U433" s="59"/>
      <c r="V433" s="59"/>
      <c r="W433" s="59"/>
      <c r="X433" s="59"/>
      <c r="Y433" s="59"/>
      <c r="Z433" s="91"/>
      <c r="AA433" s="59"/>
      <c r="AB433" s="59"/>
      <c r="AC433" s="59"/>
      <c r="AD433" s="59"/>
      <c r="AE433" s="59"/>
      <c r="AF433" s="59"/>
      <c r="AG433" s="59"/>
      <c r="AH433" s="59"/>
    </row>
    <row r="434" spans="1:34" ht="15.75" customHeight="1">
      <c r="A434" s="72" t="str">
        <f>IF(C434="","",VLOOKUP('OPĆI DIO'!$C$1,'OPĆI DIO'!$N$4:$W$137,10,FALSE))</f>
        <v/>
      </c>
      <c r="B434" s="72" t="str">
        <f>IF(C434="","",VLOOKUP('OPĆI DIO'!$C$1,'OPĆI DIO'!$N$4:$W$137,9,FALSE))</f>
        <v/>
      </c>
      <c r="C434" s="93"/>
      <c r="D434" s="72" t="str">
        <f t="shared" si="47"/>
        <v/>
      </c>
      <c r="E434" s="93"/>
      <c r="F434" s="72" t="str">
        <f t="shared" si="48"/>
        <v/>
      </c>
      <c r="G434" s="93"/>
      <c r="H434" s="72" t="str">
        <f t="shared" si="49"/>
        <v/>
      </c>
      <c r="I434" s="72" t="str">
        <f t="shared" si="50"/>
        <v/>
      </c>
      <c r="J434" s="77"/>
      <c r="K434" s="77"/>
      <c r="L434" s="77"/>
      <c r="M434" s="75"/>
      <c r="N434" s="59" t="str">
        <f>IF(C434="","",'OPĆI DIO'!$C$1)</f>
        <v/>
      </c>
      <c r="O434" s="59" t="str">
        <f t="shared" si="42"/>
        <v/>
      </c>
      <c r="P434" s="59" t="str">
        <f t="shared" si="43"/>
        <v/>
      </c>
      <c r="Q434" s="59" t="str">
        <f t="shared" si="44"/>
        <v/>
      </c>
      <c r="R434" s="59" t="str">
        <f t="shared" si="45"/>
        <v/>
      </c>
      <c r="S434" s="59" t="str">
        <f t="shared" si="46"/>
        <v/>
      </c>
      <c r="T434" s="59"/>
      <c r="U434" s="59"/>
      <c r="V434" s="59"/>
      <c r="W434" s="59"/>
      <c r="X434" s="59"/>
      <c r="Y434" s="59"/>
      <c r="Z434" s="91"/>
      <c r="AA434" s="59"/>
      <c r="AB434" s="59"/>
      <c r="AC434" s="59"/>
      <c r="AD434" s="59"/>
      <c r="AE434" s="59"/>
      <c r="AF434" s="59"/>
      <c r="AG434" s="59"/>
      <c r="AH434" s="59"/>
    </row>
    <row r="435" spans="1:34" ht="15.75" customHeight="1">
      <c r="A435" s="72" t="str">
        <f>IF(C435="","",VLOOKUP('OPĆI DIO'!$C$1,'OPĆI DIO'!$N$4:$W$137,10,FALSE))</f>
        <v/>
      </c>
      <c r="B435" s="72" t="str">
        <f>IF(C435="","",VLOOKUP('OPĆI DIO'!$C$1,'OPĆI DIO'!$N$4:$W$137,9,FALSE))</f>
        <v/>
      </c>
      <c r="C435" s="93"/>
      <c r="D435" s="72" t="str">
        <f t="shared" si="47"/>
        <v/>
      </c>
      <c r="E435" s="93"/>
      <c r="F435" s="72" t="str">
        <f t="shared" si="48"/>
        <v/>
      </c>
      <c r="G435" s="93"/>
      <c r="H435" s="72" t="str">
        <f t="shared" si="49"/>
        <v/>
      </c>
      <c r="I435" s="72" t="str">
        <f t="shared" si="50"/>
        <v/>
      </c>
      <c r="J435" s="77"/>
      <c r="K435" s="77"/>
      <c r="L435" s="77"/>
      <c r="M435" s="75"/>
      <c r="N435" s="59" t="str">
        <f>IF(C435="","",'OPĆI DIO'!$C$1)</f>
        <v/>
      </c>
      <c r="O435" s="59" t="str">
        <f t="shared" si="42"/>
        <v/>
      </c>
      <c r="P435" s="59" t="str">
        <f t="shared" si="43"/>
        <v/>
      </c>
      <c r="Q435" s="59" t="str">
        <f t="shared" si="44"/>
        <v/>
      </c>
      <c r="R435" s="59" t="str">
        <f t="shared" si="45"/>
        <v/>
      </c>
      <c r="S435" s="59" t="str">
        <f t="shared" si="46"/>
        <v/>
      </c>
      <c r="T435" s="59"/>
      <c r="U435" s="59"/>
      <c r="V435" s="59"/>
      <c r="W435" s="59"/>
      <c r="X435" s="59"/>
      <c r="Y435" s="59"/>
      <c r="Z435" s="91"/>
      <c r="AA435" s="59"/>
      <c r="AB435" s="59"/>
      <c r="AC435" s="59"/>
      <c r="AD435" s="59"/>
      <c r="AE435" s="59"/>
      <c r="AF435" s="59"/>
      <c r="AG435" s="59"/>
      <c r="AH435" s="59"/>
    </row>
    <row r="436" spans="1:34" ht="15.75" customHeight="1">
      <c r="A436" s="72" t="str">
        <f>IF(C436="","",VLOOKUP('OPĆI DIO'!$C$1,'OPĆI DIO'!$N$4:$W$137,10,FALSE))</f>
        <v/>
      </c>
      <c r="B436" s="72" t="str">
        <f>IF(C436="","",VLOOKUP('OPĆI DIO'!$C$1,'OPĆI DIO'!$N$4:$W$137,9,FALSE))</f>
        <v/>
      </c>
      <c r="C436" s="93"/>
      <c r="D436" s="72" t="str">
        <f t="shared" si="47"/>
        <v/>
      </c>
      <c r="E436" s="93"/>
      <c r="F436" s="72" t="str">
        <f t="shared" si="48"/>
        <v/>
      </c>
      <c r="G436" s="93"/>
      <c r="H436" s="72" t="str">
        <f t="shared" si="49"/>
        <v/>
      </c>
      <c r="I436" s="72" t="str">
        <f t="shared" si="50"/>
        <v/>
      </c>
      <c r="J436" s="77"/>
      <c r="K436" s="77"/>
      <c r="L436" s="77"/>
      <c r="M436" s="75"/>
      <c r="N436" s="59" t="str">
        <f>IF(C436="","",'OPĆI DIO'!$C$1)</f>
        <v/>
      </c>
      <c r="O436" s="59" t="str">
        <f t="shared" si="42"/>
        <v/>
      </c>
      <c r="P436" s="59" t="str">
        <f t="shared" si="43"/>
        <v/>
      </c>
      <c r="Q436" s="59" t="str">
        <f t="shared" si="44"/>
        <v/>
      </c>
      <c r="R436" s="59" t="str">
        <f t="shared" si="45"/>
        <v/>
      </c>
      <c r="S436" s="59" t="str">
        <f t="shared" si="46"/>
        <v/>
      </c>
      <c r="T436" s="59"/>
      <c r="U436" s="59"/>
      <c r="V436" s="59"/>
      <c r="W436" s="59"/>
      <c r="X436" s="59"/>
      <c r="Y436" s="59"/>
      <c r="Z436" s="91"/>
      <c r="AA436" s="59"/>
      <c r="AB436" s="59"/>
      <c r="AC436" s="59"/>
      <c r="AD436" s="59"/>
      <c r="AE436" s="59"/>
      <c r="AF436" s="59"/>
      <c r="AG436" s="59"/>
      <c r="AH436" s="59"/>
    </row>
    <row r="437" spans="1:34" ht="15.75" customHeight="1">
      <c r="A437" s="72" t="str">
        <f>IF(C437="","",VLOOKUP('OPĆI DIO'!$C$1,'OPĆI DIO'!$N$4:$W$137,10,FALSE))</f>
        <v/>
      </c>
      <c r="B437" s="72" t="str">
        <f>IF(C437="","",VLOOKUP('OPĆI DIO'!$C$1,'OPĆI DIO'!$N$4:$W$137,9,FALSE))</f>
        <v/>
      </c>
      <c r="C437" s="93"/>
      <c r="D437" s="72" t="str">
        <f t="shared" si="47"/>
        <v/>
      </c>
      <c r="E437" s="93"/>
      <c r="F437" s="72" t="str">
        <f t="shared" si="48"/>
        <v/>
      </c>
      <c r="G437" s="93"/>
      <c r="H437" s="72" t="str">
        <f t="shared" si="49"/>
        <v/>
      </c>
      <c r="I437" s="72" t="str">
        <f t="shared" si="50"/>
        <v/>
      </c>
      <c r="J437" s="77"/>
      <c r="K437" s="77"/>
      <c r="L437" s="77"/>
      <c r="M437" s="75"/>
      <c r="N437" s="59" t="str">
        <f>IF(C437="","",'OPĆI DIO'!$C$1)</f>
        <v/>
      </c>
      <c r="O437" s="59" t="str">
        <f t="shared" si="42"/>
        <v/>
      </c>
      <c r="P437" s="59" t="str">
        <f t="shared" si="43"/>
        <v/>
      </c>
      <c r="Q437" s="59" t="str">
        <f t="shared" si="44"/>
        <v/>
      </c>
      <c r="R437" s="59" t="str">
        <f t="shared" si="45"/>
        <v/>
      </c>
      <c r="S437" s="59" t="str">
        <f t="shared" si="46"/>
        <v/>
      </c>
      <c r="T437" s="59"/>
      <c r="U437" s="59"/>
      <c r="V437" s="59"/>
      <c r="W437" s="59"/>
      <c r="X437" s="59"/>
      <c r="Y437" s="59"/>
      <c r="Z437" s="91"/>
      <c r="AA437" s="59"/>
      <c r="AB437" s="59"/>
      <c r="AC437" s="59"/>
      <c r="AD437" s="59"/>
      <c r="AE437" s="59"/>
      <c r="AF437" s="59"/>
      <c r="AG437" s="59"/>
      <c r="AH437" s="59"/>
    </row>
    <row r="438" spans="1:34" ht="15.75" customHeight="1">
      <c r="A438" s="72" t="str">
        <f>IF(C438="","",VLOOKUP('OPĆI DIO'!$C$1,'OPĆI DIO'!$N$4:$W$137,10,FALSE))</f>
        <v/>
      </c>
      <c r="B438" s="72" t="str">
        <f>IF(C438="","",VLOOKUP('OPĆI DIO'!$C$1,'OPĆI DIO'!$N$4:$W$137,9,FALSE))</f>
        <v/>
      </c>
      <c r="C438" s="93"/>
      <c r="D438" s="72" t="str">
        <f t="shared" si="47"/>
        <v/>
      </c>
      <c r="E438" s="93"/>
      <c r="F438" s="72" t="str">
        <f t="shared" si="48"/>
        <v/>
      </c>
      <c r="G438" s="93"/>
      <c r="H438" s="72" t="str">
        <f t="shared" si="49"/>
        <v/>
      </c>
      <c r="I438" s="72" t="str">
        <f t="shared" si="50"/>
        <v/>
      </c>
      <c r="J438" s="77"/>
      <c r="K438" s="77"/>
      <c r="L438" s="77"/>
      <c r="M438" s="75"/>
      <c r="N438" s="59" t="str">
        <f>IF(C438="","",'OPĆI DIO'!$C$1)</f>
        <v/>
      </c>
      <c r="O438" s="59" t="str">
        <f t="shared" si="42"/>
        <v/>
      </c>
      <c r="P438" s="59" t="str">
        <f t="shared" si="43"/>
        <v/>
      </c>
      <c r="Q438" s="59" t="str">
        <f t="shared" si="44"/>
        <v/>
      </c>
      <c r="R438" s="59" t="str">
        <f t="shared" si="45"/>
        <v/>
      </c>
      <c r="S438" s="59" t="str">
        <f t="shared" si="46"/>
        <v/>
      </c>
      <c r="T438" s="59"/>
      <c r="U438" s="59"/>
      <c r="V438" s="59"/>
      <c r="W438" s="59"/>
      <c r="X438" s="59"/>
      <c r="Y438" s="59"/>
      <c r="Z438" s="91"/>
      <c r="AA438" s="59"/>
      <c r="AB438" s="59"/>
      <c r="AC438" s="59"/>
      <c r="AD438" s="59"/>
      <c r="AE438" s="59"/>
      <c r="AF438" s="59"/>
      <c r="AG438" s="59"/>
      <c r="AH438" s="59"/>
    </row>
    <row r="439" spans="1:34" ht="15.75" customHeight="1">
      <c r="A439" s="72" t="str">
        <f>IF(C439="","",VLOOKUP('OPĆI DIO'!$C$1,'OPĆI DIO'!$N$4:$W$137,10,FALSE))</f>
        <v/>
      </c>
      <c r="B439" s="72" t="str">
        <f>IF(C439="","",VLOOKUP('OPĆI DIO'!$C$1,'OPĆI DIO'!$N$4:$W$137,9,FALSE))</f>
        <v/>
      </c>
      <c r="C439" s="93"/>
      <c r="D439" s="72" t="str">
        <f t="shared" si="47"/>
        <v/>
      </c>
      <c r="E439" s="93"/>
      <c r="F439" s="72" t="str">
        <f t="shared" si="48"/>
        <v/>
      </c>
      <c r="G439" s="93"/>
      <c r="H439" s="72" t="str">
        <f t="shared" si="49"/>
        <v/>
      </c>
      <c r="I439" s="72" t="str">
        <f t="shared" si="50"/>
        <v/>
      </c>
      <c r="J439" s="77"/>
      <c r="K439" s="77"/>
      <c r="L439" s="77"/>
      <c r="M439" s="75"/>
      <c r="N439" s="59" t="str">
        <f>IF(C439="","",'OPĆI DIO'!$C$1)</f>
        <v/>
      </c>
      <c r="O439" s="59" t="str">
        <f t="shared" si="42"/>
        <v/>
      </c>
      <c r="P439" s="59" t="str">
        <f t="shared" si="43"/>
        <v/>
      </c>
      <c r="Q439" s="59" t="str">
        <f t="shared" si="44"/>
        <v/>
      </c>
      <c r="R439" s="59" t="str">
        <f t="shared" si="45"/>
        <v/>
      </c>
      <c r="S439" s="59" t="str">
        <f t="shared" si="46"/>
        <v/>
      </c>
      <c r="T439" s="59"/>
      <c r="U439" s="59"/>
      <c r="V439" s="59"/>
      <c r="W439" s="59"/>
      <c r="X439" s="59"/>
      <c r="Y439" s="59"/>
      <c r="Z439" s="91"/>
      <c r="AA439" s="59"/>
      <c r="AB439" s="59"/>
      <c r="AC439" s="59"/>
      <c r="AD439" s="59"/>
      <c r="AE439" s="59"/>
      <c r="AF439" s="59"/>
      <c r="AG439" s="59"/>
      <c r="AH439" s="59"/>
    </row>
    <row r="440" spans="1:34" ht="15.75" customHeight="1">
      <c r="A440" s="72" t="str">
        <f>IF(C440="","",VLOOKUP('OPĆI DIO'!$C$1,'OPĆI DIO'!$N$4:$W$137,10,FALSE))</f>
        <v/>
      </c>
      <c r="B440" s="72" t="str">
        <f>IF(C440="","",VLOOKUP('OPĆI DIO'!$C$1,'OPĆI DIO'!$N$4:$W$137,9,FALSE))</f>
        <v/>
      </c>
      <c r="C440" s="93"/>
      <c r="D440" s="72" t="str">
        <f t="shared" si="47"/>
        <v/>
      </c>
      <c r="E440" s="93"/>
      <c r="F440" s="72" t="str">
        <f t="shared" si="48"/>
        <v/>
      </c>
      <c r="G440" s="93"/>
      <c r="H440" s="72" t="str">
        <f t="shared" si="49"/>
        <v/>
      </c>
      <c r="I440" s="72" t="str">
        <f t="shared" si="50"/>
        <v/>
      </c>
      <c r="J440" s="77"/>
      <c r="K440" s="77"/>
      <c r="L440" s="77"/>
      <c r="M440" s="75"/>
      <c r="N440" s="59" t="str">
        <f>IF(C440="","",'OPĆI DIO'!$C$1)</f>
        <v/>
      </c>
      <c r="O440" s="59" t="str">
        <f t="shared" si="42"/>
        <v/>
      </c>
      <c r="P440" s="59" t="str">
        <f t="shared" si="43"/>
        <v/>
      </c>
      <c r="Q440" s="59" t="str">
        <f t="shared" si="44"/>
        <v/>
      </c>
      <c r="R440" s="59" t="str">
        <f t="shared" si="45"/>
        <v/>
      </c>
      <c r="S440" s="59" t="str">
        <f t="shared" si="46"/>
        <v/>
      </c>
      <c r="T440" s="59"/>
      <c r="U440" s="59"/>
      <c r="V440" s="59"/>
      <c r="W440" s="59"/>
      <c r="X440" s="59"/>
      <c r="Y440" s="59"/>
      <c r="Z440" s="91"/>
      <c r="AA440" s="59"/>
      <c r="AB440" s="59"/>
      <c r="AC440" s="59"/>
      <c r="AD440" s="59"/>
      <c r="AE440" s="59"/>
      <c r="AF440" s="59"/>
      <c r="AG440" s="59"/>
      <c r="AH440" s="59"/>
    </row>
    <row r="441" spans="1:34" ht="15.75" customHeight="1">
      <c r="A441" s="72" t="str">
        <f>IF(C441="","",VLOOKUP('OPĆI DIO'!$C$1,'OPĆI DIO'!$N$4:$W$137,10,FALSE))</f>
        <v/>
      </c>
      <c r="B441" s="72" t="str">
        <f>IF(C441="","",VLOOKUP('OPĆI DIO'!$C$1,'OPĆI DIO'!$N$4:$W$137,9,FALSE))</f>
        <v/>
      </c>
      <c r="C441" s="93"/>
      <c r="D441" s="72" t="str">
        <f t="shared" si="47"/>
        <v/>
      </c>
      <c r="E441" s="93"/>
      <c r="F441" s="72" t="str">
        <f t="shared" si="48"/>
        <v/>
      </c>
      <c r="G441" s="93"/>
      <c r="H441" s="72" t="str">
        <f t="shared" si="49"/>
        <v/>
      </c>
      <c r="I441" s="72" t="str">
        <f t="shared" si="50"/>
        <v/>
      </c>
      <c r="J441" s="77"/>
      <c r="K441" s="77"/>
      <c r="L441" s="77"/>
      <c r="M441" s="75"/>
      <c r="N441" s="59" t="str">
        <f>IF(C441="","",'OPĆI DIO'!$C$1)</f>
        <v/>
      </c>
      <c r="O441" s="59" t="str">
        <f t="shared" si="42"/>
        <v/>
      </c>
      <c r="P441" s="59" t="str">
        <f t="shared" si="43"/>
        <v/>
      </c>
      <c r="Q441" s="59" t="str">
        <f t="shared" si="44"/>
        <v/>
      </c>
      <c r="R441" s="59" t="str">
        <f t="shared" si="45"/>
        <v/>
      </c>
      <c r="S441" s="59" t="str">
        <f t="shared" si="46"/>
        <v/>
      </c>
      <c r="T441" s="59"/>
      <c r="U441" s="59"/>
      <c r="V441" s="59"/>
      <c r="W441" s="59"/>
      <c r="X441" s="59"/>
      <c r="Y441" s="59"/>
      <c r="Z441" s="91"/>
      <c r="AA441" s="59"/>
      <c r="AB441" s="59"/>
      <c r="AC441" s="59"/>
      <c r="AD441" s="59"/>
      <c r="AE441" s="59"/>
      <c r="AF441" s="59"/>
      <c r="AG441" s="59"/>
      <c r="AH441" s="59"/>
    </row>
    <row r="442" spans="1:34" ht="15.75" customHeight="1">
      <c r="A442" s="72" t="str">
        <f>IF(C442="","",VLOOKUP('OPĆI DIO'!$C$1,'OPĆI DIO'!$N$4:$W$137,10,FALSE))</f>
        <v/>
      </c>
      <c r="B442" s="72" t="str">
        <f>IF(C442="","",VLOOKUP('OPĆI DIO'!$C$1,'OPĆI DIO'!$N$4:$W$137,9,FALSE))</f>
        <v/>
      </c>
      <c r="C442" s="93"/>
      <c r="D442" s="72" t="str">
        <f t="shared" si="47"/>
        <v/>
      </c>
      <c r="E442" s="93"/>
      <c r="F442" s="72" t="str">
        <f t="shared" si="48"/>
        <v/>
      </c>
      <c r="G442" s="93"/>
      <c r="H442" s="72" t="str">
        <f t="shared" si="49"/>
        <v/>
      </c>
      <c r="I442" s="72" t="str">
        <f t="shared" si="50"/>
        <v/>
      </c>
      <c r="J442" s="77"/>
      <c r="K442" s="77"/>
      <c r="L442" s="77"/>
      <c r="M442" s="75"/>
      <c r="N442" s="59" t="str">
        <f>IF(C442="","",'OPĆI DIO'!$C$1)</f>
        <v/>
      </c>
      <c r="O442" s="59" t="str">
        <f t="shared" si="42"/>
        <v/>
      </c>
      <c r="P442" s="59" t="str">
        <f t="shared" si="43"/>
        <v/>
      </c>
      <c r="Q442" s="59" t="str">
        <f t="shared" si="44"/>
        <v/>
      </c>
      <c r="R442" s="59" t="str">
        <f t="shared" si="45"/>
        <v/>
      </c>
      <c r="S442" s="59" t="str">
        <f t="shared" si="46"/>
        <v/>
      </c>
      <c r="T442" s="59"/>
      <c r="U442" s="59"/>
      <c r="V442" s="59"/>
      <c r="W442" s="59"/>
      <c r="X442" s="59"/>
      <c r="Y442" s="59"/>
      <c r="Z442" s="91"/>
      <c r="AA442" s="59"/>
      <c r="AB442" s="59"/>
      <c r="AC442" s="59"/>
      <c r="AD442" s="59"/>
      <c r="AE442" s="59"/>
      <c r="AF442" s="59"/>
      <c r="AG442" s="59"/>
      <c r="AH442" s="59"/>
    </row>
    <row r="443" spans="1:34" ht="15.75" customHeight="1">
      <c r="A443" s="72" t="str">
        <f>IF(C443="","",VLOOKUP('OPĆI DIO'!$C$1,'OPĆI DIO'!$N$4:$W$137,10,FALSE))</f>
        <v/>
      </c>
      <c r="B443" s="72" t="str">
        <f>IF(C443="","",VLOOKUP('OPĆI DIO'!$C$1,'OPĆI DIO'!$N$4:$W$137,9,FALSE))</f>
        <v/>
      </c>
      <c r="C443" s="93"/>
      <c r="D443" s="72" t="str">
        <f t="shared" si="47"/>
        <v/>
      </c>
      <c r="E443" s="93"/>
      <c r="F443" s="72" t="str">
        <f t="shared" si="48"/>
        <v/>
      </c>
      <c r="G443" s="93"/>
      <c r="H443" s="72" t="str">
        <f t="shared" si="49"/>
        <v/>
      </c>
      <c r="I443" s="72" t="str">
        <f t="shared" si="50"/>
        <v/>
      </c>
      <c r="J443" s="77"/>
      <c r="K443" s="77"/>
      <c r="L443" s="77"/>
      <c r="M443" s="75"/>
      <c r="N443" s="59" t="str">
        <f>IF(C443="","",'OPĆI DIO'!$C$1)</f>
        <v/>
      </c>
      <c r="O443" s="59" t="str">
        <f t="shared" si="42"/>
        <v/>
      </c>
      <c r="P443" s="59" t="str">
        <f t="shared" si="43"/>
        <v/>
      </c>
      <c r="Q443" s="59" t="str">
        <f t="shared" si="44"/>
        <v/>
      </c>
      <c r="R443" s="59" t="str">
        <f t="shared" si="45"/>
        <v/>
      </c>
      <c r="S443" s="59" t="str">
        <f t="shared" si="46"/>
        <v/>
      </c>
      <c r="T443" s="59"/>
      <c r="U443" s="59"/>
      <c r="V443" s="59"/>
      <c r="W443" s="59"/>
      <c r="X443" s="59"/>
      <c r="Y443" s="59"/>
      <c r="Z443" s="91"/>
      <c r="AA443" s="59"/>
      <c r="AB443" s="59"/>
      <c r="AC443" s="59"/>
      <c r="AD443" s="59"/>
      <c r="AE443" s="59"/>
      <c r="AF443" s="59"/>
      <c r="AG443" s="59"/>
      <c r="AH443" s="59"/>
    </row>
    <row r="444" spans="1:34" ht="15.75" customHeight="1">
      <c r="A444" s="72" t="str">
        <f>IF(C444="","",VLOOKUP('OPĆI DIO'!$C$1,'OPĆI DIO'!$N$4:$W$137,10,FALSE))</f>
        <v/>
      </c>
      <c r="B444" s="72" t="str">
        <f>IF(C444="","",VLOOKUP('OPĆI DIO'!$C$1,'OPĆI DIO'!$N$4:$W$137,9,FALSE))</f>
        <v/>
      </c>
      <c r="C444" s="93"/>
      <c r="D444" s="72" t="str">
        <f t="shared" si="47"/>
        <v/>
      </c>
      <c r="E444" s="93"/>
      <c r="F444" s="72" t="str">
        <f t="shared" si="48"/>
        <v/>
      </c>
      <c r="G444" s="93"/>
      <c r="H444" s="72" t="str">
        <f t="shared" si="49"/>
        <v/>
      </c>
      <c r="I444" s="72" t="str">
        <f t="shared" si="50"/>
        <v/>
      </c>
      <c r="J444" s="77"/>
      <c r="K444" s="77"/>
      <c r="L444" s="77"/>
      <c r="M444" s="75"/>
      <c r="N444" s="59" t="str">
        <f>IF(C444="","",'OPĆI DIO'!$C$1)</f>
        <v/>
      </c>
      <c r="O444" s="59" t="str">
        <f t="shared" si="42"/>
        <v/>
      </c>
      <c r="P444" s="59" t="str">
        <f t="shared" si="43"/>
        <v/>
      </c>
      <c r="Q444" s="59" t="str">
        <f t="shared" si="44"/>
        <v/>
      </c>
      <c r="R444" s="59" t="str">
        <f t="shared" si="45"/>
        <v/>
      </c>
      <c r="S444" s="59" t="str">
        <f t="shared" si="46"/>
        <v/>
      </c>
      <c r="T444" s="59"/>
      <c r="U444" s="59"/>
      <c r="V444" s="59"/>
      <c r="W444" s="59"/>
      <c r="X444" s="59"/>
      <c r="Y444" s="59"/>
      <c r="Z444" s="91"/>
      <c r="AA444" s="59"/>
      <c r="AB444" s="59"/>
      <c r="AC444" s="59"/>
      <c r="AD444" s="59"/>
      <c r="AE444" s="59"/>
      <c r="AF444" s="59"/>
      <c r="AG444" s="59"/>
      <c r="AH444" s="59"/>
    </row>
    <row r="445" spans="1:34" ht="15.75" customHeight="1">
      <c r="A445" s="72" t="str">
        <f>IF(C445="","",VLOOKUP('OPĆI DIO'!$C$1,'OPĆI DIO'!$N$4:$W$137,10,FALSE))</f>
        <v/>
      </c>
      <c r="B445" s="72" t="str">
        <f>IF(C445="","",VLOOKUP('OPĆI DIO'!$C$1,'OPĆI DIO'!$N$4:$W$137,9,FALSE))</f>
        <v/>
      </c>
      <c r="C445" s="93"/>
      <c r="D445" s="72" t="str">
        <f t="shared" si="47"/>
        <v/>
      </c>
      <c r="E445" s="93"/>
      <c r="F445" s="72" t="str">
        <f t="shared" si="48"/>
        <v/>
      </c>
      <c r="G445" s="93"/>
      <c r="H445" s="72" t="str">
        <f t="shared" si="49"/>
        <v/>
      </c>
      <c r="I445" s="72" t="str">
        <f t="shared" si="50"/>
        <v/>
      </c>
      <c r="J445" s="77"/>
      <c r="K445" s="77"/>
      <c r="L445" s="77"/>
      <c r="M445" s="75"/>
      <c r="N445" s="59" t="str">
        <f>IF(C445="","",'OPĆI DIO'!$C$1)</f>
        <v/>
      </c>
      <c r="O445" s="59" t="str">
        <f t="shared" si="42"/>
        <v/>
      </c>
      <c r="P445" s="59" t="str">
        <f t="shared" si="43"/>
        <v/>
      </c>
      <c r="Q445" s="59" t="str">
        <f t="shared" si="44"/>
        <v/>
      </c>
      <c r="R445" s="59" t="str">
        <f t="shared" si="45"/>
        <v/>
      </c>
      <c r="S445" s="59" t="str">
        <f t="shared" si="46"/>
        <v/>
      </c>
      <c r="T445" s="59"/>
      <c r="U445" s="59"/>
      <c r="V445" s="59"/>
      <c r="W445" s="59"/>
      <c r="X445" s="59"/>
      <c r="Y445" s="59"/>
      <c r="Z445" s="91"/>
      <c r="AA445" s="59"/>
      <c r="AB445" s="59"/>
      <c r="AC445" s="59"/>
      <c r="AD445" s="59"/>
      <c r="AE445" s="59"/>
      <c r="AF445" s="59"/>
      <c r="AG445" s="59"/>
      <c r="AH445" s="59"/>
    </row>
    <row r="446" spans="1:34" ht="15.75" customHeight="1">
      <c r="A446" s="72" t="str">
        <f>IF(C446="","",VLOOKUP('OPĆI DIO'!$C$1,'OPĆI DIO'!$N$4:$W$137,10,FALSE))</f>
        <v/>
      </c>
      <c r="B446" s="72" t="str">
        <f>IF(C446="","",VLOOKUP('OPĆI DIO'!$C$1,'OPĆI DIO'!$N$4:$W$137,9,FALSE))</f>
        <v/>
      </c>
      <c r="C446" s="93"/>
      <c r="D446" s="72" t="str">
        <f t="shared" si="47"/>
        <v/>
      </c>
      <c r="E446" s="93"/>
      <c r="F446" s="72" t="str">
        <f t="shared" si="48"/>
        <v/>
      </c>
      <c r="G446" s="93"/>
      <c r="H446" s="72" t="str">
        <f t="shared" si="49"/>
        <v/>
      </c>
      <c r="I446" s="72" t="str">
        <f t="shared" si="50"/>
        <v/>
      </c>
      <c r="J446" s="77"/>
      <c r="K446" s="77"/>
      <c r="L446" s="77"/>
      <c r="M446" s="75"/>
      <c r="N446" s="59" t="str">
        <f>IF(C446="","",'OPĆI DIO'!$C$1)</f>
        <v/>
      </c>
      <c r="O446" s="59" t="str">
        <f t="shared" si="42"/>
        <v/>
      </c>
      <c r="P446" s="59" t="str">
        <f t="shared" si="43"/>
        <v/>
      </c>
      <c r="Q446" s="59" t="str">
        <f t="shared" si="44"/>
        <v/>
      </c>
      <c r="R446" s="59" t="str">
        <f t="shared" si="45"/>
        <v/>
      </c>
      <c r="S446" s="59" t="str">
        <f t="shared" si="46"/>
        <v/>
      </c>
      <c r="T446" s="59"/>
      <c r="U446" s="59"/>
      <c r="V446" s="59"/>
      <c r="W446" s="59"/>
      <c r="X446" s="59"/>
      <c r="Y446" s="59"/>
      <c r="Z446" s="91"/>
      <c r="AA446" s="59"/>
      <c r="AB446" s="59"/>
      <c r="AC446" s="59"/>
      <c r="AD446" s="59"/>
      <c r="AE446" s="59"/>
      <c r="AF446" s="59"/>
      <c r="AG446" s="59"/>
      <c r="AH446" s="59"/>
    </row>
    <row r="447" spans="1:34" ht="15.75" customHeight="1">
      <c r="A447" s="72" t="str">
        <f>IF(C447="","",VLOOKUP('OPĆI DIO'!$C$1,'OPĆI DIO'!$N$4:$W$137,10,FALSE))</f>
        <v/>
      </c>
      <c r="B447" s="72" t="str">
        <f>IF(C447="","",VLOOKUP('OPĆI DIO'!$C$1,'OPĆI DIO'!$N$4:$W$137,9,FALSE))</f>
        <v/>
      </c>
      <c r="C447" s="93"/>
      <c r="D447" s="72" t="str">
        <f t="shared" si="47"/>
        <v/>
      </c>
      <c r="E447" s="93"/>
      <c r="F447" s="72" t="str">
        <f t="shared" si="48"/>
        <v/>
      </c>
      <c r="G447" s="93"/>
      <c r="H447" s="72" t="str">
        <f t="shared" si="49"/>
        <v/>
      </c>
      <c r="I447" s="72" t="str">
        <f t="shared" si="50"/>
        <v/>
      </c>
      <c r="J447" s="77"/>
      <c r="K447" s="77"/>
      <c r="L447" s="77"/>
      <c r="M447" s="75"/>
      <c r="N447" s="59" t="str">
        <f>IF(C447="","",'OPĆI DIO'!$C$1)</f>
        <v/>
      </c>
      <c r="O447" s="59" t="str">
        <f t="shared" si="42"/>
        <v/>
      </c>
      <c r="P447" s="59" t="str">
        <f t="shared" si="43"/>
        <v/>
      </c>
      <c r="Q447" s="59" t="str">
        <f t="shared" si="44"/>
        <v/>
      </c>
      <c r="R447" s="59" t="str">
        <f t="shared" si="45"/>
        <v/>
      </c>
      <c r="S447" s="59" t="str">
        <f t="shared" si="46"/>
        <v/>
      </c>
      <c r="T447" s="59"/>
      <c r="U447" s="59"/>
      <c r="V447" s="59"/>
      <c r="W447" s="59"/>
      <c r="X447" s="59"/>
      <c r="Y447" s="59"/>
      <c r="Z447" s="91"/>
      <c r="AA447" s="59"/>
      <c r="AB447" s="59"/>
      <c r="AC447" s="59"/>
      <c r="AD447" s="59"/>
      <c r="AE447" s="59"/>
      <c r="AF447" s="59"/>
      <c r="AG447" s="59"/>
      <c r="AH447" s="59"/>
    </row>
    <row r="448" spans="1:34" ht="15.75" customHeight="1">
      <c r="A448" s="72" t="str">
        <f>IF(C448="","",VLOOKUP('OPĆI DIO'!$C$1,'OPĆI DIO'!$N$4:$W$137,10,FALSE))</f>
        <v/>
      </c>
      <c r="B448" s="72" t="str">
        <f>IF(C448="","",VLOOKUP('OPĆI DIO'!$C$1,'OPĆI DIO'!$N$4:$W$137,9,FALSE))</f>
        <v/>
      </c>
      <c r="C448" s="93"/>
      <c r="D448" s="72" t="str">
        <f t="shared" si="47"/>
        <v/>
      </c>
      <c r="E448" s="93"/>
      <c r="F448" s="72" t="str">
        <f t="shared" si="48"/>
        <v/>
      </c>
      <c r="G448" s="93"/>
      <c r="H448" s="72" t="str">
        <f t="shared" si="49"/>
        <v/>
      </c>
      <c r="I448" s="72" t="str">
        <f t="shared" si="50"/>
        <v/>
      </c>
      <c r="J448" s="77"/>
      <c r="K448" s="77"/>
      <c r="L448" s="77"/>
      <c r="M448" s="75"/>
      <c r="N448" s="59" t="str">
        <f>IF(C448="","",'OPĆI DIO'!$C$1)</f>
        <v/>
      </c>
      <c r="O448" s="59" t="str">
        <f t="shared" si="42"/>
        <v/>
      </c>
      <c r="P448" s="59" t="str">
        <f t="shared" si="43"/>
        <v/>
      </c>
      <c r="Q448" s="59" t="str">
        <f t="shared" si="44"/>
        <v/>
      </c>
      <c r="R448" s="59" t="str">
        <f t="shared" si="45"/>
        <v/>
      </c>
      <c r="S448" s="59" t="str">
        <f t="shared" si="46"/>
        <v/>
      </c>
      <c r="T448" s="59"/>
      <c r="U448" s="59"/>
      <c r="V448" s="59"/>
      <c r="W448" s="59"/>
      <c r="X448" s="59"/>
      <c r="Y448" s="59"/>
      <c r="Z448" s="91"/>
      <c r="AA448" s="59"/>
      <c r="AB448" s="59"/>
      <c r="AC448" s="59"/>
      <c r="AD448" s="59"/>
      <c r="AE448" s="59"/>
      <c r="AF448" s="59"/>
      <c r="AG448" s="59"/>
      <c r="AH448" s="59"/>
    </row>
    <row r="449" spans="1:34" ht="15.75" customHeight="1">
      <c r="A449" s="72" t="str">
        <f>IF(C449="","",VLOOKUP('OPĆI DIO'!$C$1,'OPĆI DIO'!$N$4:$W$137,10,FALSE))</f>
        <v/>
      </c>
      <c r="B449" s="72" t="str">
        <f>IF(C449="","",VLOOKUP('OPĆI DIO'!$C$1,'OPĆI DIO'!$N$4:$W$137,9,FALSE))</f>
        <v/>
      </c>
      <c r="C449" s="93"/>
      <c r="D449" s="72" t="str">
        <f t="shared" si="47"/>
        <v/>
      </c>
      <c r="E449" s="93"/>
      <c r="F449" s="72" t="str">
        <f t="shared" si="48"/>
        <v/>
      </c>
      <c r="G449" s="93"/>
      <c r="H449" s="72" t="str">
        <f t="shared" si="49"/>
        <v/>
      </c>
      <c r="I449" s="72" t="str">
        <f t="shared" si="50"/>
        <v/>
      </c>
      <c r="J449" s="77"/>
      <c r="K449" s="77"/>
      <c r="L449" s="77"/>
      <c r="M449" s="75"/>
      <c r="N449" s="59" t="str">
        <f>IF(C449="","",'OPĆI DIO'!$C$1)</f>
        <v/>
      </c>
      <c r="O449" s="59" t="str">
        <f t="shared" si="42"/>
        <v/>
      </c>
      <c r="P449" s="59" t="str">
        <f t="shared" si="43"/>
        <v/>
      </c>
      <c r="Q449" s="59" t="str">
        <f t="shared" si="44"/>
        <v/>
      </c>
      <c r="R449" s="59" t="str">
        <f t="shared" si="45"/>
        <v/>
      </c>
      <c r="S449" s="59" t="str">
        <f t="shared" si="46"/>
        <v/>
      </c>
      <c r="T449" s="59"/>
      <c r="U449" s="59"/>
      <c r="V449" s="59"/>
      <c r="W449" s="59"/>
      <c r="X449" s="59"/>
      <c r="Y449" s="59"/>
      <c r="Z449" s="91"/>
      <c r="AA449" s="59"/>
      <c r="AB449" s="59"/>
      <c r="AC449" s="59"/>
      <c r="AD449" s="59"/>
      <c r="AE449" s="59"/>
      <c r="AF449" s="59"/>
      <c r="AG449" s="59"/>
      <c r="AH449" s="59"/>
    </row>
    <row r="450" spans="1:34" ht="15.75" customHeight="1">
      <c r="A450" s="72" t="str">
        <f>IF(C450="","",VLOOKUP('OPĆI DIO'!$C$1,'OPĆI DIO'!$N$4:$W$137,10,FALSE))</f>
        <v/>
      </c>
      <c r="B450" s="72" t="str">
        <f>IF(C450="","",VLOOKUP('OPĆI DIO'!$C$1,'OPĆI DIO'!$N$4:$W$137,9,FALSE))</f>
        <v/>
      </c>
      <c r="C450" s="93"/>
      <c r="D450" s="72" t="str">
        <f t="shared" si="47"/>
        <v/>
      </c>
      <c r="E450" s="93"/>
      <c r="F450" s="72" t="str">
        <f t="shared" si="48"/>
        <v/>
      </c>
      <c r="G450" s="93"/>
      <c r="H450" s="72" t="str">
        <f t="shared" si="49"/>
        <v/>
      </c>
      <c r="I450" s="72" t="str">
        <f t="shared" si="50"/>
        <v/>
      </c>
      <c r="J450" s="77"/>
      <c r="K450" s="77"/>
      <c r="L450" s="77"/>
      <c r="M450" s="75"/>
      <c r="N450" s="59" t="str">
        <f>IF(C450="","",'OPĆI DIO'!$C$1)</f>
        <v/>
      </c>
      <c r="O450" s="59" t="str">
        <f t="shared" si="42"/>
        <v/>
      </c>
      <c r="P450" s="59" t="str">
        <f t="shared" si="43"/>
        <v/>
      </c>
      <c r="Q450" s="59" t="str">
        <f t="shared" si="44"/>
        <v/>
      </c>
      <c r="R450" s="59" t="str">
        <f t="shared" si="45"/>
        <v/>
      </c>
      <c r="S450" s="59" t="str">
        <f t="shared" si="46"/>
        <v/>
      </c>
      <c r="T450" s="59"/>
      <c r="U450" s="59"/>
      <c r="V450" s="59"/>
      <c r="W450" s="59"/>
      <c r="X450" s="59"/>
      <c r="Y450" s="59"/>
      <c r="Z450" s="91"/>
      <c r="AA450" s="59"/>
      <c r="AB450" s="59"/>
      <c r="AC450" s="59"/>
      <c r="AD450" s="59"/>
      <c r="AE450" s="59"/>
      <c r="AF450" s="59"/>
      <c r="AG450" s="59"/>
      <c r="AH450" s="59"/>
    </row>
    <row r="451" spans="1:34" ht="15.75" customHeight="1">
      <c r="A451" s="72" t="str">
        <f>IF(C451="","",VLOOKUP('OPĆI DIO'!$C$1,'OPĆI DIO'!$N$4:$W$137,10,FALSE))</f>
        <v/>
      </c>
      <c r="B451" s="72" t="str">
        <f>IF(C451="","",VLOOKUP('OPĆI DIO'!$C$1,'OPĆI DIO'!$N$4:$W$137,9,FALSE))</f>
        <v/>
      </c>
      <c r="C451" s="93"/>
      <c r="D451" s="72" t="str">
        <f t="shared" si="47"/>
        <v/>
      </c>
      <c r="E451" s="93"/>
      <c r="F451" s="72" t="str">
        <f t="shared" si="48"/>
        <v/>
      </c>
      <c r="G451" s="93"/>
      <c r="H451" s="72" t="str">
        <f t="shared" si="49"/>
        <v/>
      </c>
      <c r="I451" s="72" t="str">
        <f t="shared" si="50"/>
        <v/>
      </c>
      <c r="J451" s="77"/>
      <c r="K451" s="77"/>
      <c r="L451" s="77"/>
      <c r="M451" s="75"/>
      <c r="N451" s="59" t="str">
        <f>IF(C451="","",'OPĆI DIO'!$C$1)</f>
        <v/>
      </c>
      <c r="O451" s="59" t="str">
        <f t="shared" ref="O451:O501" si="51">LEFT(E451,3)</f>
        <v/>
      </c>
      <c r="P451" s="59" t="str">
        <f t="shared" ref="P451:P501" si="52">LEFT(E451,2)</f>
        <v/>
      </c>
      <c r="Q451" s="59" t="str">
        <f t="shared" ref="Q451:Q501" si="53">LEFT(C451,3)</f>
        <v/>
      </c>
      <c r="R451" s="59" t="str">
        <f t="shared" ref="R451:R501" si="54">MID(I451,2,2)</f>
        <v/>
      </c>
      <c r="S451" s="59" t="str">
        <f t="shared" ref="S451:S501" si="55">LEFT(E451,1)</f>
        <v/>
      </c>
      <c r="T451" s="59"/>
      <c r="U451" s="59"/>
      <c r="V451" s="59"/>
      <c r="W451" s="59"/>
      <c r="X451" s="59"/>
      <c r="Y451" s="59"/>
      <c r="Z451" s="91"/>
      <c r="AA451" s="59"/>
      <c r="AB451" s="59"/>
      <c r="AC451" s="59"/>
      <c r="AD451" s="59"/>
      <c r="AE451" s="59"/>
      <c r="AF451" s="59"/>
      <c r="AG451" s="59"/>
      <c r="AH451" s="59"/>
    </row>
    <row r="452" spans="1:34" ht="15.75" customHeight="1">
      <c r="A452" s="72" t="str">
        <f>IF(C452="","",VLOOKUP('OPĆI DIO'!$C$1,'OPĆI DIO'!$N$4:$W$137,10,FALSE))</f>
        <v/>
      </c>
      <c r="B452" s="72" t="str">
        <f>IF(C452="","",VLOOKUP('OPĆI DIO'!$C$1,'OPĆI DIO'!$N$4:$W$137,9,FALSE))</f>
        <v/>
      </c>
      <c r="C452" s="93"/>
      <c r="D452" s="72" t="str">
        <f t="shared" si="47"/>
        <v/>
      </c>
      <c r="E452" s="93"/>
      <c r="F452" s="72" t="str">
        <f t="shared" si="48"/>
        <v/>
      </c>
      <c r="G452" s="93"/>
      <c r="H452" s="72" t="str">
        <f t="shared" si="49"/>
        <v/>
      </c>
      <c r="I452" s="72" t="str">
        <f t="shared" si="50"/>
        <v/>
      </c>
      <c r="J452" s="77"/>
      <c r="K452" s="77"/>
      <c r="L452" s="77"/>
      <c r="M452" s="75"/>
      <c r="N452" s="59" t="str">
        <f>IF(C452="","",'OPĆI DIO'!$C$1)</f>
        <v/>
      </c>
      <c r="O452" s="59" t="str">
        <f t="shared" si="51"/>
        <v/>
      </c>
      <c r="P452" s="59" t="str">
        <f t="shared" si="52"/>
        <v/>
      </c>
      <c r="Q452" s="59" t="str">
        <f t="shared" si="53"/>
        <v/>
      </c>
      <c r="R452" s="59" t="str">
        <f t="shared" si="54"/>
        <v/>
      </c>
      <c r="S452" s="59" t="str">
        <f t="shared" si="55"/>
        <v/>
      </c>
      <c r="T452" s="59"/>
      <c r="U452" s="59"/>
      <c r="V452" s="59"/>
      <c r="W452" s="59"/>
      <c r="X452" s="59"/>
      <c r="Y452" s="59"/>
      <c r="Z452" s="91"/>
      <c r="AA452" s="59"/>
      <c r="AB452" s="59"/>
      <c r="AC452" s="59"/>
      <c r="AD452" s="59"/>
      <c r="AE452" s="59"/>
      <c r="AF452" s="59"/>
      <c r="AG452" s="59"/>
      <c r="AH452" s="59"/>
    </row>
    <row r="453" spans="1:34" ht="15.75" customHeight="1">
      <c r="A453" s="72" t="str">
        <f>IF(C453="","",VLOOKUP('OPĆI DIO'!$C$1,'OPĆI DIO'!$N$4:$W$137,10,FALSE))</f>
        <v/>
      </c>
      <c r="B453" s="72" t="str">
        <f>IF(C453="","",VLOOKUP('OPĆI DIO'!$C$1,'OPĆI DIO'!$N$4:$W$137,9,FALSE))</f>
        <v/>
      </c>
      <c r="C453" s="93"/>
      <c r="D453" s="72" t="str">
        <f t="shared" si="47"/>
        <v/>
      </c>
      <c r="E453" s="93"/>
      <c r="F453" s="72" t="str">
        <f t="shared" si="48"/>
        <v/>
      </c>
      <c r="G453" s="93"/>
      <c r="H453" s="72" t="str">
        <f t="shared" si="49"/>
        <v/>
      </c>
      <c r="I453" s="72" t="str">
        <f t="shared" si="50"/>
        <v/>
      </c>
      <c r="J453" s="77"/>
      <c r="K453" s="77"/>
      <c r="L453" s="77"/>
      <c r="M453" s="75"/>
      <c r="N453" s="59" t="str">
        <f>IF(C453="","",'OPĆI DIO'!$C$1)</f>
        <v/>
      </c>
      <c r="O453" s="59" t="str">
        <f t="shared" si="51"/>
        <v/>
      </c>
      <c r="P453" s="59" t="str">
        <f t="shared" si="52"/>
        <v/>
      </c>
      <c r="Q453" s="59" t="str">
        <f t="shared" si="53"/>
        <v/>
      </c>
      <c r="R453" s="59" t="str">
        <f t="shared" si="54"/>
        <v/>
      </c>
      <c r="S453" s="59" t="str">
        <f t="shared" si="55"/>
        <v/>
      </c>
      <c r="T453" s="59"/>
      <c r="U453" s="59"/>
      <c r="V453" s="59"/>
      <c r="W453" s="59"/>
      <c r="X453" s="59"/>
      <c r="Y453" s="59"/>
      <c r="Z453" s="91"/>
      <c r="AA453" s="59"/>
      <c r="AB453" s="59"/>
      <c r="AC453" s="59"/>
      <c r="AD453" s="59"/>
      <c r="AE453" s="59"/>
      <c r="AF453" s="59"/>
      <c r="AG453" s="59"/>
      <c r="AH453" s="59"/>
    </row>
    <row r="454" spans="1:34" ht="15.75" customHeight="1">
      <c r="A454" s="72" t="str">
        <f>IF(C454="","",VLOOKUP('OPĆI DIO'!$C$1,'OPĆI DIO'!$N$4:$W$137,10,FALSE))</f>
        <v/>
      </c>
      <c r="B454" s="72" t="str">
        <f>IF(C454="","",VLOOKUP('OPĆI DIO'!$C$1,'OPĆI DIO'!$N$4:$W$137,9,FALSE))</f>
        <v/>
      </c>
      <c r="C454" s="93"/>
      <c r="D454" s="72" t="str">
        <f t="shared" si="47"/>
        <v/>
      </c>
      <c r="E454" s="93"/>
      <c r="F454" s="72" t="str">
        <f t="shared" si="48"/>
        <v/>
      </c>
      <c r="G454" s="93"/>
      <c r="H454" s="72" t="str">
        <f t="shared" si="49"/>
        <v/>
      </c>
      <c r="I454" s="72" t="str">
        <f t="shared" si="50"/>
        <v/>
      </c>
      <c r="J454" s="77"/>
      <c r="K454" s="77"/>
      <c r="L454" s="77"/>
      <c r="M454" s="75"/>
      <c r="N454" s="59" t="str">
        <f>IF(C454="","",'OPĆI DIO'!$C$1)</f>
        <v/>
      </c>
      <c r="O454" s="59" t="str">
        <f t="shared" si="51"/>
        <v/>
      </c>
      <c r="P454" s="59" t="str">
        <f t="shared" si="52"/>
        <v/>
      </c>
      <c r="Q454" s="59" t="str">
        <f t="shared" si="53"/>
        <v/>
      </c>
      <c r="R454" s="59" t="str">
        <f t="shared" si="54"/>
        <v/>
      </c>
      <c r="S454" s="59" t="str">
        <f t="shared" si="55"/>
        <v/>
      </c>
      <c r="T454" s="59"/>
      <c r="U454" s="59"/>
      <c r="V454" s="59"/>
      <c r="W454" s="59"/>
      <c r="X454" s="59"/>
      <c r="Y454" s="59"/>
      <c r="Z454" s="91"/>
      <c r="AA454" s="59"/>
      <c r="AB454" s="59"/>
      <c r="AC454" s="59"/>
      <c r="AD454" s="59"/>
      <c r="AE454" s="59"/>
      <c r="AF454" s="59"/>
      <c r="AG454" s="59"/>
      <c r="AH454" s="59"/>
    </row>
    <row r="455" spans="1:34" ht="15.75" customHeight="1">
      <c r="A455" s="72" t="str">
        <f>IF(C455="","",VLOOKUP('OPĆI DIO'!$C$1,'OPĆI DIO'!$N$4:$W$137,10,FALSE))</f>
        <v/>
      </c>
      <c r="B455" s="72" t="str">
        <f>IF(C455="","",VLOOKUP('OPĆI DIO'!$C$1,'OPĆI DIO'!$N$4:$W$137,9,FALSE))</f>
        <v/>
      </c>
      <c r="C455" s="93"/>
      <c r="D455" s="72" t="str">
        <f t="shared" ref="D455:D486" si="56">IFERROR(VLOOKUP(C455,$T$6:$U$24,2,FALSE),"")</f>
        <v/>
      </c>
      <c r="E455" s="93"/>
      <c r="F455" s="72" t="str">
        <f t="shared" ref="F455:F486" si="57">IFERROR(VLOOKUP(E455,$W$5:$Y$130,2,FALSE),"")</f>
        <v/>
      </c>
      <c r="G455" s="93"/>
      <c r="H455" s="72" t="str">
        <f t="shared" ref="H455:H486" si="58">IFERROR(VLOOKUP(G455,$AC$6:$AD$348,2,FALSE),"")</f>
        <v/>
      </c>
      <c r="I455" s="72" t="str">
        <f t="shared" ref="I455:I486" si="59">IFERROR(VLOOKUP(G455,$AC$6:$AG$348,3,FALSE),"")</f>
        <v/>
      </c>
      <c r="J455" s="77"/>
      <c r="K455" s="77"/>
      <c r="L455" s="77"/>
      <c r="M455" s="75"/>
      <c r="N455" s="59" t="str">
        <f>IF(C455="","",'OPĆI DIO'!$C$1)</f>
        <v/>
      </c>
      <c r="O455" s="59" t="str">
        <f t="shared" si="51"/>
        <v/>
      </c>
      <c r="P455" s="59" t="str">
        <f t="shared" si="52"/>
        <v/>
      </c>
      <c r="Q455" s="59" t="str">
        <f t="shared" si="53"/>
        <v/>
      </c>
      <c r="R455" s="59" t="str">
        <f t="shared" si="54"/>
        <v/>
      </c>
      <c r="S455" s="59" t="str">
        <f t="shared" si="55"/>
        <v/>
      </c>
      <c r="T455" s="59"/>
      <c r="U455" s="59"/>
      <c r="V455" s="59"/>
      <c r="W455" s="59"/>
      <c r="X455" s="59"/>
      <c r="Y455" s="59"/>
      <c r="Z455" s="91"/>
      <c r="AA455" s="59"/>
      <c r="AB455" s="59"/>
      <c r="AC455" s="59"/>
      <c r="AD455" s="59"/>
      <c r="AE455" s="59"/>
      <c r="AF455" s="59"/>
      <c r="AG455" s="59"/>
      <c r="AH455" s="59"/>
    </row>
    <row r="456" spans="1:34" ht="15.75" customHeight="1">
      <c r="A456" s="72" t="str">
        <f>IF(C456="","",VLOOKUP('OPĆI DIO'!$C$1,'OPĆI DIO'!$N$4:$W$137,10,FALSE))</f>
        <v/>
      </c>
      <c r="B456" s="72" t="str">
        <f>IF(C456="","",VLOOKUP('OPĆI DIO'!$C$1,'OPĆI DIO'!$N$4:$W$137,9,FALSE))</f>
        <v/>
      </c>
      <c r="C456" s="93"/>
      <c r="D456" s="72" t="str">
        <f t="shared" si="56"/>
        <v/>
      </c>
      <c r="E456" s="93"/>
      <c r="F456" s="72" t="str">
        <f t="shared" si="57"/>
        <v/>
      </c>
      <c r="G456" s="93"/>
      <c r="H456" s="72" t="str">
        <f t="shared" si="58"/>
        <v/>
      </c>
      <c r="I456" s="72" t="str">
        <f t="shared" si="59"/>
        <v/>
      </c>
      <c r="J456" s="77"/>
      <c r="K456" s="77"/>
      <c r="L456" s="77"/>
      <c r="M456" s="75"/>
      <c r="N456" s="59" t="str">
        <f>IF(C456="","",'OPĆI DIO'!$C$1)</f>
        <v/>
      </c>
      <c r="O456" s="59" t="str">
        <f t="shared" si="51"/>
        <v/>
      </c>
      <c r="P456" s="59" t="str">
        <f t="shared" si="52"/>
        <v/>
      </c>
      <c r="Q456" s="59" t="str">
        <f t="shared" si="53"/>
        <v/>
      </c>
      <c r="R456" s="59" t="str">
        <f t="shared" si="54"/>
        <v/>
      </c>
      <c r="S456" s="59" t="str">
        <f t="shared" si="55"/>
        <v/>
      </c>
      <c r="T456" s="59"/>
      <c r="U456" s="59"/>
      <c r="V456" s="59"/>
      <c r="W456" s="59"/>
      <c r="X456" s="59"/>
      <c r="Y456" s="59"/>
      <c r="Z456" s="91"/>
      <c r="AA456" s="59"/>
      <c r="AB456" s="59"/>
      <c r="AC456" s="59"/>
      <c r="AD456" s="59"/>
      <c r="AE456" s="59"/>
      <c r="AF456" s="59"/>
      <c r="AG456" s="59"/>
      <c r="AH456" s="59"/>
    </row>
    <row r="457" spans="1:34" ht="15.75" customHeight="1">
      <c r="A457" s="72" t="str">
        <f>IF(C457="","",VLOOKUP('OPĆI DIO'!$C$1,'OPĆI DIO'!$N$4:$W$137,10,FALSE))</f>
        <v/>
      </c>
      <c r="B457" s="72" t="str">
        <f>IF(C457="","",VLOOKUP('OPĆI DIO'!$C$1,'OPĆI DIO'!$N$4:$W$137,9,FALSE))</f>
        <v/>
      </c>
      <c r="C457" s="93"/>
      <c r="D457" s="72" t="str">
        <f t="shared" si="56"/>
        <v/>
      </c>
      <c r="E457" s="93"/>
      <c r="F457" s="72" t="str">
        <f t="shared" si="57"/>
        <v/>
      </c>
      <c r="G457" s="93"/>
      <c r="H457" s="72" t="str">
        <f t="shared" si="58"/>
        <v/>
      </c>
      <c r="I457" s="72" t="str">
        <f t="shared" si="59"/>
        <v/>
      </c>
      <c r="J457" s="77"/>
      <c r="K457" s="77"/>
      <c r="L457" s="77"/>
      <c r="M457" s="75"/>
      <c r="N457" s="59" t="str">
        <f>IF(C457="","",'OPĆI DIO'!$C$1)</f>
        <v/>
      </c>
      <c r="O457" s="59" t="str">
        <f t="shared" si="51"/>
        <v/>
      </c>
      <c r="P457" s="59" t="str">
        <f t="shared" si="52"/>
        <v/>
      </c>
      <c r="Q457" s="59" t="str">
        <f t="shared" si="53"/>
        <v/>
      </c>
      <c r="R457" s="59" t="str">
        <f t="shared" si="54"/>
        <v/>
      </c>
      <c r="S457" s="59" t="str">
        <f t="shared" si="55"/>
        <v/>
      </c>
      <c r="T457" s="59"/>
      <c r="U457" s="59"/>
      <c r="V457" s="59"/>
      <c r="W457" s="59"/>
      <c r="X457" s="59"/>
      <c r="Y457" s="59"/>
      <c r="Z457" s="91"/>
      <c r="AA457" s="59"/>
      <c r="AB457" s="59"/>
      <c r="AC457" s="59"/>
      <c r="AD457" s="59"/>
      <c r="AE457" s="59"/>
      <c r="AF457" s="59"/>
      <c r="AG457" s="59"/>
      <c r="AH457" s="59"/>
    </row>
    <row r="458" spans="1:34" ht="15.75" customHeight="1">
      <c r="A458" s="72" t="str">
        <f>IF(C458="","",VLOOKUP('OPĆI DIO'!$C$1,'OPĆI DIO'!$N$4:$W$137,10,FALSE))</f>
        <v/>
      </c>
      <c r="B458" s="72" t="str">
        <f>IF(C458="","",VLOOKUP('OPĆI DIO'!$C$1,'OPĆI DIO'!$N$4:$W$137,9,FALSE))</f>
        <v/>
      </c>
      <c r="C458" s="93"/>
      <c r="D458" s="72" t="str">
        <f t="shared" si="56"/>
        <v/>
      </c>
      <c r="E458" s="93"/>
      <c r="F458" s="72" t="str">
        <f t="shared" si="57"/>
        <v/>
      </c>
      <c r="G458" s="93"/>
      <c r="H458" s="72" t="str">
        <f t="shared" si="58"/>
        <v/>
      </c>
      <c r="I458" s="72" t="str">
        <f t="shared" si="59"/>
        <v/>
      </c>
      <c r="J458" s="77"/>
      <c r="K458" s="77"/>
      <c r="L458" s="77"/>
      <c r="M458" s="75"/>
      <c r="N458" s="59" t="str">
        <f>IF(C458="","",'OPĆI DIO'!$C$1)</f>
        <v/>
      </c>
      <c r="O458" s="59" t="str">
        <f t="shared" si="51"/>
        <v/>
      </c>
      <c r="P458" s="59" t="str">
        <f t="shared" si="52"/>
        <v/>
      </c>
      <c r="Q458" s="59" t="str">
        <f t="shared" si="53"/>
        <v/>
      </c>
      <c r="R458" s="59" t="str">
        <f t="shared" si="54"/>
        <v/>
      </c>
      <c r="S458" s="59" t="str">
        <f t="shared" si="55"/>
        <v/>
      </c>
      <c r="T458" s="59"/>
      <c r="U458" s="59"/>
      <c r="V458" s="59"/>
      <c r="W458" s="59"/>
      <c r="X458" s="59"/>
      <c r="Y458" s="59"/>
      <c r="Z458" s="91"/>
      <c r="AA458" s="59"/>
      <c r="AB458" s="59"/>
      <c r="AC458" s="59"/>
      <c r="AD458" s="59"/>
      <c r="AE458" s="59"/>
      <c r="AF458" s="59"/>
      <c r="AG458" s="59"/>
      <c r="AH458" s="59"/>
    </row>
    <row r="459" spans="1:34" ht="15.75" customHeight="1">
      <c r="A459" s="72" t="str">
        <f>IF(C459="","",VLOOKUP('OPĆI DIO'!$C$1,'OPĆI DIO'!$N$4:$W$137,10,FALSE))</f>
        <v/>
      </c>
      <c r="B459" s="72" t="str">
        <f>IF(C459="","",VLOOKUP('OPĆI DIO'!$C$1,'OPĆI DIO'!$N$4:$W$137,9,FALSE))</f>
        <v/>
      </c>
      <c r="C459" s="93"/>
      <c r="D459" s="72" t="str">
        <f t="shared" si="56"/>
        <v/>
      </c>
      <c r="E459" s="93"/>
      <c r="F459" s="72" t="str">
        <f t="shared" si="57"/>
        <v/>
      </c>
      <c r="G459" s="93"/>
      <c r="H459" s="72" t="str">
        <f t="shared" si="58"/>
        <v/>
      </c>
      <c r="I459" s="72" t="str">
        <f t="shared" si="59"/>
        <v/>
      </c>
      <c r="J459" s="77"/>
      <c r="K459" s="77"/>
      <c r="L459" s="77"/>
      <c r="M459" s="75"/>
      <c r="N459" s="59" t="str">
        <f>IF(C459="","",'OPĆI DIO'!$C$1)</f>
        <v/>
      </c>
      <c r="O459" s="59" t="str">
        <f t="shared" si="51"/>
        <v/>
      </c>
      <c r="P459" s="59" t="str">
        <f t="shared" si="52"/>
        <v/>
      </c>
      <c r="Q459" s="59" t="str">
        <f t="shared" si="53"/>
        <v/>
      </c>
      <c r="R459" s="59" t="str">
        <f t="shared" si="54"/>
        <v/>
      </c>
      <c r="S459" s="59" t="str">
        <f t="shared" si="55"/>
        <v/>
      </c>
      <c r="T459" s="59"/>
      <c r="U459" s="59"/>
      <c r="V459" s="59"/>
      <c r="W459" s="59"/>
      <c r="X459" s="59"/>
      <c r="Y459" s="59"/>
      <c r="Z459" s="91"/>
      <c r="AA459" s="59"/>
      <c r="AB459" s="59"/>
      <c r="AC459" s="59"/>
      <c r="AD459" s="59"/>
      <c r="AE459" s="59"/>
      <c r="AF459" s="59"/>
      <c r="AG459" s="59"/>
      <c r="AH459" s="59"/>
    </row>
    <row r="460" spans="1:34" ht="15.75" customHeight="1">
      <c r="A460" s="72" t="str">
        <f>IF(C460="","",VLOOKUP('OPĆI DIO'!$C$1,'OPĆI DIO'!$N$4:$W$137,10,FALSE))</f>
        <v/>
      </c>
      <c r="B460" s="72" t="str">
        <f>IF(C460="","",VLOOKUP('OPĆI DIO'!$C$1,'OPĆI DIO'!$N$4:$W$137,9,FALSE))</f>
        <v/>
      </c>
      <c r="C460" s="93"/>
      <c r="D460" s="72" t="str">
        <f t="shared" si="56"/>
        <v/>
      </c>
      <c r="E460" s="93"/>
      <c r="F460" s="72" t="str">
        <f t="shared" si="57"/>
        <v/>
      </c>
      <c r="G460" s="93"/>
      <c r="H460" s="72" t="str">
        <f t="shared" si="58"/>
        <v/>
      </c>
      <c r="I460" s="72" t="str">
        <f t="shared" si="59"/>
        <v/>
      </c>
      <c r="J460" s="77"/>
      <c r="K460" s="77"/>
      <c r="L460" s="77"/>
      <c r="M460" s="75"/>
      <c r="N460" s="59" t="str">
        <f>IF(C460="","",'OPĆI DIO'!$C$1)</f>
        <v/>
      </c>
      <c r="O460" s="59" t="str">
        <f t="shared" si="51"/>
        <v/>
      </c>
      <c r="P460" s="59" t="str">
        <f t="shared" si="52"/>
        <v/>
      </c>
      <c r="Q460" s="59" t="str">
        <f t="shared" si="53"/>
        <v/>
      </c>
      <c r="R460" s="59" t="str">
        <f t="shared" si="54"/>
        <v/>
      </c>
      <c r="S460" s="59" t="str">
        <f t="shared" si="55"/>
        <v/>
      </c>
      <c r="T460" s="59"/>
      <c r="U460" s="59"/>
      <c r="V460" s="59"/>
      <c r="W460" s="59"/>
      <c r="X460" s="59"/>
      <c r="Y460" s="59"/>
      <c r="Z460" s="91"/>
      <c r="AA460" s="59"/>
      <c r="AB460" s="59"/>
      <c r="AC460" s="59"/>
      <c r="AD460" s="59"/>
      <c r="AE460" s="59"/>
      <c r="AF460" s="59"/>
      <c r="AG460" s="59"/>
      <c r="AH460" s="59"/>
    </row>
    <row r="461" spans="1:34" ht="15.75" customHeight="1">
      <c r="A461" s="72" t="str">
        <f>IF(C461="","",VLOOKUP('OPĆI DIO'!$C$1,'OPĆI DIO'!$N$4:$W$137,10,FALSE))</f>
        <v/>
      </c>
      <c r="B461" s="72" t="str">
        <f>IF(C461="","",VLOOKUP('OPĆI DIO'!$C$1,'OPĆI DIO'!$N$4:$W$137,9,FALSE))</f>
        <v/>
      </c>
      <c r="C461" s="93"/>
      <c r="D461" s="72" t="str">
        <f t="shared" si="56"/>
        <v/>
      </c>
      <c r="E461" s="93"/>
      <c r="F461" s="72" t="str">
        <f t="shared" si="57"/>
        <v/>
      </c>
      <c r="G461" s="93"/>
      <c r="H461" s="72" t="str">
        <f t="shared" si="58"/>
        <v/>
      </c>
      <c r="I461" s="72" t="str">
        <f t="shared" si="59"/>
        <v/>
      </c>
      <c r="J461" s="77"/>
      <c r="K461" s="77"/>
      <c r="L461" s="77"/>
      <c r="M461" s="75"/>
      <c r="N461" s="59" t="str">
        <f>IF(C461="","",'OPĆI DIO'!$C$1)</f>
        <v/>
      </c>
      <c r="O461" s="59" t="str">
        <f t="shared" si="51"/>
        <v/>
      </c>
      <c r="P461" s="59" t="str">
        <f t="shared" si="52"/>
        <v/>
      </c>
      <c r="Q461" s="59" t="str">
        <f t="shared" si="53"/>
        <v/>
      </c>
      <c r="R461" s="59" t="str">
        <f t="shared" si="54"/>
        <v/>
      </c>
      <c r="S461" s="59" t="str">
        <f t="shared" si="55"/>
        <v/>
      </c>
      <c r="T461" s="59"/>
      <c r="U461" s="59"/>
      <c r="V461" s="59"/>
      <c r="W461" s="59"/>
      <c r="X461" s="59"/>
      <c r="Y461" s="59"/>
      <c r="Z461" s="91"/>
      <c r="AA461" s="59"/>
      <c r="AB461" s="59"/>
      <c r="AC461" s="59"/>
      <c r="AD461" s="59"/>
      <c r="AE461" s="59"/>
      <c r="AF461" s="59"/>
      <c r="AG461" s="59"/>
      <c r="AH461" s="59"/>
    </row>
    <row r="462" spans="1:34" ht="15.75" customHeight="1">
      <c r="A462" s="72" t="str">
        <f>IF(C462="","",VLOOKUP('OPĆI DIO'!$C$1,'OPĆI DIO'!$N$4:$W$137,10,FALSE))</f>
        <v/>
      </c>
      <c r="B462" s="72" t="str">
        <f>IF(C462="","",VLOOKUP('OPĆI DIO'!$C$1,'OPĆI DIO'!$N$4:$W$137,9,FALSE))</f>
        <v/>
      </c>
      <c r="C462" s="93"/>
      <c r="D462" s="72" t="str">
        <f t="shared" si="56"/>
        <v/>
      </c>
      <c r="E462" s="93"/>
      <c r="F462" s="72" t="str">
        <f t="shared" si="57"/>
        <v/>
      </c>
      <c r="G462" s="93"/>
      <c r="H462" s="72" t="str">
        <f t="shared" si="58"/>
        <v/>
      </c>
      <c r="I462" s="72" t="str">
        <f t="shared" si="59"/>
        <v/>
      </c>
      <c r="J462" s="77"/>
      <c r="K462" s="77"/>
      <c r="L462" s="77"/>
      <c r="M462" s="75"/>
      <c r="N462" s="59" t="str">
        <f>IF(C462="","",'OPĆI DIO'!$C$1)</f>
        <v/>
      </c>
      <c r="O462" s="59" t="str">
        <f t="shared" si="51"/>
        <v/>
      </c>
      <c r="P462" s="59" t="str">
        <f t="shared" si="52"/>
        <v/>
      </c>
      <c r="Q462" s="59" t="str">
        <f t="shared" si="53"/>
        <v/>
      </c>
      <c r="R462" s="59" t="str">
        <f t="shared" si="54"/>
        <v/>
      </c>
      <c r="S462" s="59" t="str">
        <f t="shared" si="55"/>
        <v/>
      </c>
      <c r="T462" s="59"/>
      <c r="U462" s="59"/>
      <c r="V462" s="59"/>
      <c r="W462" s="59"/>
      <c r="X462" s="59"/>
      <c r="Y462" s="59"/>
      <c r="Z462" s="91"/>
      <c r="AA462" s="59"/>
      <c r="AB462" s="59"/>
      <c r="AC462" s="59"/>
      <c r="AD462" s="59"/>
      <c r="AE462" s="59"/>
      <c r="AF462" s="59"/>
      <c r="AG462" s="59"/>
      <c r="AH462" s="59"/>
    </row>
    <row r="463" spans="1:34" ht="15.75" customHeight="1">
      <c r="A463" s="72" t="str">
        <f>IF(C463="","",VLOOKUP('OPĆI DIO'!$C$1,'OPĆI DIO'!$N$4:$W$137,10,FALSE))</f>
        <v/>
      </c>
      <c r="B463" s="72" t="str">
        <f>IF(C463="","",VLOOKUP('OPĆI DIO'!$C$1,'OPĆI DIO'!$N$4:$W$137,9,FALSE))</f>
        <v/>
      </c>
      <c r="C463" s="93"/>
      <c r="D463" s="72" t="str">
        <f t="shared" si="56"/>
        <v/>
      </c>
      <c r="E463" s="93"/>
      <c r="F463" s="72" t="str">
        <f t="shared" si="57"/>
        <v/>
      </c>
      <c r="G463" s="93"/>
      <c r="H463" s="72" t="str">
        <f t="shared" si="58"/>
        <v/>
      </c>
      <c r="I463" s="72" t="str">
        <f t="shared" si="59"/>
        <v/>
      </c>
      <c r="J463" s="77"/>
      <c r="K463" s="77"/>
      <c r="L463" s="77"/>
      <c r="M463" s="75"/>
      <c r="N463" s="59" t="str">
        <f>IF(C463="","",'OPĆI DIO'!$C$1)</f>
        <v/>
      </c>
      <c r="O463" s="59" t="str">
        <f t="shared" si="51"/>
        <v/>
      </c>
      <c r="P463" s="59" t="str">
        <f t="shared" si="52"/>
        <v/>
      </c>
      <c r="Q463" s="59" t="str">
        <f t="shared" si="53"/>
        <v/>
      </c>
      <c r="R463" s="59" t="str">
        <f t="shared" si="54"/>
        <v/>
      </c>
      <c r="S463" s="59" t="str">
        <f t="shared" si="55"/>
        <v/>
      </c>
      <c r="T463" s="59"/>
      <c r="U463" s="59"/>
      <c r="V463" s="59"/>
      <c r="W463" s="59"/>
      <c r="X463" s="59"/>
      <c r="Y463" s="59"/>
      <c r="Z463" s="91"/>
      <c r="AA463" s="59"/>
      <c r="AB463" s="59"/>
      <c r="AC463" s="59"/>
      <c r="AD463" s="59"/>
      <c r="AE463" s="59"/>
      <c r="AF463" s="59"/>
      <c r="AG463" s="59"/>
      <c r="AH463" s="59"/>
    </row>
    <row r="464" spans="1:34" ht="15.75" customHeight="1">
      <c r="A464" s="72" t="str">
        <f>IF(C464="","",VLOOKUP('OPĆI DIO'!$C$1,'OPĆI DIO'!$N$4:$W$137,10,FALSE))</f>
        <v/>
      </c>
      <c r="B464" s="72" t="str">
        <f>IF(C464="","",VLOOKUP('OPĆI DIO'!$C$1,'OPĆI DIO'!$N$4:$W$137,9,FALSE))</f>
        <v/>
      </c>
      <c r="C464" s="93"/>
      <c r="D464" s="72" t="str">
        <f t="shared" si="56"/>
        <v/>
      </c>
      <c r="E464" s="93"/>
      <c r="F464" s="72" t="str">
        <f t="shared" si="57"/>
        <v/>
      </c>
      <c r="G464" s="93"/>
      <c r="H464" s="72" t="str">
        <f t="shared" si="58"/>
        <v/>
      </c>
      <c r="I464" s="72" t="str">
        <f t="shared" si="59"/>
        <v/>
      </c>
      <c r="J464" s="77"/>
      <c r="K464" s="77"/>
      <c r="L464" s="77"/>
      <c r="M464" s="75"/>
      <c r="N464" s="59" t="str">
        <f>IF(C464="","",'OPĆI DIO'!$C$1)</f>
        <v/>
      </c>
      <c r="O464" s="59" t="str">
        <f t="shared" si="51"/>
        <v/>
      </c>
      <c r="P464" s="59" t="str">
        <f t="shared" si="52"/>
        <v/>
      </c>
      <c r="Q464" s="59" t="str">
        <f t="shared" si="53"/>
        <v/>
      </c>
      <c r="R464" s="59" t="str">
        <f t="shared" si="54"/>
        <v/>
      </c>
      <c r="S464" s="59" t="str">
        <f t="shared" si="55"/>
        <v/>
      </c>
      <c r="T464" s="59"/>
      <c r="U464" s="59"/>
      <c r="V464" s="59"/>
      <c r="W464" s="59"/>
      <c r="X464" s="59"/>
      <c r="Y464" s="59"/>
      <c r="Z464" s="91"/>
      <c r="AA464" s="59"/>
      <c r="AB464" s="59"/>
      <c r="AC464" s="59"/>
      <c r="AD464" s="59"/>
      <c r="AE464" s="59"/>
      <c r="AF464" s="59"/>
      <c r="AG464" s="59"/>
      <c r="AH464" s="59"/>
    </row>
    <row r="465" spans="1:34" ht="15.75" customHeight="1">
      <c r="A465" s="72" t="str">
        <f>IF(C465="","",VLOOKUP('OPĆI DIO'!$C$1,'OPĆI DIO'!$N$4:$W$137,10,FALSE))</f>
        <v/>
      </c>
      <c r="B465" s="72" t="str">
        <f>IF(C465="","",VLOOKUP('OPĆI DIO'!$C$1,'OPĆI DIO'!$N$4:$W$137,9,FALSE))</f>
        <v/>
      </c>
      <c r="C465" s="93"/>
      <c r="D465" s="72" t="str">
        <f t="shared" si="56"/>
        <v/>
      </c>
      <c r="E465" s="93"/>
      <c r="F465" s="72" t="str">
        <f t="shared" si="57"/>
        <v/>
      </c>
      <c r="G465" s="93"/>
      <c r="H465" s="72" t="str">
        <f t="shared" si="58"/>
        <v/>
      </c>
      <c r="I465" s="72" t="str">
        <f t="shared" si="59"/>
        <v/>
      </c>
      <c r="J465" s="77"/>
      <c r="K465" s="77"/>
      <c r="L465" s="77"/>
      <c r="M465" s="75"/>
      <c r="N465" s="59" t="str">
        <f>IF(C465="","",'OPĆI DIO'!$C$1)</f>
        <v/>
      </c>
      <c r="O465" s="59" t="str">
        <f t="shared" si="51"/>
        <v/>
      </c>
      <c r="P465" s="59" t="str">
        <f t="shared" si="52"/>
        <v/>
      </c>
      <c r="Q465" s="59" t="str">
        <f t="shared" si="53"/>
        <v/>
      </c>
      <c r="R465" s="59" t="str">
        <f t="shared" si="54"/>
        <v/>
      </c>
      <c r="S465" s="59" t="str">
        <f t="shared" si="55"/>
        <v/>
      </c>
      <c r="T465" s="59"/>
      <c r="U465" s="59"/>
      <c r="V465" s="59"/>
      <c r="W465" s="59"/>
      <c r="X465" s="59"/>
      <c r="Y465" s="59"/>
      <c r="Z465" s="91"/>
      <c r="AA465" s="59"/>
      <c r="AB465" s="59"/>
      <c r="AC465" s="59"/>
      <c r="AD465" s="59"/>
      <c r="AE465" s="59"/>
      <c r="AF465" s="59"/>
      <c r="AG465" s="59"/>
      <c r="AH465" s="59"/>
    </row>
    <row r="466" spans="1:34" ht="15.75" customHeight="1">
      <c r="A466" s="72" t="str">
        <f>IF(C466="","",VLOOKUP('OPĆI DIO'!$C$1,'OPĆI DIO'!$N$4:$W$137,10,FALSE))</f>
        <v/>
      </c>
      <c r="B466" s="72" t="str">
        <f>IF(C466="","",VLOOKUP('OPĆI DIO'!$C$1,'OPĆI DIO'!$N$4:$W$137,9,FALSE))</f>
        <v/>
      </c>
      <c r="C466" s="93"/>
      <c r="D466" s="72" t="str">
        <f t="shared" si="56"/>
        <v/>
      </c>
      <c r="E466" s="93"/>
      <c r="F466" s="72" t="str">
        <f t="shared" si="57"/>
        <v/>
      </c>
      <c r="G466" s="93"/>
      <c r="H466" s="72" t="str">
        <f t="shared" si="58"/>
        <v/>
      </c>
      <c r="I466" s="72" t="str">
        <f t="shared" si="59"/>
        <v/>
      </c>
      <c r="J466" s="77"/>
      <c r="K466" s="77"/>
      <c r="L466" s="77"/>
      <c r="M466" s="75"/>
      <c r="N466" s="59" t="str">
        <f>IF(C466="","",'OPĆI DIO'!$C$1)</f>
        <v/>
      </c>
      <c r="O466" s="59" t="str">
        <f t="shared" si="51"/>
        <v/>
      </c>
      <c r="P466" s="59" t="str">
        <f t="shared" si="52"/>
        <v/>
      </c>
      <c r="Q466" s="59" t="str">
        <f t="shared" si="53"/>
        <v/>
      </c>
      <c r="R466" s="59" t="str">
        <f t="shared" si="54"/>
        <v/>
      </c>
      <c r="S466" s="59" t="str">
        <f t="shared" si="55"/>
        <v/>
      </c>
      <c r="T466" s="59"/>
      <c r="U466" s="59"/>
      <c r="V466" s="59"/>
      <c r="W466" s="59"/>
      <c r="X466" s="59"/>
      <c r="Y466" s="59"/>
      <c r="Z466" s="91"/>
      <c r="AA466" s="59"/>
      <c r="AB466" s="59"/>
      <c r="AC466" s="59"/>
      <c r="AD466" s="59"/>
      <c r="AE466" s="59"/>
      <c r="AF466" s="59"/>
      <c r="AG466" s="59"/>
      <c r="AH466" s="59"/>
    </row>
    <row r="467" spans="1:34" ht="15.75" customHeight="1">
      <c r="A467" s="72" t="str">
        <f>IF(C467="","",VLOOKUP('OPĆI DIO'!$C$1,'OPĆI DIO'!$N$4:$W$137,10,FALSE))</f>
        <v/>
      </c>
      <c r="B467" s="72" t="str">
        <f>IF(C467="","",VLOOKUP('OPĆI DIO'!$C$1,'OPĆI DIO'!$N$4:$W$137,9,FALSE))</f>
        <v/>
      </c>
      <c r="C467" s="93"/>
      <c r="D467" s="72" t="str">
        <f t="shared" si="56"/>
        <v/>
      </c>
      <c r="E467" s="93"/>
      <c r="F467" s="72" t="str">
        <f t="shared" si="57"/>
        <v/>
      </c>
      <c r="G467" s="93"/>
      <c r="H467" s="72" t="str">
        <f t="shared" si="58"/>
        <v/>
      </c>
      <c r="I467" s="72" t="str">
        <f t="shared" si="59"/>
        <v/>
      </c>
      <c r="J467" s="77"/>
      <c r="K467" s="77"/>
      <c r="L467" s="77"/>
      <c r="M467" s="75"/>
      <c r="N467" s="59" t="str">
        <f>IF(C467="","",'OPĆI DIO'!$C$1)</f>
        <v/>
      </c>
      <c r="O467" s="59" t="str">
        <f t="shared" si="51"/>
        <v/>
      </c>
      <c r="P467" s="59" t="str">
        <f t="shared" si="52"/>
        <v/>
      </c>
      <c r="Q467" s="59" t="str">
        <f t="shared" si="53"/>
        <v/>
      </c>
      <c r="R467" s="59" t="str">
        <f t="shared" si="54"/>
        <v/>
      </c>
      <c r="S467" s="59" t="str">
        <f t="shared" si="55"/>
        <v/>
      </c>
      <c r="T467" s="59"/>
      <c r="U467" s="59"/>
      <c r="V467" s="59"/>
      <c r="W467" s="59"/>
      <c r="X467" s="59"/>
      <c r="Y467" s="59"/>
      <c r="Z467" s="91"/>
      <c r="AA467" s="59"/>
      <c r="AB467" s="59"/>
      <c r="AC467" s="59"/>
      <c r="AD467" s="59"/>
      <c r="AE467" s="59"/>
      <c r="AF467" s="59"/>
      <c r="AG467" s="59"/>
      <c r="AH467" s="59"/>
    </row>
    <row r="468" spans="1:34" ht="15.75" customHeight="1">
      <c r="A468" s="72" t="str">
        <f>IF(C468="","",VLOOKUP('OPĆI DIO'!$C$1,'OPĆI DIO'!$N$4:$W$137,10,FALSE))</f>
        <v/>
      </c>
      <c r="B468" s="72" t="str">
        <f>IF(C468="","",VLOOKUP('OPĆI DIO'!$C$1,'OPĆI DIO'!$N$4:$W$137,9,FALSE))</f>
        <v/>
      </c>
      <c r="C468" s="93"/>
      <c r="D468" s="72" t="str">
        <f t="shared" si="56"/>
        <v/>
      </c>
      <c r="E468" s="93"/>
      <c r="F468" s="72" t="str">
        <f t="shared" si="57"/>
        <v/>
      </c>
      <c r="G468" s="93"/>
      <c r="H468" s="72" t="str">
        <f t="shared" si="58"/>
        <v/>
      </c>
      <c r="I468" s="72" t="str">
        <f t="shared" si="59"/>
        <v/>
      </c>
      <c r="J468" s="77"/>
      <c r="K468" s="77"/>
      <c r="L468" s="77"/>
      <c r="M468" s="75"/>
      <c r="N468" s="59" t="str">
        <f>IF(C468="","",'OPĆI DIO'!$C$1)</f>
        <v/>
      </c>
      <c r="O468" s="59" t="str">
        <f t="shared" si="51"/>
        <v/>
      </c>
      <c r="P468" s="59" t="str">
        <f t="shared" si="52"/>
        <v/>
      </c>
      <c r="Q468" s="59" t="str">
        <f t="shared" si="53"/>
        <v/>
      </c>
      <c r="R468" s="59" t="str">
        <f t="shared" si="54"/>
        <v/>
      </c>
      <c r="S468" s="59" t="str">
        <f t="shared" si="55"/>
        <v/>
      </c>
      <c r="T468" s="59"/>
      <c r="U468" s="59"/>
      <c r="V468" s="59"/>
      <c r="W468" s="59"/>
      <c r="X468" s="59"/>
      <c r="Y468" s="59"/>
      <c r="Z468" s="91"/>
      <c r="AA468" s="59"/>
      <c r="AB468" s="59"/>
      <c r="AC468" s="59"/>
      <c r="AD468" s="59"/>
      <c r="AE468" s="59"/>
      <c r="AF468" s="59"/>
      <c r="AG468" s="59"/>
      <c r="AH468" s="59"/>
    </row>
    <row r="469" spans="1:34" ht="15.75" customHeight="1">
      <c r="A469" s="72" t="str">
        <f>IF(C469="","",VLOOKUP('OPĆI DIO'!$C$1,'OPĆI DIO'!$N$4:$W$137,10,FALSE))</f>
        <v/>
      </c>
      <c r="B469" s="72" t="str">
        <f>IF(C469="","",VLOOKUP('OPĆI DIO'!$C$1,'OPĆI DIO'!$N$4:$W$137,9,FALSE))</f>
        <v/>
      </c>
      <c r="C469" s="93"/>
      <c r="D469" s="72" t="str">
        <f t="shared" si="56"/>
        <v/>
      </c>
      <c r="E469" s="93"/>
      <c r="F469" s="72" t="str">
        <f t="shared" si="57"/>
        <v/>
      </c>
      <c r="G469" s="93"/>
      <c r="H469" s="72" t="str">
        <f t="shared" si="58"/>
        <v/>
      </c>
      <c r="I469" s="72" t="str">
        <f t="shared" si="59"/>
        <v/>
      </c>
      <c r="J469" s="77"/>
      <c r="K469" s="77"/>
      <c r="L469" s="77"/>
      <c r="M469" s="75"/>
      <c r="N469" s="59" t="str">
        <f>IF(C469="","",'OPĆI DIO'!$C$1)</f>
        <v/>
      </c>
      <c r="O469" s="59" t="str">
        <f t="shared" si="51"/>
        <v/>
      </c>
      <c r="P469" s="59" t="str">
        <f t="shared" si="52"/>
        <v/>
      </c>
      <c r="Q469" s="59" t="str">
        <f t="shared" si="53"/>
        <v/>
      </c>
      <c r="R469" s="59" t="str">
        <f t="shared" si="54"/>
        <v/>
      </c>
      <c r="S469" s="59" t="str">
        <f t="shared" si="55"/>
        <v/>
      </c>
      <c r="T469" s="59"/>
      <c r="U469" s="59"/>
      <c r="V469" s="59"/>
      <c r="W469" s="59"/>
      <c r="X469" s="59"/>
      <c r="Y469" s="59"/>
      <c r="Z469" s="91"/>
      <c r="AA469" s="59"/>
      <c r="AB469" s="59"/>
      <c r="AC469" s="59"/>
      <c r="AD469" s="59"/>
      <c r="AE469" s="59"/>
      <c r="AF469" s="59"/>
      <c r="AG469" s="59"/>
      <c r="AH469" s="59"/>
    </row>
    <row r="470" spans="1:34" ht="15.75" customHeight="1">
      <c r="A470" s="72" t="str">
        <f>IF(C470="","",VLOOKUP('OPĆI DIO'!$C$1,'OPĆI DIO'!$N$4:$W$137,10,FALSE))</f>
        <v/>
      </c>
      <c r="B470" s="72" t="str">
        <f>IF(C470="","",VLOOKUP('OPĆI DIO'!$C$1,'OPĆI DIO'!$N$4:$W$137,9,FALSE))</f>
        <v/>
      </c>
      <c r="C470" s="93"/>
      <c r="D470" s="72" t="str">
        <f t="shared" si="56"/>
        <v/>
      </c>
      <c r="E470" s="93"/>
      <c r="F470" s="72" t="str">
        <f t="shared" si="57"/>
        <v/>
      </c>
      <c r="G470" s="93"/>
      <c r="H470" s="72" t="str">
        <f t="shared" si="58"/>
        <v/>
      </c>
      <c r="I470" s="72" t="str">
        <f t="shared" si="59"/>
        <v/>
      </c>
      <c r="J470" s="77"/>
      <c r="K470" s="77"/>
      <c r="L470" s="77"/>
      <c r="M470" s="75"/>
      <c r="N470" s="59" t="str">
        <f>IF(C470="","",'OPĆI DIO'!$C$1)</f>
        <v/>
      </c>
      <c r="O470" s="59" t="str">
        <f t="shared" si="51"/>
        <v/>
      </c>
      <c r="P470" s="59" t="str">
        <f t="shared" si="52"/>
        <v/>
      </c>
      <c r="Q470" s="59" t="str">
        <f t="shared" si="53"/>
        <v/>
      </c>
      <c r="R470" s="59" t="str">
        <f t="shared" si="54"/>
        <v/>
      </c>
      <c r="S470" s="59" t="str">
        <f t="shared" si="55"/>
        <v/>
      </c>
      <c r="T470" s="59"/>
      <c r="U470" s="59"/>
      <c r="V470" s="59"/>
      <c r="W470" s="59"/>
      <c r="X470" s="59"/>
      <c r="Y470" s="59"/>
      <c r="Z470" s="91"/>
      <c r="AA470" s="59"/>
      <c r="AB470" s="59"/>
      <c r="AC470" s="59"/>
      <c r="AD470" s="59"/>
      <c r="AE470" s="59"/>
      <c r="AF470" s="59"/>
      <c r="AG470" s="59"/>
      <c r="AH470" s="59"/>
    </row>
    <row r="471" spans="1:34" ht="15.75" customHeight="1">
      <c r="A471" s="72" t="str">
        <f>IF(C471="","",VLOOKUP('OPĆI DIO'!$C$1,'OPĆI DIO'!$N$4:$W$137,10,FALSE))</f>
        <v/>
      </c>
      <c r="B471" s="72" t="str">
        <f>IF(C471="","",VLOOKUP('OPĆI DIO'!$C$1,'OPĆI DIO'!$N$4:$W$137,9,FALSE))</f>
        <v/>
      </c>
      <c r="C471" s="93"/>
      <c r="D471" s="72" t="str">
        <f t="shared" si="56"/>
        <v/>
      </c>
      <c r="E471" s="93"/>
      <c r="F471" s="72" t="str">
        <f t="shared" si="57"/>
        <v/>
      </c>
      <c r="G471" s="93"/>
      <c r="H471" s="72" t="str">
        <f t="shared" si="58"/>
        <v/>
      </c>
      <c r="I471" s="72" t="str">
        <f t="shared" si="59"/>
        <v/>
      </c>
      <c r="J471" s="77"/>
      <c r="K471" s="77"/>
      <c r="L471" s="77"/>
      <c r="M471" s="75"/>
      <c r="N471" s="59" t="str">
        <f>IF(C471="","",'OPĆI DIO'!$C$1)</f>
        <v/>
      </c>
      <c r="O471" s="59" t="str">
        <f t="shared" si="51"/>
        <v/>
      </c>
      <c r="P471" s="59" t="str">
        <f t="shared" si="52"/>
        <v/>
      </c>
      <c r="Q471" s="59" t="str">
        <f t="shared" si="53"/>
        <v/>
      </c>
      <c r="R471" s="59" t="str">
        <f t="shared" si="54"/>
        <v/>
      </c>
      <c r="S471" s="59" t="str">
        <f t="shared" si="55"/>
        <v/>
      </c>
      <c r="T471" s="59"/>
      <c r="U471" s="59"/>
      <c r="V471" s="59"/>
      <c r="W471" s="59"/>
      <c r="X471" s="59"/>
      <c r="Y471" s="59"/>
      <c r="Z471" s="91"/>
      <c r="AA471" s="59"/>
      <c r="AB471" s="59"/>
      <c r="AC471" s="59"/>
      <c r="AD471" s="59"/>
      <c r="AE471" s="59"/>
      <c r="AF471" s="59"/>
      <c r="AG471" s="59"/>
      <c r="AH471" s="59"/>
    </row>
    <row r="472" spans="1:34" ht="15.75" customHeight="1">
      <c r="A472" s="72" t="str">
        <f>IF(C472="","",VLOOKUP('OPĆI DIO'!$C$1,'OPĆI DIO'!$N$4:$W$137,10,FALSE))</f>
        <v/>
      </c>
      <c r="B472" s="72" t="str">
        <f>IF(C472="","",VLOOKUP('OPĆI DIO'!$C$1,'OPĆI DIO'!$N$4:$W$137,9,FALSE))</f>
        <v/>
      </c>
      <c r="C472" s="93"/>
      <c r="D472" s="72" t="str">
        <f t="shared" si="56"/>
        <v/>
      </c>
      <c r="E472" s="93"/>
      <c r="F472" s="72" t="str">
        <f t="shared" si="57"/>
        <v/>
      </c>
      <c r="G472" s="93"/>
      <c r="H472" s="72" t="str">
        <f t="shared" si="58"/>
        <v/>
      </c>
      <c r="I472" s="72" t="str">
        <f t="shared" si="59"/>
        <v/>
      </c>
      <c r="J472" s="77"/>
      <c r="K472" s="77"/>
      <c r="L472" s="77"/>
      <c r="M472" s="75"/>
      <c r="N472" s="59" t="str">
        <f>IF(C472="","",'OPĆI DIO'!$C$1)</f>
        <v/>
      </c>
      <c r="O472" s="59" t="str">
        <f t="shared" si="51"/>
        <v/>
      </c>
      <c r="P472" s="59" t="str">
        <f t="shared" si="52"/>
        <v/>
      </c>
      <c r="Q472" s="59" t="str">
        <f t="shared" si="53"/>
        <v/>
      </c>
      <c r="R472" s="59" t="str">
        <f t="shared" si="54"/>
        <v/>
      </c>
      <c r="S472" s="59" t="str">
        <f t="shared" si="55"/>
        <v/>
      </c>
      <c r="T472" s="59"/>
      <c r="U472" s="59"/>
      <c r="V472" s="59"/>
      <c r="W472" s="59"/>
      <c r="X472" s="59"/>
      <c r="Y472" s="59"/>
      <c r="Z472" s="91"/>
      <c r="AA472" s="59"/>
      <c r="AB472" s="59"/>
      <c r="AC472" s="59"/>
      <c r="AD472" s="59"/>
      <c r="AE472" s="59"/>
      <c r="AF472" s="59"/>
      <c r="AG472" s="59"/>
      <c r="AH472" s="59"/>
    </row>
    <row r="473" spans="1:34" ht="15.75" customHeight="1">
      <c r="A473" s="72" t="str">
        <f>IF(C473="","",VLOOKUP('OPĆI DIO'!$C$1,'OPĆI DIO'!$N$4:$W$137,10,FALSE))</f>
        <v/>
      </c>
      <c r="B473" s="72" t="str">
        <f>IF(C473="","",VLOOKUP('OPĆI DIO'!$C$1,'OPĆI DIO'!$N$4:$W$137,9,FALSE))</f>
        <v/>
      </c>
      <c r="C473" s="93"/>
      <c r="D473" s="72" t="str">
        <f t="shared" si="56"/>
        <v/>
      </c>
      <c r="E473" s="93"/>
      <c r="F473" s="72" t="str">
        <f t="shared" si="57"/>
        <v/>
      </c>
      <c r="G473" s="93"/>
      <c r="H473" s="72" t="str">
        <f t="shared" si="58"/>
        <v/>
      </c>
      <c r="I473" s="72" t="str">
        <f t="shared" si="59"/>
        <v/>
      </c>
      <c r="J473" s="77"/>
      <c r="K473" s="77"/>
      <c r="L473" s="77"/>
      <c r="M473" s="75"/>
      <c r="N473" s="59" t="str">
        <f>IF(C473="","",'OPĆI DIO'!$C$1)</f>
        <v/>
      </c>
      <c r="O473" s="59" t="str">
        <f t="shared" si="51"/>
        <v/>
      </c>
      <c r="P473" s="59" t="str">
        <f t="shared" si="52"/>
        <v/>
      </c>
      <c r="Q473" s="59" t="str">
        <f t="shared" si="53"/>
        <v/>
      </c>
      <c r="R473" s="59" t="str">
        <f t="shared" si="54"/>
        <v/>
      </c>
      <c r="S473" s="59" t="str">
        <f t="shared" si="55"/>
        <v/>
      </c>
      <c r="T473" s="59"/>
      <c r="U473" s="59"/>
      <c r="V473" s="59"/>
      <c r="W473" s="59"/>
      <c r="X473" s="59"/>
      <c r="Y473" s="59"/>
      <c r="Z473" s="91"/>
      <c r="AA473" s="59"/>
      <c r="AB473" s="59"/>
      <c r="AC473" s="59"/>
      <c r="AD473" s="59"/>
      <c r="AE473" s="59"/>
      <c r="AF473" s="59"/>
      <c r="AG473" s="59"/>
      <c r="AH473" s="59"/>
    </row>
    <row r="474" spans="1:34" ht="15.75" customHeight="1">
      <c r="A474" s="72" t="str">
        <f>IF(C474="","",VLOOKUP('OPĆI DIO'!$C$1,'OPĆI DIO'!$N$4:$W$137,10,FALSE))</f>
        <v/>
      </c>
      <c r="B474" s="72" t="str">
        <f>IF(C474="","",VLOOKUP('OPĆI DIO'!$C$1,'OPĆI DIO'!$N$4:$W$137,9,FALSE))</f>
        <v/>
      </c>
      <c r="C474" s="93"/>
      <c r="D474" s="72" t="str">
        <f t="shared" si="56"/>
        <v/>
      </c>
      <c r="E474" s="93"/>
      <c r="F474" s="72" t="str">
        <f t="shared" si="57"/>
        <v/>
      </c>
      <c r="G474" s="93"/>
      <c r="H474" s="72" t="str">
        <f t="shared" si="58"/>
        <v/>
      </c>
      <c r="I474" s="72" t="str">
        <f t="shared" si="59"/>
        <v/>
      </c>
      <c r="J474" s="77"/>
      <c r="K474" s="77"/>
      <c r="L474" s="77"/>
      <c r="M474" s="75"/>
      <c r="N474" s="59" t="str">
        <f>IF(C474="","",'OPĆI DIO'!$C$1)</f>
        <v/>
      </c>
      <c r="O474" s="59" t="str">
        <f t="shared" si="51"/>
        <v/>
      </c>
      <c r="P474" s="59" t="str">
        <f t="shared" si="52"/>
        <v/>
      </c>
      <c r="Q474" s="59" t="str">
        <f t="shared" si="53"/>
        <v/>
      </c>
      <c r="R474" s="59" t="str">
        <f t="shared" si="54"/>
        <v/>
      </c>
      <c r="S474" s="59" t="str">
        <f t="shared" si="55"/>
        <v/>
      </c>
      <c r="T474" s="59"/>
      <c r="U474" s="59"/>
      <c r="V474" s="59"/>
      <c r="W474" s="59"/>
      <c r="X474" s="59"/>
      <c r="Y474" s="59"/>
      <c r="Z474" s="91"/>
      <c r="AA474" s="59"/>
      <c r="AB474" s="59"/>
      <c r="AC474" s="59"/>
      <c r="AD474" s="59"/>
      <c r="AE474" s="59"/>
      <c r="AF474" s="59"/>
      <c r="AG474" s="59"/>
      <c r="AH474" s="59"/>
    </row>
    <row r="475" spans="1:34" ht="15.75" customHeight="1">
      <c r="A475" s="72" t="str">
        <f>IF(C475="","",VLOOKUP('OPĆI DIO'!$C$1,'OPĆI DIO'!$N$4:$W$137,10,FALSE))</f>
        <v/>
      </c>
      <c r="B475" s="72" t="str">
        <f>IF(C475="","",VLOOKUP('OPĆI DIO'!$C$1,'OPĆI DIO'!$N$4:$W$137,9,FALSE))</f>
        <v/>
      </c>
      <c r="C475" s="93"/>
      <c r="D475" s="72" t="str">
        <f t="shared" si="56"/>
        <v/>
      </c>
      <c r="E475" s="93"/>
      <c r="F475" s="72" t="str">
        <f t="shared" si="57"/>
        <v/>
      </c>
      <c r="G475" s="93"/>
      <c r="H475" s="72" t="str">
        <f t="shared" si="58"/>
        <v/>
      </c>
      <c r="I475" s="72" t="str">
        <f t="shared" si="59"/>
        <v/>
      </c>
      <c r="J475" s="77"/>
      <c r="K475" s="77"/>
      <c r="L475" s="77"/>
      <c r="M475" s="75"/>
      <c r="N475" s="59" t="str">
        <f>IF(C475="","",'OPĆI DIO'!$C$1)</f>
        <v/>
      </c>
      <c r="O475" s="59" t="str">
        <f t="shared" si="51"/>
        <v/>
      </c>
      <c r="P475" s="59" t="str">
        <f t="shared" si="52"/>
        <v/>
      </c>
      <c r="Q475" s="59" t="str">
        <f t="shared" si="53"/>
        <v/>
      </c>
      <c r="R475" s="59" t="str">
        <f t="shared" si="54"/>
        <v/>
      </c>
      <c r="S475" s="59" t="str">
        <f t="shared" si="55"/>
        <v/>
      </c>
      <c r="T475" s="59"/>
      <c r="U475" s="59"/>
      <c r="V475" s="59"/>
      <c r="W475" s="59"/>
      <c r="X475" s="59"/>
      <c r="Y475" s="59"/>
      <c r="Z475" s="91"/>
      <c r="AA475" s="59"/>
      <c r="AB475" s="59"/>
      <c r="AC475" s="59"/>
      <c r="AD475" s="59"/>
      <c r="AE475" s="59"/>
      <c r="AF475" s="59"/>
      <c r="AG475" s="59"/>
      <c r="AH475" s="59"/>
    </row>
    <row r="476" spans="1:34" ht="15.75" customHeight="1">
      <c r="A476" s="72" t="str">
        <f>IF(C476="","",VLOOKUP('OPĆI DIO'!$C$1,'OPĆI DIO'!$N$4:$W$137,10,FALSE))</f>
        <v/>
      </c>
      <c r="B476" s="72" t="str">
        <f>IF(C476="","",VLOOKUP('OPĆI DIO'!$C$1,'OPĆI DIO'!$N$4:$W$137,9,FALSE))</f>
        <v/>
      </c>
      <c r="C476" s="93"/>
      <c r="D476" s="72" t="str">
        <f t="shared" si="56"/>
        <v/>
      </c>
      <c r="E476" s="93"/>
      <c r="F476" s="72" t="str">
        <f t="shared" si="57"/>
        <v/>
      </c>
      <c r="G476" s="93"/>
      <c r="H476" s="72" t="str">
        <f t="shared" si="58"/>
        <v/>
      </c>
      <c r="I476" s="72" t="str">
        <f t="shared" si="59"/>
        <v/>
      </c>
      <c r="J476" s="77"/>
      <c r="K476" s="77"/>
      <c r="L476" s="77"/>
      <c r="M476" s="75"/>
      <c r="N476" s="59" t="str">
        <f>IF(C476="","",'OPĆI DIO'!$C$1)</f>
        <v/>
      </c>
      <c r="O476" s="59" t="str">
        <f t="shared" si="51"/>
        <v/>
      </c>
      <c r="P476" s="59" t="str">
        <f t="shared" si="52"/>
        <v/>
      </c>
      <c r="Q476" s="59" t="str">
        <f t="shared" si="53"/>
        <v/>
      </c>
      <c r="R476" s="59" t="str">
        <f t="shared" si="54"/>
        <v/>
      </c>
      <c r="S476" s="59" t="str">
        <f t="shared" si="55"/>
        <v/>
      </c>
      <c r="T476" s="59"/>
      <c r="U476" s="59"/>
      <c r="V476" s="59"/>
      <c r="W476" s="59"/>
      <c r="X476" s="59"/>
      <c r="Y476" s="59"/>
      <c r="Z476" s="91"/>
      <c r="AA476" s="59"/>
      <c r="AB476" s="59"/>
      <c r="AC476" s="59"/>
      <c r="AD476" s="59"/>
      <c r="AE476" s="59"/>
      <c r="AF476" s="59"/>
      <c r="AG476" s="59"/>
      <c r="AH476" s="59"/>
    </row>
    <row r="477" spans="1:34" ht="15.75" customHeight="1">
      <c r="A477" s="72" t="str">
        <f>IF(C477="","",VLOOKUP('OPĆI DIO'!$C$1,'OPĆI DIO'!$N$4:$W$137,10,FALSE))</f>
        <v/>
      </c>
      <c r="B477" s="72" t="str">
        <f>IF(C477="","",VLOOKUP('OPĆI DIO'!$C$1,'OPĆI DIO'!$N$4:$W$137,9,FALSE))</f>
        <v/>
      </c>
      <c r="C477" s="93"/>
      <c r="D477" s="72" t="str">
        <f t="shared" si="56"/>
        <v/>
      </c>
      <c r="E477" s="93"/>
      <c r="F477" s="72" t="str">
        <f t="shared" si="57"/>
        <v/>
      </c>
      <c r="G477" s="93"/>
      <c r="H477" s="72" t="str">
        <f t="shared" si="58"/>
        <v/>
      </c>
      <c r="I477" s="72" t="str">
        <f t="shared" si="59"/>
        <v/>
      </c>
      <c r="J477" s="77"/>
      <c r="K477" s="77"/>
      <c r="L477" s="77"/>
      <c r="M477" s="75"/>
      <c r="N477" s="59" t="str">
        <f>IF(C477="","",'OPĆI DIO'!$C$1)</f>
        <v/>
      </c>
      <c r="O477" s="59" t="str">
        <f t="shared" si="51"/>
        <v/>
      </c>
      <c r="P477" s="59" t="str">
        <f t="shared" si="52"/>
        <v/>
      </c>
      <c r="Q477" s="59" t="str">
        <f t="shared" si="53"/>
        <v/>
      </c>
      <c r="R477" s="59" t="str">
        <f t="shared" si="54"/>
        <v/>
      </c>
      <c r="S477" s="59" t="str">
        <f t="shared" si="55"/>
        <v/>
      </c>
      <c r="T477" s="59"/>
      <c r="U477" s="59"/>
      <c r="V477" s="59"/>
      <c r="W477" s="59"/>
      <c r="X477" s="59"/>
      <c r="Y477" s="59"/>
      <c r="Z477" s="91"/>
      <c r="AA477" s="59"/>
      <c r="AB477" s="59"/>
      <c r="AC477" s="59"/>
      <c r="AD477" s="59"/>
      <c r="AE477" s="59"/>
      <c r="AF477" s="59"/>
      <c r="AG477" s="59"/>
      <c r="AH477" s="59"/>
    </row>
    <row r="478" spans="1:34" ht="15.75" customHeight="1">
      <c r="A478" s="72" t="str">
        <f>IF(C478="","",VLOOKUP('OPĆI DIO'!$C$1,'OPĆI DIO'!$N$4:$W$137,10,FALSE))</f>
        <v/>
      </c>
      <c r="B478" s="72" t="str">
        <f>IF(C478="","",VLOOKUP('OPĆI DIO'!$C$1,'OPĆI DIO'!$N$4:$W$137,9,FALSE))</f>
        <v/>
      </c>
      <c r="C478" s="93"/>
      <c r="D478" s="72" t="str">
        <f t="shared" si="56"/>
        <v/>
      </c>
      <c r="E478" s="93"/>
      <c r="F478" s="72" t="str">
        <f t="shared" si="57"/>
        <v/>
      </c>
      <c r="G478" s="93"/>
      <c r="H478" s="72" t="str">
        <f t="shared" si="58"/>
        <v/>
      </c>
      <c r="I478" s="72" t="str">
        <f t="shared" si="59"/>
        <v/>
      </c>
      <c r="J478" s="77"/>
      <c r="K478" s="77"/>
      <c r="L478" s="77"/>
      <c r="M478" s="75"/>
      <c r="N478" s="59" t="str">
        <f>IF(C478="","",'OPĆI DIO'!$C$1)</f>
        <v/>
      </c>
      <c r="O478" s="59" t="str">
        <f t="shared" si="51"/>
        <v/>
      </c>
      <c r="P478" s="59" t="str">
        <f t="shared" si="52"/>
        <v/>
      </c>
      <c r="Q478" s="59" t="str">
        <f t="shared" si="53"/>
        <v/>
      </c>
      <c r="R478" s="59" t="str">
        <f t="shared" si="54"/>
        <v/>
      </c>
      <c r="S478" s="59" t="str">
        <f t="shared" si="55"/>
        <v/>
      </c>
      <c r="T478" s="59"/>
      <c r="U478" s="59"/>
      <c r="V478" s="59"/>
      <c r="W478" s="59"/>
      <c r="X478" s="59"/>
      <c r="Y478" s="59"/>
      <c r="Z478" s="91"/>
      <c r="AA478" s="59"/>
      <c r="AB478" s="59"/>
      <c r="AC478" s="59"/>
      <c r="AD478" s="59"/>
      <c r="AE478" s="59"/>
      <c r="AF478" s="59"/>
      <c r="AG478" s="59"/>
      <c r="AH478" s="59"/>
    </row>
    <row r="479" spans="1:34" ht="15.75" customHeight="1">
      <c r="A479" s="72" t="str">
        <f>IF(C479="","",VLOOKUP('OPĆI DIO'!$C$1,'OPĆI DIO'!$N$4:$W$137,10,FALSE))</f>
        <v/>
      </c>
      <c r="B479" s="72" t="str">
        <f>IF(C479="","",VLOOKUP('OPĆI DIO'!$C$1,'OPĆI DIO'!$N$4:$W$137,9,FALSE))</f>
        <v/>
      </c>
      <c r="C479" s="93"/>
      <c r="D479" s="72" t="str">
        <f t="shared" si="56"/>
        <v/>
      </c>
      <c r="E479" s="93"/>
      <c r="F479" s="72" t="str">
        <f t="shared" si="57"/>
        <v/>
      </c>
      <c r="G479" s="93"/>
      <c r="H479" s="72" t="str">
        <f t="shared" si="58"/>
        <v/>
      </c>
      <c r="I479" s="72" t="str">
        <f t="shared" si="59"/>
        <v/>
      </c>
      <c r="J479" s="77"/>
      <c r="K479" s="77"/>
      <c r="L479" s="77"/>
      <c r="M479" s="75"/>
      <c r="N479" s="59" t="str">
        <f>IF(C479="","",'OPĆI DIO'!$C$1)</f>
        <v/>
      </c>
      <c r="O479" s="59" t="str">
        <f t="shared" si="51"/>
        <v/>
      </c>
      <c r="P479" s="59" t="str">
        <f t="shared" si="52"/>
        <v/>
      </c>
      <c r="Q479" s="59" t="str">
        <f t="shared" si="53"/>
        <v/>
      </c>
      <c r="R479" s="59" t="str">
        <f t="shared" si="54"/>
        <v/>
      </c>
      <c r="S479" s="59" t="str">
        <f t="shared" si="55"/>
        <v/>
      </c>
      <c r="T479" s="59"/>
      <c r="U479" s="59"/>
      <c r="V479" s="59"/>
      <c r="W479" s="59"/>
      <c r="X479" s="59"/>
      <c r="Y479" s="59"/>
      <c r="Z479" s="91"/>
      <c r="AA479" s="59"/>
      <c r="AB479" s="59"/>
      <c r="AC479" s="59"/>
      <c r="AD479" s="59"/>
      <c r="AE479" s="59"/>
      <c r="AF479" s="59"/>
      <c r="AG479" s="59"/>
      <c r="AH479" s="59"/>
    </row>
    <row r="480" spans="1:34" ht="15.75" customHeight="1">
      <c r="A480" s="72" t="str">
        <f>IF(C480="","",VLOOKUP('OPĆI DIO'!$C$1,'OPĆI DIO'!$N$4:$W$137,10,FALSE))</f>
        <v/>
      </c>
      <c r="B480" s="72" t="str">
        <f>IF(C480="","",VLOOKUP('OPĆI DIO'!$C$1,'OPĆI DIO'!$N$4:$W$137,9,FALSE))</f>
        <v/>
      </c>
      <c r="C480" s="93"/>
      <c r="D480" s="72" t="str">
        <f t="shared" si="56"/>
        <v/>
      </c>
      <c r="E480" s="93"/>
      <c r="F480" s="72" t="str">
        <f t="shared" si="57"/>
        <v/>
      </c>
      <c r="G480" s="93"/>
      <c r="H480" s="72" t="str">
        <f t="shared" si="58"/>
        <v/>
      </c>
      <c r="I480" s="72" t="str">
        <f t="shared" si="59"/>
        <v/>
      </c>
      <c r="J480" s="77"/>
      <c r="K480" s="77"/>
      <c r="L480" s="77"/>
      <c r="M480" s="75"/>
      <c r="N480" s="59" t="str">
        <f>IF(C480="","",'OPĆI DIO'!$C$1)</f>
        <v/>
      </c>
      <c r="O480" s="59" t="str">
        <f t="shared" si="51"/>
        <v/>
      </c>
      <c r="P480" s="59" t="str">
        <f t="shared" si="52"/>
        <v/>
      </c>
      <c r="Q480" s="59" t="str">
        <f t="shared" si="53"/>
        <v/>
      </c>
      <c r="R480" s="59" t="str">
        <f t="shared" si="54"/>
        <v/>
      </c>
      <c r="S480" s="59" t="str">
        <f t="shared" si="55"/>
        <v/>
      </c>
      <c r="T480" s="59"/>
      <c r="U480" s="59"/>
      <c r="V480" s="59"/>
      <c r="W480" s="59"/>
      <c r="X480" s="59"/>
      <c r="Y480" s="59"/>
      <c r="Z480" s="91"/>
      <c r="AA480" s="59"/>
      <c r="AB480" s="59"/>
      <c r="AC480" s="59"/>
      <c r="AD480" s="59"/>
      <c r="AE480" s="59"/>
      <c r="AF480" s="59"/>
      <c r="AG480" s="59"/>
      <c r="AH480" s="59"/>
    </row>
    <row r="481" spans="1:34" ht="15.75" customHeight="1">
      <c r="A481" s="72" t="str">
        <f>IF(C481="","",VLOOKUP('OPĆI DIO'!$C$1,'OPĆI DIO'!$N$4:$W$137,10,FALSE))</f>
        <v/>
      </c>
      <c r="B481" s="72" t="str">
        <f>IF(C481="","",VLOOKUP('OPĆI DIO'!$C$1,'OPĆI DIO'!$N$4:$W$137,9,FALSE))</f>
        <v/>
      </c>
      <c r="C481" s="93"/>
      <c r="D481" s="72" t="str">
        <f t="shared" si="56"/>
        <v/>
      </c>
      <c r="E481" s="93"/>
      <c r="F481" s="72" t="str">
        <f t="shared" si="57"/>
        <v/>
      </c>
      <c r="G481" s="93"/>
      <c r="H481" s="72" t="str">
        <f t="shared" si="58"/>
        <v/>
      </c>
      <c r="I481" s="72" t="str">
        <f t="shared" si="59"/>
        <v/>
      </c>
      <c r="J481" s="77"/>
      <c r="K481" s="77"/>
      <c r="L481" s="77"/>
      <c r="M481" s="75"/>
      <c r="N481" s="59" t="str">
        <f>IF(C481="","",'OPĆI DIO'!$C$1)</f>
        <v/>
      </c>
      <c r="O481" s="59" t="str">
        <f t="shared" si="51"/>
        <v/>
      </c>
      <c r="P481" s="59" t="str">
        <f t="shared" si="52"/>
        <v/>
      </c>
      <c r="Q481" s="59" t="str">
        <f t="shared" si="53"/>
        <v/>
      </c>
      <c r="R481" s="59" t="str">
        <f t="shared" si="54"/>
        <v/>
      </c>
      <c r="S481" s="59" t="str">
        <f t="shared" si="55"/>
        <v/>
      </c>
      <c r="T481" s="59"/>
      <c r="U481" s="59"/>
      <c r="V481" s="59"/>
      <c r="W481" s="59"/>
      <c r="X481" s="59"/>
      <c r="Y481" s="59"/>
      <c r="Z481" s="91"/>
      <c r="AA481" s="59"/>
      <c r="AB481" s="59"/>
      <c r="AC481" s="59"/>
      <c r="AD481" s="59"/>
      <c r="AE481" s="59"/>
      <c r="AF481" s="59"/>
      <c r="AG481" s="59"/>
      <c r="AH481" s="59"/>
    </row>
    <row r="482" spans="1:34" ht="15.75" customHeight="1">
      <c r="A482" s="72" t="str">
        <f>IF(C482="","",VLOOKUP('OPĆI DIO'!$C$1,'OPĆI DIO'!$N$4:$W$137,10,FALSE))</f>
        <v/>
      </c>
      <c r="B482" s="72" t="str">
        <f>IF(C482="","",VLOOKUP('OPĆI DIO'!$C$1,'OPĆI DIO'!$N$4:$W$137,9,FALSE))</f>
        <v/>
      </c>
      <c r="C482" s="93"/>
      <c r="D482" s="72" t="str">
        <f t="shared" si="56"/>
        <v/>
      </c>
      <c r="E482" s="93"/>
      <c r="F482" s="72" t="str">
        <f t="shared" si="57"/>
        <v/>
      </c>
      <c r="G482" s="93"/>
      <c r="H482" s="72" t="str">
        <f t="shared" si="58"/>
        <v/>
      </c>
      <c r="I482" s="72" t="str">
        <f t="shared" si="59"/>
        <v/>
      </c>
      <c r="J482" s="77"/>
      <c r="K482" s="77"/>
      <c r="L482" s="77"/>
      <c r="M482" s="75"/>
      <c r="N482" s="59" t="str">
        <f>IF(C482="","",'OPĆI DIO'!$C$1)</f>
        <v/>
      </c>
      <c r="O482" s="59" t="str">
        <f t="shared" si="51"/>
        <v/>
      </c>
      <c r="P482" s="59" t="str">
        <f t="shared" si="52"/>
        <v/>
      </c>
      <c r="Q482" s="59" t="str">
        <f t="shared" si="53"/>
        <v/>
      </c>
      <c r="R482" s="59" t="str">
        <f t="shared" si="54"/>
        <v/>
      </c>
      <c r="S482" s="59" t="str">
        <f t="shared" si="55"/>
        <v/>
      </c>
      <c r="T482" s="59"/>
      <c r="U482" s="59"/>
      <c r="V482" s="59"/>
      <c r="W482" s="59"/>
      <c r="X482" s="59"/>
      <c r="Y482" s="59"/>
      <c r="Z482" s="91"/>
      <c r="AA482" s="59"/>
      <c r="AB482" s="59"/>
      <c r="AC482" s="59"/>
      <c r="AD482" s="59"/>
      <c r="AE482" s="59"/>
      <c r="AF482" s="59"/>
      <c r="AG482" s="59"/>
      <c r="AH482" s="59"/>
    </row>
    <row r="483" spans="1:34" ht="15.75" customHeight="1">
      <c r="A483" s="72" t="str">
        <f>IF(C483="","",VLOOKUP('OPĆI DIO'!$C$1,'OPĆI DIO'!$N$4:$W$137,10,FALSE))</f>
        <v/>
      </c>
      <c r="B483" s="72" t="str">
        <f>IF(C483="","",VLOOKUP('OPĆI DIO'!$C$1,'OPĆI DIO'!$N$4:$W$137,9,FALSE))</f>
        <v/>
      </c>
      <c r="C483" s="93"/>
      <c r="D483" s="72" t="str">
        <f t="shared" si="56"/>
        <v/>
      </c>
      <c r="E483" s="93"/>
      <c r="F483" s="72" t="str">
        <f t="shared" si="57"/>
        <v/>
      </c>
      <c r="G483" s="93"/>
      <c r="H483" s="72" t="str">
        <f t="shared" si="58"/>
        <v/>
      </c>
      <c r="I483" s="72" t="str">
        <f t="shared" si="59"/>
        <v/>
      </c>
      <c r="J483" s="77"/>
      <c r="K483" s="77"/>
      <c r="L483" s="77"/>
      <c r="M483" s="75"/>
      <c r="N483" s="59" t="str">
        <f>IF(C483="","",'OPĆI DIO'!$C$1)</f>
        <v/>
      </c>
      <c r="O483" s="59" t="str">
        <f t="shared" si="51"/>
        <v/>
      </c>
      <c r="P483" s="59" t="str">
        <f t="shared" si="52"/>
        <v/>
      </c>
      <c r="Q483" s="59" t="str">
        <f t="shared" si="53"/>
        <v/>
      </c>
      <c r="R483" s="59" t="str">
        <f t="shared" si="54"/>
        <v/>
      </c>
      <c r="S483" s="59" t="str">
        <f t="shared" si="55"/>
        <v/>
      </c>
      <c r="T483" s="59"/>
      <c r="U483" s="59"/>
      <c r="V483" s="59"/>
      <c r="W483" s="59"/>
      <c r="X483" s="59"/>
      <c r="Y483" s="59"/>
      <c r="Z483" s="91"/>
      <c r="AA483" s="59"/>
      <c r="AB483" s="59"/>
      <c r="AC483" s="59"/>
      <c r="AD483" s="59"/>
      <c r="AE483" s="59"/>
      <c r="AF483" s="59"/>
      <c r="AG483" s="59"/>
      <c r="AH483" s="59"/>
    </row>
    <row r="484" spans="1:34" ht="15.75" customHeight="1">
      <c r="A484" s="72" t="str">
        <f>IF(C484="","",VLOOKUP('OPĆI DIO'!$C$1,'OPĆI DIO'!$N$4:$W$137,10,FALSE))</f>
        <v/>
      </c>
      <c r="B484" s="72" t="str">
        <f>IF(C484="","",VLOOKUP('OPĆI DIO'!$C$1,'OPĆI DIO'!$N$4:$W$137,9,FALSE))</f>
        <v/>
      </c>
      <c r="C484" s="93"/>
      <c r="D484" s="72" t="str">
        <f t="shared" si="56"/>
        <v/>
      </c>
      <c r="E484" s="93"/>
      <c r="F484" s="72" t="str">
        <f t="shared" si="57"/>
        <v/>
      </c>
      <c r="G484" s="93"/>
      <c r="H484" s="72" t="str">
        <f t="shared" si="58"/>
        <v/>
      </c>
      <c r="I484" s="72" t="str">
        <f t="shared" si="59"/>
        <v/>
      </c>
      <c r="J484" s="77"/>
      <c r="K484" s="77"/>
      <c r="L484" s="77"/>
      <c r="M484" s="75"/>
      <c r="N484" s="59" t="str">
        <f>IF(C484="","",'OPĆI DIO'!$C$1)</f>
        <v/>
      </c>
      <c r="O484" s="59" t="str">
        <f t="shared" si="51"/>
        <v/>
      </c>
      <c r="P484" s="59" t="str">
        <f t="shared" si="52"/>
        <v/>
      </c>
      <c r="Q484" s="59" t="str">
        <f t="shared" si="53"/>
        <v/>
      </c>
      <c r="R484" s="59" t="str">
        <f t="shared" si="54"/>
        <v/>
      </c>
      <c r="S484" s="59" t="str">
        <f t="shared" si="55"/>
        <v/>
      </c>
      <c r="T484" s="59"/>
      <c r="U484" s="59"/>
      <c r="V484" s="59"/>
      <c r="W484" s="59"/>
      <c r="X484" s="59"/>
      <c r="Y484" s="59"/>
      <c r="Z484" s="91"/>
      <c r="AA484" s="59"/>
      <c r="AB484" s="59"/>
      <c r="AC484" s="59"/>
      <c r="AD484" s="59"/>
      <c r="AE484" s="59"/>
      <c r="AF484" s="59"/>
      <c r="AG484" s="59"/>
      <c r="AH484" s="59"/>
    </row>
    <row r="485" spans="1:34" ht="15.75" customHeight="1">
      <c r="A485" s="72" t="str">
        <f>IF(C485="","",VLOOKUP('OPĆI DIO'!$C$1,'OPĆI DIO'!$N$4:$W$137,10,FALSE))</f>
        <v/>
      </c>
      <c r="B485" s="72" t="str">
        <f>IF(C485="","",VLOOKUP('OPĆI DIO'!$C$1,'OPĆI DIO'!$N$4:$W$137,9,FALSE))</f>
        <v/>
      </c>
      <c r="C485" s="93"/>
      <c r="D485" s="72" t="str">
        <f t="shared" si="56"/>
        <v/>
      </c>
      <c r="E485" s="93"/>
      <c r="F485" s="72" t="str">
        <f t="shared" si="57"/>
        <v/>
      </c>
      <c r="G485" s="93"/>
      <c r="H485" s="72" t="str">
        <f t="shared" si="58"/>
        <v/>
      </c>
      <c r="I485" s="72" t="str">
        <f t="shared" si="59"/>
        <v/>
      </c>
      <c r="J485" s="77"/>
      <c r="K485" s="77"/>
      <c r="L485" s="77"/>
      <c r="M485" s="75"/>
      <c r="N485" s="59" t="str">
        <f>IF(C485="","",'OPĆI DIO'!$C$1)</f>
        <v/>
      </c>
      <c r="O485" s="59" t="str">
        <f t="shared" si="51"/>
        <v/>
      </c>
      <c r="P485" s="59" t="str">
        <f t="shared" si="52"/>
        <v/>
      </c>
      <c r="Q485" s="59" t="str">
        <f t="shared" si="53"/>
        <v/>
      </c>
      <c r="R485" s="59" t="str">
        <f t="shared" si="54"/>
        <v/>
      </c>
      <c r="S485" s="59" t="str">
        <f t="shared" si="55"/>
        <v/>
      </c>
      <c r="T485" s="59"/>
      <c r="U485" s="59"/>
      <c r="V485" s="59"/>
      <c r="W485" s="59"/>
      <c r="X485" s="59"/>
      <c r="Y485" s="59"/>
      <c r="Z485" s="91"/>
      <c r="AA485" s="59"/>
      <c r="AB485" s="59"/>
      <c r="AC485" s="59"/>
      <c r="AD485" s="59"/>
      <c r="AE485" s="59"/>
      <c r="AF485" s="59"/>
      <c r="AG485" s="59"/>
      <c r="AH485" s="59"/>
    </row>
    <row r="486" spans="1:34" ht="15.75" customHeight="1">
      <c r="A486" s="72" t="str">
        <f>IF(C486="","",VLOOKUP('OPĆI DIO'!$C$1,'OPĆI DIO'!$N$4:$W$137,10,FALSE))</f>
        <v/>
      </c>
      <c r="B486" s="72" t="str">
        <f>IF(C486="","",VLOOKUP('OPĆI DIO'!$C$1,'OPĆI DIO'!$N$4:$W$137,9,FALSE))</f>
        <v/>
      </c>
      <c r="C486" s="93"/>
      <c r="D486" s="72" t="str">
        <f t="shared" si="56"/>
        <v/>
      </c>
      <c r="E486" s="93"/>
      <c r="F486" s="72" t="str">
        <f t="shared" si="57"/>
        <v/>
      </c>
      <c r="G486" s="93"/>
      <c r="H486" s="72" t="str">
        <f t="shared" si="58"/>
        <v/>
      </c>
      <c r="I486" s="72" t="str">
        <f t="shared" si="59"/>
        <v/>
      </c>
      <c r="J486" s="77"/>
      <c r="K486" s="77"/>
      <c r="L486" s="77"/>
      <c r="M486" s="75"/>
      <c r="N486" s="59" t="str">
        <f>IF(C486="","",'OPĆI DIO'!$C$1)</f>
        <v/>
      </c>
      <c r="O486" s="59" t="str">
        <f t="shared" si="51"/>
        <v/>
      </c>
      <c r="P486" s="59" t="str">
        <f t="shared" si="52"/>
        <v/>
      </c>
      <c r="Q486" s="59" t="str">
        <f t="shared" si="53"/>
        <v/>
      </c>
      <c r="R486" s="59" t="str">
        <f t="shared" si="54"/>
        <v/>
      </c>
      <c r="S486" s="59" t="str">
        <f t="shared" si="55"/>
        <v/>
      </c>
      <c r="T486" s="59"/>
      <c r="U486" s="59"/>
      <c r="V486" s="59"/>
      <c r="W486" s="59"/>
      <c r="X486" s="59"/>
      <c r="Y486" s="59"/>
      <c r="Z486" s="91"/>
      <c r="AA486" s="59"/>
      <c r="AB486" s="59"/>
      <c r="AC486" s="59"/>
      <c r="AD486" s="59"/>
      <c r="AE486" s="59"/>
      <c r="AF486" s="59"/>
      <c r="AG486" s="59"/>
      <c r="AH486" s="59"/>
    </row>
    <row r="487" spans="1:34" ht="15.75" customHeight="1">
      <c r="A487" s="72" t="str">
        <f>IF(C487="","",VLOOKUP('OPĆI DIO'!$C$1,'OPĆI DIO'!$N$4:$W$137,10,FALSE))</f>
        <v/>
      </c>
      <c r="B487" s="72" t="str">
        <f>IF(C487="","",VLOOKUP('OPĆI DIO'!$C$1,'OPĆI DIO'!$N$4:$W$137,9,FALSE))</f>
        <v/>
      </c>
      <c r="C487" s="93"/>
      <c r="D487" s="72" t="str">
        <f t="shared" ref="D487:D501" si="60">IFERROR(VLOOKUP(C487,$T$6:$U$24,2,FALSE),"")</f>
        <v/>
      </c>
      <c r="E487" s="93"/>
      <c r="F487" s="72" t="str">
        <f t="shared" ref="F487:F501" si="61">IFERROR(VLOOKUP(E487,$W$5:$Y$130,2,FALSE),"")</f>
        <v/>
      </c>
      <c r="G487" s="93"/>
      <c r="H487" s="72" t="str">
        <f t="shared" ref="H487:H501" si="62">IFERROR(VLOOKUP(G487,$AC$6:$AD$348,2,FALSE),"")</f>
        <v/>
      </c>
      <c r="I487" s="72" t="str">
        <f t="shared" ref="I487:I501" si="63">IFERROR(VLOOKUP(G487,$AC$6:$AG$348,3,FALSE),"")</f>
        <v/>
      </c>
      <c r="J487" s="77"/>
      <c r="K487" s="77"/>
      <c r="L487" s="77"/>
      <c r="M487" s="75"/>
      <c r="N487" s="59" t="str">
        <f>IF(C487="","",'OPĆI DIO'!$C$1)</f>
        <v/>
      </c>
      <c r="O487" s="59" t="str">
        <f t="shared" si="51"/>
        <v/>
      </c>
      <c r="P487" s="59" t="str">
        <f t="shared" si="52"/>
        <v/>
      </c>
      <c r="Q487" s="59" t="str">
        <f t="shared" si="53"/>
        <v/>
      </c>
      <c r="R487" s="59" t="str">
        <f t="shared" si="54"/>
        <v/>
      </c>
      <c r="S487" s="59" t="str">
        <f t="shared" si="55"/>
        <v/>
      </c>
      <c r="T487" s="59"/>
      <c r="U487" s="59"/>
      <c r="V487" s="59"/>
      <c r="W487" s="59"/>
      <c r="X487" s="59"/>
      <c r="Y487" s="59"/>
      <c r="Z487" s="91"/>
      <c r="AA487" s="59"/>
      <c r="AB487" s="59"/>
      <c r="AC487" s="59"/>
      <c r="AD487" s="59"/>
      <c r="AE487" s="59"/>
      <c r="AF487" s="59"/>
      <c r="AG487" s="59"/>
      <c r="AH487" s="59"/>
    </row>
    <row r="488" spans="1:34" ht="15.75" customHeight="1">
      <c r="A488" s="72" t="str">
        <f>IF(C488="","",VLOOKUP('OPĆI DIO'!$C$1,'OPĆI DIO'!$N$4:$W$137,10,FALSE))</f>
        <v/>
      </c>
      <c r="B488" s="72" t="str">
        <f>IF(C488="","",VLOOKUP('OPĆI DIO'!$C$1,'OPĆI DIO'!$N$4:$W$137,9,FALSE))</f>
        <v/>
      </c>
      <c r="C488" s="93"/>
      <c r="D488" s="72" t="str">
        <f t="shared" si="60"/>
        <v/>
      </c>
      <c r="E488" s="93"/>
      <c r="F488" s="72" t="str">
        <f t="shared" si="61"/>
        <v/>
      </c>
      <c r="G488" s="93"/>
      <c r="H488" s="72" t="str">
        <f t="shared" si="62"/>
        <v/>
      </c>
      <c r="I488" s="72" t="str">
        <f t="shared" si="63"/>
        <v/>
      </c>
      <c r="J488" s="77"/>
      <c r="K488" s="77"/>
      <c r="L488" s="77"/>
      <c r="M488" s="75"/>
      <c r="N488" s="59" t="str">
        <f>IF(C488="","",'OPĆI DIO'!$C$1)</f>
        <v/>
      </c>
      <c r="O488" s="59" t="str">
        <f t="shared" si="51"/>
        <v/>
      </c>
      <c r="P488" s="59" t="str">
        <f t="shared" si="52"/>
        <v/>
      </c>
      <c r="Q488" s="59" t="str">
        <f t="shared" si="53"/>
        <v/>
      </c>
      <c r="R488" s="59" t="str">
        <f t="shared" si="54"/>
        <v/>
      </c>
      <c r="S488" s="59" t="str">
        <f t="shared" si="55"/>
        <v/>
      </c>
      <c r="T488" s="59"/>
      <c r="U488" s="59"/>
      <c r="V488" s="59"/>
      <c r="W488" s="59"/>
      <c r="X488" s="59"/>
      <c r="Y488" s="59"/>
      <c r="Z488" s="91"/>
      <c r="AA488" s="59"/>
      <c r="AB488" s="59"/>
      <c r="AC488" s="59"/>
      <c r="AD488" s="59"/>
      <c r="AE488" s="59"/>
      <c r="AF488" s="59"/>
      <c r="AG488" s="59"/>
      <c r="AH488" s="59"/>
    </row>
    <row r="489" spans="1:34" ht="15.75" customHeight="1">
      <c r="A489" s="72" t="str">
        <f>IF(C489="","",VLOOKUP('OPĆI DIO'!$C$1,'OPĆI DIO'!$N$4:$W$137,10,FALSE))</f>
        <v/>
      </c>
      <c r="B489" s="72" t="str">
        <f>IF(C489="","",VLOOKUP('OPĆI DIO'!$C$1,'OPĆI DIO'!$N$4:$W$137,9,FALSE))</f>
        <v/>
      </c>
      <c r="C489" s="93"/>
      <c r="D489" s="72" t="str">
        <f t="shared" si="60"/>
        <v/>
      </c>
      <c r="E489" s="93"/>
      <c r="F489" s="72" t="str">
        <f t="shared" si="61"/>
        <v/>
      </c>
      <c r="G489" s="93"/>
      <c r="H489" s="72" t="str">
        <f t="shared" si="62"/>
        <v/>
      </c>
      <c r="I489" s="72" t="str">
        <f t="shared" si="63"/>
        <v/>
      </c>
      <c r="J489" s="77"/>
      <c r="K489" s="77"/>
      <c r="L489" s="77"/>
      <c r="M489" s="75"/>
      <c r="N489" s="59" t="str">
        <f>IF(C489="","",'OPĆI DIO'!$C$1)</f>
        <v/>
      </c>
      <c r="O489" s="59" t="str">
        <f t="shared" si="51"/>
        <v/>
      </c>
      <c r="P489" s="59" t="str">
        <f t="shared" si="52"/>
        <v/>
      </c>
      <c r="Q489" s="59" t="str">
        <f t="shared" si="53"/>
        <v/>
      </c>
      <c r="R489" s="59" t="str">
        <f t="shared" si="54"/>
        <v/>
      </c>
      <c r="S489" s="59" t="str">
        <f t="shared" si="55"/>
        <v/>
      </c>
      <c r="T489" s="59"/>
      <c r="U489" s="59"/>
      <c r="V489" s="59"/>
      <c r="W489" s="59"/>
      <c r="X489" s="59"/>
      <c r="Y489" s="59"/>
      <c r="Z489" s="91"/>
      <c r="AA489" s="59"/>
      <c r="AB489" s="59"/>
      <c r="AC489" s="59"/>
      <c r="AD489" s="59"/>
      <c r="AE489" s="59"/>
      <c r="AF489" s="59"/>
      <c r="AG489" s="59"/>
      <c r="AH489" s="59"/>
    </row>
    <row r="490" spans="1:34" ht="15.75" customHeight="1">
      <c r="A490" s="72" t="str">
        <f>IF(C490="","",VLOOKUP('OPĆI DIO'!$C$1,'OPĆI DIO'!$N$4:$W$137,10,FALSE))</f>
        <v/>
      </c>
      <c r="B490" s="72" t="str">
        <f>IF(C490="","",VLOOKUP('OPĆI DIO'!$C$1,'OPĆI DIO'!$N$4:$W$137,9,FALSE))</f>
        <v/>
      </c>
      <c r="C490" s="93"/>
      <c r="D490" s="72" t="str">
        <f t="shared" si="60"/>
        <v/>
      </c>
      <c r="E490" s="93"/>
      <c r="F490" s="72" t="str">
        <f t="shared" si="61"/>
        <v/>
      </c>
      <c r="G490" s="93"/>
      <c r="H490" s="72" t="str">
        <f t="shared" si="62"/>
        <v/>
      </c>
      <c r="I490" s="72" t="str">
        <f t="shared" si="63"/>
        <v/>
      </c>
      <c r="J490" s="77"/>
      <c r="K490" s="77"/>
      <c r="L490" s="77"/>
      <c r="M490" s="75"/>
      <c r="N490" s="59" t="str">
        <f>IF(C490="","",'OPĆI DIO'!$C$1)</f>
        <v/>
      </c>
      <c r="O490" s="59" t="str">
        <f t="shared" si="51"/>
        <v/>
      </c>
      <c r="P490" s="59" t="str">
        <f t="shared" si="52"/>
        <v/>
      </c>
      <c r="Q490" s="59" t="str">
        <f t="shared" si="53"/>
        <v/>
      </c>
      <c r="R490" s="59" t="str">
        <f t="shared" si="54"/>
        <v/>
      </c>
      <c r="S490" s="59" t="str">
        <f t="shared" si="55"/>
        <v/>
      </c>
      <c r="T490" s="59"/>
      <c r="U490" s="59"/>
      <c r="V490" s="59"/>
      <c r="W490" s="59"/>
      <c r="X490" s="59"/>
      <c r="Y490" s="59"/>
      <c r="Z490" s="91"/>
      <c r="AA490" s="59"/>
      <c r="AB490" s="59"/>
      <c r="AC490" s="59"/>
      <c r="AD490" s="59"/>
      <c r="AE490" s="59"/>
      <c r="AF490" s="59"/>
      <c r="AG490" s="59"/>
      <c r="AH490" s="59"/>
    </row>
    <row r="491" spans="1:34" ht="15.75" customHeight="1">
      <c r="A491" s="72" t="str">
        <f>IF(C491="","",VLOOKUP('OPĆI DIO'!$C$1,'OPĆI DIO'!$N$4:$W$137,10,FALSE))</f>
        <v/>
      </c>
      <c r="B491" s="72" t="str">
        <f>IF(C491="","",VLOOKUP('OPĆI DIO'!$C$1,'OPĆI DIO'!$N$4:$W$137,9,FALSE))</f>
        <v/>
      </c>
      <c r="C491" s="93"/>
      <c r="D491" s="72" t="str">
        <f t="shared" si="60"/>
        <v/>
      </c>
      <c r="E491" s="93"/>
      <c r="F491" s="72" t="str">
        <f t="shared" si="61"/>
        <v/>
      </c>
      <c r="G491" s="93"/>
      <c r="H491" s="72" t="str">
        <f t="shared" si="62"/>
        <v/>
      </c>
      <c r="I491" s="72" t="str">
        <f t="shared" si="63"/>
        <v/>
      </c>
      <c r="J491" s="77"/>
      <c r="K491" s="77"/>
      <c r="L491" s="77"/>
      <c r="M491" s="75"/>
      <c r="N491" s="59" t="str">
        <f>IF(C491="","",'OPĆI DIO'!$C$1)</f>
        <v/>
      </c>
      <c r="O491" s="59" t="str">
        <f t="shared" si="51"/>
        <v/>
      </c>
      <c r="P491" s="59" t="str">
        <f t="shared" si="52"/>
        <v/>
      </c>
      <c r="Q491" s="59" t="str">
        <f t="shared" si="53"/>
        <v/>
      </c>
      <c r="R491" s="59" t="str">
        <f t="shared" si="54"/>
        <v/>
      </c>
      <c r="S491" s="59" t="str">
        <f t="shared" si="55"/>
        <v/>
      </c>
      <c r="T491" s="59"/>
      <c r="U491" s="59"/>
      <c r="V491" s="59"/>
      <c r="W491" s="59"/>
      <c r="X491" s="59"/>
      <c r="Y491" s="59"/>
      <c r="Z491" s="91"/>
      <c r="AA491" s="59"/>
      <c r="AB491" s="59"/>
      <c r="AC491" s="59"/>
      <c r="AD491" s="59"/>
      <c r="AE491" s="59"/>
      <c r="AF491" s="59"/>
      <c r="AG491" s="59"/>
      <c r="AH491" s="59"/>
    </row>
    <row r="492" spans="1:34" ht="15.75" customHeight="1">
      <c r="A492" s="72" t="str">
        <f>IF(C492="","",VLOOKUP('OPĆI DIO'!$C$1,'OPĆI DIO'!$N$4:$W$137,10,FALSE))</f>
        <v/>
      </c>
      <c r="B492" s="72" t="str">
        <f>IF(C492="","",VLOOKUP('OPĆI DIO'!$C$1,'OPĆI DIO'!$N$4:$W$137,9,FALSE))</f>
        <v/>
      </c>
      <c r="C492" s="93"/>
      <c r="D492" s="72" t="str">
        <f t="shared" si="60"/>
        <v/>
      </c>
      <c r="E492" s="93"/>
      <c r="F492" s="72" t="str">
        <f t="shared" si="61"/>
        <v/>
      </c>
      <c r="G492" s="93"/>
      <c r="H492" s="72" t="str">
        <f t="shared" si="62"/>
        <v/>
      </c>
      <c r="I492" s="72" t="str">
        <f t="shared" si="63"/>
        <v/>
      </c>
      <c r="J492" s="77"/>
      <c r="K492" s="77"/>
      <c r="L492" s="77"/>
      <c r="M492" s="75"/>
      <c r="N492" s="59" t="str">
        <f>IF(C492="","",'OPĆI DIO'!$C$1)</f>
        <v/>
      </c>
      <c r="O492" s="59" t="str">
        <f t="shared" si="51"/>
        <v/>
      </c>
      <c r="P492" s="59" t="str">
        <f t="shared" si="52"/>
        <v/>
      </c>
      <c r="Q492" s="59" t="str">
        <f t="shared" si="53"/>
        <v/>
      </c>
      <c r="R492" s="59" t="str">
        <f t="shared" si="54"/>
        <v/>
      </c>
      <c r="S492" s="59" t="str">
        <f t="shared" si="55"/>
        <v/>
      </c>
      <c r="T492" s="59"/>
      <c r="U492" s="59"/>
      <c r="V492" s="59"/>
      <c r="W492" s="59"/>
      <c r="X492" s="59"/>
      <c r="Y492" s="59"/>
      <c r="Z492" s="91"/>
      <c r="AA492" s="59"/>
      <c r="AB492" s="59"/>
      <c r="AC492" s="59"/>
      <c r="AD492" s="59"/>
      <c r="AE492" s="59"/>
      <c r="AF492" s="59"/>
      <c r="AG492" s="59"/>
      <c r="AH492" s="59"/>
    </row>
    <row r="493" spans="1:34" ht="15.75" customHeight="1">
      <c r="A493" s="72" t="str">
        <f>IF(C493="","",VLOOKUP('OPĆI DIO'!$C$1,'OPĆI DIO'!$N$4:$W$137,10,FALSE))</f>
        <v/>
      </c>
      <c r="B493" s="72" t="str">
        <f>IF(C493="","",VLOOKUP('OPĆI DIO'!$C$1,'OPĆI DIO'!$N$4:$W$137,9,FALSE))</f>
        <v/>
      </c>
      <c r="C493" s="93"/>
      <c r="D493" s="72" t="str">
        <f t="shared" si="60"/>
        <v/>
      </c>
      <c r="E493" s="93"/>
      <c r="F493" s="72" t="str">
        <f t="shared" si="61"/>
        <v/>
      </c>
      <c r="G493" s="93"/>
      <c r="H493" s="72" t="str">
        <f t="shared" si="62"/>
        <v/>
      </c>
      <c r="I493" s="72" t="str">
        <f t="shared" si="63"/>
        <v/>
      </c>
      <c r="J493" s="77"/>
      <c r="K493" s="77"/>
      <c r="L493" s="77"/>
      <c r="M493" s="75"/>
      <c r="N493" s="59" t="str">
        <f>IF(C493="","",'OPĆI DIO'!$C$1)</f>
        <v/>
      </c>
      <c r="O493" s="59" t="str">
        <f t="shared" si="51"/>
        <v/>
      </c>
      <c r="P493" s="59" t="str">
        <f t="shared" si="52"/>
        <v/>
      </c>
      <c r="Q493" s="59" t="str">
        <f t="shared" si="53"/>
        <v/>
      </c>
      <c r="R493" s="59" t="str">
        <f t="shared" si="54"/>
        <v/>
      </c>
      <c r="S493" s="59" t="str">
        <f t="shared" si="55"/>
        <v/>
      </c>
      <c r="T493" s="59"/>
      <c r="U493" s="59"/>
      <c r="V493" s="59"/>
      <c r="W493" s="59"/>
      <c r="X493" s="59"/>
      <c r="Y493" s="59"/>
      <c r="Z493" s="91"/>
      <c r="AA493" s="59"/>
      <c r="AB493" s="59"/>
      <c r="AC493" s="59"/>
      <c r="AD493" s="59"/>
      <c r="AE493" s="59"/>
      <c r="AF493" s="59"/>
      <c r="AG493" s="59"/>
      <c r="AH493" s="59"/>
    </row>
    <row r="494" spans="1:34" ht="15.75" customHeight="1">
      <c r="A494" s="72" t="str">
        <f>IF(C494="","",VLOOKUP('OPĆI DIO'!$C$1,'OPĆI DIO'!$N$4:$W$137,10,FALSE))</f>
        <v/>
      </c>
      <c r="B494" s="72" t="str">
        <f>IF(C494="","",VLOOKUP('OPĆI DIO'!$C$1,'OPĆI DIO'!$N$4:$W$137,9,FALSE))</f>
        <v/>
      </c>
      <c r="C494" s="93"/>
      <c r="D494" s="72" t="str">
        <f t="shared" si="60"/>
        <v/>
      </c>
      <c r="E494" s="93"/>
      <c r="F494" s="72" t="str">
        <f t="shared" si="61"/>
        <v/>
      </c>
      <c r="G494" s="93"/>
      <c r="H494" s="72" t="str">
        <f t="shared" si="62"/>
        <v/>
      </c>
      <c r="I494" s="72" t="str">
        <f t="shared" si="63"/>
        <v/>
      </c>
      <c r="J494" s="77"/>
      <c r="K494" s="77"/>
      <c r="L494" s="77"/>
      <c r="M494" s="75"/>
      <c r="N494" s="59" t="str">
        <f>IF(C494="","",'OPĆI DIO'!$C$1)</f>
        <v/>
      </c>
      <c r="O494" s="59" t="str">
        <f t="shared" si="51"/>
        <v/>
      </c>
      <c r="P494" s="59" t="str">
        <f t="shared" si="52"/>
        <v/>
      </c>
      <c r="Q494" s="59" t="str">
        <f t="shared" si="53"/>
        <v/>
      </c>
      <c r="R494" s="59" t="str">
        <f t="shared" si="54"/>
        <v/>
      </c>
      <c r="S494" s="59" t="str">
        <f t="shared" si="55"/>
        <v/>
      </c>
      <c r="T494" s="59"/>
      <c r="U494" s="59"/>
      <c r="V494" s="59"/>
      <c r="W494" s="59"/>
      <c r="X494" s="59"/>
      <c r="Y494" s="59"/>
      <c r="Z494" s="91"/>
      <c r="AA494" s="59"/>
      <c r="AB494" s="59"/>
      <c r="AC494" s="59"/>
      <c r="AD494" s="59"/>
      <c r="AE494" s="59"/>
      <c r="AF494" s="59"/>
      <c r="AG494" s="59"/>
      <c r="AH494" s="59"/>
    </row>
    <row r="495" spans="1:34" ht="15.75" customHeight="1">
      <c r="A495" s="72" t="str">
        <f>IF(C495="","",VLOOKUP('OPĆI DIO'!$C$1,'OPĆI DIO'!$N$4:$W$137,10,FALSE))</f>
        <v/>
      </c>
      <c r="B495" s="72" t="str">
        <f>IF(C495="","",VLOOKUP('OPĆI DIO'!$C$1,'OPĆI DIO'!$N$4:$W$137,9,FALSE))</f>
        <v/>
      </c>
      <c r="C495" s="93"/>
      <c r="D495" s="72" t="str">
        <f t="shared" si="60"/>
        <v/>
      </c>
      <c r="E495" s="93"/>
      <c r="F495" s="72" t="str">
        <f t="shared" si="61"/>
        <v/>
      </c>
      <c r="G495" s="93"/>
      <c r="H495" s="72" t="str">
        <f t="shared" si="62"/>
        <v/>
      </c>
      <c r="I495" s="72" t="str">
        <f t="shared" si="63"/>
        <v/>
      </c>
      <c r="J495" s="77"/>
      <c r="K495" s="77"/>
      <c r="L495" s="77"/>
      <c r="M495" s="75"/>
      <c r="N495" s="59" t="str">
        <f>IF(C495="","",'OPĆI DIO'!$C$1)</f>
        <v/>
      </c>
      <c r="O495" s="59" t="str">
        <f t="shared" si="51"/>
        <v/>
      </c>
      <c r="P495" s="59" t="str">
        <f t="shared" si="52"/>
        <v/>
      </c>
      <c r="Q495" s="59" t="str">
        <f t="shared" si="53"/>
        <v/>
      </c>
      <c r="R495" s="59" t="str">
        <f t="shared" si="54"/>
        <v/>
      </c>
      <c r="S495" s="59" t="str">
        <f t="shared" si="55"/>
        <v/>
      </c>
      <c r="T495" s="59"/>
      <c r="U495" s="59"/>
      <c r="V495" s="59"/>
      <c r="W495" s="59"/>
      <c r="X495" s="59"/>
      <c r="Y495" s="59"/>
      <c r="Z495" s="91"/>
      <c r="AA495" s="59"/>
      <c r="AB495" s="59"/>
      <c r="AC495" s="59"/>
      <c r="AD495" s="59"/>
      <c r="AE495" s="59"/>
      <c r="AF495" s="59"/>
      <c r="AG495" s="59"/>
      <c r="AH495" s="59"/>
    </row>
    <row r="496" spans="1:34" ht="15.75" customHeight="1">
      <c r="A496" s="72" t="str">
        <f>IF(C496="","",VLOOKUP('OPĆI DIO'!$C$1,'OPĆI DIO'!$N$4:$W$137,10,FALSE))</f>
        <v/>
      </c>
      <c r="B496" s="72" t="str">
        <f>IF(C496="","",VLOOKUP('OPĆI DIO'!$C$1,'OPĆI DIO'!$N$4:$W$137,9,FALSE))</f>
        <v/>
      </c>
      <c r="C496" s="93"/>
      <c r="D496" s="72" t="str">
        <f t="shared" si="60"/>
        <v/>
      </c>
      <c r="E496" s="93"/>
      <c r="F496" s="72" t="str">
        <f t="shared" si="61"/>
        <v/>
      </c>
      <c r="G496" s="93"/>
      <c r="H496" s="72" t="str">
        <f t="shared" si="62"/>
        <v/>
      </c>
      <c r="I496" s="72" t="str">
        <f t="shared" si="63"/>
        <v/>
      </c>
      <c r="J496" s="77"/>
      <c r="K496" s="77"/>
      <c r="L496" s="77"/>
      <c r="M496" s="75"/>
      <c r="N496" s="59" t="str">
        <f>IF(C496="","",'OPĆI DIO'!$C$1)</f>
        <v/>
      </c>
      <c r="O496" s="59" t="str">
        <f t="shared" si="51"/>
        <v/>
      </c>
      <c r="P496" s="59" t="str">
        <f t="shared" si="52"/>
        <v/>
      </c>
      <c r="Q496" s="59" t="str">
        <f t="shared" si="53"/>
        <v/>
      </c>
      <c r="R496" s="59" t="str">
        <f t="shared" si="54"/>
        <v/>
      </c>
      <c r="S496" s="59" t="str">
        <f t="shared" si="55"/>
        <v/>
      </c>
      <c r="T496" s="59"/>
      <c r="U496" s="59"/>
      <c r="V496" s="59"/>
      <c r="W496" s="59"/>
      <c r="X496" s="59"/>
      <c r="Y496" s="59"/>
      <c r="Z496" s="91"/>
      <c r="AA496" s="59"/>
      <c r="AB496" s="59"/>
      <c r="AC496" s="59"/>
      <c r="AD496" s="59"/>
      <c r="AE496" s="59"/>
      <c r="AF496" s="59"/>
      <c r="AG496" s="59"/>
      <c r="AH496" s="59"/>
    </row>
    <row r="497" spans="1:34" ht="15.75" customHeight="1">
      <c r="A497" s="72" t="str">
        <f>IF(C497="","",VLOOKUP('OPĆI DIO'!$C$1,'OPĆI DIO'!$N$4:$W$137,10,FALSE))</f>
        <v/>
      </c>
      <c r="B497" s="72" t="str">
        <f>IF(C497="","",VLOOKUP('OPĆI DIO'!$C$1,'OPĆI DIO'!$N$4:$W$137,9,FALSE))</f>
        <v/>
      </c>
      <c r="C497" s="93"/>
      <c r="D497" s="72" t="str">
        <f t="shared" si="60"/>
        <v/>
      </c>
      <c r="E497" s="93"/>
      <c r="F497" s="72" t="str">
        <f t="shared" si="61"/>
        <v/>
      </c>
      <c r="G497" s="93"/>
      <c r="H497" s="72" t="str">
        <f t="shared" si="62"/>
        <v/>
      </c>
      <c r="I497" s="72" t="str">
        <f t="shared" si="63"/>
        <v/>
      </c>
      <c r="J497" s="77"/>
      <c r="K497" s="77"/>
      <c r="L497" s="77"/>
      <c r="M497" s="75"/>
      <c r="N497" s="59" t="str">
        <f>IF(C497="","",'OPĆI DIO'!$C$1)</f>
        <v/>
      </c>
      <c r="O497" s="59" t="str">
        <f t="shared" si="51"/>
        <v/>
      </c>
      <c r="P497" s="59" t="str">
        <f t="shared" si="52"/>
        <v/>
      </c>
      <c r="Q497" s="59" t="str">
        <f t="shared" si="53"/>
        <v/>
      </c>
      <c r="R497" s="59" t="str">
        <f t="shared" si="54"/>
        <v/>
      </c>
      <c r="S497" s="59" t="str">
        <f t="shared" si="55"/>
        <v/>
      </c>
      <c r="T497" s="59"/>
      <c r="U497" s="59"/>
      <c r="V497" s="59"/>
      <c r="W497" s="59"/>
      <c r="X497" s="59"/>
      <c r="Y497" s="59"/>
      <c r="Z497" s="91"/>
      <c r="AA497" s="59"/>
      <c r="AB497" s="59"/>
      <c r="AC497" s="59"/>
      <c r="AD497" s="59"/>
      <c r="AE497" s="59"/>
      <c r="AF497" s="59"/>
      <c r="AG497" s="59"/>
      <c r="AH497" s="59"/>
    </row>
    <row r="498" spans="1:34" ht="15.75" customHeight="1">
      <c r="A498" s="72" t="str">
        <f>IF(C498="","",VLOOKUP('OPĆI DIO'!$C$1,'OPĆI DIO'!$N$4:$W$137,10,FALSE))</f>
        <v/>
      </c>
      <c r="B498" s="72" t="str">
        <f>IF(C498="","",VLOOKUP('OPĆI DIO'!$C$1,'OPĆI DIO'!$N$4:$W$137,9,FALSE))</f>
        <v/>
      </c>
      <c r="C498" s="93"/>
      <c r="D498" s="72" t="str">
        <f t="shared" si="60"/>
        <v/>
      </c>
      <c r="E498" s="93"/>
      <c r="F498" s="72" t="str">
        <f t="shared" si="61"/>
        <v/>
      </c>
      <c r="G498" s="93"/>
      <c r="H498" s="72" t="str">
        <f t="shared" si="62"/>
        <v/>
      </c>
      <c r="I498" s="72" t="str">
        <f t="shared" si="63"/>
        <v/>
      </c>
      <c r="J498" s="77"/>
      <c r="K498" s="77"/>
      <c r="L498" s="77"/>
      <c r="M498" s="75"/>
      <c r="N498" s="59" t="str">
        <f>IF(C498="","",'OPĆI DIO'!$C$1)</f>
        <v/>
      </c>
      <c r="O498" s="59" t="str">
        <f t="shared" si="51"/>
        <v/>
      </c>
      <c r="P498" s="59" t="str">
        <f t="shared" si="52"/>
        <v/>
      </c>
      <c r="Q498" s="59" t="str">
        <f t="shared" si="53"/>
        <v/>
      </c>
      <c r="R498" s="59" t="str">
        <f t="shared" si="54"/>
        <v/>
      </c>
      <c r="S498" s="59" t="str">
        <f t="shared" si="55"/>
        <v/>
      </c>
      <c r="T498" s="59"/>
      <c r="U498" s="59"/>
      <c r="V498" s="59"/>
      <c r="W498" s="59"/>
      <c r="X498" s="59"/>
      <c r="Y498" s="59"/>
      <c r="Z498" s="91"/>
      <c r="AA498" s="59"/>
      <c r="AB498" s="59"/>
      <c r="AC498" s="59"/>
      <c r="AD498" s="59"/>
      <c r="AE498" s="59"/>
      <c r="AF498" s="59"/>
      <c r="AG498" s="59"/>
      <c r="AH498" s="59"/>
    </row>
    <row r="499" spans="1:34" ht="15.75" customHeight="1">
      <c r="A499" s="72" t="str">
        <f>IF(C499="","",VLOOKUP('OPĆI DIO'!$C$1,'OPĆI DIO'!$N$4:$W$137,10,FALSE))</f>
        <v/>
      </c>
      <c r="B499" s="72" t="str">
        <f>IF(C499="","",VLOOKUP('OPĆI DIO'!$C$1,'OPĆI DIO'!$N$4:$W$137,9,FALSE))</f>
        <v/>
      </c>
      <c r="C499" s="93"/>
      <c r="D499" s="72" t="str">
        <f t="shared" si="60"/>
        <v/>
      </c>
      <c r="E499" s="93"/>
      <c r="F499" s="72" t="str">
        <f t="shared" si="61"/>
        <v/>
      </c>
      <c r="G499" s="93"/>
      <c r="H499" s="72" t="str">
        <f t="shared" si="62"/>
        <v/>
      </c>
      <c r="I499" s="72" t="str">
        <f t="shared" si="63"/>
        <v/>
      </c>
      <c r="J499" s="77"/>
      <c r="K499" s="77"/>
      <c r="L499" s="77"/>
      <c r="M499" s="75"/>
      <c r="N499" s="59" t="str">
        <f>IF(C499="","",'OPĆI DIO'!$C$1)</f>
        <v/>
      </c>
      <c r="O499" s="59" t="str">
        <f t="shared" si="51"/>
        <v/>
      </c>
      <c r="P499" s="59" t="str">
        <f t="shared" si="52"/>
        <v/>
      </c>
      <c r="Q499" s="59" t="str">
        <f t="shared" si="53"/>
        <v/>
      </c>
      <c r="R499" s="59" t="str">
        <f t="shared" si="54"/>
        <v/>
      </c>
      <c r="S499" s="59" t="str">
        <f t="shared" si="55"/>
        <v/>
      </c>
      <c r="T499" s="59"/>
      <c r="U499" s="59"/>
      <c r="V499" s="59"/>
      <c r="W499" s="59"/>
      <c r="X499" s="59"/>
      <c r="Y499" s="59"/>
      <c r="Z499" s="91"/>
      <c r="AA499" s="59"/>
      <c r="AB499" s="59"/>
      <c r="AC499" s="59"/>
      <c r="AD499" s="59"/>
      <c r="AE499" s="59"/>
      <c r="AF499" s="59"/>
      <c r="AG499" s="59"/>
      <c r="AH499" s="59"/>
    </row>
    <row r="500" spans="1:34" ht="15.75" customHeight="1">
      <c r="A500" s="72" t="str">
        <f>IF(C500="","",VLOOKUP('OPĆI DIO'!$C$1,'OPĆI DIO'!$N$4:$W$137,10,FALSE))</f>
        <v/>
      </c>
      <c r="B500" s="72" t="str">
        <f>IF(C500="","",VLOOKUP('OPĆI DIO'!$C$1,'OPĆI DIO'!$N$4:$W$137,9,FALSE))</f>
        <v/>
      </c>
      <c r="C500" s="93"/>
      <c r="D500" s="72" t="str">
        <f t="shared" si="60"/>
        <v/>
      </c>
      <c r="E500" s="93"/>
      <c r="F500" s="72" t="str">
        <f t="shared" si="61"/>
        <v/>
      </c>
      <c r="G500" s="93"/>
      <c r="H500" s="72" t="str">
        <f t="shared" si="62"/>
        <v/>
      </c>
      <c r="I500" s="72" t="str">
        <f t="shared" si="63"/>
        <v/>
      </c>
      <c r="J500" s="77"/>
      <c r="K500" s="77"/>
      <c r="L500" s="77"/>
      <c r="M500" s="75"/>
      <c r="N500" s="59" t="str">
        <f>IF(C500="","",'OPĆI DIO'!$C$1)</f>
        <v/>
      </c>
      <c r="O500" s="59" t="str">
        <f t="shared" si="51"/>
        <v/>
      </c>
      <c r="P500" s="59" t="str">
        <f t="shared" si="52"/>
        <v/>
      </c>
      <c r="Q500" s="59" t="str">
        <f t="shared" si="53"/>
        <v/>
      </c>
      <c r="R500" s="59" t="str">
        <f t="shared" si="54"/>
        <v/>
      </c>
      <c r="S500" s="59" t="str">
        <f t="shared" si="55"/>
        <v/>
      </c>
      <c r="T500" s="59"/>
      <c r="U500" s="59"/>
      <c r="V500" s="59"/>
      <c r="W500" s="59"/>
      <c r="X500" s="59"/>
      <c r="Y500" s="59"/>
      <c r="Z500" s="91"/>
      <c r="AA500" s="59"/>
      <c r="AB500" s="59"/>
      <c r="AC500" s="59"/>
      <c r="AD500" s="59"/>
      <c r="AE500" s="59"/>
      <c r="AF500" s="59"/>
      <c r="AG500" s="59"/>
      <c r="AH500" s="59"/>
    </row>
    <row r="501" spans="1:34" ht="15.75" customHeight="1">
      <c r="A501" s="72" t="str">
        <f>IF(C501="","",VLOOKUP('OPĆI DIO'!$C$1,'OPĆI DIO'!$N$4:$W$137,10,FALSE))</f>
        <v/>
      </c>
      <c r="B501" s="72" t="str">
        <f>IF(C501="","",VLOOKUP('OPĆI DIO'!$C$1,'OPĆI DIO'!$N$4:$W$137,9,FALSE))</f>
        <v/>
      </c>
      <c r="C501" s="93"/>
      <c r="D501" s="72" t="str">
        <f t="shared" si="60"/>
        <v/>
      </c>
      <c r="E501" s="93"/>
      <c r="F501" s="72" t="str">
        <f t="shared" si="61"/>
        <v/>
      </c>
      <c r="G501" s="93"/>
      <c r="H501" s="72" t="str">
        <f t="shared" si="62"/>
        <v/>
      </c>
      <c r="I501" s="72" t="str">
        <f t="shared" si="63"/>
        <v/>
      </c>
      <c r="J501" s="77"/>
      <c r="K501" s="77"/>
      <c r="L501" s="77"/>
      <c r="M501" s="75"/>
      <c r="N501" s="59" t="str">
        <f>IF(C501="","",'OPĆI DIO'!$C$1)</f>
        <v/>
      </c>
      <c r="O501" s="59" t="str">
        <f t="shared" si="51"/>
        <v/>
      </c>
      <c r="P501" s="59" t="str">
        <f t="shared" si="52"/>
        <v/>
      </c>
      <c r="Q501" s="59" t="str">
        <f t="shared" si="53"/>
        <v/>
      </c>
      <c r="R501" s="59" t="str">
        <f t="shared" si="54"/>
        <v/>
      </c>
      <c r="S501" s="59" t="str">
        <f t="shared" si="55"/>
        <v/>
      </c>
      <c r="T501" s="59"/>
      <c r="U501" s="59"/>
      <c r="V501" s="59"/>
      <c r="W501" s="59"/>
      <c r="X501" s="59"/>
      <c r="Y501" s="59"/>
      <c r="Z501" s="91"/>
      <c r="AA501" s="59"/>
      <c r="AB501" s="59"/>
      <c r="AC501" s="59"/>
      <c r="AD501" s="59"/>
      <c r="AE501" s="59"/>
      <c r="AF501" s="59"/>
      <c r="AG501" s="59"/>
      <c r="AH501" s="59"/>
    </row>
    <row r="502" spans="1:34" ht="15.75" customHeight="1">
      <c r="A502" s="59"/>
      <c r="B502" s="59"/>
      <c r="C502" s="59"/>
      <c r="D502" s="59"/>
      <c r="E502" s="59"/>
      <c r="F502" s="59"/>
      <c r="G502" s="59"/>
      <c r="H502" s="59"/>
      <c r="I502" s="59"/>
      <c r="J502" s="65"/>
      <c r="K502" s="65"/>
      <c r="L502" s="65"/>
      <c r="M502" s="65"/>
      <c r="N502" s="59"/>
      <c r="O502" s="59"/>
      <c r="P502" s="59"/>
      <c r="Q502" s="59"/>
      <c r="R502" s="59"/>
      <c r="S502" s="59"/>
      <c r="T502" s="59"/>
      <c r="U502" s="59"/>
      <c r="V502" s="59"/>
      <c r="W502" s="59"/>
      <c r="X502" s="59"/>
      <c r="Y502" s="59"/>
      <c r="Z502" s="91"/>
      <c r="AA502" s="59"/>
      <c r="AB502" s="59"/>
      <c r="AC502" s="59"/>
      <c r="AD502" s="59"/>
      <c r="AE502" s="59"/>
      <c r="AF502" s="59"/>
      <c r="AG502" s="59"/>
      <c r="AH502" s="59"/>
    </row>
    <row r="503" spans="1:34" ht="15.75" hidden="1" customHeight="1">
      <c r="A503" s="59"/>
      <c r="B503" s="59"/>
      <c r="C503" s="59"/>
      <c r="D503" s="59"/>
      <c r="E503" s="59"/>
      <c r="F503" s="59"/>
      <c r="G503" s="59"/>
      <c r="H503" s="59"/>
      <c r="I503" s="59"/>
      <c r="J503" s="65"/>
      <c r="K503" s="65"/>
      <c r="L503" s="65"/>
      <c r="M503" s="65"/>
      <c r="N503" s="59"/>
      <c r="O503" s="59"/>
      <c r="P503" s="59"/>
      <c r="Q503" s="59"/>
      <c r="R503" s="59"/>
      <c r="S503" s="59"/>
      <c r="T503" s="59"/>
      <c r="U503" s="59"/>
      <c r="V503" s="59"/>
      <c r="W503" s="59"/>
      <c r="X503" s="59"/>
      <c r="Y503" s="59"/>
      <c r="Z503" s="91"/>
      <c r="AA503" s="59"/>
      <c r="AB503" s="59"/>
      <c r="AC503" s="59"/>
      <c r="AD503" s="59"/>
      <c r="AE503" s="59"/>
      <c r="AF503" s="59"/>
      <c r="AG503" s="59"/>
      <c r="AH503" s="59"/>
    </row>
    <row r="504" spans="1:34" ht="15.75" hidden="1" customHeight="1">
      <c r="A504" s="59"/>
      <c r="B504" s="59"/>
      <c r="C504" s="59"/>
      <c r="D504" s="59"/>
      <c r="E504" s="59"/>
      <c r="F504" s="59"/>
      <c r="G504" s="59"/>
      <c r="H504" s="59"/>
      <c r="I504" s="59"/>
      <c r="J504" s="65"/>
      <c r="K504" s="65"/>
      <c r="L504" s="65"/>
      <c r="M504" s="65"/>
      <c r="N504" s="59"/>
      <c r="O504" s="59"/>
      <c r="P504" s="59"/>
      <c r="Q504" s="59"/>
      <c r="R504" s="59"/>
      <c r="S504" s="59"/>
      <c r="T504" s="59"/>
      <c r="U504" s="59"/>
      <c r="V504" s="59"/>
      <c r="W504" s="59"/>
      <c r="X504" s="59"/>
      <c r="Y504" s="59"/>
      <c r="Z504" s="91"/>
      <c r="AA504" s="59"/>
      <c r="AB504" s="59"/>
      <c r="AC504" s="59"/>
      <c r="AD504" s="59"/>
      <c r="AE504" s="59"/>
      <c r="AF504" s="59"/>
      <c r="AG504" s="59"/>
      <c r="AH504" s="59"/>
    </row>
    <row r="505" spans="1:34" ht="15.75" hidden="1" customHeight="1">
      <c r="A505" s="59"/>
      <c r="B505" s="59"/>
      <c r="C505" s="59"/>
      <c r="D505" s="59"/>
      <c r="E505" s="59"/>
      <c r="F505" s="59"/>
      <c r="G505" s="59"/>
      <c r="H505" s="59"/>
      <c r="I505" s="59"/>
      <c r="J505" s="65"/>
      <c r="K505" s="65"/>
      <c r="L505" s="65"/>
      <c r="M505" s="65"/>
      <c r="N505" s="59"/>
      <c r="O505" s="59"/>
      <c r="P505" s="59"/>
      <c r="Q505" s="59"/>
      <c r="R505" s="59"/>
      <c r="S505" s="59"/>
      <c r="T505" s="59"/>
      <c r="U505" s="59"/>
      <c r="V505" s="59"/>
      <c r="W505" s="59"/>
      <c r="X505" s="59"/>
      <c r="Y505" s="59"/>
      <c r="Z505" s="91"/>
      <c r="AA505" s="59"/>
      <c r="AB505" s="59"/>
      <c r="AC505" s="59"/>
      <c r="AD505" s="59"/>
      <c r="AE505" s="59"/>
      <c r="AF505" s="59"/>
      <c r="AG505" s="59"/>
      <c r="AH505" s="59"/>
    </row>
    <row r="506" spans="1:34" ht="15.75" hidden="1" customHeight="1">
      <c r="A506" s="59"/>
      <c r="B506" s="59"/>
      <c r="C506" s="59"/>
      <c r="D506" s="59"/>
      <c r="E506" s="59"/>
      <c r="F506" s="59"/>
      <c r="G506" s="59"/>
      <c r="H506" s="59"/>
      <c r="I506" s="59"/>
      <c r="J506" s="65"/>
      <c r="K506" s="65"/>
      <c r="L506" s="65"/>
      <c r="M506" s="65"/>
      <c r="N506" s="59"/>
      <c r="O506" s="59"/>
      <c r="P506" s="59"/>
      <c r="Q506" s="59"/>
      <c r="R506" s="59"/>
      <c r="S506" s="59"/>
      <c r="T506" s="59"/>
      <c r="U506" s="59"/>
      <c r="V506" s="59"/>
      <c r="W506" s="59"/>
      <c r="X506" s="59"/>
      <c r="Y506" s="59"/>
      <c r="Z506" s="91"/>
      <c r="AA506" s="59"/>
      <c r="AB506" s="59"/>
      <c r="AC506" s="59"/>
      <c r="AD506" s="59"/>
      <c r="AE506" s="59"/>
      <c r="AF506" s="59"/>
      <c r="AG506" s="59"/>
      <c r="AH506" s="59"/>
    </row>
    <row r="507" spans="1:34" ht="15.75" hidden="1" customHeight="1">
      <c r="A507" s="59"/>
      <c r="B507" s="59"/>
      <c r="C507" s="59"/>
      <c r="D507" s="59"/>
      <c r="E507" s="59"/>
      <c r="F507" s="59"/>
      <c r="G507" s="59"/>
      <c r="H507" s="59"/>
      <c r="I507" s="59"/>
      <c r="J507" s="65"/>
      <c r="K507" s="65"/>
      <c r="L507" s="65"/>
      <c r="M507" s="65"/>
      <c r="N507" s="59"/>
      <c r="O507" s="59"/>
      <c r="P507" s="59"/>
      <c r="Q507" s="59"/>
      <c r="R507" s="59"/>
      <c r="S507" s="59"/>
      <c r="T507" s="59"/>
      <c r="U507" s="59"/>
      <c r="V507" s="59"/>
      <c r="W507" s="59"/>
      <c r="X507" s="59"/>
      <c r="Y507" s="59"/>
      <c r="Z507" s="91"/>
      <c r="AA507" s="59"/>
      <c r="AB507" s="59"/>
      <c r="AC507" s="59"/>
      <c r="AD507" s="59"/>
      <c r="AE507" s="59"/>
      <c r="AF507" s="59"/>
      <c r="AG507" s="59"/>
      <c r="AH507" s="59"/>
    </row>
    <row r="508" spans="1:34" ht="15.75" customHeight="1">
      <c r="A508" s="59"/>
      <c r="B508" s="59"/>
      <c r="C508" s="59"/>
      <c r="D508" s="59"/>
      <c r="E508" s="59"/>
      <c r="F508" s="59"/>
      <c r="G508" s="59"/>
      <c r="H508" s="59"/>
      <c r="I508" s="59"/>
      <c r="J508" s="65"/>
      <c r="K508" s="65"/>
      <c r="L508" s="65"/>
      <c r="M508" s="65"/>
      <c r="N508" s="59"/>
      <c r="O508" s="59"/>
      <c r="P508" s="59"/>
      <c r="Q508" s="59"/>
      <c r="R508" s="59"/>
      <c r="S508" s="59"/>
      <c r="T508" s="59"/>
      <c r="U508" s="59"/>
      <c r="V508" s="59"/>
      <c r="W508" s="59"/>
      <c r="X508" s="59"/>
      <c r="Y508" s="59"/>
      <c r="Z508" s="91"/>
      <c r="AA508" s="59"/>
      <c r="AB508" s="59"/>
      <c r="AC508" s="59"/>
      <c r="AD508" s="59"/>
      <c r="AE508" s="59"/>
      <c r="AF508" s="59"/>
      <c r="AG508" s="59"/>
      <c r="AH508" s="59"/>
    </row>
    <row r="509" spans="1:34" ht="15.75" customHeight="1">
      <c r="A509" s="59"/>
      <c r="B509" s="59"/>
      <c r="C509" s="59"/>
      <c r="D509" s="59"/>
      <c r="E509" s="59"/>
      <c r="F509" s="59"/>
      <c r="G509" s="59"/>
      <c r="H509" s="59"/>
      <c r="I509" s="59"/>
      <c r="J509" s="65"/>
      <c r="K509" s="65"/>
      <c r="L509" s="65"/>
      <c r="M509" s="65"/>
      <c r="N509" s="59"/>
      <c r="O509" s="59"/>
      <c r="P509" s="59"/>
      <c r="Q509" s="59"/>
      <c r="R509" s="59"/>
      <c r="S509" s="59"/>
      <c r="T509" s="59"/>
      <c r="U509" s="59"/>
      <c r="V509" s="59"/>
      <c r="W509" s="59"/>
      <c r="X509" s="59"/>
      <c r="Y509" s="59"/>
      <c r="Z509" s="91"/>
      <c r="AA509" s="59"/>
      <c r="AB509" s="59"/>
      <c r="AC509" s="59"/>
      <c r="AD509" s="59"/>
      <c r="AE509" s="59"/>
      <c r="AF509" s="59"/>
      <c r="AG509" s="59"/>
      <c r="AH509" s="59"/>
    </row>
    <row r="510" spans="1:34" ht="15.75" customHeight="1">
      <c r="A510" s="59"/>
      <c r="B510" s="59"/>
      <c r="C510" s="59"/>
      <c r="D510" s="59"/>
      <c r="E510" s="59"/>
      <c r="F510" s="59"/>
      <c r="G510" s="59"/>
      <c r="H510" s="59"/>
      <c r="I510" s="59"/>
      <c r="J510" s="65"/>
      <c r="K510" s="65"/>
      <c r="L510" s="65"/>
      <c r="M510" s="65"/>
      <c r="N510" s="59"/>
      <c r="O510" s="59"/>
      <c r="P510" s="59"/>
      <c r="Q510" s="59"/>
      <c r="R510" s="59"/>
      <c r="S510" s="59"/>
      <c r="T510" s="59"/>
      <c r="U510" s="59"/>
      <c r="V510" s="59"/>
      <c r="W510" s="59"/>
      <c r="X510" s="59"/>
      <c r="Y510" s="59"/>
      <c r="Z510" s="91"/>
      <c r="AA510" s="59"/>
      <c r="AB510" s="59"/>
      <c r="AC510" s="59"/>
      <c r="AD510" s="59"/>
      <c r="AE510" s="59"/>
      <c r="AF510" s="59"/>
      <c r="AG510" s="59"/>
      <c r="AH510" s="59"/>
    </row>
    <row r="511" spans="1:34" ht="15.75" customHeight="1">
      <c r="A511" s="59"/>
      <c r="B511" s="59"/>
      <c r="C511" s="59"/>
      <c r="D511" s="59"/>
      <c r="E511" s="59"/>
      <c r="F511" s="59"/>
      <c r="G511" s="59"/>
      <c r="H511" s="59"/>
      <c r="I511" s="59"/>
      <c r="J511" s="65"/>
      <c r="K511" s="65"/>
      <c r="L511" s="65"/>
      <c r="M511" s="65"/>
      <c r="N511" s="59"/>
      <c r="O511" s="59"/>
      <c r="P511" s="59"/>
      <c r="Q511" s="59"/>
      <c r="R511" s="59"/>
      <c r="S511" s="59"/>
      <c r="T511" s="59"/>
      <c r="U511" s="59"/>
      <c r="V511" s="59"/>
      <c r="W511" s="59"/>
      <c r="X511" s="59"/>
      <c r="Y511" s="59"/>
      <c r="Z511" s="91"/>
      <c r="AA511" s="59"/>
      <c r="AB511" s="59"/>
      <c r="AC511" s="59"/>
      <c r="AD511" s="59"/>
      <c r="AE511" s="59"/>
      <c r="AF511" s="59"/>
      <c r="AG511" s="59"/>
      <c r="AH511" s="59"/>
    </row>
    <row r="512" spans="1:34" ht="15.75" customHeight="1">
      <c r="A512" s="59"/>
      <c r="B512" s="59"/>
      <c r="C512" s="59"/>
      <c r="D512" s="59"/>
      <c r="E512" s="59"/>
      <c r="F512" s="59"/>
      <c r="G512" s="59"/>
      <c r="H512" s="59"/>
      <c r="I512" s="59"/>
      <c r="J512" s="65"/>
      <c r="K512" s="65"/>
      <c r="L512" s="65"/>
      <c r="M512" s="65"/>
      <c r="N512" s="59"/>
      <c r="O512" s="59"/>
      <c r="P512" s="59"/>
      <c r="Q512" s="59"/>
      <c r="R512" s="59"/>
      <c r="S512" s="59"/>
      <c r="T512" s="59"/>
      <c r="U512" s="59"/>
      <c r="V512" s="59"/>
      <c r="W512" s="59"/>
      <c r="X512" s="59"/>
      <c r="Y512" s="59"/>
      <c r="Z512" s="91"/>
      <c r="AA512" s="59"/>
      <c r="AB512" s="59"/>
      <c r="AC512" s="59"/>
      <c r="AD512" s="59"/>
      <c r="AE512" s="59"/>
      <c r="AF512" s="59"/>
      <c r="AG512" s="59"/>
      <c r="AH512" s="59"/>
    </row>
    <row r="513" spans="1:34" ht="15.75" customHeight="1">
      <c r="A513" s="59"/>
      <c r="B513" s="59"/>
      <c r="C513" s="59"/>
      <c r="D513" s="59"/>
      <c r="E513" s="59"/>
      <c r="F513" s="59"/>
      <c r="G513" s="59"/>
      <c r="H513" s="59"/>
      <c r="I513" s="59"/>
      <c r="J513" s="65"/>
      <c r="K513" s="65"/>
      <c r="L513" s="65"/>
      <c r="M513" s="65"/>
      <c r="N513" s="59"/>
      <c r="O513" s="59"/>
      <c r="P513" s="59"/>
      <c r="Q513" s="59"/>
      <c r="R513" s="59"/>
      <c r="S513" s="59"/>
      <c r="T513" s="59"/>
      <c r="U513" s="59"/>
      <c r="V513" s="59"/>
      <c r="W513" s="59"/>
      <c r="X513" s="59"/>
      <c r="Y513" s="59"/>
      <c r="Z513" s="91"/>
      <c r="AA513" s="59"/>
      <c r="AB513" s="59"/>
      <c r="AC513" s="59"/>
      <c r="AD513" s="59"/>
      <c r="AE513" s="59"/>
      <c r="AF513" s="59"/>
      <c r="AG513" s="59"/>
      <c r="AH513" s="59"/>
    </row>
    <row r="514" spans="1:34" ht="15.75" customHeight="1">
      <c r="A514" s="59"/>
      <c r="B514" s="59"/>
      <c r="C514" s="59"/>
      <c r="D514" s="59"/>
      <c r="E514" s="59"/>
      <c r="F514" s="59"/>
      <c r="G514" s="59"/>
      <c r="H514" s="59"/>
      <c r="I514" s="59"/>
      <c r="J514" s="65"/>
      <c r="K514" s="65"/>
      <c r="L514" s="65"/>
      <c r="M514" s="65"/>
      <c r="N514" s="59"/>
      <c r="O514" s="59"/>
      <c r="P514" s="59"/>
      <c r="Q514" s="59"/>
      <c r="R514" s="59"/>
      <c r="S514" s="59"/>
      <c r="T514" s="59"/>
      <c r="U514" s="59"/>
      <c r="V514" s="59"/>
      <c r="W514" s="59"/>
      <c r="X514" s="59"/>
      <c r="Y514" s="59"/>
      <c r="Z514" s="91"/>
      <c r="AA514" s="59"/>
      <c r="AB514" s="59"/>
      <c r="AC514" s="59"/>
      <c r="AD514" s="59"/>
      <c r="AE514" s="59"/>
      <c r="AF514" s="59"/>
      <c r="AG514" s="59"/>
      <c r="AH514" s="59"/>
    </row>
    <row r="515" spans="1:34" ht="15.75" customHeight="1">
      <c r="A515" s="59"/>
      <c r="B515" s="59"/>
      <c r="C515" s="59"/>
      <c r="D515" s="59"/>
      <c r="E515" s="59"/>
      <c r="F515" s="59"/>
      <c r="G515" s="59"/>
      <c r="H515" s="59"/>
      <c r="I515" s="59"/>
      <c r="J515" s="65"/>
      <c r="K515" s="65"/>
      <c r="L515" s="65"/>
      <c r="M515" s="65"/>
      <c r="N515" s="59"/>
      <c r="O515" s="59"/>
      <c r="P515" s="59"/>
      <c r="Q515" s="59"/>
      <c r="R515" s="59"/>
      <c r="S515" s="59"/>
      <c r="T515" s="59"/>
      <c r="U515" s="59"/>
      <c r="V515" s="59"/>
      <c r="W515" s="59"/>
      <c r="X515" s="59"/>
      <c r="Y515" s="59"/>
      <c r="Z515" s="91"/>
      <c r="AA515" s="59"/>
      <c r="AB515" s="59"/>
      <c r="AC515" s="59"/>
      <c r="AD515" s="59"/>
      <c r="AE515" s="59"/>
      <c r="AF515" s="59"/>
      <c r="AG515" s="59"/>
      <c r="AH515" s="59"/>
    </row>
    <row r="516" spans="1:34" ht="15.75" customHeight="1">
      <c r="A516" s="59"/>
      <c r="B516" s="59"/>
      <c r="C516" s="59"/>
      <c r="D516" s="59"/>
      <c r="E516" s="59"/>
      <c r="F516" s="59"/>
      <c r="G516" s="59"/>
      <c r="H516" s="59"/>
      <c r="I516" s="59"/>
      <c r="J516" s="65"/>
      <c r="K516" s="65"/>
      <c r="L516" s="65"/>
      <c r="M516" s="65"/>
      <c r="N516" s="59"/>
      <c r="O516" s="59"/>
      <c r="P516" s="59"/>
      <c r="Q516" s="59"/>
      <c r="R516" s="59"/>
      <c r="S516" s="59"/>
      <c r="T516" s="59"/>
      <c r="U516" s="59"/>
      <c r="V516" s="59"/>
      <c r="W516" s="59"/>
      <c r="X516" s="59"/>
      <c r="Y516" s="59"/>
      <c r="Z516" s="91"/>
      <c r="AA516" s="59"/>
      <c r="AB516" s="59"/>
      <c r="AC516" s="59"/>
      <c r="AD516" s="59"/>
      <c r="AE516" s="59"/>
      <c r="AF516" s="59"/>
      <c r="AG516" s="59"/>
      <c r="AH516" s="59"/>
    </row>
    <row r="517" spans="1:34" ht="15.75" customHeight="1">
      <c r="A517" s="59"/>
      <c r="B517" s="59"/>
      <c r="C517" s="59"/>
      <c r="D517" s="59"/>
      <c r="E517" s="59"/>
      <c r="F517" s="59"/>
      <c r="G517" s="59"/>
      <c r="H517" s="59"/>
      <c r="I517" s="59"/>
      <c r="J517" s="65"/>
      <c r="K517" s="65"/>
      <c r="L517" s="65"/>
      <c r="M517" s="65"/>
      <c r="N517" s="59"/>
      <c r="O517" s="59"/>
      <c r="P517" s="59"/>
      <c r="Q517" s="59"/>
      <c r="R517" s="59"/>
      <c r="S517" s="59"/>
      <c r="T517" s="59"/>
      <c r="U517" s="59"/>
      <c r="V517" s="59"/>
      <c r="W517" s="59"/>
      <c r="X517" s="59"/>
      <c r="Y517" s="59"/>
      <c r="Z517" s="91"/>
      <c r="AA517" s="59"/>
      <c r="AB517" s="59"/>
      <c r="AC517" s="59"/>
      <c r="AD517" s="59"/>
      <c r="AE517" s="59"/>
      <c r="AF517" s="59"/>
      <c r="AG517" s="59"/>
      <c r="AH517" s="59"/>
    </row>
    <row r="518" spans="1:34" ht="15.75" customHeight="1">
      <c r="A518" s="59"/>
      <c r="B518" s="59"/>
      <c r="C518" s="59"/>
      <c r="D518" s="59"/>
      <c r="E518" s="59"/>
      <c r="F518" s="59"/>
      <c r="G518" s="59"/>
      <c r="H518" s="59"/>
      <c r="I518" s="59"/>
      <c r="J518" s="65"/>
      <c r="K518" s="65"/>
      <c r="L518" s="65"/>
      <c r="M518" s="65"/>
      <c r="N518" s="59"/>
      <c r="O518" s="59"/>
      <c r="P518" s="59"/>
      <c r="Q518" s="59"/>
      <c r="R518" s="59"/>
      <c r="S518" s="59"/>
      <c r="T518" s="59"/>
      <c r="U518" s="59"/>
      <c r="V518" s="59"/>
      <c r="W518" s="59"/>
      <c r="X518" s="59"/>
      <c r="Y518" s="59"/>
      <c r="Z518" s="91"/>
      <c r="AA518" s="59"/>
      <c r="AB518" s="59"/>
      <c r="AC518" s="59"/>
      <c r="AD518" s="59"/>
      <c r="AE518" s="59"/>
      <c r="AF518" s="59"/>
      <c r="AG518" s="59"/>
      <c r="AH518" s="59"/>
    </row>
    <row r="519" spans="1:34" ht="15.75" customHeight="1">
      <c r="A519" s="59"/>
      <c r="B519" s="59"/>
      <c r="C519" s="59"/>
      <c r="D519" s="59"/>
      <c r="E519" s="59"/>
      <c r="F519" s="59"/>
      <c r="G519" s="59"/>
      <c r="H519" s="59"/>
      <c r="I519" s="59"/>
      <c r="J519" s="65"/>
      <c r="K519" s="65"/>
      <c r="L519" s="65"/>
      <c r="M519" s="65"/>
      <c r="N519" s="59"/>
      <c r="O519" s="59"/>
      <c r="P519" s="59"/>
      <c r="Q519" s="59"/>
      <c r="R519" s="59"/>
      <c r="S519" s="59"/>
      <c r="T519" s="59"/>
      <c r="U519" s="59"/>
      <c r="V519" s="59"/>
      <c r="W519" s="59"/>
      <c r="X519" s="59"/>
      <c r="Y519" s="59"/>
      <c r="Z519" s="91"/>
      <c r="AA519" s="59"/>
      <c r="AB519" s="59"/>
      <c r="AC519" s="59"/>
      <c r="AD519" s="59"/>
      <c r="AE519" s="59"/>
      <c r="AF519" s="59"/>
      <c r="AG519" s="59"/>
      <c r="AH519" s="59"/>
    </row>
    <row r="520" spans="1:34" ht="15.75" customHeight="1">
      <c r="A520" s="59"/>
      <c r="B520" s="59"/>
      <c r="C520" s="59"/>
      <c r="D520" s="59"/>
      <c r="E520" s="59"/>
      <c r="F520" s="59"/>
      <c r="G520" s="59"/>
      <c r="H520" s="59"/>
      <c r="I520" s="59"/>
      <c r="J520" s="65"/>
      <c r="K520" s="65"/>
      <c r="L520" s="65"/>
      <c r="M520" s="65"/>
      <c r="N520" s="59"/>
      <c r="O520" s="59"/>
      <c r="P520" s="59"/>
      <c r="Q520" s="59"/>
      <c r="R520" s="59"/>
      <c r="S520" s="59"/>
      <c r="T520" s="59"/>
      <c r="U520" s="59"/>
      <c r="V520" s="59"/>
      <c r="W520" s="59"/>
      <c r="X520" s="59"/>
      <c r="Y520" s="59"/>
      <c r="Z520" s="91"/>
      <c r="AA520" s="59"/>
      <c r="AB520" s="59"/>
      <c r="AC520" s="59"/>
      <c r="AD520" s="59"/>
      <c r="AE520" s="59"/>
      <c r="AF520" s="59"/>
      <c r="AG520" s="59"/>
      <c r="AH520" s="59"/>
    </row>
    <row r="521" spans="1:34" ht="15.75" customHeight="1">
      <c r="A521" s="59"/>
      <c r="B521" s="59"/>
      <c r="C521" s="59"/>
      <c r="D521" s="59"/>
      <c r="E521" s="59"/>
      <c r="F521" s="59"/>
      <c r="G521" s="59"/>
      <c r="H521" s="59"/>
      <c r="I521" s="59"/>
      <c r="J521" s="65"/>
      <c r="K521" s="65"/>
      <c r="L521" s="65"/>
      <c r="M521" s="65"/>
      <c r="N521" s="59"/>
      <c r="O521" s="59"/>
      <c r="P521" s="59"/>
      <c r="Q521" s="59"/>
      <c r="R521" s="59"/>
      <c r="S521" s="59"/>
      <c r="T521" s="59"/>
      <c r="U521" s="59"/>
      <c r="V521" s="59"/>
      <c r="W521" s="59"/>
      <c r="X521" s="59"/>
      <c r="Y521" s="59"/>
      <c r="Z521" s="91"/>
      <c r="AA521" s="59"/>
      <c r="AB521" s="59"/>
      <c r="AC521" s="59"/>
      <c r="AD521" s="59"/>
      <c r="AE521" s="59"/>
      <c r="AF521" s="59"/>
      <c r="AG521" s="59"/>
      <c r="AH521" s="59"/>
    </row>
    <row r="522" spans="1:34" ht="15.75" customHeight="1">
      <c r="A522" s="59"/>
      <c r="B522" s="59"/>
      <c r="C522" s="59"/>
      <c r="D522" s="59"/>
      <c r="E522" s="59"/>
      <c r="F522" s="59"/>
      <c r="G522" s="59"/>
      <c r="H522" s="59"/>
      <c r="I522" s="59"/>
      <c r="J522" s="65"/>
      <c r="K522" s="65"/>
      <c r="L522" s="65"/>
      <c r="M522" s="65"/>
      <c r="N522" s="59"/>
      <c r="O522" s="59"/>
      <c r="P522" s="59"/>
      <c r="Q522" s="59"/>
      <c r="R522" s="59"/>
      <c r="S522" s="59"/>
      <c r="T522" s="59"/>
      <c r="U522" s="59"/>
      <c r="V522" s="59"/>
      <c r="W522" s="59"/>
      <c r="X522" s="59"/>
      <c r="Y522" s="59"/>
      <c r="Z522" s="91"/>
      <c r="AA522" s="59"/>
      <c r="AB522" s="59"/>
      <c r="AC522" s="59"/>
      <c r="AD522" s="59"/>
      <c r="AE522" s="59"/>
      <c r="AF522" s="59"/>
      <c r="AG522" s="59"/>
      <c r="AH522" s="59"/>
    </row>
    <row r="523" spans="1:34" ht="15.75" customHeight="1">
      <c r="A523" s="59"/>
      <c r="B523" s="59"/>
      <c r="C523" s="59"/>
      <c r="D523" s="59"/>
      <c r="E523" s="59"/>
      <c r="F523" s="59"/>
      <c r="G523" s="59"/>
      <c r="H523" s="59"/>
      <c r="I523" s="59"/>
      <c r="J523" s="65"/>
      <c r="K523" s="65"/>
      <c r="L523" s="65"/>
      <c r="M523" s="65"/>
      <c r="N523" s="59"/>
      <c r="O523" s="59"/>
      <c r="P523" s="59"/>
      <c r="Q523" s="59"/>
      <c r="R523" s="59"/>
      <c r="S523" s="59"/>
      <c r="T523" s="59"/>
      <c r="U523" s="59"/>
      <c r="V523" s="59"/>
      <c r="W523" s="59"/>
      <c r="X523" s="59"/>
      <c r="Y523" s="59"/>
      <c r="Z523" s="91"/>
      <c r="AA523" s="59"/>
      <c r="AB523" s="59"/>
      <c r="AC523" s="59"/>
      <c r="AD523" s="59"/>
      <c r="AE523" s="59"/>
      <c r="AF523" s="59"/>
      <c r="AG523" s="59"/>
      <c r="AH523" s="59"/>
    </row>
    <row r="524" spans="1:34" ht="15.75" customHeight="1">
      <c r="A524" s="59"/>
      <c r="B524" s="59"/>
      <c r="C524" s="59"/>
      <c r="D524" s="59"/>
      <c r="E524" s="59"/>
      <c r="F524" s="59"/>
      <c r="G524" s="59"/>
      <c r="H524" s="59"/>
      <c r="I524" s="59"/>
      <c r="J524" s="65"/>
      <c r="K524" s="65"/>
      <c r="L524" s="65"/>
      <c r="M524" s="65"/>
      <c r="N524" s="59"/>
      <c r="O524" s="59"/>
      <c r="P524" s="59"/>
      <c r="Q524" s="59"/>
      <c r="R524" s="59"/>
      <c r="S524" s="59"/>
      <c r="T524" s="59"/>
      <c r="U524" s="59"/>
      <c r="V524" s="59"/>
      <c r="W524" s="59"/>
      <c r="X524" s="59"/>
      <c r="Y524" s="59"/>
      <c r="Z524" s="91"/>
      <c r="AA524" s="59"/>
      <c r="AB524" s="59"/>
      <c r="AC524" s="59"/>
      <c r="AD524" s="59"/>
      <c r="AE524" s="59"/>
      <c r="AF524" s="59"/>
      <c r="AG524" s="59"/>
      <c r="AH524" s="59"/>
    </row>
    <row r="525" spans="1:34" ht="15.75" customHeight="1">
      <c r="A525" s="59"/>
      <c r="B525" s="59"/>
      <c r="C525" s="59"/>
      <c r="D525" s="59"/>
      <c r="E525" s="59"/>
      <c r="F525" s="59"/>
      <c r="G525" s="59"/>
      <c r="H525" s="59"/>
      <c r="I525" s="59"/>
      <c r="J525" s="65"/>
      <c r="K525" s="65"/>
      <c r="L525" s="65"/>
      <c r="M525" s="65"/>
      <c r="N525" s="59"/>
      <c r="O525" s="59"/>
      <c r="P525" s="59"/>
      <c r="Q525" s="59"/>
      <c r="R525" s="59"/>
      <c r="S525" s="59"/>
      <c r="T525" s="59"/>
      <c r="U525" s="59"/>
      <c r="V525" s="59"/>
      <c r="W525" s="59"/>
      <c r="X525" s="59"/>
      <c r="Y525" s="59"/>
      <c r="Z525" s="91"/>
      <c r="AA525" s="59"/>
      <c r="AB525" s="59"/>
      <c r="AC525" s="59"/>
      <c r="AD525" s="59"/>
      <c r="AE525" s="59"/>
      <c r="AF525" s="59"/>
      <c r="AG525" s="59"/>
      <c r="AH525" s="59"/>
    </row>
    <row r="526" spans="1:34" ht="15.75" customHeight="1">
      <c r="A526" s="59"/>
      <c r="B526" s="59"/>
      <c r="C526" s="59"/>
      <c r="D526" s="59"/>
      <c r="E526" s="59"/>
      <c r="F526" s="59"/>
      <c r="G526" s="59"/>
      <c r="H526" s="59"/>
      <c r="I526" s="59"/>
      <c r="J526" s="65"/>
      <c r="K526" s="65"/>
      <c r="L526" s="65"/>
      <c r="M526" s="65"/>
      <c r="N526" s="59"/>
      <c r="O526" s="59"/>
      <c r="P526" s="59"/>
      <c r="Q526" s="59"/>
      <c r="R526" s="59"/>
      <c r="S526" s="59"/>
      <c r="T526" s="59"/>
      <c r="U526" s="59"/>
      <c r="V526" s="59"/>
      <c r="W526" s="59"/>
      <c r="X526" s="59"/>
      <c r="Y526" s="59"/>
      <c r="Z526" s="91"/>
      <c r="AA526" s="59"/>
      <c r="AB526" s="59"/>
      <c r="AC526" s="59"/>
      <c r="AD526" s="59"/>
      <c r="AE526" s="59"/>
      <c r="AF526" s="59"/>
      <c r="AG526" s="59"/>
      <c r="AH526" s="59"/>
    </row>
    <row r="527" spans="1:34" ht="15.75" customHeight="1">
      <c r="A527" s="59"/>
      <c r="B527" s="59"/>
      <c r="C527" s="59"/>
      <c r="D527" s="59"/>
      <c r="E527" s="59"/>
      <c r="F527" s="59"/>
      <c r="G527" s="59"/>
      <c r="H527" s="59"/>
      <c r="I527" s="59"/>
      <c r="J527" s="65"/>
      <c r="K527" s="65"/>
      <c r="L527" s="65"/>
      <c r="M527" s="65"/>
      <c r="N527" s="59"/>
      <c r="O527" s="59"/>
      <c r="P527" s="59"/>
      <c r="Q527" s="59"/>
      <c r="R527" s="59"/>
      <c r="S527" s="59"/>
      <c r="T527" s="59"/>
      <c r="U527" s="59"/>
      <c r="V527" s="59"/>
      <c r="W527" s="59"/>
      <c r="X527" s="59"/>
      <c r="Y527" s="59"/>
      <c r="Z527" s="91"/>
      <c r="AA527" s="59"/>
      <c r="AB527" s="59"/>
      <c r="AC527" s="59"/>
      <c r="AD527" s="59"/>
      <c r="AE527" s="59"/>
      <c r="AF527" s="59"/>
      <c r="AG527" s="59"/>
      <c r="AH527" s="59"/>
    </row>
    <row r="528" spans="1:34" ht="15.75" customHeight="1">
      <c r="A528" s="59"/>
      <c r="B528" s="59"/>
      <c r="C528" s="59"/>
      <c r="D528" s="59"/>
      <c r="E528" s="59"/>
      <c r="F528" s="59"/>
      <c r="G528" s="59"/>
      <c r="H528" s="59"/>
      <c r="I528" s="59"/>
      <c r="J528" s="65"/>
      <c r="K528" s="65"/>
      <c r="L528" s="65"/>
      <c r="M528" s="65"/>
      <c r="N528" s="59"/>
      <c r="O528" s="59"/>
      <c r="P528" s="59"/>
      <c r="Q528" s="59"/>
      <c r="R528" s="59"/>
      <c r="S528" s="59"/>
      <c r="T528" s="59"/>
      <c r="U528" s="59"/>
      <c r="V528" s="59"/>
      <c r="W528" s="59"/>
      <c r="X528" s="59"/>
      <c r="Y528" s="59"/>
      <c r="Z528" s="91"/>
      <c r="AA528" s="59"/>
      <c r="AB528" s="59"/>
      <c r="AC528" s="59"/>
      <c r="AD528" s="59"/>
      <c r="AE528" s="59"/>
      <c r="AF528" s="59"/>
      <c r="AG528" s="59"/>
      <c r="AH528" s="59"/>
    </row>
    <row r="529" spans="1:34" ht="15.75" customHeight="1">
      <c r="A529" s="59"/>
      <c r="B529" s="59"/>
      <c r="C529" s="59"/>
      <c r="D529" s="59"/>
      <c r="E529" s="59"/>
      <c r="F529" s="59"/>
      <c r="G529" s="59"/>
      <c r="H529" s="59"/>
      <c r="I529" s="59"/>
      <c r="J529" s="65"/>
      <c r="K529" s="65"/>
      <c r="L529" s="65"/>
      <c r="M529" s="65"/>
      <c r="N529" s="59"/>
      <c r="O529" s="59"/>
      <c r="P529" s="59"/>
      <c r="Q529" s="59"/>
      <c r="R529" s="59"/>
      <c r="S529" s="59"/>
      <c r="T529" s="59"/>
      <c r="U529" s="59"/>
      <c r="V529" s="59"/>
      <c r="W529" s="59"/>
      <c r="X529" s="59"/>
      <c r="Y529" s="59"/>
      <c r="Z529" s="91"/>
      <c r="AA529" s="59"/>
      <c r="AB529" s="59"/>
      <c r="AC529" s="59"/>
      <c r="AD529" s="59"/>
      <c r="AE529" s="59"/>
      <c r="AF529" s="59"/>
      <c r="AG529" s="59"/>
      <c r="AH529" s="59"/>
    </row>
    <row r="530" spans="1:34" ht="15.75" customHeight="1">
      <c r="A530" s="59"/>
      <c r="B530" s="59"/>
      <c r="C530" s="59"/>
      <c r="D530" s="59"/>
      <c r="E530" s="59"/>
      <c r="F530" s="59"/>
      <c r="G530" s="59"/>
      <c r="H530" s="59"/>
      <c r="I530" s="59"/>
      <c r="J530" s="65"/>
      <c r="K530" s="65"/>
      <c r="L530" s="65"/>
      <c r="M530" s="65"/>
      <c r="N530" s="59"/>
      <c r="O530" s="59"/>
      <c r="P530" s="59"/>
      <c r="Q530" s="59"/>
      <c r="R530" s="59"/>
      <c r="S530" s="59"/>
      <c r="T530" s="59"/>
      <c r="U530" s="59"/>
      <c r="V530" s="59"/>
      <c r="W530" s="59"/>
      <c r="X530" s="59"/>
      <c r="Y530" s="59"/>
      <c r="Z530" s="91"/>
      <c r="AA530" s="59"/>
      <c r="AB530" s="59"/>
      <c r="AC530" s="59"/>
      <c r="AD530" s="59"/>
      <c r="AE530" s="59"/>
      <c r="AF530" s="59"/>
      <c r="AG530" s="59"/>
      <c r="AH530" s="59"/>
    </row>
    <row r="531" spans="1:34" ht="15.75" customHeight="1">
      <c r="A531" s="59"/>
      <c r="B531" s="59"/>
      <c r="C531" s="59"/>
      <c r="D531" s="59"/>
      <c r="E531" s="59"/>
      <c r="F531" s="59"/>
      <c r="G531" s="59"/>
      <c r="H531" s="59"/>
      <c r="I531" s="59"/>
      <c r="J531" s="65"/>
      <c r="K531" s="65"/>
      <c r="L531" s="65"/>
      <c r="M531" s="65"/>
      <c r="N531" s="59"/>
      <c r="O531" s="59"/>
      <c r="P531" s="59"/>
      <c r="Q531" s="59"/>
      <c r="R531" s="59"/>
      <c r="S531" s="59"/>
      <c r="T531" s="59"/>
      <c r="U531" s="59"/>
      <c r="V531" s="59"/>
      <c r="W531" s="59"/>
      <c r="X531" s="59"/>
      <c r="Y531" s="59"/>
      <c r="Z531" s="91"/>
      <c r="AA531" s="59"/>
      <c r="AB531" s="59"/>
      <c r="AC531" s="59"/>
      <c r="AD531" s="59"/>
      <c r="AE531" s="59"/>
      <c r="AF531" s="59"/>
      <c r="AG531" s="59"/>
      <c r="AH531" s="59"/>
    </row>
    <row r="532" spans="1:34" ht="15.75" customHeight="1">
      <c r="A532" s="59"/>
      <c r="B532" s="59"/>
      <c r="C532" s="59"/>
      <c r="D532" s="59"/>
      <c r="E532" s="59"/>
      <c r="F532" s="59"/>
      <c r="G532" s="59"/>
      <c r="H532" s="59"/>
      <c r="I532" s="59"/>
      <c r="J532" s="65"/>
      <c r="K532" s="65"/>
      <c r="L532" s="65"/>
      <c r="M532" s="65"/>
      <c r="N532" s="59"/>
      <c r="O532" s="59"/>
      <c r="P532" s="59"/>
      <c r="Q532" s="59"/>
      <c r="R532" s="59"/>
      <c r="S532" s="59"/>
      <c r="T532" s="59"/>
      <c r="U532" s="59"/>
      <c r="V532" s="59"/>
      <c r="W532" s="59"/>
      <c r="X532" s="59"/>
      <c r="Y532" s="59"/>
      <c r="Z532" s="91"/>
      <c r="AA532" s="59"/>
      <c r="AB532" s="59"/>
      <c r="AC532" s="59"/>
      <c r="AD532" s="59"/>
      <c r="AE532" s="59"/>
      <c r="AF532" s="59"/>
      <c r="AG532" s="59"/>
      <c r="AH532" s="59"/>
    </row>
    <row r="533" spans="1:34" ht="15.75" customHeight="1">
      <c r="A533" s="59"/>
      <c r="B533" s="59"/>
      <c r="C533" s="59"/>
      <c r="D533" s="59"/>
      <c r="E533" s="59"/>
      <c r="F533" s="59"/>
      <c r="G533" s="59"/>
      <c r="H533" s="59"/>
      <c r="I533" s="59"/>
      <c r="J533" s="65"/>
      <c r="K533" s="65"/>
      <c r="L533" s="65"/>
      <c r="M533" s="65"/>
      <c r="N533" s="59"/>
      <c r="O533" s="59"/>
      <c r="P533" s="59"/>
      <c r="Q533" s="59"/>
      <c r="R533" s="59"/>
      <c r="S533" s="59"/>
      <c r="T533" s="59"/>
      <c r="U533" s="59"/>
      <c r="V533" s="59"/>
      <c r="W533" s="59"/>
      <c r="X533" s="59"/>
      <c r="Y533" s="59"/>
      <c r="Z533" s="91"/>
      <c r="AA533" s="59"/>
      <c r="AB533" s="59"/>
      <c r="AC533" s="59"/>
      <c r="AD533" s="59"/>
      <c r="AE533" s="59"/>
      <c r="AF533" s="59"/>
      <c r="AG533" s="59"/>
      <c r="AH533" s="59"/>
    </row>
    <row r="534" spans="1:34" ht="15.75" customHeight="1">
      <c r="A534" s="59"/>
      <c r="B534" s="59"/>
      <c r="C534" s="59"/>
      <c r="D534" s="59"/>
      <c r="E534" s="59"/>
      <c r="F534" s="59"/>
      <c r="G534" s="59"/>
      <c r="H534" s="59"/>
      <c r="I534" s="59"/>
      <c r="J534" s="65"/>
      <c r="K534" s="65"/>
      <c r="L534" s="65"/>
      <c r="M534" s="65"/>
      <c r="N534" s="59"/>
      <c r="O534" s="59"/>
      <c r="P534" s="59"/>
      <c r="Q534" s="59"/>
      <c r="R534" s="59"/>
      <c r="S534" s="59"/>
      <c r="T534" s="59"/>
      <c r="U534" s="59"/>
      <c r="V534" s="59"/>
      <c r="W534" s="59"/>
      <c r="X534" s="59"/>
      <c r="Y534" s="59"/>
      <c r="Z534" s="91"/>
      <c r="AA534" s="59"/>
      <c r="AB534" s="59"/>
      <c r="AC534" s="59"/>
      <c r="AD534" s="59"/>
      <c r="AE534" s="59"/>
      <c r="AF534" s="59"/>
      <c r="AG534" s="59"/>
      <c r="AH534" s="59"/>
    </row>
    <row r="535" spans="1:34" ht="15.75" customHeight="1">
      <c r="A535" s="59"/>
      <c r="B535" s="59"/>
      <c r="C535" s="59"/>
      <c r="D535" s="59"/>
      <c r="E535" s="59"/>
      <c r="F535" s="59"/>
      <c r="G535" s="59"/>
      <c r="H535" s="59"/>
      <c r="I535" s="59"/>
      <c r="J535" s="65"/>
      <c r="K535" s="65"/>
      <c r="L535" s="65"/>
      <c r="M535" s="65"/>
      <c r="N535" s="59"/>
      <c r="O535" s="59"/>
      <c r="P535" s="59"/>
      <c r="Q535" s="59"/>
      <c r="R535" s="59"/>
      <c r="S535" s="59"/>
      <c r="T535" s="59"/>
      <c r="U535" s="59"/>
      <c r="V535" s="59"/>
      <c r="W535" s="59"/>
      <c r="X535" s="59"/>
      <c r="Y535" s="59"/>
      <c r="Z535" s="91"/>
      <c r="AA535" s="59"/>
      <c r="AB535" s="59"/>
      <c r="AC535" s="59"/>
      <c r="AD535" s="59"/>
      <c r="AE535" s="59"/>
      <c r="AF535" s="59"/>
      <c r="AG535" s="59"/>
      <c r="AH535" s="59"/>
    </row>
    <row r="536" spans="1:34" ht="15.75" customHeight="1">
      <c r="A536" s="59"/>
      <c r="B536" s="59"/>
      <c r="C536" s="59"/>
      <c r="D536" s="59"/>
      <c r="E536" s="59"/>
      <c r="F536" s="59"/>
      <c r="G536" s="59"/>
      <c r="H536" s="59"/>
      <c r="I536" s="59"/>
      <c r="J536" s="65"/>
      <c r="K536" s="65"/>
      <c r="L536" s="65"/>
      <c r="M536" s="65"/>
      <c r="N536" s="59"/>
      <c r="O536" s="59"/>
      <c r="P536" s="59"/>
      <c r="Q536" s="59"/>
      <c r="R536" s="59"/>
      <c r="S536" s="59"/>
      <c r="T536" s="59"/>
      <c r="U536" s="59"/>
      <c r="V536" s="59"/>
      <c r="W536" s="59"/>
      <c r="X536" s="59"/>
      <c r="Y536" s="59"/>
      <c r="Z536" s="91"/>
      <c r="AA536" s="59"/>
      <c r="AB536" s="59"/>
      <c r="AC536" s="59"/>
      <c r="AD536" s="59"/>
      <c r="AE536" s="59"/>
      <c r="AF536" s="59"/>
      <c r="AG536" s="59"/>
      <c r="AH536" s="59"/>
    </row>
    <row r="537" spans="1:34" ht="15.75" customHeight="1">
      <c r="A537" s="59"/>
      <c r="B537" s="59"/>
      <c r="C537" s="59"/>
      <c r="D537" s="59"/>
      <c r="E537" s="59"/>
      <c r="F537" s="59"/>
      <c r="G537" s="59"/>
      <c r="H537" s="59"/>
      <c r="I537" s="59"/>
      <c r="J537" s="65"/>
      <c r="K537" s="65"/>
      <c r="L537" s="65"/>
      <c r="M537" s="65"/>
      <c r="N537" s="59"/>
      <c r="O537" s="59"/>
      <c r="P537" s="59"/>
      <c r="Q537" s="59"/>
      <c r="R537" s="59"/>
      <c r="S537" s="59"/>
      <c r="T537" s="59"/>
      <c r="U537" s="59"/>
      <c r="V537" s="59"/>
      <c r="W537" s="59"/>
      <c r="X537" s="59"/>
      <c r="Y537" s="59"/>
      <c r="Z537" s="91"/>
      <c r="AA537" s="59"/>
      <c r="AB537" s="59"/>
      <c r="AC537" s="59"/>
      <c r="AD537" s="59"/>
      <c r="AE537" s="59"/>
      <c r="AF537" s="59"/>
      <c r="AG537" s="59"/>
      <c r="AH537" s="59"/>
    </row>
    <row r="538" spans="1:34" ht="15.75" customHeight="1">
      <c r="A538" s="59"/>
      <c r="B538" s="59"/>
      <c r="C538" s="59"/>
      <c r="D538" s="59"/>
      <c r="E538" s="59"/>
      <c r="F538" s="59"/>
      <c r="G538" s="59"/>
      <c r="H538" s="59"/>
      <c r="I538" s="59"/>
      <c r="J538" s="65"/>
      <c r="K538" s="65"/>
      <c r="L538" s="65"/>
      <c r="M538" s="65"/>
      <c r="N538" s="59"/>
      <c r="O538" s="59"/>
      <c r="P538" s="59"/>
      <c r="Q538" s="59"/>
      <c r="R538" s="59"/>
      <c r="S538" s="59"/>
      <c r="T538" s="59"/>
      <c r="U538" s="59"/>
      <c r="V538" s="59"/>
      <c r="W538" s="59"/>
      <c r="X538" s="59"/>
      <c r="Y538" s="59"/>
      <c r="Z538" s="91"/>
      <c r="AA538" s="59"/>
      <c r="AB538" s="59"/>
      <c r="AC538" s="59"/>
      <c r="AD538" s="59"/>
      <c r="AE538" s="59"/>
      <c r="AF538" s="59"/>
      <c r="AG538" s="59"/>
      <c r="AH538" s="59"/>
    </row>
    <row r="539" spans="1:34" ht="15.75" customHeight="1">
      <c r="A539" s="59"/>
      <c r="B539" s="59"/>
      <c r="C539" s="59"/>
      <c r="D539" s="59"/>
      <c r="E539" s="59"/>
      <c r="F539" s="59"/>
      <c r="G539" s="59"/>
      <c r="H539" s="59"/>
      <c r="I539" s="59"/>
      <c r="J539" s="65"/>
      <c r="K539" s="65"/>
      <c r="L539" s="65"/>
      <c r="M539" s="65"/>
      <c r="N539" s="59"/>
      <c r="O539" s="59"/>
      <c r="P539" s="59"/>
      <c r="Q539" s="59"/>
      <c r="R539" s="59"/>
      <c r="S539" s="59"/>
      <c r="T539" s="59"/>
      <c r="U539" s="59"/>
      <c r="V539" s="59"/>
      <c r="W539" s="59"/>
      <c r="X539" s="59"/>
      <c r="Y539" s="59"/>
      <c r="Z539" s="91"/>
      <c r="AA539" s="59"/>
      <c r="AB539" s="59"/>
      <c r="AC539" s="59"/>
      <c r="AD539" s="59"/>
      <c r="AE539" s="59"/>
      <c r="AF539" s="59"/>
      <c r="AG539" s="59"/>
      <c r="AH539" s="59"/>
    </row>
    <row r="540" spans="1:34" ht="15.75" customHeight="1">
      <c r="A540" s="59"/>
      <c r="B540" s="59"/>
      <c r="C540" s="59"/>
      <c r="D540" s="59"/>
      <c r="E540" s="59"/>
      <c r="F540" s="59"/>
      <c r="G540" s="59"/>
      <c r="H540" s="59"/>
      <c r="I540" s="59"/>
      <c r="J540" s="65"/>
      <c r="K540" s="65"/>
      <c r="L540" s="65"/>
      <c r="M540" s="65"/>
      <c r="N540" s="59"/>
      <c r="O540" s="59"/>
      <c r="P540" s="59"/>
      <c r="Q540" s="59"/>
      <c r="R540" s="59"/>
      <c r="S540" s="59"/>
      <c r="T540" s="59"/>
      <c r="U540" s="59"/>
      <c r="V540" s="59"/>
      <c r="W540" s="59"/>
      <c r="X540" s="59"/>
      <c r="Y540" s="59"/>
      <c r="Z540" s="91"/>
      <c r="AA540" s="59"/>
      <c r="AB540" s="59"/>
      <c r="AC540" s="59"/>
      <c r="AD540" s="59"/>
      <c r="AE540" s="59"/>
      <c r="AF540" s="59"/>
      <c r="AG540" s="59"/>
      <c r="AH540" s="59"/>
    </row>
    <row r="541" spans="1:34" ht="15.75" customHeight="1">
      <c r="A541" s="59"/>
      <c r="B541" s="59"/>
      <c r="C541" s="59"/>
      <c r="D541" s="59"/>
      <c r="E541" s="59"/>
      <c r="F541" s="59"/>
      <c r="G541" s="59"/>
      <c r="H541" s="59"/>
      <c r="I541" s="59"/>
      <c r="J541" s="65"/>
      <c r="K541" s="65"/>
      <c r="L541" s="65"/>
      <c r="M541" s="65"/>
      <c r="N541" s="59"/>
      <c r="O541" s="59"/>
      <c r="P541" s="59"/>
      <c r="Q541" s="59"/>
      <c r="R541" s="59"/>
      <c r="S541" s="59"/>
      <c r="T541" s="59"/>
      <c r="U541" s="59"/>
      <c r="V541" s="59"/>
      <c r="W541" s="59"/>
      <c r="X541" s="59"/>
      <c r="Y541" s="59"/>
      <c r="Z541" s="91"/>
      <c r="AA541" s="59"/>
      <c r="AB541" s="59"/>
      <c r="AC541" s="59"/>
      <c r="AD541" s="59"/>
      <c r="AE541" s="59"/>
      <c r="AF541" s="59"/>
      <c r="AG541" s="59"/>
      <c r="AH541" s="59"/>
    </row>
    <row r="542" spans="1:34" ht="15.75" customHeight="1">
      <c r="A542" s="59"/>
      <c r="B542" s="59"/>
      <c r="C542" s="59"/>
      <c r="D542" s="59"/>
      <c r="E542" s="59"/>
      <c r="F542" s="59"/>
      <c r="G542" s="59"/>
      <c r="H542" s="59"/>
      <c r="I542" s="59"/>
      <c r="J542" s="65"/>
      <c r="K542" s="65"/>
      <c r="L542" s="65"/>
      <c r="M542" s="65"/>
      <c r="N542" s="59"/>
      <c r="O542" s="59"/>
      <c r="P542" s="59"/>
      <c r="Q542" s="59"/>
      <c r="R542" s="59"/>
      <c r="S542" s="59"/>
      <c r="T542" s="59"/>
      <c r="U542" s="59"/>
      <c r="V542" s="59"/>
      <c r="W542" s="59"/>
      <c r="X542" s="59"/>
      <c r="Y542" s="59"/>
      <c r="Z542" s="91"/>
      <c r="AA542" s="59"/>
      <c r="AB542" s="59"/>
      <c r="AC542" s="59"/>
      <c r="AD542" s="59"/>
      <c r="AE542" s="59"/>
      <c r="AF542" s="59"/>
      <c r="AG542" s="59"/>
      <c r="AH542" s="59"/>
    </row>
    <row r="543" spans="1:34" ht="15.75" customHeight="1">
      <c r="A543" s="59"/>
      <c r="B543" s="59"/>
      <c r="C543" s="59"/>
      <c r="D543" s="59"/>
      <c r="E543" s="59"/>
      <c r="F543" s="59"/>
      <c r="G543" s="59"/>
      <c r="H543" s="59"/>
      <c r="I543" s="59"/>
      <c r="J543" s="65"/>
      <c r="K543" s="65"/>
      <c r="L543" s="65"/>
      <c r="M543" s="65"/>
      <c r="N543" s="59"/>
      <c r="O543" s="59"/>
      <c r="P543" s="59"/>
      <c r="Q543" s="59"/>
      <c r="R543" s="59"/>
      <c r="S543" s="59"/>
      <c r="T543" s="59"/>
      <c r="U543" s="59"/>
      <c r="V543" s="59"/>
      <c r="W543" s="59"/>
      <c r="X543" s="59"/>
      <c r="Y543" s="59"/>
      <c r="Z543" s="91"/>
      <c r="AA543" s="59"/>
      <c r="AB543" s="59"/>
      <c r="AC543" s="59"/>
      <c r="AD543" s="59"/>
      <c r="AE543" s="59"/>
      <c r="AF543" s="59"/>
      <c r="AG543" s="59"/>
      <c r="AH543" s="59"/>
    </row>
    <row r="544" spans="1:34" ht="15.75" customHeight="1">
      <c r="A544" s="59"/>
      <c r="B544" s="59"/>
      <c r="C544" s="59"/>
      <c r="D544" s="59"/>
      <c r="E544" s="59"/>
      <c r="F544" s="59"/>
      <c r="G544" s="59"/>
      <c r="H544" s="59"/>
      <c r="I544" s="59"/>
      <c r="J544" s="65"/>
      <c r="K544" s="65"/>
      <c r="L544" s="65"/>
      <c r="M544" s="65"/>
      <c r="N544" s="59"/>
      <c r="O544" s="59"/>
      <c r="P544" s="59"/>
      <c r="Q544" s="59"/>
      <c r="R544" s="59"/>
      <c r="S544" s="59"/>
      <c r="T544" s="59"/>
      <c r="U544" s="59"/>
      <c r="V544" s="59"/>
      <c r="W544" s="59"/>
      <c r="X544" s="59"/>
      <c r="Y544" s="59"/>
      <c r="Z544" s="91"/>
      <c r="AA544" s="59"/>
      <c r="AB544" s="59"/>
      <c r="AC544" s="59"/>
      <c r="AD544" s="59"/>
      <c r="AE544" s="59"/>
      <c r="AF544" s="59"/>
      <c r="AG544" s="59"/>
      <c r="AH544" s="59"/>
    </row>
    <row r="545" spans="1:34" ht="15.75" customHeight="1">
      <c r="A545" s="59"/>
      <c r="B545" s="59"/>
      <c r="C545" s="59"/>
      <c r="D545" s="59"/>
      <c r="E545" s="59"/>
      <c r="F545" s="59"/>
      <c r="G545" s="59"/>
      <c r="H545" s="59"/>
      <c r="I545" s="59"/>
      <c r="J545" s="65"/>
      <c r="K545" s="65"/>
      <c r="L545" s="65"/>
      <c r="M545" s="65"/>
      <c r="N545" s="59"/>
      <c r="O545" s="59"/>
      <c r="P545" s="59"/>
      <c r="Q545" s="59"/>
      <c r="R545" s="59"/>
      <c r="S545" s="59"/>
      <c r="T545" s="59"/>
      <c r="U545" s="59"/>
      <c r="V545" s="59"/>
      <c r="W545" s="59"/>
      <c r="X545" s="59"/>
      <c r="Y545" s="59"/>
      <c r="Z545" s="91"/>
      <c r="AA545" s="59"/>
      <c r="AB545" s="59"/>
      <c r="AC545" s="59"/>
      <c r="AD545" s="59"/>
      <c r="AE545" s="59"/>
      <c r="AF545" s="59"/>
      <c r="AG545" s="59"/>
      <c r="AH545" s="59"/>
    </row>
    <row r="546" spans="1:34" ht="15.75" customHeight="1">
      <c r="A546" s="59"/>
      <c r="B546" s="59"/>
      <c r="C546" s="59"/>
      <c r="D546" s="59"/>
      <c r="E546" s="59"/>
      <c r="F546" s="59"/>
      <c r="G546" s="59"/>
      <c r="H546" s="59"/>
      <c r="I546" s="59"/>
      <c r="J546" s="65"/>
      <c r="K546" s="65"/>
      <c r="L546" s="65"/>
      <c r="M546" s="65"/>
      <c r="N546" s="59"/>
      <c r="O546" s="59"/>
      <c r="P546" s="59"/>
      <c r="Q546" s="59"/>
      <c r="R546" s="59"/>
      <c r="S546" s="59"/>
      <c r="T546" s="59"/>
      <c r="U546" s="59"/>
      <c r="V546" s="59"/>
      <c r="W546" s="59"/>
      <c r="X546" s="59"/>
      <c r="Y546" s="59"/>
      <c r="Z546" s="91"/>
      <c r="AA546" s="59"/>
      <c r="AB546" s="59"/>
      <c r="AC546" s="59"/>
      <c r="AD546" s="59"/>
      <c r="AE546" s="59"/>
      <c r="AF546" s="59"/>
      <c r="AG546" s="59"/>
      <c r="AH546" s="59"/>
    </row>
    <row r="547" spans="1:34" ht="15.75" customHeight="1">
      <c r="A547" s="59"/>
      <c r="B547" s="59"/>
      <c r="C547" s="59"/>
      <c r="D547" s="59"/>
      <c r="E547" s="59"/>
      <c r="F547" s="59"/>
      <c r="G547" s="59"/>
      <c r="H547" s="59"/>
      <c r="I547" s="59"/>
      <c r="J547" s="65"/>
      <c r="K547" s="65"/>
      <c r="L547" s="65"/>
      <c r="M547" s="65"/>
      <c r="N547" s="59"/>
      <c r="O547" s="59"/>
      <c r="P547" s="59"/>
      <c r="Q547" s="59"/>
      <c r="R547" s="59"/>
      <c r="S547" s="59"/>
      <c r="T547" s="59"/>
      <c r="U547" s="59"/>
      <c r="V547" s="59"/>
      <c r="W547" s="59"/>
      <c r="X547" s="59"/>
      <c r="Y547" s="59"/>
      <c r="Z547" s="91"/>
      <c r="AA547" s="59"/>
      <c r="AB547" s="59"/>
      <c r="AC547" s="59"/>
      <c r="AD547" s="59"/>
      <c r="AE547" s="59"/>
      <c r="AF547" s="59"/>
      <c r="AG547" s="59"/>
      <c r="AH547" s="59"/>
    </row>
    <row r="548" spans="1:34" ht="15.75" customHeight="1">
      <c r="A548" s="59"/>
      <c r="B548" s="59"/>
      <c r="C548" s="59"/>
      <c r="D548" s="59"/>
      <c r="E548" s="59"/>
      <c r="F548" s="59"/>
      <c r="G548" s="59"/>
      <c r="H548" s="59"/>
      <c r="I548" s="59"/>
      <c r="J548" s="65"/>
      <c r="K548" s="65"/>
      <c r="L548" s="65"/>
      <c r="M548" s="65"/>
      <c r="N548" s="59"/>
      <c r="O548" s="59"/>
      <c r="P548" s="59"/>
      <c r="Q548" s="59"/>
      <c r="R548" s="59"/>
      <c r="S548" s="59"/>
      <c r="T548" s="59"/>
      <c r="U548" s="59"/>
      <c r="V548" s="59"/>
      <c r="W548" s="59"/>
      <c r="X548" s="59"/>
      <c r="Y548" s="59"/>
      <c r="Z548" s="91"/>
      <c r="AA548" s="59"/>
      <c r="AB548" s="59"/>
      <c r="AC548" s="59"/>
      <c r="AD548" s="59"/>
      <c r="AE548" s="59"/>
      <c r="AF548" s="59"/>
      <c r="AG548" s="59"/>
      <c r="AH548" s="59"/>
    </row>
    <row r="549" spans="1:34" ht="15.75" customHeight="1">
      <c r="A549" s="59"/>
      <c r="B549" s="59"/>
      <c r="C549" s="59"/>
      <c r="D549" s="59"/>
      <c r="E549" s="59"/>
      <c r="F549" s="59"/>
      <c r="G549" s="59"/>
      <c r="H549" s="59"/>
      <c r="I549" s="59"/>
      <c r="J549" s="65"/>
      <c r="K549" s="65"/>
      <c r="L549" s="65"/>
      <c r="M549" s="65"/>
      <c r="N549" s="59"/>
      <c r="O549" s="59"/>
      <c r="P549" s="59"/>
      <c r="Q549" s="59"/>
      <c r="R549" s="59"/>
      <c r="S549" s="59"/>
      <c r="T549" s="59"/>
      <c r="U549" s="59"/>
      <c r="V549" s="59"/>
      <c r="W549" s="59"/>
      <c r="X549" s="59"/>
      <c r="Y549" s="59"/>
      <c r="Z549" s="91"/>
      <c r="AA549" s="59"/>
      <c r="AB549" s="59"/>
      <c r="AC549" s="59"/>
      <c r="AD549" s="59"/>
      <c r="AE549" s="59"/>
      <c r="AF549" s="59"/>
      <c r="AG549" s="59"/>
      <c r="AH549" s="59"/>
    </row>
    <row r="550" spans="1:34" ht="15.75" customHeight="1">
      <c r="A550" s="59"/>
      <c r="B550" s="59"/>
      <c r="C550" s="59"/>
      <c r="D550" s="59"/>
      <c r="E550" s="59"/>
      <c r="F550" s="59"/>
      <c r="G550" s="59"/>
      <c r="H550" s="59"/>
      <c r="I550" s="59"/>
      <c r="J550" s="65"/>
      <c r="K550" s="65"/>
      <c r="L550" s="65"/>
      <c r="M550" s="65"/>
      <c r="N550" s="59"/>
      <c r="O550" s="59"/>
      <c r="P550" s="59"/>
      <c r="Q550" s="59"/>
      <c r="R550" s="59"/>
      <c r="S550" s="59"/>
      <c r="T550" s="59"/>
      <c r="U550" s="59"/>
      <c r="V550" s="59"/>
      <c r="W550" s="59"/>
      <c r="X550" s="59"/>
      <c r="Y550" s="59"/>
      <c r="Z550" s="91"/>
      <c r="AA550" s="59"/>
      <c r="AB550" s="59"/>
      <c r="AC550" s="59"/>
      <c r="AD550" s="59"/>
      <c r="AE550" s="59"/>
      <c r="AF550" s="59"/>
      <c r="AG550" s="59"/>
      <c r="AH550" s="59"/>
    </row>
    <row r="551" spans="1:34" ht="15.75" customHeight="1">
      <c r="A551" s="59"/>
      <c r="B551" s="59"/>
      <c r="C551" s="59"/>
      <c r="D551" s="59"/>
      <c r="E551" s="59"/>
      <c r="F551" s="59"/>
      <c r="G551" s="59"/>
      <c r="H551" s="59"/>
      <c r="I551" s="59"/>
      <c r="J551" s="65"/>
      <c r="K551" s="65"/>
      <c r="L551" s="65"/>
      <c r="M551" s="65"/>
      <c r="N551" s="59"/>
      <c r="O551" s="59"/>
      <c r="P551" s="59"/>
      <c r="Q551" s="59"/>
      <c r="R551" s="59"/>
      <c r="S551" s="59"/>
      <c r="T551" s="59"/>
      <c r="U551" s="59"/>
      <c r="V551" s="59"/>
      <c r="W551" s="59"/>
      <c r="X551" s="59"/>
      <c r="Y551" s="59"/>
      <c r="Z551" s="91"/>
      <c r="AA551" s="59"/>
      <c r="AB551" s="59"/>
      <c r="AC551" s="59"/>
      <c r="AD551" s="59"/>
      <c r="AE551" s="59"/>
      <c r="AF551" s="59"/>
      <c r="AG551" s="59"/>
      <c r="AH551" s="59"/>
    </row>
    <row r="552" spans="1:34" ht="15.75" customHeight="1">
      <c r="A552" s="59"/>
      <c r="B552" s="59"/>
      <c r="C552" s="59"/>
      <c r="D552" s="59"/>
      <c r="E552" s="59"/>
      <c r="F552" s="59"/>
      <c r="G552" s="59"/>
      <c r="H552" s="59"/>
      <c r="I552" s="59"/>
      <c r="J552" s="65"/>
      <c r="K552" s="65"/>
      <c r="L552" s="65"/>
      <c r="M552" s="65"/>
      <c r="N552" s="59"/>
      <c r="O552" s="59"/>
      <c r="P552" s="59"/>
      <c r="Q552" s="59"/>
      <c r="R552" s="59"/>
      <c r="S552" s="59"/>
      <c r="T552" s="59"/>
      <c r="U552" s="59"/>
      <c r="V552" s="59"/>
      <c r="W552" s="59"/>
      <c r="X552" s="59"/>
      <c r="Y552" s="59"/>
      <c r="Z552" s="91"/>
      <c r="AA552" s="59"/>
      <c r="AB552" s="59"/>
      <c r="AC552" s="59"/>
      <c r="AD552" s="59"/>
      <c r="AE552" s="59"/>
      <c r="AF552" s="59"/>
      <c r="AG552" s="59"/>
      <c r="AH552" s="59"/>
    </row>
    <row r="553" spans="1:34" ht="15.75" customHeight="1">
      <c r="A553" s="59"/>
      <c r="B553" s="59"/>
      <c r="C553" s="59"/>
      <c r="D553" s="59"/>
      <c r="E553" s="59"/>
      <c r="F553" s="59"/>
      <c r="G553" s="59"/>
      <c r="H553" s="59"/>
      <c r="I553" s="59"/>
      <c r="J553" s="65"/>
      <c r="K553" s="65"/>
      <c r="L553" s="65"/>
      <c r="M553" s="65"/>
      <c r="N553" s="59"/>
      <c r="O553" s="59"/>
      <c r="P553" s="59"/>
      <c r="Q553" s="59"/>
      <c r="R553" s="59"/>
      <c r="S553" s="59"/>
      <c r="T553" s="59"/>
      <c r="U553" s="59"/>
      <c r="V553" s="59"/>
      <c r="W553" s="59"/>
      <c r="X553" s="59"/>
      <c r="Y553" s="59"/>
      <c r="Z553" s="91"/>
      <c r="AA553" s="59"/>
      <c r="AB553" s="59"/>
      <c r="AC553" s="59"/>
      <c r="AD553" s="59"/>
      <c r="AE553" s="59"/>
      <c r="AF553" s="59"/>
      <c r="AG553" s="59"/>
      <c r="AH553" s="59"/>
    </row>
    <row r="554" spans="1:34" ht="15.75" customHeight="1">
      <c r="A554" s="59"/>
      <c r="B554" s="59"/>
      <c r="C554" s="59"/>
      <c r="D554" s="59"/>
      <c r="E554" s="59"/>
      <c r="F554" s="59"/>
      <c r="G554" s="59"/>
      <c r="H554" s="59"/>
      <c r="I554" s="59"/>
      <c r="J554" s="65"/>
      <c r="K554" s="65"/>
      <c r="L554" s="65"/>
      <c r="M554" s="65"/>
      <c r="N554" s="59"/>
      <c r="O554" s="59"/>
      <c r="P554" s="59"/>
      <c r="Q554" s="59"/>
      <c r="R554" s="59"/>
      <c r="S554" s="59"/>
      <c r="T554" s="59"/>
      <c r="U554" s="59"/>
      <c r="V554" s="59"/>
      <c r="W554" s="59"/>
      <c r="X554" s="59"/>
      <c r="Y554" s="59"/>
      <c r="Z554" s="91"/>
      <c r="AA554" s="59"/>
      <c r="AB554" s="59"/>
      <c r="AC554" s="59"/>
      <c r="AD554" s="59"/>
      <c r="AE554" s="59"/>
      <c r="AF554" s="59"/>
      <c r="AG554" s="59"/>
      <c r="AH554" s="59"/>
    </row>
    <row r="555" spans="1:34" ht="15.75" customHeight="1">
      <c r="A555" s="59"/>
      <c r="B555" s="59"/>
      <c r="C555" s="59"/>
      <c r="D555" s="59"/>
      <c r="E555" s="59"/>
      <c r="F555" s="59"/>
      <c r="G555" s="59"/>
      <c r="H555" s="59"/>
      <c r="I555" s="59"/>
      <c r="J555" s="65"/>
      <c r="K555" s="65"/>
      <c r="L555" s="65"/>
      <c r="M555" s="65"/>
      <c r="N555" s="59"/>
      <c r="O555" s="59"/>
      <c r="P555" s="59"/>
      <c r="Q555" s="59"/>
      <c r="R555" s="59"/>
      <c r="S555" s="59"/>
      <c r="T555" s="59"/>
      <c r="U555" s="59"/>
      <c r="V555" s="59"/>
      <c r="W555" s="59"/>
      <c r="X555" s="59"/>
      <c r="Y555" s="59"/>
      <c r="Z555" s="91"/>
      <c r="AA555" s="59"/>
      <c r="AB555" s="59"/>
      <c r="AC555" s="59"/>
      <c r="AD555" s="59"/>
      <c r="AE555" s="59"/>
      <c r="AF555" s="59"/>
      <c r="AG555" s="59"/>
      <c r="AH555" s="59"/>
    </row>
    <row r="556" spans="1:34" ht="15.75" customHeight="1">
      <c r="A556" s="59"/>
      <c r="B556" s="59"/>
      <c r="C556" s="59"/>
      <c r="D556" s="59"/>
      <c r="E556" s="59"/>
      <c r="F556" s="59"/>
      <c r="G556" s="59"/>
      <c r="H556" s="59"/>
      <c r="I556" s="59"/>
      <c r="J556" s="65"/>
      <c r="K556" s="65"/>
      <c r="L556" s="65"/>
      <c r="M556" s="65"/>
      <c r="N556" s="59"/>
      <c r="O556" s="59"/>
      <c r="P556" s="59"/>
      <c r="Q556" s="59"/>
      <c r="R556" s="59"/>
      <c r="S556" s="59"/>
      <c r="T556" s="59"/>
      <c r="U556" s="59"/>
      <c r="V556" s="59"/>
      <c r="W556" s="59"/>
      <c r="X556" s="59"/>
      <c r="Y556" s="59"/>
      <c r="Z556" s="91"/>
      <c r="AA556" s="59"/>
      <c r="AB556" s="59"/>
      <c r="AC556" s="59"/>
      <c r="AD556" s="59"/>
      <c r="AE556" s="59"/>
      <c r="AF556" s="59"/>
      <c r="AG556" s="59"/>
      <c r="AH556" s="59"/>
    </row>
    <row r="557" spans="1:34" ht="15.75" customHeight="1">
      <c r="A557" s="59"/>
      <c r="B557" s="59"/>
      <c r="C557" s="59"/>
      <c r="D557" s="59"/>
      <c r="E557" s="59"/>
      <c r="F557" s="59"/>
      <c r="G557" s="59"/>
      <c r="H557" s="59"/>
      <c r="I557" s="59"/>
      <c r="J557" s="65"/>
      <c r="K557" s="65"/>
      <c r="L557" s="65"/>
      <c r="M557" s="65"/>
      <c r="N557" s="59"/>
      <c r="O557" s="59"/>
      <c r="P557" s="59"/>
      <c r="Q557" s="59"/>
      <c r="R557" s="59"/>
      <c r="S557" s="59"/>
      <c r="T557" s="59"/>
      <c r="U557" s="59"/>
      <c r="V557" s="59"/>
      <c r="W557" s="59"/>
      <c r="X557" s="59"/>
      <c r="Y557" s="59"/>
      <c r="Z557" s="91"/>
      <c r="AA557" s="59"/>
      <c r="AB557" s="59"/>
      <c r="AC557" s="59"/>
      <c r="AD557" s="59"/>
      <c r="AE557" s="59"/>
      <c r="AF557" s="59"/>
      <c r="AG557" s="59"/>
      <c r="AH557" s="59"/>
    </row>
    <row r="558" spans="1:34" ht="15.75" customHeight="1">
      <c r="A558" s="59"/>
      <c r="B558" s="59"/>
      <c r="C558" s="59"/>
      <c r="D558" s="59"/>
      <c r="E558" s="59"/>
      <c r="F558" s="59"/>
      <c r="G558" s="59"/>
      <c r="H558" s="59"/>
      <c r="I558" s="59"/>
      <c r="J558" s="65"/>
      <c r="K558" s="65"/>
      <c r="L558" s="65"/>
      <c r="M558" s="65"/>
      <c r="N558" s="59"/>
      <c r="O558" s="59"/>
      <c r="P558" s="59"/>
      <c r="Q558" s="59"/>
      <c r="R558" s="59"/>
      <c r="S558" s="59"/>
      <c r="T558" s="59"/>
      <c r="U558" s="59"/>
      <c r="V558" s="59"/>
      <c r="W558" s="59"/>
      <c r="X558" s="59"/>
      <c r="Y558" s="59"/>
      <c r="Z558" s="91"/>
      <c r="AA558" s="59"/>
      <c r="AB558" s="59"/>
      <c r="AC558" s="59"/>
      <c r="AD558" s="59"/>
      <c r="AE558" s="59"/>
      <c r="AF558" s="59"/>
      <c r="AG558" s="59"/>
      <c r="AH558" s="59"/>
    </row>
    <row r="559" spans="1:34" ht="15.75" customHeight="1">
      <c r="A559" s="59"/>
      <c r="B559" s="59"/>
      <c r="C559" s="59"/>
      <c r="D559" s="59"/>
      <c r="E559" s="59"/>
      <c r="F559" s="59"/>
      <c r="G559" s="59"/>
      <c r="H559" s="59"/>
      <c r="I559" s="59"/>
      <c r="J559" s="65"/>
      <c r="K559" s="65"/>
      <c r="L559" s="65"/>
      <c r="M559" s="65"/>
      <c r="N559" s="59"/>
      <c r="O559" s="59"/>
      <c r="P559" s="59"/>
      <c r="Q559" s="59"/>
      <c r="R559" s="59"/>
      <c r="S559" s="59"/>
      <c r="T559" s="59"/>
      <c r="U559" s="59"/>
      <c r="V559" s="59"/>
      <c r="W559" s="59"/>
      <c r="X559" s="59"/>
      <c r="Y559" s="59"/>
      <c r="Z559" s="91"/>
      <c r="AA559" s="59"/>
      <c r="AB559" s="59"/>
      <c r="AC559" s="59"/>
      <c r="AD559" s="59"/>
      <c r="AE559" s="59"/>
      <c r="AF559" s="59"/>
      <c r="AG559" s="59"/>
      <c r="AH559" s="59"/>
    </row>
    <row r="560" spans="1:34" ht="15.75" customHeight="1">
      <c r="A560" s="59"/>
      <c r="B560" s="59"/>
      <c r="C560" s="59"/>
      <c r="D560" s="59"/>
      <c r="E560" s="59"/>
      <c r="F560" s="59"/>
      <c r="G560" s="59"/>
      <c r="H560" s="59"/>
      <c r="I560" s="59"/>
      <c r="J560" s="65"/>
      <c r="K560" s="65"/>
      <c r="L560" s="65"/>
      <c r="M560" s="65"/>
      <c r="N560" s="59"/>
      <c r="O560" s="59"/>
      <c r="P560" s="59"/>
      <c r="Q560" s="59"/>
      <c r="R560" s="59"/>
      <c r="S560" s="59"/>
      <c r="T560" s="59"/>
      <c r="U560" s="59"/>
      <c r="V560" s="59"/>
      <c r="W560" s="59"/>
      <c r="X560" s="59"/>
      <c r="Y560" s="59"/>
      <c r="Z560" s="91"/>
      <c r="AA560" s="59"/>
      <c r="AB560" s="59"/>
      <c r="AC560" s="59"/>
      <c r="AD560" s="59"/>
      <c r="AE560" s="59"/>
      <c r="AF560" s="59"/>
      <c r="AG560" s="59"/>
      <c r="AH560" s="59"/>
    </row>
    <row r="561" spans="1:34" ht="15.75" customHeight="1">
      <c r="A561" s="59"/>
      <c r="B561" s="59"/>
      <c r="C561" s="59"/>
      <c r="D561" s="59"/>
      <c r="E561" s="59"/>
      <c r="F561" s="59"/>
      <c r="G561" s="59"/>
      <c r="H561" s="59"/>
      <c r="I561" s="59"/>
      <c r="J561" s="65"/>
      <c r="K561" s="65"/>
      <c r="L561" s="65"/>
      <c r="M561" s="65"/>
      <c r="N561" s="59"/>
      <c r="O561" s="59"/>
      <c r="P561" s="59"/>
      <c r="Q561" s="59"/>
      <c r="R561" s="59"/>
      <c r="S561" s="59"/>
      <c r="T561" s="59"/>
      <c r="U561" s="59"/>
      <c r="V561" s="59"/>
      <c r="W561" s="59"/>
      <c r="X561" s="59"/>
      <c r="Y561" s="59"/>
      <c r="Z561" s="91"/>
      <c r="AA561" s="59"/>
      <c r="AB561" s="59"/>
      <c r="AC561" s="59"/>
      <c r="AD561" s="59"/>
      <c r="AE561" s="59"/>
      <c r="AF561" s="59"/>
      <c r="AG561" s="59"/>
      <c r="AH561" s="59"/>
    </row>
    <row r="562" spans="1:34" ht="15.75" customHeight="1">
      <c r="A562" s="59"/>
      <c r="B562" s="59"/>
      <c r="C562" s="59"/>
      <c r="D562" s="59"/>
      <c r="E562" s="59"/>
      <c r="F562" s="59"/>
      <c r="G562" s="59"/>
      <c r="H562" s="59"/>
      <c r="I562" s="59"/>
      <c r="J562" s="65"/>
      <c r="K562" s="65"/>
      <c r="L562" s="65"/>
      <c r="M562" s="65"/>
      <c r="N562" s="59"/>
      <c r="O562" s="59"/>
      <c r="P562" s="59"/>
      <c r="Q562" s="59"/>
      <c r="R562" s="59"/>
      <c r="S562" s="59"/>
      <c r="T562" s="59"/>
      <c r="U562" s="59"/>
      <c r="V562" s="59"/>
      <c r="W562" s="59"/>
      <c r="X562" s="59"/>
      <c r="Y562" s="59"/>
      <c r="Z562" s="91"/>
      <c r="AA562" s="59"/>
      <c r="AB562" s="59"/>
      <c r="AC562" s="59"/>
      <c r="AD562" s="59"/>
      <c r="AE562" s="59"/>
      <c r="AF562" s="59"/>
      <c r="AG562" s="59"/>
      <c r="AH562" s="59"/>
    </row>
    <row r="563" spans="1:34" ht="15.75" customHeight="1">
      <c r="A563" s="59"/>
      <c r="B563" s="59"/>
      <c r="C563" s="59"/>
      <c r="D563" s="59"/>
      <c r="E563" s="59"/>
      <c r="F563" s="59"/>
      <c r="G563" s="59"/>
      <c r="H563" s="59"/>
      <c r="I563" s="59"/>
      <c r="J563" s="65"/>
      <c r="K563" s="65"/>
      <c r="L563" s="65"/>
      <c r="M563" s="65"/>
      <c r="N563" s="59"/>
      <c r="O563" s="59"/>
      <c r="P563" s="59"/>
      <c r="Q563" s="59"/>
      <c r="R563" s="59"/>
      <c r="S563" s="59"/>
      <c r="T563" s="59"/>
      <c r="U563" s="59"/>
      <c r="V563" s="59"/>
      <c r="W563" s="59"/>
      <c r="X563" s="59"/>
      <c r="Y563" s="59"/>
      <c r="Z563" s="91"/>
      <c r="AA563" s="59"/>
      <c r="AB563" s="59"/>
      <c r="AC563" s="59"/>
      <c r="AD563" s="59"/>
      <c r="AE563" s="59"/>
      <c r="AF563" s="59"/>
      <c r="AG563" s="59"/>
      <c r="AH563" s="59"/>
    </row>
    <row r="564" spans="1:34" ht="15.75" customHeight="1">
      <c r="A564" s="59"/>
      <c r="B564" s="59"/>
      <c r="C564" s="59"/>
      <c r="D564" s="59"/>
      <c r="E564" s="59"/>
      <c r="F564" s="59"/>
      <c r="G564" s="59"/>
      <c r="H564" s="59"/>
      <c r="I564" s="59"/>
      <c r="J564" s="65"/>
      <c r="K564" s="65"/>
      <c r="L564" s="65"/>
      <c r="M564" s="65"/>
      <c r="N564" s="59"/>
      <c r="O564" s="59"/>
      <c r="P564" s="59"/>
      <c r="Q564" s="59"/>
      <c r="R564" s="59"/>
      <c r="S564" s="59"/>
      <c r="T564" s="59"/>
      <c r="U564" s="59"/>
      <c r="V564" s="59"/>
      <c r="W564" s="59"/>
      <c r="X564" s="59"/>
      <c r="Y564" s="59"/>
      <c r="Z564" s="91"/>
      <c r="AA564" s="59"/>
      <c r="AB564" s="59"/>
      <c r="AC564" s="59"/>
      <c r="AD564" s="59"/>
      <c r="AE564" s="59"/>
      <c r="AF564" s="59"/>
      <c r="AG564" s="59"/>
      <c r="AH564" s="59"/>
    </row>
    <row r="565" spans="1:34" ht="15.75" customHeight="1">
      <c r="A565" s="59"/>
      <c r="B565" s="59"/>
      <c r="C565" s="59"/>
      <c r="D565" s="59"/>
      <c r="E565" s="59"/>
      <c r="F565" s="59"/>
      <c r="G565" s="59"/>
      <c r="H565" s="59"/>
      <c r="I565" s="59"/>
      <c r="J565" s="65"/>
      <c r="K565" s="65"/>
      <c r="L565" s="65"/>
      <c r="M565" s="65"/>
      <c r="N565" s="59"/>
      <c r="O565" s="59"/>
      <c r="P565" s="59"/>
      <c r="Q565" s="59"/>
      <c r="R565" s="59"/>
      <c r="S565" s="59"/>
      <c r="T565" s="59"/>
      <c r="U565" s="59"/>
      <c r="V565" s="59"/>
      <c r="W565" s="59"/>
      <c r="X565" s="59"/>
      <c r="Y565" s="59"/>
      <c r="Z565" s="91"/>
      <c r="AA565" s="59"/>
      <c r="AB565" s="59"/>
      <c r="AC565" s="59"/>
      <c r="AD565" s="59"/>
      <c r="AE565" s="59"/>
      <c r="AF565" s="59"/>
      <c r="AG565" s="59"/>
      <c r="AH565" s="59"/>
    </row>
    <row r="566" spans="1:34" ht="15.75" customHeight="1">
      <c r="A566" s="59"/>
      <c r="B566" s="59"/>
      <c r="C566" s="59"/>
      <c r="D566" s="59"/>
      <c r="E566" s="59"/>
      <c r="F566" s="59"/>
      <c r="G566" s="59"/>
      <c r="H566" s="59"/>
      <c r="I566" s="59"/>
      <c r="J566" s="65"/>
      <c r="K566" s="65"/>
      <c r="L566" s="65"/>
      <c r="M566" s="65"/>
      <c r="N566" s="59"/>
      <c r="O566" s="59"/>
      <c r="P566" s="59"/>
      <c r="Q566" s="59"/>
      <c r="R566" s="59"/>
      <c r="S566" s="59"/>
      <c r="T566" s="59"/>
      <c r="U566" s="59"/>
      <c r="V566" s="59"/>
      <c r="W566" s="59"/>
      <c r="X566" s="59"/>
      <c r="Y566" s="59"/>
      <c r="Z566" s="91"/>
      <c r="AA566" s="59"/>
      <c r="AB566" s="59"/>
      <c r="AC566" s="59"/>
      <c r="AD566" s="59"/>
      <c r="AE566" s="59"/>
      <c r="AF566" s="59"/>
      <c r="AG566" s="59"/>
      <c r="AH566" s="59"/>
    </row>
    <row r="567" spans="1:34" ht="15.75" customHeight="1">
      <c r="A567" s="59"/>
      <c r="B567" s="59"/>
      <c r="C567" s="59"/>
      <c r="D567" s="59"/>
      <c r="E567" s="59"/>
      <c r="F567" s="59"/>
      <c r="G567" s="59"/>
      <c r="H567" s="59"/>
      <c r="I567" s="59"/>
      <c r="J567" s="65"/>
      <c r="K567" s="65"/>
      <c r="L567" s="65"/>
      <c r="M567" s="65"/>
      <c r="N567" s="59"/>
      <c r="O567" s="59"/>
      <c r="P567" s="59"/>
      <c r="Q567" s="59"/>
      <c r="R567" s="59"/>
      <c r="S567" s="59"/>
      <c r="T567" s="59"/>
      <c r="U567" s="59"/>
      <c r="V567" s="59"/>
      <c r="W567" s="59"/>
      <c r="X567" s="59"/>
      <c r="Y567" s="59"/>
      <c r="Z567" s="91"/>
      <c r="AA567" s="59"/>
      <c r="AB567" s="59"/>
      <c r="AC567" s="59"/>
      <c r="AD567" s="59"/>
      <c r="AE567" s="59"/>
      <c r="AF567" s="59"/>
      <c r="AG567" s="59"/>
      <c r="AH567" s="59"/>
    </row>
    <row r="568" spans="1:34" ht="15.75" customHeight="1">
      <c r="A568" s="59"/>
      <c r="B568" s="59"/>
      <c r="C568" s="59"/>
      <c r="D568" s="59"/>
      <c r="E568" s="59"/>
      <c r="F568" s="59"/>
      <c r="G568" s="59"/>
      <c r="H568" s="59"/>
      <c r="I568" s="59"/>
      <c r="J568" s="65"/>
      <c r="K568" s="65"/>
      <c r="L568" s="65"/>
      <c r="M568" s="65"/>
      <c r="N568" s="59"/>
      <c r="O568" s="59"/>
      <c r="P568" s="59"/>
      <c r="Q568" s="59"/>
      <c r="R568" s="59"/>
      <c r="S568" s="59"/>
      <c r="T568" s="59"/>
      <c r="U568" s="59"/>
      <c r="V568" s="59"/>
      <c r="W568" s="59"/>
      <c r="X568" s="59"/>
      <c r="Y568" s="59"/>
      <c r="Z568" s="91"/>
      <c r="AA568" s="59"/>
      <c r="AB568" s="59"/>
      <c r="AC568" s="59"/>
      <c r="AD568" s="59"/>
      <c r="AE568" s="59"/>
      <c r="AF568" s="59"/>
      <c r="AG568" s="59"/>
      <c r="AH568" s="59"/>
    </row>
    <row r="569" spans="1:34" ht="15.75" customHeight="1">
      <c r="A569" s="59"/>
      <c r="B569" s="59"/>
      <c r="C569" s="59"/>
      <c r="D569" s="59"/>
      <c r="E569" s="59"/>
      <c r="F569" s="59"/>
      <c r="G569" s="59"/>
      <c r="H569" s="59"/>
      <c r="I569" s="59"/>
      <c r="J569" s="65"/>
      <c r="K569" s="65"/>
      <c r="L569" s="65"/>
      <c r="M569" s="65"/>
      <c r="N569" s="59"/>
      <c r="O569" s="59"/>
      <c r="P569" s="59"/>
      <c r="Q569" s="59"/>
      <c r="R569" s="59"/>
      <c r="S569" s="59"/>
      <c r="T569" s="59"/>
      <c r="U569" s="59"/>
      <c r="V569" s="59"/>
      <c r="W569" s="59"/>
      <c r="X569" s="59"/>
      <c r="Y569" s="59"/>
      <c r="Z569" s="91"/>
      <c r="AA569" s="59"/>
      <c r="AB569" s="59"/>
      <c r="AC569" s="59"/>
      <c r="AD569" s="59"/>
      <c r="AE569" s="59"/>
      <c r="AF569" s="59"/>
      <c r="AG569" s="59"/>
      <c r="AH569" s="59"/>
    </row>
    <row r="570" spans="1:34" ht="15.75" customHeight="1">
      <c r="A570" s="59"/>
      <c r="B570" s="59"/>
      <c r="C570" s="59"/>
      <c r="D570" s="59"/>
      <c r="E570" s="59"/>
      <c r="F570" s="59"/>
      <c r="G570" s="59"/>
      <c r="H570" s="59"/>
      <c r="I570" s="59"/>
      <c r="J570" s="65"/>
      <c r="K570" s="65"/>
      <c r="L570" s="65"/>
      <c r="M570" s="65"/>
      <c r="N570" s="59"/>
      <c r="O570" s="59"/>
      <c r="P570" s="59"/>
      <c r="Q570" s="59"/>
      <c r="R570" s="59"/>
      <c r="S570" s="59"/>
      <c r="T570" s="59"/>
      <c r="U570" s="59"/>
      <c r="V570" s="59"/>
      <c r="W570" s="59"/>
      <c r="X570" s="59"/>
      <c r="Y570" s="59"/>
      <c r="Z570" s="91"/>
      <c r="AA570" s="59"/>
      <c r="AB570" s="59"/>
      <c r="AC570" s="59"/>
      <c r="AD570" s="59"/>
      <c r="AE570" s="59"/>
      <c r="AF570" s="59"/>
      <c r="AG570" s="59"/>
      <c r="AH570" s="59"/>
    </row>
    <row r="571" spans="1:34" ht="15.75" customHeight="1">
      <c r="A571" s="59"/>
      <c r="B571" s="59"/>
      <c r="C571" s="59"/>
      <c r="D571" s="59"/>
      <c r="E571" s="59"/>
      <c r="F571" s="59"/>
      <c r="G571" s="59"/>
      <c r="H571" s="59"/>
      <c r="I571" s="59"/>
      <c r="J571" s="65"/>
      <c r="K571" s="65"/>
      <c r="L571" s="65"/>
      <c r="M571" s="65"/>
      <c r="N571" s="59"/>
      <c r="O571" s="59"/>
      <c r="P571" s="59"/>
      <c r="Q571" s="59"/>
      <c r="R571" s="59"/>
      <c r="S571" s="59"/>
      <c r="T571" s="59"/>
      <c r="U571" s="59"/>
      <c r="V571" s="59"/>
      <c r="W571" s="59"/>
      <c r="X571" s="59"/>
      <c r="Y571" s="59"/>
      <c r="Z571" s="91"/>
      <c r="AA571" s="59"/>
      <c r="AB571" s="59"/>
      <c r="AC571" s="59"/>
      <c r="AD571" s="59"/>
      <c r="AE571" s="59"/>
      <c r="AF571" s="59"/>
      <c r="AG571" s="59"/>
      <c r="AH571" s="59"/>
    </row>
    <row r="572" spans="1:34" ht="15.75" customHeight="1">
      <c r="A572" s="59"/>
      <c r="B572" s="59"/>
      <c r="C572" s="59"/>
      <c r="D572" s="59"/>
      <c r="E572" s="59"/>
      <c r="F572" s="59"/>
      <c r="G572" s="59"/>
      <c r="H572" s="59"/>
      <c r="I572" s="59"/>
      <c r="J572" s="65"/>
      <c r="K572" s="65"/>
      <c r="L572" s="65"/>
      <c r="M572" s="65"/>
      <c r="N572" s="59"/>
      <c r="O572" s="59"/>
      <c r="P572" s="59"/>
      <c r="Q572" s="59"/>
      <c r="R572" s="59"/>
      <c r="S572" s="59"/>
      <c r="T572" s="59"/>
      <c r="U572" s="59"/>
      <c r="V572" s="59"/>
      <c r="W572" s="59"/>
      <c r="X572" s="59"/>
      <c r="Y572" s="59"/>
      <c r="Z572" s="91"/>
      <c r="AA572" s="59"/>
      <c r="AB572" s="59"/>
      <c r="AC572" s="59"/>
      <c r="AD572" s="59"/>
      <c r="AE572" s="59"/>
      <c r="AF572" s="59"/>
      <c r="AG572" s="59"/>
      <c r="AH572" s="59"/>
    </row>
    <row r="573" spans="1:34" ht="15.75" customHeight="1">
      <c r="A573" s="59"/>
      <c r="B573" s="59"/>
      <c r="C573" s="59"/>
      <c r="D573" s="59"/>
      <c r="E573" s="59"/>
      <c r="F573" s="59"/>
      <c r="G573" s="59"/>
      <c r="H573" s="59"/>
      <c r="I573" s="59"/>
      <c r="J573" s="65"/>
      <c r="K573" s="65"/>
      <c r="L573" s="65"/>
      <c r="M573" s="65"/>
      <c r="N573" s="59"/>
      <c r="O573" s="59"/>
      <c r="P573" s="59"/>
      <c r="Q573" s="59"/>
      <c r="R573" s="59"/>
      <c r="S573" s="59"/>
      <c r="T573" s="59"/>
      <c r="U573" s="59"/>
      <c r="V573" s="59"/>
      <c r="W573" s="59"/>
      <c r="X573" s="59"/>
      <c r="Y573" s="59"/>
      <c r="Z573" s="91"/>
      <c r="AA573" s="59"/>
      <c r="AB573" s="59"/>
      <c r="AC573" s="59"/>
      <c r="AD573" s="59"/>
      <c r="AE573" s="59"/>
      <c r="AF573" s="59"/>
      <c r="AG573" s="59"/>
      <c r="AH573" s="59"/>
    </row>
    <row r="574" spans="1:34" ht="15.75" customHeight="1">
      <c r="A574" s="59"/>
      <c r="B574" s="59"/>
      <c r="C574" s="59"/>
      <c r="D574" s="59"/>
      <c r="E574" s="59"/>
      <c r="F574" s="59"/>
      <c r="G574" s="59"/>
      <c r="H574" s="59"/>
      <c r="I574" s="59"/>
      <c r="J574" s="65"/>
      <c r="K574" s="65"/>
      <c r="L574" s="65"/>
      <c r="M574" s="65"/>
      <c r="N574" s="59"/>
      <c r="O574" s="59"/>
      <c r="P574" s="59"/>
      <c r="Q574" s="59"/>
      <c r="R574" s="59"/>
      <c r="S574" s="59"/>
      <c r="T574" s="59"/>
      <c r="U574" s="59"/>
      <c r="V574" s="59"/>
      <c r="W574" s="59"/>
      <c r="X574" s="59"/>
      <c r="Y574" s="59"/>
      <c r="Z574" s="91"/>
      <c r="AA574" s="59"/>
      <c r="AB574" s="59"/>
      <c r="AC574" s="59"/>
      <c r="AD574" s="59"/>
      <c r="AE574" s="59"/>
      <c r="AF574" s="59"/>
      <c r="AG574" s="59"/>
      <c r="AH574" s="59"/>
    </row>
    <row r="575" spans="1:34" ht="15.75" customHeight="1">
      <c r="A575" s="59"/>
      <c r="B575" s="59"/>
      <c r="C575" s="59"/>
      <c r="D575" s="59"/>
      <c r="E575" s="59"/>
      <c r="F575" s="59"/>
      <c r="G575" s="59"/>
      <c r="H575" s="59"/>
      <c r="I575" s="59"/>
      <c r="J575" s="65"/>
      <c r="K575" s="65"/>
      <c r="L575" s="65"/>
      <c r="M575" s="65"/>
      <c r="N575" s="59"/>
      <c r="O575" s="59"/>
      <c r="P575" s="59"/>
      <c r="Q575" s="59"/>
      <c r="R575" s="59"/>
      <c r="S575" s="59"/>
      <c r="T575" s="59"/>
      <c r="U575" s="59"/>
      <c r="V575" s="59"/>
      <c r="W575" s="59"/>
      <c r="X575" s="59"/>
      <c r="Y575" s="59"/>
      <c r="Z575" s="91"/>
      <c r="AA575" s="59"/>
      <c r="AB575" s="59"/>
      <c r="AC575" s="59"/>
      <c r="AD575" s="59"/>
      <c r="AE575" s="59"/>
      <c r="AF575" s="59"/>
      <c r="AG575" s="59"/>
      <c r="AH575" s="59"/>
    </row>
    <row r="576" spans="1:34" ht="15.75" customHeight="1">
      <c r="A576" s="59"/>
      <c r="B576" s="59"/>
      <c r="C576" s="59"/>
      <c r="D576" s="59"/>
      <c r="E576" s="59"/>
      <c r="F576" s="59"/>
      <c r="G576" s="59"/>
      <c r="H576" s="59"/>
      <c r="I576" s="59"/>
      <c r="J576" s="65"/>
      <c r="K576" s="65"/>
      <c r="L576" s="65"/>
      <c r="M576" s="65"/>
      <c r="N576" s="59"/>
      <c r="O576" s="59"/>
      <c r="P576" s="59"/>
      <c r="Q576" s="59"/>
      <c r="R576" s="59"/>
      <c r="S576" s="59"/>
      <c r="T576" s="59"/>
      <c r="U576" s="59"/>
      <c r="V576" s="59"/>
      <c r="W576" s="59"/>
      <c r="X576" s="59"/>
      <c r="Y576" s="59"/>
      <c r="Z576" s="91"/>
      <c r="AA576" s="59"/>
      <c r="AB576" s="59"/>
      <c r="AC576" s="59"/>
      <c r="AD576" s="59"/>
      <c r="AE576" s="59"/>
      <c r="AF576" s="59"/>
      <c r="AG576" s="59"/>
      <c r="AH576" s="59"/>
    </row>
    <row r="577" spans="1:34" ht="15.75" customHeight="1">
      <c r="A577" s="59"/>
      <c r="B577" s="59"/>
      <c r="C577" s="59"/>
      <c r="D577" s="59"/>
      <c r="E577" s="59"/>
      <c r="F577" s="59"/>
      <c r="G577" s="59"/>
      <c r="H577" s="59"/>
      <c r="I577" s="59"/>
      <c r="J577" s="65"/>
      <c r="K577" s="65"/>
      <c r="L577" s="65"/>
      <c r="M577" s="65"/>
      <c r="N577" s="59"/>
      <c r="O577" s="59"/>
      <c r="P577" s="59"/>
      <c r="Q577" s="59"/>
      <c r="R577" s="59"/>
      <c r="S577" s="59"/>
      <c r="T577" s="59"/>
      <c r="U577" s="59"/>
      <c r="V577" s="59"/>
      <c r="W577" s="59"/>
      <c r="X577" s="59"/>
      <c r="Y577" s="59"/>
      <c r="Z577" s="91"/>
      <c r="AA577" s="59"/>
      <c r="AB577" s="59"/>
      <c r="AC577" s="59"/>
      <c r="AD577" s="59"/>
      <c r="AE577" s="59"/>
      <c r="AF577" s="59"/>
      <c r="AG577" s="59"/>
      <c r="AH577" s="59"/>
    </row>
    <row r="578" spans="1:34" ht="15.75" customHeight="1">
      <c r="A578" s="59"/>
      <c r="B578" s="59"/>
      <c r="C578" s="59"/>
      <c r="D578" s="59"/>
      <c r="E578" s="59"/>
      <c r="F578" s="59"/>
      <c r="G578" s="59"/>
      <c r="H578" s="59"/>
      <c r="I578" s="59"/>
      <c r="J578" s="65"/>
      <c r="K578" s="65"/>
      <c r="L578" s="65"/>
      <c r="M578" s="65"/>
      <c r="N578" s="59"/>
      <c r="O578" s="59"/>
      <c r="P578" s="59"/>
      <c r="Q578" s="59"/>
      <c r="R578" s="59"/>
      <c r="S578" s="59"/>
      <c r="T578" s="59"/>
      <c r="U578" s="59"/>
      <c r="V578" s="59"/>
      <c r="W578" s="59"/>
      <c r="X578" s="59"/>
      <c r="Y578" s="59"/>
      <c r="Z578" s="91"/>
      <c r="AA578" s="59"/>
      <c r="AB578" s="59"/>
      <c r="AC578" s="59"/>
      <c r="AD578" s="59"/>
      <c r="AE578" s="59"/>
      <c r="AF578" s="59"/>
      <c r="AG578" s="59"/>
      <c r="AH578" s="59"/>
    </row>
    <row r="579" spans="1:34" ht="15.75" customHeight="1">
      <c r="A579" s="59"/>
      <c r="B579" s="59"/>
      <c r="C579" s="59"/>
      <c r="D579" s="59"/>
      <c r="E579" s="59"/>
      <c r="F579" s="59"/>
      <c r="G579" s="59"/>
      <c r="H579" s="59"/>
      <c r="I579" s="59"/>
      <c r="J579" s="65"/>
      <c r="K579" s="65"/>
      <c r="L579" s="65"/>
      <c r="M579" s="65"/>
      <c r="N579" s="59"/>
      <c r="O579" s="59"/>
      <c r="P579" s="59"/>
      <c r="Q579" s="59"/>
      <c r="R579" s="59"/>
      <c r="S579" s="59"/>
      <c r="T579" s="59"/>
      <c r="U579" s="59"/>
      <c r="V579" s="59"/>
      <c r="W579" s="59"/>
      <c r="X579" s="59"/>
      <c r="Y579" s="59"/>
      <c r="Z579" s="91"/>
      <c r="AA579" s="59"/>
      <c r="AB579" s="59"/>
      <c r="AC579" s="59"/>
      <c r="AD579" s="59"/>
      <c r="AE579" s="59"/>
      <c r="AF579" s="59"/>
      <c r="AG579" s="59"/>
      <c r="AH579" s="59"/>
    </row>
    <row r="580" spans="1:34" ht="15.75" customHeight="1">
      <c r="A580" s="59"/>
      <c r="B580" s="59"/>
      <c r="C580" s="59"/>
      <c r="D580" s="59"/>
      <c r="E580" s="59"/>
      <c r="F580" s="59"/>
      <c r="G580" s="59"/>
      <c r="H580" s="59"/>
      <c r="I580" s="59"/>
      <c r="J580" s="65"/>
      <c r="K580" s="65"/>
      <c r="L580" s="65"/>
      <c r="M580" s="65"/>
      <c r="N580" s="59"/>
      <c r="O580" s="59"/>
      <c r="P580" s="59"/>
      <c r="Q580" s="59"/>
      <c r="R580" s="59"/>
      <c r="S580" s="59"/>
      <c r="T580" s="59"/>
      <c r="U580" s="59"/>
      <c r="V580" s="59"/>
      <c r="W580" s="59"/>
      <c r="X580" s="59"/>
      <c r="Y580" s="59"/>
      <c r="Z580" s="91"/>
      <c r="AA580" s="59"/>
      <c r="AB580" s="59"/>
      <c r="AC580" s="59"/>
      <c r="AD580" s="59"/>
      <c r="AE580" s="59"/>
      <c r="AF580" s="59"/>
      <c r="AG580" s="59"/>
      <c r="AH580" s="59"/>
    </row>
    <row r="581" spans="1:34" ht="15.75" customHeight="1">
      <c r="A581" s="59"/>
      <c r="B581" s="59"/>
      <c r="C581" s="59"/>
      <c r="D581" s="59"/>
      <c r="E581" s="59"/>
      <c r="F581" s="59"/>
      <c r="G581" s="59"/>
      <c r="H581" s="59"/>
      <c r="I581" s="59"/>
      <c r="J581" s="65"/>
      <c r="K581" s="65"/>
      <c r="L581" s="65"/>
      <c r="M581" s="65"/>
      <c r="N581" s="59"/>
      <c r="O581" s="59"/>
      <c r="P581" s="59"/>
      <c r="Q581" s="59"/>
      <c r="R581" s="59"/>
      <c r="S581" s="59"/>
      <c r="T581" s="59"/>
      <c r="U581" s="59"/>
      <c r="V581" s="59"/>
      <c r="W581" s="59"/>
      <c r="X581" s="59"/>
      <c r="Y581" s="59"/>
      <c r="Z581" s="91"/>
      <c r="AA581" s="59"/>
      <c r="AB581" s="59"/>
      <c r="AC581" s="59"/>
      <c r="AD581" s="59"/>
      <c r="AE581" s="59"/>
      <c r="AF581" s="59"/>
      <c r="AG581" s="59"/>
      <c r="AH581" s="59"/>
    </row>
    <row r="582" spans="1:34" ht="15.75" customHeight="1">
      <c r="A582" s="59"/>
      <c r="B582" s="59"/>
      <c r="C582" s="59"/>
      <c r="D582" s="59"/>
      <c r="E582" s="59"/>
      <c r="F582" s="59"/>
      <c r="G582" s="59"/>
      <c r="H582" s="59"/>
      <c r="I582" s="59"/>
      <c r="J582" s="65"/>
      <c r="K582" s="65"/>
      <c r="L582" s="65"/>
      <c r="M582" s="65"/>
      <c r="N582" s="59"/>
      <c r="O582" s="59"/>
      <c r="P582" s="59"/>
      <c r="Q582" s="59"/>
      <c r="R582" s="59"/>
      <c r="S582" s="59"/>
      <c r="T582" s="59"/>
      <c r="U582" s="59"/>
      <c r="V582" s="59"/>
      <c r="W582" s="59"/>
      <c r="X582" s="59"/>
      <c r="Y582" s="59"/>
      <c r="Z582" s="91"/>
      <c r="AA582" s="59"/>
      <c r="AB582" s="59"/>
      <c r="AC582" s="59"/>
      <c r="AD582" s="59"/>
      <c r="AE582" s="59"/>
      <c r="AF582" s="59"/>
      <c r="AG582" s="59"/>
      <c r="AH582" s="59"/>
    </row>
    <row r="583" spans="1:34" ht="15.75" customHeight="1">
      <c r="A583" s="59"/>
      <c r="B583" s="59"/>
      <c r="C583" s="59"/>
      <c r="D583" s="59"/>
      <c r="E583" s="59"/>
      <c r="F583" s="59"/>
      <c r="G583" s="59"/>
      <c r="H583" s="59"/>
      <c r="I583" s="59"/>
      <c r="J583" s="65"/>
      <c r="K583" s="65"/>
      <c r="L583" s="65"/>
      <c r="M583" s="65"/>
      <c r="N583" s="59"/>
      <c r="O583" s="59"/>
      <c r="P583" s="59"/>
      <c r="Q583" s="59"/>
      <c r="R583" s="59"/>
      <c r="S583" s="59"/>
      <c r="T583" s="59"/>
      <c r="U583" s="59"/>
      <c r="V583" s="59"/>
      <c r="W583" s="59"/>
      <c r="X583" s="59"/>
      <c r="Y583" s="59"/>
      <c r="Z583" s="91"/>
      <c r="AA583" s="59"/>
      <c r="AB583" s="59"/>
      <c r="AC583" s="59"/>
      <c r="AD583" s="59"/>
      <c r="AE583" s="59"/>
      <c r="AF583" s="59"/>
      <c r="AG583" s="59"/>
      <c r="AH583" s="59"/>
    </row>
    <row r="584" spans="1:34" ht="15.75" customHeight="1">
      <c r="A584" s="59"/>
      <c r="B584" s="59"/>
      <c r="C584" s="59"/>
      <c r="D584" s="59"/>
      <c r="E584" s="59"/>
      <c r="F584" s="59"/>
      <c r="G584" s="59"/>
      <c r="H584" s="59"/>
      <c r="I584" s="59"/>
      <c r="J584" s="65"/>
      <c r="K584" s="65"/>
      <c r="L584" s="65"/>
      <c r="M584" s="65"/>
      <c r="N584" s="59"/>
      <c r="O584" s="59"/>
      <c r="P584" s="59"/>
      <c r="Q584" s="59"/>
      <c r="R584" s="59"/>
      <c r="S584" s="59"/>
      <c r="T584" s="59"/>
      <c r="U584" s="59"/>
      <c r="V584" s="59"/>
      <c r="W584" s="59"/>
      <c r="X584" s="59"/>
      <c r="Y584" s="59"/>
      <c r="Z584" s="91"/>
      <c r="AA584" s="59"/>
      <c r="AB584" s="59"/>
      <c r="AC584" s="59"/>
      <c r="AD584" s="59"/>
      <c r="AE584" s="59"/>
      <c r="AF584" s="59"/>
      <c r="AG584" s="59"/>
      <c r="AH584" s="59"/>
    </row>
    <row r="585" spans="1:34" ht="15.75" customHeight="1">
      <c r="A585" s="59"/>
      <c r="B585" s="59"/>
      <c r="C585" s="59"/>
      <c r="D585" s="59"/>
      <c r="E585" s="59"/>
      <c r="F585" s="59"/>
      <c r="G585" s="59"/>
      <c r="H585" s="59"/>
      <c r="I585" s="59"/>
      <c r="J585" s="65"/>
      <c r="K585" s="65"/>
      <c r="L585" s="65"/>
      <c r="M585" s="65"/>
      <c r="N585" s="59"/>
      <c r="O585" s="59"/>
      <c r="P585" s="59"/>
      <c r="Q585" s="59"/>
      <c r="R585" s="59"/>
      <c r="S585" s="59"/>
      <c r="T585" s="59"/>
      <c r="U585" s="59"/>
      <c r="V585" s="59"/>
      <c r="W585" s="59"/>
      <c r="X585" s="59"/>
      <c r="Y585" s="59"/>
      <c r="Z585" s="91"/>
      <c r="AA585" s="59"/>
      <c r="AB585" s="59"/>
      <c r="AC585" s="59"/>
      <c r="AD585" s="59"/>
      <c r="AE585" s="59"/>
      <c r="AF585" s="59"/>
      <c r="AG585" s="59"/>
      <c r="AH585" s="59"/>
    </row>
    <row r="586" spans="1:34" ht="15.75" customHeight="1">
      <c r="A586" s="59"/>
      <c r="B586" s="59"/>
      <c r="C586" s="59"/>
      <c r="D586" s="59"/>
      <c r="E586" s="59"/>
      <c r="F586" s="59"/>
      <c r="G586" s="59"/>
      <c r="H586" s="59"/>
      <c r="I586" s="59"/>
      <c r="J586" s="65"/>
      <c r="K586" s="65"/>
      <c r="L586" s="65"/>
      <c r="M586" s="65"/>
      <c r="N586" s="59"/>
      <c r="O586" s="59"/>
      <c r="P586" s="59"/>
      <c r="Q586" s="59"/>
      <c r="R586" s="59"/>
      <c r="S586" s="59"/>
      <c r="T586" s="59"/>
      <c r="U586" s="59"/>
      <c r="V586" s="59"/>
      <c r="W586" s="59"/>
      <c r="X586" s="59"/>
      <c r="Y586" s="59"/>
      <c r="Z586" s="91"/>
      <c r="AA586" s="59"/>
      <c r="AB586" s="59"/>
      <c r="AC586" s="59"/>
      <c r="AD586" s="59"/>
      <c r="AE586" s="59"/>
      <c r="AF586" s="59"/>
      <c r="AG586" s="59"/>
      <c r="AH586" s="59"/>
    </row>
    <row r="587" spans="1:34" ht="15.75" customHeight="1">
      <c r="A587" s="59"/>
      <c r="B587" s="59"/>
      <c r="C587" s="59"/>
      <c r="D587" s="59"/>
      <c r="E587" s="59"/>
      <c r="F587" s="59"/>
      <c r="G587" s="59"/>
      <c r="H587" s="59"/>
      <c r="I587" s="59"/>
      <c r="J587" s="65"/>
      <c r="K587" s="65"/>
      <c r="L587" s="65"/>
      <c r="M587" s="65"/>
      <c r="N587" s="59"/>
      <c r="O587" s="59"/>
      <c r="P587" s="59"/>
      <c r="Q587" s="59"/>
      <c r="R587" s="59"/>
      <c r="S587" s="59"/>
      <c r="T587" s="59"/>
      <c r="U587" s="59"/>
      <c r="V587" s="59"/>
      <c r="W587" s="59"/>
      <c r="X587" s="59"/>
      <c r="Y587" s="59"/>
      <c r="Z587" s="91"/>
      <c r="AA587" s="59"/>
      <c r="AB587" s="59"/>
      <c r="AC587" s="59"/>
      <c r="AD587" s="59"/>
      <c r="AE587" s="59"/>
      <c r="AF587" s="59"/>
      <c r="AG587" s="59"/>
      <c r="AH587" s="59"/>
    </row>
    <row r="588" spans="1:34" ht="15.75" customHeight="1">
      <c r="A588" s="59"/>
      <c r="B588" s="59"/>
      <c r="C588" s="59"/>
      <c r="D588" s="59"/>
      <c r="E588" s="59"/>
      <c r="F588" s="59"/>
      <c r="G588" s="59"/>
      <c r="H588" s="59"/>
      <c r="I588" s="59"/>
      <c r="J588" s="65"/>
      <c r="K588" s="65"/>
      <c r="L588" s="65"/>
      <c r="M588" s="65"/>
      <c r="N588" s="59"/>
      <c r="O588" s="59"/>
      <c r="P588" s="59"/>
      <c r="Q588" s="59"/>
      <c r="R588" s="59"/>
      <c r="S588" s="59"/>
      <c r="T588" s="59"/>
      <c r="U588" s="59"/>
      <c r="V588" s="59"/>
      <c r="W588" s="59"/>
      <c r="X588" s="59"/>
      <c r="Y588" s="59"/>
      <c r="Z588" s="91"/>
      <c r="AA588" s="59"/>
      <c r="AB588" s="59"/>
      <c r="AC588" s="59"/>
      <c r="AD588" s="59"/>
      <c r="AE588" s="59"/>
      <c r="AF588" s="59"/>
      <c r="AG588" s="59"/>
      <c r="AH588" s="59"/>
    </row>
    <row r="589" spans="1:34" ht="15.75" customHeight="1">
      <c r="A589" s="59"/>
      <c r="B589" s="59"/>
      <c r="C589" s="59"/>
      <c r="D589" s="59"/>
      <c r="E589" s="59"/>
      <c r="F589" s="59"/>
      <c r="G589" s="59"/>
      <c r="H589" s="59"/>
      <c r="I589" s="59"/>
      <c r="J589" s="65"/>
      <c r="K589" s="65"/>
      <c r="L589" s="65"/>
      <c r="M589" s="65"/>
      <c r="N589" s="59"/>
      <c r="O589" s="59"/>
      <c r="P589" s="59"/>
      <c r="Q589" s="59"/>
      <c r="R589" s="59"/>
      <c r="S589" s="59"/>
      <c r="T589" s="59"/>
      <c r="U589" s="59"/>
      <c r="V589" s="59"/>
      <c r="W589" s="59"/>
      <c r="X589" s="59"/>
      <c r="Y589" s="59"/>
      <c r="Z589" s="91"/>
      <c r="AA589" s="59"/>
      <c r="AB589" s="59"/>
      <c r="AC589" s="59"/>
      <c r="AD589" s="59"/>
      <c r="AE589" s="59"/>
      <c r="AF589" s="59"/>
      <c r="AG589" s="59"/>
      <c r="AH589" s="59"/>
    </row>
    <row r="590" spans="1:34" ht="15.75" customHeight="1">
      <c r="A590" s="59"/>
      <c r="B590" s="59"/>
      <c r="C590" s="59"/>
      <c r="D590" s="59"/>
      <c r="E590" s="59"/>
      <c r="F590" s="59"/>
      <c r="G590" s="59"/>
      <c r="H590" s="59"/>
      <c r="I590" s="59"/>
      <c r="J590" s="65"/>
      <c r="K590" s="65"/>
      <c r="L590" s="65"/>
      <c r="M590" s="65"/>
      <c r="N590" s="59"/>
      <c r="O590" s="59"/>
      <c r="P590" s="59"/>
      <c r="Q590" s="59"/>
      <c r="R590" s="59"/>
      <c r="S590" s="59"/>
      <c r="T590" s="59"/>
      <c r="U590" s="59"/>
      <c r="V590" s="59"/>
      <c r="W590" s="59"/>
      <c r="X590" s="59"/>
      <c r="Y590" s="59"/>
      <c r="Z590" s="91"/>
      <c r="AA590" s="59"/>
      <c r="AB590" s="59"/>
      <c r="AC590" s="59"/>
      <c r="AD590" s="59"/>
      <c r="AE590" s="59"/>
      <c r="AF590" s="59"/>
      <c r="AG590" s="59"/>
      <c r="AH590" s="59"/>
    </row>
    <row r="591" spans="1:34" ht="15.75" customHeight="1">
      <c r="A591" s="59"/>
      <c r="B591" s="59"/>
      <c r="C591" s="59"/>
      <c r="D591" s="59"/>
      <c r="E591" s="59"/>
      <c r="F591" s="59"/>
      <c r="G591" s="59"/>
      <c r="H591" s="59"/>
      <c r="I591" s="59"/>
      <c r="J591" s="65"/>
      <c r="K591" s="65"/>
      <c r="L591" s="65"/>
      <c r="M591" s="65"/>
      <c r="N591" s="59"/>
      <c r="O591" s="59"/>
      <c r="P591" s="59"/>
      <c r="Q591" s="59"/>
      <c r="R591" s="59"/>
      <c r="S591" s="59"/>
      <c r="T591" s="59"/>
      <c r="U591" s="59"/>
      <c r="V591" s="59"/>
      <c r="W591" s="59"/>
      <c r="X591" s="59"/>
      <c r="Y591" s="59"/>
      <c r="Z591" s="91"/>
      <c r="AA591" s="59"/>
      <c r="AB591" s="59"/>
      <c r="AC591" s="59"/>
      <c r="AD591" s="59"/>
      <c r="AE591" s="59"/>
      <c r="AF591" s="59"/>
      <c r="AG591" s="59"/>
      <c r="AH591" s="59"/>
    </row>
    <row r="592" spans="1:34" ht="15.75" customHeight="1">
      <c r="A592" s="59"/>
      <c r="B592" s="59"/>
      <c r="C592" s="59"/>
      <c r="D592" s="59"/>
      <c r="E592" s="59"/>
      <c r="F592" s="59"/>
      <c r="G592" s="59"/>
      <c r="H592" s="59"/>
      <c r="I592" s="59"/>
      <c r="J592" s="65"/>
      <c r="K592" s="65"/>
      <c r="L592" s="65"/>
      <c r="M592" s="65"/>
      <c r="N592" s="59"/>
      <c r="O592" s="59"/>
      <c r="P592" s="59"/>
      <c r="Q592" s="59"/>
      <c r="R592" s="59"/>
      <c r="S592" s="59"/>
      <c r="T592" s="59"/>
      <c r="U592" s="59"/>
      <c r="V592" s="59"/>
      <c r="W592" s="59"/>
      <c r="X592" s="59"/>
      <c r="Y592" s="59"/>
      <c r="Z592" s="91"/>
      <c r="AA592" s="59"/>
      <c r="AB592" s="59"/>
      <c r="AC592" s="59"/>
      <c r="AD592" s="59"/>
      <c r="AE592" s="59"/>
      <c r="AF592" s="59"/>
      <c r="AG592" s="59"/>
      <c r="AH592" s="59"/>
    </row>
    <row r="593" spans="1:34" ht="15.75" customHeight="1">
      <c r="A593" s="59"/>
      <c r="B593" s="59"/>
      <c r="C593" s="59"/>
      <c r="D593" s="59"/>
      <c r="E593" s="59"/>
      <c r="F593" s="59"/>
      <c r="G593" s="59"/>
      <c r="H593" s="59"/>
      <c r="I593" s="59"/>
      <c r="J593" s="65"/>
      <c r="K593" s="65"/>
      <c r="L593" s="65"/>
      <c r="M593" s="65"/>
      <c r="N593" s="59"/>
      <c r="O593" s="59"/>
      <c r="P593" s="59"/>
      <c r="Q593" s="59"/>
      <c r="R593" s="59"/>
      <c r="S593" s="59"/>
      <c r="T593" s="59"/>
      <c r="U593" s="59"/>
      <c r="V593" s="59"/>
      <c r="W593" s="59"/>
      <c r="X593" s="59"/>
      <c r="Y593" s="59"/>
      <c r="Z593" s="91"/>
      <c r="AA593" s="59"/>
      <c r="AB593" s="59"/>
      <c r="AC593" s="59"/>
      <c r="AD593" s="59"/>
      <c r="AE593" s="59"/>
      <c r="AF593" s="59"/>
      <c r="AG593" s="59"/>
      <c r="AH593" s="59"/>
    </row>
    <row r="594" spans="1:34" ht="15.75" customHeight="1">
      <c r="A594" s="59"/>
      <c r="B594" s="59"/>
      <c r="C594" s="59"/>
      <c r="D594" s="59"/>
      <c r="E594" s="59"/>
      <c r="F594" s="59"/>
      <c r="G594" s="59"/>
      <c r="H594" s="59"/>
      <c r="I594" s="59"/>
      <c r="J594" s="65"/>
      <c r="K594" s="65"/>
      <c r="L594" s="65"/>
      <c r="M594" s="65"/>
      <c r="N594" s="59"/>
      <c r="O594" s="59"/>
      <c r="P594" s="59"/>
      <c r="Q594" s="59"/>
      <c r="R594" s="59"/>
      <c r="S594" s="59"/>
      <c r="T594" s="59"/>
      <c r="U594" s="59"/>
      <c r="V594" s="59"/>
      <c r="W594" s="59"/>
      <c r="X594" s="59"/>
      <c r="Y594" s="59"/>
      <c r="Z594" s="91"/>
      <c r="AA594" s="59"/>
      <c r="AB594" s="59"/>
      <c r="AC594" s="59"/>
      <c r="AD594" s="59"/>
      <c r="AE594" s="59"/>
      <c r="AF594" s="59"/>
      <c r="AG594" s="59"/>
      <c r="AH594" s="59"/>
    </row>
    <row r="595" spans="1:34" ht="15.75" customHeight="1">
      <c r="A595" s="59"/>
      <c r="B595" s="59"/>
      <c r="C595" s="59"/>
      <c r="D595" s="59"/>
      <c r="E595" s="59"/>
      <c r="F595" s="59"/>
      <c r="G595" s="59"/>
      <c r="H595" s="59"/>
      <c r="I595" s="59"/>
      <c r="J595" s="65"/>
      <c r="K595" s="65"/>
      <c r="L595" s="65"/>
      <c r="M595" s="65"/>
      <c r="N595" s="59"/>
      <c r="O595" s="59"/>
      <c r="P595" s="59"/>
      <c r="Q595" s="59"/>
      <c r="R595" s="59"/>
      <c r="S595" s="59"/>
      <c r="T595" s="59"/>
      <c r="U595" s="59"/>
      <c r="V595" s="59"/>
      <c r="W595" s="59"/>
      <c r="X595" s="59"/>
      <c r="Y595" s="59"/>
      <c r="Z595" s="91"/>
      <c r="AA595" s="59"/>
      <c r="AB595" s="59"/>
      <c r="AC595" s="59"/>
      <c r="AD595" s="59"/>
      <c r="AE595" s="59"/>
      <c r="AF595" s="59"/>
      <c r="AG595" s="59"/>
      <c r="AH595" s="59"/>
    </row>
    <row r="596" spans="1:34" ht="15.75" customHeight="1">
      <c r="A596" s="59"/>
      <c r="B596" s="59"/>
      <c r="C596" s="59"/>
      <c r="D596" s="59"/>
      <c r="E596" s="59"/>
      <c r="F596" s="59"/>
      <c r="G596" s="59"/>
      <c r="H596" s="59"/>
      <c r="I596" s="59"/>
      <c r="J596" s="65"/>
      <c r="K596" s="65"/>
      <c r="L596" s="65"/>
      <c r="M596" s="65"/>
      <c r="N596" s="59"/>
      <c r="O596" s="59"/>
      <c r="P596" s="59"/>
      <c r="Q596" s="59"/>
      <c r="R596" s="59"/>
      <c r="S596" s="59"/>
      <c r="T596" s="59"/>
      <c r="U596" s="59"/>
      <c r="V596" s="59"/>
      <c r="W596" s="59"/>
      <c r="X596" s="59"/>
      <c r="Y596" s="59"/>
      <c r="Z596" s="91"/>
      <c r="AA596" s="59"/>
      <c r="AB596" s="59"/>
      <c r="AC596" s="59"/>
      <c r="AD596" s="59"/>
      <c r="AE596" s="59"/>
      <c r="AF596" s="59"/>
      <c r="AG596" s="59"/>
      <c r="AH596" s="59"/>
    </row>
    <row r="597" spans="1:34" ht="15.75" customHeight="1">
      <c r="A597" s="59"/>
      <c r="B597" s="59"/>
      <c r="C597" s="59"/>
      <c r="D597" s="59"/>
      <c r="E597" s="59"/>
      <c r="F597" s="59"/>
      <c r="G597" s="59"/>
      <c r="H597" s="59"/>
      <c r="I597" s="59"/>
      <c r="J597" s="65"/>
      <c r="K597" s="65"/>
      <c r="L597" s="65"/>
      <c r="M597" s="65"/>
      <c r="N597" s="59"/>
      <c r="O597" s="59"/>
      <c r="P597" s="59"/>
      <c r="Q597" s="59"/>
      <c r="R597" s="59"/>
      <c r="S597" s="59"/>
      <c r="T597" s="59"/>
      <c r="U597" s="59"/>
      <c r="V597" s="59"/>
      <c r="W597" s="59"/>
      <c r="X597" s="59"/>
      <c r="Y597" s="59"/>
      <c r="Z597" s="91"/>
      <c r="AA597" s="59"/>
      <c r="AB597" s="59"/>
      <c r="AC597" s="59"/>
      <c r="AD597" s="59"/>
      <c r="AE597" s="59"/>
      <c r="AF597" s="59"/>
      <c r="AG597" s="59"/>
      <c r="AH597" s="59"/>
    </row>
    <row r="598" spans="1:34" ht="15.75" customHeight="1">
      <c r="A598" s="59"/>
      <c r="B598" s="59"/>
      <c r="C598" s="59"/>
      <c r="D598" s="59"/>
      <c r="E598" s="59"/>
      <c r="F598" s="59"/>
      <c r="G598" s="59"/>
      <c r="H598" s="59"/>
      <c r="I598" s="59"/>
      <c r="J598" s="65"/>
      <c r="K598" s="65"/>
      <c r="L598" s="65"/>
      <c r="M598" s="65"/>
      <c r="N598" s="59"/>
      <c r="O598" s="59"/>
      <c r="P598" s="59"/>
      <c r="Q598" s="59"/>
      <c r="R598" s="59"/>
      <c r="S598" s="59"/>
      <c r="T598" s="59"/>
      <c r="U598" s="59"/>
      <c r="V598" s="59"/>
      <c r="W598" s="59"/>
      <c r="X598" s="59"/>
      <c r="Y598" s="59"/>
      <c r="Z598" s="91"/>
      <c r="AA598" s="59"/>
      <c r="AB598" s="59"/>
      <c r="AC598" s="59"/>
      <c r="AD598" s="59"/>
      <c r="AE598" s="59"/>
      <c r="AF598" s="59"/>
      <c r="AG598" s="59"/>
      <c r="AH598" s="59"/>
    </row>
    <row r="599" spans="1:34" ht="15.75" customHeight="1">
      <c r="A599" s="59"/>
      <c r="B599" s="59"/>
      <c r="C599" s="59"/>
      <c r="D599" s="59"/>
      <c r="E599" s="59"/>
      <c r="F599" s="59"/>
      <c r="G599" s="59"/>
      <c r="H599" s="59"/>
      <c r="I599" s="59"/>
      <c r="J599" s="65"/>
      <c r="K599" s="65"/>
      <c r="L599" s="65"/>
      <c r="M599" s="65"/>
      <c r="N599" s="59"/>
      <c r="O599" s="59"/>
      <c r="P599" s="59"/>
      <c r="Q599" s="59"/>
      <c r="R599" s="59"/>
      <c r="S599" s="59"/>
      <c r="T599" s="59"/>
      <c r="U599" s="59"/>
      <c r="V599" s="59"/>
      <c r="W599" s="59"/>
      <c r="X599" s="59"/>
      <c r="Y599" s="59"/>
      <c r="Z599" s="91"/>
      <c r="AA599" s="59"/>
      <c r="AB599" s="59"/>
      <c r="AC599" s="59"/>
      <c r="AD599" s="59"/>
      <c r="AE599" s="59"/>
      <c r="AF599" s="59"/>
      <c r="AG599" s="59"/>
      <c r="AH599" s="59"/>
    </row>
    <row r="600" spans="1:34" ht="15.75" customHeight="1">
      <c r="A600" s="59"/>
      <c r="B600" s="59"/>
      <c r="C600" s="59"/>
      <c r="D600" s="59"/>
      <c r="E600" s="59"/>
      <c r="F600" s="59"/>
      <c r="G600" s="59"/>
      <c r="H600" s="59"/>
      <c r="I600" s="59"/>
      <c r="J600" s="65"/>
      <c r="K600" s="65"/>
      <c r="L600" s="65"/>
      <c r="M600" s="65"/>
      <c r="N600" s="59"/>
      <c r="O600" s="59"/>
      <c r="P600" s="59"/>
      <c r="Q600" s="59"/>
      <c r="R600" s="59"/>
      <c r="S600" s="59"/>
      <c r="T600" s="59"/>
      <c r="U600" s="59"/>
      <c r="V600" s="59"/>
      <c r="W600" s="59"/>
      <c r="X600" s="59"/>
      <c r="Y600" s="59"/>
      <c r="Z600" s="91"/>
      <c r="AA600" s="59"/>
      <c r="AB600" s="59"/>
      <c r="AC600" s="59"/>
      <c r="AD600" s="59"/>
      <c r="AE600" s="59"/>
      <c r="AF600" s="59"/>
      <c r="AG600" s="59"/>
      <c r="AH600" s="59"/>
    </row>
    <row r="601" spans="1:34" ht="15.75" customHeight="1">
      <c r="A601" s="59"/>
      <c r="B601" s="59"/>
      <c r="C601" s="59"/>
      <c r="D601" s="59"/>
      <c r="E601" s="59"/>
      <c r="F601" s="59"/>
      <c r="G601" s="59"/>
      <c r="H601" s="59"/>
      <c r="I601" s="59"/>
      <c r="J601" s="65"/>
      <c r="K601" s="65"/>
      <c r="L601" s="65"/>
      <c r="M601" s="65"/>
      <c r="N601" s="59"/>
      <c r="O601" s="59"/>
      <c r="P601" s="59"/>
      <c r="Q601" s="59"/>
      <c r="R601" s="59"/>
      <c r="S601" s="59"/>
      <c r="T601" s="59"/>
      <c r="U601" s="59"/>
      <c r="V601" s="59"/>
      <c r="W601" s="59"/>
      <c r="X601" s="59"/>
      <c r="Y601" s="59"/>
      <c r="Z601" s="91"/>
      <c r="AA601" s="59"/>
      <c r="AB601" s="59"/>
      <c r="AC601" s="59"/>
      <c r="AD601" s="59"/>
      <c r="AE601" s="59"/>
      <c r="AF601" s="59"/>
      <c r="AG601" s="59"/>
      <c r="AH601" s="59"/>
    </row>
    <row r="602" spans="1:34" ht="15.75" customHeight="1">
      <c r="A602" s="59"/>
      <c r="B602" s="59"/>
      <c r="C602" s="59"/>
      <c r="D602" s="59"/>
      <c r="E602" s="59"/>
      <c r="F602" s="59"/>
      <c r="G602" s="59"/>
      <c r="H602" s="59"/>
      <c r="I602" s="59"/>
      <c r="J602" s="65"/>
      <c r="K602" s="65"/>
      <c r="L602" s="65"/>
      <c r="M602" s="65"/>
      <c r="N602" s="59"/>
      <c r="O602" s="59"/>
      <c r="P602" s="59"/>
      <c r="Q602" s="59"/>
      <c r="R602" s="59"/>
      <c r="S602" s="59"/>
      <c r="T602" s="59"/>
      <c r="U602" s="59"/>
      <c r="V602" s="59"/>
      <c r="W602" s="59"/>
      <c r="X602" s="59"/>
      <c r="Y602" s="59"/>
      <c r="Z602" s="91"/>
      <c r="AA602" s="59"/>
      <c r="AB602" s="59"/>
      <c r="AC602" s="59"/>
      <c r="AD602" s="59"/>
      <c r="AE602" s="59"/>
      <c r="AF602" s="59"/>
      <c r="AG602" s="59"/>
      <c r="AH602" s="59"/>
    </row>
    <row r="603" spans="1:34" ht="15.75" customHeight="1">
      <c r="A603" s="59"/>
      <c r="B603" s="59"/>
      <c r="C603" s="59"/>
      <c r="D603" s="59"/>
      <c r="E603" s="59"/>
      <c r="F603" s="59"/>
      <c r="G603" s="59"/>
      <c r="H603" s="59"/>
      <c r="I603" s="59"/>
      <c r="J603" s="65"/>
      <c r="K603" s="65"/>
      <c r="L603" s="65"/>
      <c r="M603" s="65"/>
      <c r="N603" s="59"/>
      <c r="O603" s="59"/>
      <c r="P603" s="59"/>
      <c r="Q603" s="59"/>
      <c r="R603" s="59"/>
      <c r="S603" s="59"/>
      <c r="T603" s="59"/>
      <c r="U603" s="59"/>
      <c r="V603" s="59"/>
      <c r="W603" s="59"/>
      <c r="X603" s="59"/>
      <c r="Y603" s="59"/>
      <c r="Z603" s="91"/>
      <c r="AA603" s="59"/>
      <c r="AB603" s="59"/>
      <c r="AC603" s="59"/>
      <c r="AD603" s="59"/>
      <c r="AE603" s="59"/>
      <c r="AF603" s="59"/>
      <c r="AG603" s="59"/>
      <c r="AH603" s="59"/>
    </row>
    <row r="604" spans="1:34" ht="15.75" customHeight="1">
      <c r="A604" s="59"/>
      <c r="B604" s="59"/>
      <c r="C604" s="59"/>
      <c r="D604" s="59"/>
      <c r="E604" s="59"/>
      <c r="F604" s="59"/>
      <c r="G604" s="59"/>
      <c r="H604" s="59"/>
      <c r="I604" s="59"/>
      <c r="J604" s="65"/>
      <c r="K604" s="65"/>
      <c r="L604" s="65"/>
      <c r="M604" s="65"/>
      <c r="N604" s="59"/>
      <c r="O604" s="59"/>
      <c r="P604" s="59"/>
      <c r="Q604" s="59"/>
      <c r="R604" s="59"/>
      <c r="S604" s="59"/>
      <c r="T604" s="59"/>
      <c r="U604" s="59"/>
      <c r="V604" s="59"/>
      <c r="W604" s="59"/>
      <c r="X604" s="59"/>
      <c r="Y604" s="59"/>
      <c r="Z604" s="91"/>
      <c r="AA604" s="59"/>
      <c r="AB604" s="59"/>
      <c r="AC604" s="59"/>
      <c r="AD604" s="59"/>
      <c r="AE604" s="59"/>
      <c r="AF604" s="59"/>
      <c r="AG604" s="59"/>
      <c r="AH604" s="59"/>
    </row>
    <row r="605" spans="1:34" ht="15.75" customHeight="1">
      <c r="A605" s="59"/>
      <c r="B605" s="59"/>
      <c r="C605" s="59"/>
      <c r="D605" s="59"/>
      <c r="E605" s="59"/>
      <c r="F605" s="59"/>
      <c r="G605" s="59"/>
      <c r="H605" s="59"/>
      <c r="I605" s="59"/>
      <c r="J605" s="65"/>
      <c r="K605" s="65"/>
      <c r="L605" s="65"/>
      <c r="M605" s="65"/>
      <c r="N605" s="59"/>
      <c r="O605" s="59"/>
      <c r="P605" s="59"/>
      <c r="Q605" s="59"/>
      <c r="R605" s="59"/>
      <c r="S605" s="59"/>
      <c r="T605" s="59"/>
      <c r="U605" s="59"/>
      <c r="V605" s="59"/>
      <c r="W605" s="59"/>
      <c r="X605" s="59"/>
      <c r="Y605" s="59"/>
      <c r="Z605" s="91"/>
      <c r="AA605" s="59"/>
      <c r="AB605" s="59"/>
      <c r="AC605" s="59"/>
      <c r="AD605" s="59"/>
      <c r="AE605" s="59"/>
      <c r="AF605" s="59"/>
      <c r="AG605" s="59"/>
      <c r="AH605" s="59"/>
    </row>
    <row r="606" spans="1:34" ht="15.75" customHeight="1">
      <c r="A606" s="59"/>
      <c r="B606" s="59"/>
      <c r="C606" s="59"/>
      <c r="D606" s="59"/>
      <c r="E606" s="59"/>
      <c r="F606" s="59"/>
      <c r="G606" s="59"/>
      <c r="H606" s="59"/>
      <c r="I606" s="59"/>
      <c r="J606" s="65"/>
      <c r="K606" s="65"/>
      <c r="L606" s="65"/>
      <c r="M606" s="65"/>
      <c r="N606" s="59"/>
      <c r="O606" s="59"/>
      <c r="P606" s="59"/>
      <c r="Q606" s="59"/>
      <c r="R606" s="59"/>
      <c r="S606" s="59"/>
      <c r="T606" s="59"/>
      <c r="U606" s="59"/>
      <c r="V606" s="59"/>
      <c r="W606" s="59"/>
      <c r="X606" s="59"/>
      <c r="Y606" s="59"/>
      <c r="Z606" s="91"/>
      <c r="AA606" s="59"/>
      <c r="AB606" s="59"/>
      <c r="AC606" s="59"/>
      <c r="AD606" s="59"/>
      <c r="AE606" s="59"/>
      <c r="AF606" s="59"/>
      <c r="AG606" s="59"/>
      <c r="AH606" s="59"/>
    </row>
    <row r="607" spans="1:34" ht="15.75" customHeight="1">
      <c r="A607" s="59"/>
      <c r="B607" s="59"/>
      <c r="C607" s="59"/>
      <c r="D607" s="59"/>
      <c r="E607" s="59"/>
      <c r="F607" s="59"/>
      <c r="G607" s="59"/>
      <c r="H607" s="59"/>
      <c r="I607" s="59"/>
      <c r="J607" s="65"/>
      <c r="K607" s="65"/>
      <c r="L607" s="65"/>
      <c r="M607" s="65"/>
      <c r="N607" s="59"/>
      <c r="O607" s="59"/>
      <c r="P607" s="59"/>
      <c r="Q607" s="59"/>
      <c r="R607" s="59"/>
      <c r="S607" s="59"/>
      <c r="T607" s="59"/>
      <c r="U607" s="59"/>
      <c r="V607" s="59"/>
      <c r="W607" s="59"/>
      <c r="X607" s="59"/>
      <c r="Y607" s="59"/>
      <c r="Z607" s="91"/>
      <c r="AA607" s="59"/>
      <c r="AB607" s="59"/>
      <c r="AC607" s="59"/>
      <c r="AD607" s="59"/>
      <c r="AE607" s="59"/>
      <c r="AF607" s="59"/>
      <c r="AG607" s="59"/>
      <c r="AH607" s="59"/>
    </row>
    <row r="608" spans="1:34" ht="15.75" customHeight="1">
      <c r="A608" s="59"/>
      <c r="B608" s="59"/>
      <c r="C608" s="59"/>
      <c r="D608" s="59"/>
      <c r="E608" s="59"/>
      <c r="F608" s="59"/>
      <c r="G608" s="59"/>
      <c r="H608" s="59"/>
      <c r="I608" s="59"/>
      <c r="J608" s="65"/>
      <c r="K608" s="65"/>
      <c r="L608" s="65"/>
      <c r="M608" s="65"/>
      <c r="N608" s="59"/>
      <c r="O608" s="59"/>
      <c r="P608" s="59"/>
      <c r="Q608" s="59"/>
      <c r="R608" s="59"/>
      <c r="S608" s="59"/>
      <c r="T608" s="59"/>
      <c r="U608" s="59"/>
      <c r="V608" s="59"/>
      <c r="W608" s="59"/>
      <c r="X608" s="59"/>
      <c r="Y608" s="59"/>
      <c r="Z608" s="91"/>
      <c r="AA608" s="59"/>
      <c r="AB608" s="59"/>
      <c r="AC608" s="59"/>
      <c r="AD608" s="59"/>
      <c r="AE608" s="59"/>
      <c r="AF608" s="59"/>
      <c r="AG608" s="59"/>
      <c r="AH608" s="59"/>
    </row>
    <row r="609" spans="1:34" ht="15.75" customHeight="1">
      <c r="A609" s="59"/>
      <c r="B609" s="59"/>
      <c r="C609" s="59"/>
      <c r="D609" s="59"/>
      <c r="E609" s="59"/>
      <c r="F609" s="59"/>
      <c r="G609" s="59"/>
      <c r="H609" s="59"/>
      <c r="I609" s="59"/>
      <c r="J609" s="65"/>
      <c r="K609" s="65"/>
      <c r="L609" s="65"/>
      <c r="M609" s="65"/>
      <c r="N609" s="59"/>
      <c r="O609" s="59"/>
      <c r="P609" s="59"/>
      <c r="Q609" s="59"/>
      <c r="R609" s="59"/>
      <c r="S609" s="59"/>
      <c r="T609" s="59"/>
      <c r="U609" s="59"/>
      <c r="V609" s="59"/>
      <c r="W609" s="59"/>
      <c r="X609" s="59"/>
      <c r="Y609" s="59"/>
      <c r="Z609" s="91"/>
      <c r="AA609" s="59"/>
      <c r="AB609" s="59"/>
      <c r="AC609" s="59"/>
      <c r="AD609" s="59"/>
      <c r="AE609" s="59"/>
      <c r="AF609" s="59"/>
      <c r="AG609" s="59"/>
      <c r="AH609" s="59"/>
    </row>
    <row r="610" spans="1:34" ht="15.75" customHeight="1">
      <c r="A610" s="59"/>
      <c r="B610" s="59"/>
      <c r="C610" s="59"/>
      <c r="D610" s="59"/>
      <c r="E610" s="59"/>
      <c r="F610" s="59"/>
      <c r="G610" s="59"/>
      <c r="H610" s="59"/>
      <c r="I610" s="59"/>
      <c r="J610" s="65"/>
      <c r="K610" s="65"/>
      <c r="L610" s="65"/>
      <c r="M610" s="65"/>
      <c r="N610" s="59"/>
      <c r="O610" s="59"/>
      <c r="P610" s="59"/>
      <c r="Q610" s="59"/>
      <c r="R610" s="59"/>
      <c r="S610" s="59"/>
      <c r="T610" s="59"/>
      <c r="U610" s="59"/>
      <c r="V610" s="59"/>
      <c r="W610" s="59"/>
      <c r="X610" s="59"/>
      <c r="Y610" s="59"/>
      <c r="Z610" s="91"/>
      <c r="AA610" s="59"/>
      <c r="AB610" s="59"/>
      <c r="AC610" s="59"/>
      <c r="AD610" s="59"/>
      <c r="AE610" s="59"/>
      <c r="AF610" s="59"/>
      <c r="AG610" s="59"/>
      <c r="AH610" s="59"/>
    </row>
    <row r="611" spans="1:34" ht="15.75" customHeight="1">
      <c r="A611" s="59"/>
      <c r="B611" s="59"/>
      <c r="C611" s="59"/>
      <c r="D611" s="59"/>
      <c r="E611" s="59"/>
      <c r="F611" s="59"/>
      <c r="G611" s="59"/>
      <c r="H611" s="59"/>
      <c r="I611" s="59"/>
      <c r="J611" s="65"/>
      <c r="K611" s="65"/>
      <c r="L611" s="65"/>
      <c r="M611" s="65"/>
      <c r="N611" s="59"/>
      <c r="O611" s="59"/>
      <c r="P611" s="59"/>
      <c r="Q611" s="59"/>
      <c r="R611" s="59"/>
      <c r="S611" s="59"/>
      <c r="T611" s="59"/>
      <c r="U611" s="59"/>
      <c r="V611" s="59"/>
      <c r="W611" s="59"/>
      <c r="X611" s="59"/>
      <c r="Y611" s="59"/>
      <c r="Z611" s="91"/>
      <c r="AA611" s="59"/>
      <c r="AB611" s="59"/>
      <c r="AC611" s="59"/>
      <c r="AD611" s="59"/>
      <c r="AE611" s="59"/>
      <c r="AF611" s="59"/>
      <c r="AG611" s="59"/>
      <c r="AH611" s="59"/>
    </row>
    <row r="612" spans="1:34" ht="15.75" customHeight="1">
      <c r="A612" s="59"/>
      <c r="B612" s="59"/>
      <c r="C612" s="59"/>
      <c r="D612" s="59"/>
      <c r="E612" s="59"/>
      <c r="F612" s="59"/>
      <c r="G612" s="59"/>
      <c r="H612" s="59"/>
      <c r="I612" s="59"/>
      <c r="J612" s="65"/>
      <c r="K612" s="65"/>
      <c r="L612" s="65"/>
      <c r="M612" s="65"/>
      <c r="N612" s="59"/>
      <c r="O612" s="59"/>
      <c r="P612" s="59"/>
      <c r="Q612" s="59"/>
      <c r="R612" s="59"/>
      <c r="S612" s="59"/>
      <c r="T612" s="59"/>
      <c r="U612" s="59"/>
      <c r="V612" s="59"/>
      <c r="W612" s="59"/>
      <c r="X612" s="59"/>
      <c r="Y612" s="59"/>
      <c r="Z612" s="91"/>
      <c r="AA612" s="59"/>
      <c r="AB612" s="59"/>
      <c r="AC612" s="59"/>
      <c r="AD612" s="59"/>
      <c r="AE612" s="59"/>
      <c r="AF612" s="59"/>
      <c r="AG612" s="59"/>
      <c r="AH612" s="59"/>
    </row>
    <row r="613" spans="1:34" ht="15.75" customHeight="1">
      <c r="A613" s="59"/>
      <c r="B613" s="59"/>
      <c r="C613" s="59"/>
      <c r="D613" s="59"/>
      <c r="E613" s="59"/>
      <c r="F613" s="59"/>
      <c r="G613" s="59"/>
      <c r="H613" s="59"/>
      <c r="I613" s="59"/>
      <c r="J613" s="65"/>
      <c r="K613" s="65"/>
      <c r="L613" s="65"/>
      <c r="M613" s="65"/>
      <c r="N613" s="59"/>
      <c r="O613" s="59"/>
      <c r="P613" s="59"/>
      <c r="Q613" s="59"/>
      <c r="R613" s="59"/>
      <c r="S613" s="59"/>
      <c r="T613" s="59"/>
      <c r="U613" s="59"/>
      <c r="V613" s="59"/>
      <c r="W613" s="59"/>
      <c r="X613" s="59"/>
      <c r="Y613" s="59"/>
      <c r="Z613" s="91"/>
      <c r="AA613" s="59"/>
      <c r="AB613" s="59"/>
      <c r="AC613" s="59"/>
      <c r="AD613" s="59"/>
      <c r="AE613" s="59"/>
      <c r="AF613" s="59"/>
      <c r="AG613" s="59"/>
      <c r="AH613" s="59"/>
    </row>
    <row r="614" spans="1:34" ht="15.75" customHeight="1">
      <c r="A614" s="59"/>
      <c r="B614" s="59"/>
      <c r="C614" s="59"/>
      <c r="D614" s="59"/>
      <c r="E614" s="59"/>
      <c r="F614" s="59"/>
      <c r="G614" s="59"/>
      <c r="H614" s="59"/>
      <c r="I614" s="59"/>
      <c r="J614" s="65"/>
      <c r="K614" s="65"/>
      <c r="L614" s="65"/>
      <c r="M614" s="65"/>
      <c r="N614" s="59"/>
      <c r="O614" s="59"/>
      <c r="P614" s="59"/>
      <c r="Q614" s="59"/>
      <c r="R614" s="59"/>
      <c r="S614" s="59"/>
      <c r="T614" s="59"/>
      <c r="U614" s="59"/>
      <c r="V614" s="59"/>
      <c r="W614" s="59"/>
      <c r="X614" s="59"/>
      <c r="Y614" s="59"/>
      <c r="Z614" s="91"/>
      <c r="AA614" s="59"/>
      <c r="AB614" s="59"/>
      <c r="AC614" s="59"/>
      <c r="AD614" s="59"/>
      <c r="AE614" s="59"/>
      <c r="AF614" s="59"/>
      <c r="AG614" s="59"/>
      <c r="AH614" s="59"/>
    </row>
    <row r="615" spans="1:34" ht="15.75" customHeight="1">
      <c r="A615" s="59"/>
      <c r="B615" s="59"/>
      <c r="C615" s="59"/>
      <c r="D615" s="59"/>
      <c r="E615" s="59"/>
      <c r="F615" s="59"/>
      <c r="G615" s="59"/>
      <c r="H615" s="59"/>
      <c r="I615" s="59"/>
      <c r="J615" s="65"/>
      <c r="K615" s="65"/>
      <c r="L615" s="65"/>
      <c r="M615" s="65"/>
      <c r="N615" s="59"/>
      <c r="O615" s="59"/>
      <c r="P615" s="59"/>
      <c r="Q615" s="59"/>
      <c r="R615" s="59"/>
      <c r="S615" s="59"/>
      <c r="T615" s="59"/>
      <c r="U615" s="59"/>
      <c r="V615" s="59"/>
      <c r="W615" s="59"/>
      <c r="X615" s="59"/>
      <c r="Y615" s="59"/>
      <c r="Z615" s="91"/>
      <c r="AA615" s="59"/>
      <c r="AB615" s="59"/>
      <c r="AC615" s="59"/>
      <c r="AD615" s="59"/>
      <c r="AE615" s="59"/>
      <c r="AF615" s="59"/>
      <c r="AG615" s="59"/>
      <c r="AH615" s="59"/>
    </row>
    <row r="616" spans="1:34" ht="15.75" customHeight="1">
      <c r="A616" s="59"/>
      <c r="B616" s="59"/>
      <c r="C616" s="59"/>
      <c r="D616" s="59"/>
      <c r="E616" s="59"/>
      <c r="F616" s="59"/>
      <c r="G616" s="59"/>
      <c r="H616" s="59"/>
      <c r="I616" s="59"/>
      <c r="J616" s="65"/>
      <c r="K616" s="65"/>
      <c r="L616" s="65"/>
      <c r="M616" s="65"/>
      <c r="N616" s="59"/>
      <c r="O616" s="59"/>
      <c r="P616" s="59"/>
      <c r="Q616" s="59"/>
      <c r="R616" s="59"/>
      <c r="S616" s="59"/>
      <c r="T616" s="59"/>
      <c r="U616" s="59"/>
      <c r="V616" s="59"/>
      <c r="W616" s="59"/>
      <c r="X616" s="59"/>
      <c r="Y616" s="59"/>
      <c r="Z616" s="91"/>
      <c r="AA616" s="59"/>
      <c r="AB616" s="59"/>
      <c r="AC616" s="59"/>
      <c r="AD616" s="59"/>
      <c r="AE616" s="59"/>
      <c r="AF616" s="59"/>
      <c r="AG616" s="59"/>
      <c r="AH616" s="59"/>
    </row>
    <row r="617" spans="1:34" ht="15.75" customHeight="1">
      <c r="A617" s="59"/>
      <c r="B617" s="59"/>
      <c r="C617" s="59"/>
      <c r="D617" s="59"/>
      <c r="E617" s="59"/>
      <c r="F617" s="59"/>
      <c r="G617" s="59"/>
      <c r="H617" s="59"/>
      <c r="I617" s="59"/>
      <c r="J617" s="65"/>
      <c r="K617" s="65"/>
      <c r="L617" s="65"/>
      <c r="M617" s="65"/>
      <c r="N617" s="59"/>
      <c r="O617" s="59"/>
      <c r="P617" s="59"/>
      <c r="Q617" s="59"/>
      <c r="R617" s="59"/>
      <c r="S617" s="59"/>
      <c r="T617" s="59"/>
      <c r="U617" s="59"/>
      <c r="V617" s="59"/>
      <c r="W617" s="59"/>
      <c r="X617" s="59"/>
      <c r="Y617" s="59"/>
      <c r="Z617" s="91"/>
      <c r="AA617" s="59"/>
      <c r="AB617" s="59"/>
      <c r="AC617" s="59"/>
      <c r="AD617" s="59"/>
      <c r="AE617" s="59"/>
      <c r="AF617" s="59"/>
      <c r="AG617" s="59"/>
      <c r="AH617" s="59"/>
    </row>
    <row r="618" spans="1:34" ht="15.75" customHeight="1">
      <c r="A618" s="59"/>
      <c r="B618" s="59"/>
      <c r="C618" s="59"/>
      <c r="D618" s="59"/>
      <c r="E618" s="59"/>
      <c r="F618" s="59"/>
      <c r="G618" s="59"/>
      <c r="H618" s="59"/>
      <c r="I618" s="59"/>
      <c r="J618" s="65"/>
      <c r="K618" s="65"/>
      <c r="L618" s="65"/>
      <c r="M618" s="65"/>
      <c r="N618" s="59"/>
      <c r="O618" s="59"/>
      <c r="P618" s="59"/>
      <c r="Q618" s="59"/>
      <c r="R618" s="59"/>
      <c r="S618" s="59"/>
      <c r="T618" s="59"/>
      <c r="U618" s="59"/>
      <c r="V618" s="59"/>
      <c r="W618" s="59"/>
      <c r="X618" s="59"/>
      <c r="Y618" s="59"/>
      <c r="Z618" s="91"/>
      <c r="AA618" s="59"/>
      <c r="AB618" s="59"/>
      <c r="AC618" s="59"/>
      <c r="AD618" s="59"/>
      <c r="AE618" s="59"/>
      <c r="AF618" s="59"/>
      <c r="AG618" s="59"/>
      <c r="AH618" s="59"/>
    </row>
    <row r="619" spans="1:34" ht="15.75" customHeight="1">
      <c r="A619" s="59"/>
      <c r="B619" s="59"/>
      <c r="C619" s="59"/>
      <c r="D619" s="59"/>
      <c r="E619" s="59"/>
      <c r="F619" s="59"/>
      <c r="G619" s="59"/>
      <c r="H619" s="59"/>
      <c r="I619" s="59"/>
      <c r="J619" s="65"/>
      <c r="K619" s="65"/>
      <c r="L619" s="65"/>
      <c r="M619" s="65"/>
      <c r="N619" s="59"/>
      <c r="O619" s="59"/>
      <c r="P619" s="59"/>
      <c r="Q619" s="59"/>
      <c r="R619" s="59"/>
      <c r="S619" s="59"/>
      <c r="T619" s="59"/>
      <c r="U619" s="59"/>
      <c r="V619" s="59"/>
      <c r="W619" s="59"/>
      <c r="X619" s="59"/>
      <c r="Y619" s="59"/>
      <c r="Z619" s="91"/>
      <c r="AA619" s="59"/>
      <c r="AB619" s="59"/>
      <c r="AC619" s="59"/>
      <c r="AD619" s="59"/>
      <c r="AE619" s="59"/>
      <c r="AF619" s="59"/>
      <c r="AG619" s="59"/>
      <c r="AH619" s="59"/>
    </row>
    <row r="620" spans="1:34" ht="15.75" customHeight="1">
      <c r="A620" s="59"/>
      <c r="B620" s="59"/>
      <c r="C620" s="59"/>
      <c r="D620" s="59"/>
      <c r="E620" s="59"/>
      <c r="F620" s="59"/>
      <c r="G620" s="59"/>
      <c r="H620" s="59"/>
      <c r="I620" s="59"/>
      <c r="J620" s="65"/>
      <c r="K620" s="65"/>
      <c r="L620" s="65"/>
      <c r="M620" s="65"/>
      <c r="N620" s="59"/>
      <c r="O620" s="59"/>
      <c r="P620" s="59"/>
      <c r="Q620" s="59"/>
      <c r="R620" s="59"/>
      <c r="S620" s="59"/>
      <c r="T620" s="59"/>
      <c r="U620" s="59"/>
      <c r="V620" s="59"/>
      <c r="W620" s="59"/>
      <c r="X620" s="59"/>
      <c r="Y620" s="59"/>
      <c r="Z620" s="91"/>
      <c r="AA620" s="59"/>
      <c r="AB620" s="59"/>
      <c r="AC620" s="59"/>
      <c r="AD620" s="59"/>
      <c r="AE620" s="59"/>
      <c r="AF620" s="59"/>
      <c r="AG620" s="59"/>
      <c r="AH620" s="59"/>
    </row>
    <row r="621" spans="1:34" ht="15.75" customHeight="1">
      <c r="A621" s="59"/>
      <c r="B621" s="59"/>
      <c r="C621" s="59"/>
      <c r="D621" s="59"/>
      <c r="E621" s="59"/>
      <c r="F621" s="59"/>
      <c r="G621" s="59"/>
      <c r="H621" s="59"/>
      <c r="I621" s="59"/>
      <c r="J621" s="65"/>
      <c r="K621" s="65"/>
      <c r="L621" s="65"/>
      <c r="M621" s="65"/>
      <c r="N621" s="59"/>
      <c r="O621" s="59"/>
      <c r="P621" s="59"/>
      <c r="Q621" s="59"/>
      <c r="R621" s="59"/>
      <c r="S621" s="59"/>
      <c r="T621" s="59"/>
      <c r="U621" s="59"/>
      <c r="V621" s="59"/>
      <c r="W621" s="59"/>
      <c r="X621" s="59"/>
      <c r="Y621" s="59"/>
      <c r="Z621" s="91"/>
      <c r="AA621" s="59"/>
      <c r="AB621" s="59"/>
      <c r="AC621" s="59"/>
      <c r="AD621" s="59"/>
      <c r="AE621" s="59"/>
      <c r="AF621" s="59"/>
      <c r="AG621" s="59"/>
      <c r="AH621" s="59"/>
    </row>
    <row r="622" spans="1:34" ht="15.75" customHeight="1">
      <c r="A622" s="59"/>
      <c r="B622" s="59"/>
      <c r="C622" s="59"/>
      <c r="D622" s="59"/>
      <c r="E622" s="59"/>
      <c r="F622" s="59"/>
      <c r="G622" s="59"/>
      <c r="H622" s="59"/>
      <c r="I622" s="59"/>
      <c r="J622" s="65"/>
      <c r="K622" s="65"/>
      <c r="L622" s="65"/>
      <c r="M622" s="65"/>
      <c r="N622" s="59"/>
      <c r="O622" s="59"/>
      <c r="P622" s="59"/>
      <c r="Q622" s="59"/>
      <c r="R622" s="59"/>
      <c r="S622" s="59"/>
      <c r="T622" s="59"/>
      <c r="U622" s="59"/>
      <c r="V622" s="59"/>
      <c r="W622" s="59"/>
      <c r="X622" s="59"/>
      <c r="Y622" s="59"/>
      <c r="Z622" s="91"/>
      <c r="AA622" s="59"/>
      <c r="AB622" s="59"/>
      <c r="AC622" s="59"/>
      <c r="AD622" s="59"/>
      <c r="AE622" s="59"/>
      <c r="AF622" s="59"/>
      <c r="AG622" s="59"/>
      <c r="AH622" s="59"/>
    </row>
    <row r="623" spans="1:34" ht="15.75" customHeight="1">
      <c r="A623" s="59"/>
      <c r="B623" s="59"/>
      <c r="C623" s="59"/>
      <c r="D623" s="59"/>
      <c r="E623" s="59"/>
      <c r="F623" s="59"/>
      <c r="G623" s="59"/>
      <c r="H623" s="59"/>
      <c r="I623" s="59"/>
      <c r="J623" s="65"/>
      <c r="K623" s="65"/>
      <c r="L623" s="65"/>
      <c r="M623" s="65"/>
      <c r="N623" s="59"/>
      <c r="O623" s="59"/>
      <c r="P623" s="59"/>
      <c r="Q623" s="59"/>
      <c r="R623" s="59"/>
      <c r="S623" s="59"/>
      <c r="T623" s="59"/>
      <c r="U623" s="59"/>
      <c r="V623" s="59"/>
      <c r="W623" s="59"/>
      <c r="X623" s="59"/>
      <c r="Y623" s="59"/>
      <c r="Z623" s="91"/>
      <c r="AA623" s="59"/>
      <c r="AB623" s="59"/>
      <c r="AC623" s="59"/>
      <c r="AD623" s="59"/>
      <c r="AE623" s="59"/>
      <c r="AF623" s="59"/>
      <c r="AG623" s="59"/>
      <c r="AH623" s="59"/>
    </row>
    <row r="624" spans="1:34" ht="15.75" customHeight="1">
      <c r="A624" s="59"/>
      <c r="B624" s="59"/>
      <c r="C624" s="59"/>
      <c r="D624" s="59"/>
      <c r="E624" s="59"/>
      <c r="F624" s="59"/>
      <c r="G624" s="59"/>
      <c r="H624" s="59"/>
      <c r="I624" s="59"/>
      <c r="J624" s="65"/>
      <c r="K624" s="65"/>
      <c r="L624" s="65"/>
      <c r="M624" s="65"/>
      <c r="N624" s="59"/>
      <c r="O624" s="59"/>
      <c r="P624" s="59"/>
      <c r="Q624" s="59"/>
      <c r="R624" s="59"/>
      <c r="S624" s="59"/>
      <c r="T624" s="59"/>
      <c r="U624" s="59"/>
      <c r="V624" s="59"/>
      <c r="W624" s="59"/>
      <c r="X624" s="59"/>
      <c r="Y624" s="59"/>
      <c r="Z624" s="91"/>
      <c r="AA624" s="59"/>
      <c r="AB624" s="59"/>
      <c r="AC624" s="59"/>
      <c r="AD624" s="59"/>
      <c r="AE624" s="59"/>
      <c r="AF624" s="59"/>
      <c r="AG624" s="59"/>
      <c r="AH624" s="59"/>
    </row>
    <row r="625" spans="1:34" ht="15.75" customHeight="1">
      <c r="A625" s="59"/>
      <c r="B625" s="59"/>
      <c r="C625" s="59"/>
      <c r="D625" s="59"/>
      <c r="E625" s="59"/>
      <c r="F625" s="59"/>
      <c r="G625" s="59"/>
      <c r="H625" s="59"/>
      <c r="I625" s="59"/>
      <c r="J625" s="65"/>
      <c r="K625" s="65"/>
      <c r="L625" s="65"/>
      <c r="M625" s="65"/>
      <c r="N625" s="59"/>
      <c r="O625" s="59"/>
      <c r="P625" s="59"/>
      <c r="Q625" s="59"/>
      <c r="R625" s="59"/>
      <c r="S625" s="59"/>
      <c r="T625" s="59"/>
      <c r="U625" s="59"/>
      <c r="V625" s="59"/>
      <c r="W625" s="59"/>
      <c r="X625" s="59"/>
      <c r="Y625" s="59"/>
      <c r="Z625" s="91"/>
      <c r="AA625" s="59"/>
      <c r="AB625" s="59"/>
      <c r="AC625" s="59"/>
      <c r="AD625" s="59"/>
      <c r="AE625" s="59"/>
      <c r="AF625" s="59"/>
      <c r="AG625" s="59"/>
      <c r="AH625" s="59"/>
    </row>
    <row r="626" spans="1:34" ht="15.75" customHeight="1">
      <c r="A626" s="59"/>
      <c r="B626" s="59"/>
      <c r="C626" s="59"/>
      <c r="D626" s="59"/>
      <c r="E626" s="59"/>
      <c r="F626" s="59"/>
      <c r="G626" s="59"/>
      <c r="H626" s="59"/>
      <c r="I626" s="59"/>
      <c r="J626" s="65"/>
      <c r="K626" s="65"/>
      <c r="L626" s="65"/>
      <c r="M626" s="65"/>
      <c r="N626" s="59"/>
      <c r="O626" s="59"/>
      <c r="P626" s="59"/>
      <c r="Q626" s="59"/>
      <c r="R626" s="59"/>
      <c r="S626" s="59"/>
      <c r="T626" s="59"/>
      <c r="U626" s="59"/>
      <c r="V626" s="59"/>
      <c r="W626" s="59"/>
      <c r="X626" s="59"/>
      <c r="Y626" s="59"/>
      <c r="Z626" s="91"/>
      <c r="AA626" s="59"/>
      <c r="AB626" s="59"/>
      <c r="AC626" s="59"/>
      <c r="AD626" s="59"/>
      <c r="AE626" s="59"/>
      <c r="AF626" s="59"/>
      <c r="AG626" s="59"/>
      <c r="AH626" s="59"/>
    </row>
    <row r="627" spans="1:34" ht="15.75" customHeight="1">
      <c r="A627" s="59"/>
      <c r="B627" s="59"/>
      <c r="C627" s="59"/>
      <c r="D627" s="59"/>
      <c r="E627" s="59"/>
      <c r="F627" s="59"/>
      <c r="G627" s="59"/>
      <c r="H627" s="59"/>
      <c r="I627" s="59"/>
      <c r="J627" s="65"/>
      <c r="K627" s="65"/>
      <c r="L627" s="65"/>
      <c r="M627" s="65"/>
      <c r="N627" s="59"/>
      <c r="O627" s="59"/>
      <c r="P627" s="59"/>
      <c r="Q627" s="59"/>
      <c r="R627" s="59"/>
      <c r="S627" s="59"/>
      <c r="T627" s="59"/>
      <c r="U627" s="59"/>
      <c r="V627" s="59"/>
      <c r="W627" s="59"/>
      <c r="X627" s="59"/>
      <c r="Y627" s="59"/>
      <c r="Z627" s="91"/>
      <c r="AA627" s="59"/>
      <c r="AB627" s="59"/>
      <c r="AC627" s="59"/>
      <c r="AD627" s="59"/>
      <c r="AE627" s="59"/>
      <c r="AF627" s="59"/>
      <c r="AG627" s="59"/>
      <c r="AH627" s="59"/>
    </row>
    <row r="628" spans="1:34" ht="15.75" customHeight="1">
      <c r="A628" s="59"/>
      <c r="B628" s="59"/>
      <c r="C628" s="59"/>
      <c r="D628" s="59"/>
      <c r="E628" s="59"/>
      <c r="F628" s="59"/>
      <c r="G628" s="59"/>
      <c r="H628" s="59"/>
      <c r="I628" s="59"/>
      <c r="J628" s="65"/>
      <c r="K628" s="65"/>
      <c r="L628" s="65"/>
      <c r="M628" s="65"/>
      <c r="N628" s="59"/>
      <c r="O628" s="59"/>
      <c r="P628" s="59"/>
      <c r="Q628" s="59"/>
      <c r="R628" s="59"/>
      <c r="S628" s="59"/>
      <c r="T628" s="59"/>
      <c r="U628" s="59"/>
      <c r="V628" s="59"/>
      <c r="W628" s="59"/>
      <c r="X628" s="59"/>
      <c r="Y628" s="59"/>
      <c r="Z628" s="91"/>
      <c r="AA628" s="59"/>
      <c r="AB628" s="59"/>
      <c r="AC628" s="59"/>
      <c r="AD628" s="59"/>
      <c r="AE628" s="59"/>
      <c r="AF628" s="59"/>
      <c r="AG628" s="59"/>
      <c r="AH628" s="59"/>
    </row>
    <row r="629" spans="1:34" ht="15.75" customHeight="1">
      <c r="A629" s="59"/>
      <c r="B629" s="59"/>
      <c r="C629" s="59"/>
      <c r="D629" s="59"/>
      <c r="E629" s="59"/>
      <c r="F629" s="59"/>
      <c r="G629" s="59"/>
      <c r="H629" s="59"/>
      <c r="I629" s="59"/>
      <c r="J629" s="65"/>
      <c r="K629" s="65"/>
      <c r="L629" s="65"/>
      <c r="M629" s="65"/>
      <c r="N629" s="59"/>
      <c r="O629" s="59"/>
      <c r="P629" s="59"/>
      <c r="Q629" s="59"/>
      <c r="R629" s="59"/>
      <c r="S629" s="59"/>
      <c r="T629" s="59"/>
      <c r="U629" s="59"/>
      <c r="V629" s="59"/>
      <c r="W629" s="59"/>
      <c r="X629" s="59"/>
      <c r="Y629" s="59"/>
      <c r="Z629" s="91"/>
      <c r="AA629" s="59"/>
      <c r="AB629" s="59"/>
      <c r="AC629" s="59"/>
      <c r="AD629" s="59"/>
      <c r="AE629" s="59"/>
      <c r="AF629" s="59"/>
      <c r="AG629" s="59"/>
      <c r="AH629" s="59"/>
    </row>
    <row r="630" spans="1:34" ht="15.75" customHeight="1">
      <c r="A630" s="59"/>
      <c r="B630" s="59"/>
      <c r="C630" s="59"/>
      <c r="D630" s="59"/>
      <c r="E630" s="59"/>
      <c r="F630" s="59"/>
      <c r="G630" s="59"/>
      <c r="H630" s="59"/>
      <c r="I630" s="59"/>
      <c r="J630" s="65"/>
      <c r="K630" s="65"/>
      <c r="L630" s="65"/>
      <c r="M630" s="65"/>
      <c r="N630" s="59"/>
      <c r="O630" s="59"/>
      <c r="P630" s="59"/>
      <c r="Q630" s="59"/>
      <c r="R630" s="59"/>
      <c r="S630" s="59"/>
      <c r="T630" s="59"/>
      <c r="U630" s="59"/>
      <c r="V630" s="59"/>
      <c r="W630" s="59"/>
      <c r="X630" s="59"/>
      <c r="Y630" s="59"/>
      <c r="Z630" s="91"/>
      <c r="AA630" s="59"/>
      <c r="AB630" s="59"/>
      <c r="AC630" s="59"/>
      <c r="AD630" s="59"/>
      <c r="AE630" s="59"/>
      <c r="AF630" s="59"/>
      <c r="AG630" s="59"/>
      <c r="AH630" s="59"/>
    </row>
    <row r="631" spans="1:34" ht="15.75" customHeight="1">
      <c r="A631" s="59"/>
      <c r="B631" s="59"/>
      <c r="C631" s="59"/>
      <c r="D631" s="59"/>
      <c r="E631" s="59"/>
      <c r="F631" s="59"/>
      <c r="G631" s="59"/>
      <c r="H631" s="59"/>
      <c r="I631" s="59"/>
      <c r="J631" s="65"/>
      <c r="K631" s="65"/>
      <c r="L631" s="65"/>
      <c r="M631" s="65"/>
      <c r="N631" s="59"/>
      <c r="O631" s="59"/>
      <c r="P631" s="59"/>
      <c r="Q631" s="59"/>
      <c r="R631" s="59"/>
      <c r="S631" s="59"/>
      <c r="T631" s="59"/>
      <c r="U631" s="59"/>
      <c r="V631" s="59"/>
      <c r="W631" s="59"/>
      <c r="X631" s="59"/>
      <c r="Y631" s="59"/>
      <c r="Z631" s="91"/>
      <c r="AA631" s="59"/>
      <c r="AB631" s="59"/>
      <c r="AC631" s="59"/>
      <c r="AD631" s="59"/>
      <c r="AE631" s="59"/>
      <c r="AF631" s="59"/>
      <c r="AG631" s="59"/>
      <c r="AH631" s="59"/>
    </row>
    <row r="632" spans="1:34" ht="15.75" customHeight="1">
      <c r="A632" s="59"/>
      <c r="B632" s="59"/>
      <c r="C632" s="59"/>
      <c r="D632" s="59"/>
      <c r="E632" s="59"/>
      <c r="F632" s="59"/>
      <c r="G632" s="59"/>
      <c r="H632" s="59"/>
      <c r="I632" s="59"/>
      <c r="J632" s="65"/>
      <c r="K632" s="65"/>
      <c r="L632" s="65"/>
      <c r="M632" s="65"/>
      <c r="N632" s="59"/>
      <c r="O632" s="59"/>
      <c r="P632" s="59"/>
      <c r="Q632" s="59"/>
      <c r="R632" s="59"/>
      <c r="S632" s="59"/>
      <c r="T632" s="59"/>
      <c r="U632" s="59"/>
      <c r="V632" s="59"/>
      <c r="W632" s="59"/>
      <c r="X632" s="59"/>
      <c r="Y632" s="59"/>
      <c r="Z632" s="91"/>
      <c r="AA632" s="59"/>
      <c r="AB632" s="59"/>
      <c r="AC632" s="59"/>
      <c r="AD632" s="59"/>
      <c r="AE632" s="59"/>
      <c r="AF632" s="59"/>
      <c r="AG632" s="59"/>
      <c r="AH632" s="59"/>
    </row>
    <row r="633" spans="1:34" ht="15.75" customHeight="1">
      <c r="A633" s="59"/>
      <c r="B633" s="59"/>
      <c r="C633" s="59"/>
      <c r="D633" s="59"/>
      <c r="E633" s="59"/>
      <c r="F633" s="59"/>
      <c r="G633" s="59"/>
      <c r="H633" s="59"/>
      <c r="I633" s="59"/>
      <c r="J633" s="65"/>
      <c r="K633" s="65"/>
      <c r="L633" s="65"/>
      <c r="M633" s="65"/>
      <c r="N633" s="59"/>
      <c r="O633" s="59"/>
      <c r="P633" s="59"/>
      <c r="Q633" s="59"/>
      <c r="R633" s="59"/>
      <c r="S633" s="59"/>
      <c r="T633" s="59"/>
      <c r="U633" s="59"/>
      <c r="V633" s="59"/>
      <c r="W633" s="59"/>
      <c r="X633" s="59"/>
      <c r="Y633" s="59"/>
      <c r="Z633" s="91"/>
      <c r="AA633" s="59"/>
      <c r="AB633" s="59"/>
      <c r="AC633" s="59"/>
      <c r="AD633" s="59"/>
      <c r="AE633" s="59"/>
      <c r="AF633" s="59"/>
      <c r="AG633" s="59"/>
      <c r="AH633" s="59"/>
    </row>
    <row r="634" spans="1:34" ht="15.75" customHeight="1">
      <c r="A634" s="59"/>
      <c r="B634" s="59"/>
      <c r="C634" s="59"/>
      <c r="D634" s="59"/>
      <c r="E634" s="59"/>
      <c r="F634" s="59"/>
      <c r="G634" s="59"/>
      <c r="H634" s="59"/>
      <c r="I634" s="59"/>
      <c r="J634" s="65"/>
      <c r="K634" s="65"/>
      <c r="L634" s="65"/>
      <c r="M634" s="65"/>
      <c r="N634" s="59"/>
      <c r="O634" s="59"/>
      <c r="P634" s="59"/>
      <c r="Q634" s="59"/>
      <c r="R634" s="59"/>
      <c r="S634" s="59"/>
      <c r="T634" s="59"/>
      <c r="U634" s="59"/>
      <c r="V634" s="59"/>
      <c r="W634" s="59"/>
      <c r="X634" s="59"/>
      <c r="Y634" s="59"/>
      <c r="Z634" s="91"/>
      <c r="AA634" s="59"/>
      <c r="AB634" s="59"/>
      <c r="AC634" s="59"/>
      <c r="AD634" s="59"/>
      <c r="AE634" s="59"/>
      <c r="AF634" s="59"/>
      <c r="AG634" s="59"/>
      <c r="AH634" s="59"/>
    </row>
    <row r="635" spans="1:34" ht="15.75" customHeight="1">
      <c r="A635" s="59"/>
      <c r="B635" s="59"/>
      <c r="C635" s="59"/>
      <c r="D635" s="59"/>
      <c r="E635" s="59"/>
      <c r="F635" s="59"/>
      <c r="G635" s="59"/>
      <c r="H635" s="59"/>
      <c r="I635" s="59"/>
      <c r="J635" s="65"/>
      <c r="K635" s="65"/>
      <c r="L635" s="65"/>
      <c r="M635" s="65"/>
      <c r="N635" s="59"/>
      <c r="O635" s="59"/>
      <c r="P635" s="59"/>
      <c r="Q635" s="59"/>
      <c r="R635" s="59"/>
      <c r="S635" s="59"/>
      <c r="T635" s="59"/>
      <c r="U635" s="59"/>
      <c r="V635" s="59"/>
      <c r="W635" s="59"/>
      <c r="X635" s="59"/>
      <c r="Y635" s="59"/>
      <c r="Z635" s="91"/>
      <c r="AA635" s="59"/>
      <c r="AB635" s="59"/>
      <c r="AC635" s="59"/>
      <c r="AD635" s="59"/>
      <c r="AE635" s="59"/>
      <c r="AF635" s="59"/>
      <c r="AG635" s="59"/>
      <c r="AH635" s="59"/>
    </row>
    <row r="636" spans="1:34" ht="15.75" customHeight="1">
      <c r="A636" s="59"/>
      <c r="B636" s="59"/>
      <c r="C636" s="59"/>
      <c r="D636" s="59"/>
      <c r="E636" s="59"/>
      <c r="F636" s="59"/>
      <c r="G636" s="59"/>
      <c r="H636" s="59"/>
      <c r="I636" s="59"/>
      <c r="J636" s="65"/>
      <c r="K636" s="65"/>
      <c r="L636" s="65"/>
      <c r="M636" s="65"/>
      <c r="N636" s="59"/>
      <c r="O636" s="59"/>
      <c r="P636" s="59"/>
      <c r="Q636" s="59"/>
      <c r="R636" s="59"/>
      <c r="S636" s="59"/>
      <c r="T636" s="59"/>
      <c r="U636" s="59"/>
      <c r="V636" s="59"/>
      <c r="W636" s="59"/>
      <c r="X636" s="59"/>
      <c r="Y636" s="59"/>
      <c r="Z636" s="91"/>
      <c r="AA636" s="59"/>
      <c r="AB636" s="59"/>
      <c r="AC636" s="59"/>
      <c r="AD636" s="59"/>
      <c r="AE636" s="59"/>
      <c r="AF636" s="59"/>
      <c r="AG636" s="59"/>
      <c r="AH636" s="59"/>
    </row>
    <row r="637" spans="1:34" ht="15.75" customHeight="1">
      <c r="A637" s="59"/>
      <c r="B637" s="59"/>
      <c r="C637" s="59"/>
      <c r="D637" s="59"/>
      <c r="E637" s="59"/>
      <c r="F637" s="59"/>
      <c r="G637" s="59"/>
      <c r="H637" s="59"/>
      <c r="I637" s="59"/>
      <c r="J637" s="65"/>
      <c r="K637" s="65"/>
      <c r="L637" s="65"/>
      <c r="M637" s="65"/>
      <c r="N637" s="59"/>
      <c r="O637" s="59"/>
      <c r="P637" s="59"/>
      <c r="Q637" s="59"/>
      <c r="R637" s="59"/>
      <c r="S637" s="59"/>
      <c r="T637" s="59"/>
      <c r="U637" s="59"/>
      <c r="V637" s="59"/>
      <c r="W637" s="59"/>
      <c r="X637" s="59"/>
      <c r="Y637" s="59"/>
      <c r="Z637" s="91"/>
      <c r="AA637" s="59"/>
      <c r="AB637" s="59"/>
      <c r="AC637" s="59"/>
      <c r="AD637" s="59"/>
      <c r="AE637" s="59"/>
      <c r="AF637" s="59"/>
      <c r="AG637" s="59"/>
      <c r="AH637" s="59"/>
    </row>
    <row r="638" spans="1:34" ht="15.75" customHeight="1">
      <c r="A638" s="59"/>
      <c r="B638" s="59"/>
      <c r="C638" s="59"/>
      <c r="D638" s="59"/>
      <c r="E638" s="59"/>
      <c r="F638" s="59"/>
      <c r="G638" s="59"/>
      <c r="H638" s="59"/>
      <c r="I638" s="59"/>
      <c r="J638" s="65"/>
      <c r="K638" s="65"/>
      <c r="L638" s="65"/>
      <c r="M638" s="65"/>
      <c r="N638" s="59"/>
      <c r="O638" s="59"/>
      <c r="P638" s="59"/>
      <c r="Q638" s="59"/>
      <c r="R638" s="59"/>
      <c r="S638" s="59"/>
      <c r="T638" s="59"/>
      <c r="U638" s="59"/>
      <c r="V638" s="59"/>
      <c r="W638" s="59"/>
      <c r="X638" s="59"/>
      <c r="Y638" s="59"/>
      <c r="Z638" s="91"/>
      <c r="AA638" s="59"/>
      <c r="AB638" s="59"/>
      <c r="AC638" s="59"/>
      <c r="AD638" s="59"/>
      <c r="AE638" s="59"/>
      <c r="AF638" s="59"/>
      <c r="AG638" s="59"/>
      <c r="AH638" s="59"/>
    </row>
    <row r="639" spans="1:34" ht="15.75" customHeight="1">
      <c r="A639" s="59"/>
      <c r="B639" s="59"/>
      <c r="C639" s="59"/>
      <c r="D639" s="59"/>
      <c r="E639" s="59"/>
      <c r="F639" s="59"/>
      <c r="G639" s="59"/>
      <c r="H639" s="59"/>
      <c r="I639" s="59"/>
      <c r="J639" s="65"/>
      <c r="K639" s="65"/>
      <c r="L639" s="65"/>
      <c r="M639" s="65"/>
      <c r="N639" s="59"/>
      <c r="O639" s="59"/>
      <c r="P639" s="59"/>
      <c r="Q639" s="59"/>
      <c r="R639" s="59"/>
      <c r="S639" s="59"/>
      <c r="T639" s="59"/>
      <c r="U639" s="59"/>
      <c r="V639" s="59"/>
      <c r="W639" s="59"/>
      <c r="X639" s="59"/>
      <c r="Y639" s="59"/>
      <c r="Z639" s="91"/>
      <c r="AA639" s="59"/>
      <c r="AB639" s="59"/>
      <c r="AC639" s="59"/>
      <c r="AD639" s="59"/>
      <c r="AE639" s="59"/>
      <c r="AF639" s="59"/>
      <c r="AG639" s="59"/>
      <c r="AH639" s="59"/>
    </row>
    <row r="640" spans="1:34" ht="15.75" customHeight="1">
      <c r="A640" s="59"/>
      <c r="B640" s="59"/>
      <c r="C640" s="59"/>
      <c r="D640" s="59"/>
      <c r="E640" s="59"/>
      <c r="F640" s="59"/>
      <c r="G640" s="59"/>
      <c r="H640" s="59"/>
      <c r="I640" s="59"/>
      <c r="J640" s="65"/>
      <c r="K640" s="65"/>
      <c r="L640" s="65"/>
      <c r="M640" s="65"/>
      <c r="N640" s="59"/>
      <c r="O640" s="59"/>
      <c r="P640" s="59"/>
      <c r="Q640" s="59"/>
      <c r="R640" s="59"/>
      <c r="S640" s="59"/>
      <c r="T640" s="59"/>
      <c r="U640" s="59"/>
      <c r="V640" s="59"/>
      <c r="W640" s="59"/>
      <c r="X640" s="59"/>
      <c r="Y640" s="59"/>
      <c r="Z640" s="91"/>
      <c r="AA640" s="59"/>
      <c r="AB640" s="59"/>
      <c r="AC640" s="59"/>
      <c r="AD640" s="59"/>
      <c r="AE640" s="59"/>
      <c r="AF640" s="59"/>
      <c r="AG640" s="59"/>
      <c r="AH640" s="59"/>
    </row>
    <row r="641" spans="1:34" ht="15.75" customHeight="1">
      <c r="A641" s="59"/>
      <c r="B641" s="59"/>
      <c r="C641" s="59"/>
      <c r="D641" s="59"/>
      <c r="E641" s="59"/>
      <c r="F641" s="59"/>
      <c r="G641" s="59"/>
      <c r="H641" s="59"/>
      <c r="I641" s="59"/>
      <c r="J641" s="65"/>
      <c r="K641" s="65"/>
      <c r="L641" s="65"/>
      <c r="M641" s="65"/>
      <c r="N641" s="59"/>
      <c r="O641" s="59"/>
      <c r="P641" s="59"/>
      <c r="Q641" s="59"/>
      <c r="R641" s="59"/>
      <c r="S641" s="59"/>
      <c r="T641" s="59"/>
      <c r="U641" s="59"/>
      <c r="V641" s="59"/>
      <c r="W641" s="59"/>
      <c r="X641" s="59"/>
      <c r="Y641" s="59"/>
      <c r="Z641" s="91"/>
      <c r="AA641" s="59"/>
      <c r="AB641" s="59"/>
      <c r="AC641" s="59"/>
      <c r="AD641" s="59"/>
      <c r="AE641" s="59"/>
      <c r="AF641" s="59"/>
      <c r="AG641" s="59"/>
      <c r="AH641" s="59"/>
    </row>
    <row r="642" spans="1:34" ht="15.75" customHeight="1">
      <c r="A642" s="59"/>
      <c r="B642" s="59"/>
      <c r="C642" s="59"/>
      <c r="D642" s="59"/>
      <c r="E642" s="59"/>
      <c r="F642" s="59"/>
      <c r="G642" s="59"/>
      <c r="H642" s="59"/>
      <c r="I642" s="59"/>
      <c r="J642" s="65"/>
      <c r="K642" s="65"/>
      <c r="L642" s="65"/>
      <c r="M642" s="65"/>
      <c r="N642" s="59"/>
      <c r="O642" s="59"/>
      <c r="P642" s="59"/>
      <c r="Q642" s="59"/>
      <c r="R642" s="59"/>
      <c r="S642" s="59"/>
      <c r="T642" s="59"/>
      <c r="U642" s="59"/>
      <c r="V642" s="59"/>
      <c r="W642" s="59"/>
      <c r="X642" s="59"/>
      <c r="Y642" s="59"/>
      <c r="Z642" s="91"/>
      <c r="AA642" s="59"/>
      <c r="AB642" s="59"/>
      <c r="AC642" s="59"/>
      <c r="AD642" s="59"/>
      <c r="AE642" s="59"/>
      <c r="AF642" s="59"/>
      <c r="AG642" s="59"/>
      <c r="AH642" s="59"/>
    </row>
    <row r="643" spans="1:34" ht="15.75" customHeight="1">
      <c r="A643" s="59"/>
      <c r="B643" s="59"/>
      <c r="C643" s="59"/>
      <c r="D643" s="59"/>
      <c r="E643" s="59"/>
      <c r="F643" s="59"/>
      <c r="G643" s="59"/>
      <c r="H643" s="59"/>
      <c r="I643" s="59"/>
      <c r="J643" s="65"/>
      <c r="K643" s="65"/>
      <c r="L643" s="65"/>
      <c r="M643" s="65"/>
      <c r="N643" s="59"/>
      <c r="O643" s="59"/>
      <c r="P643" s="59"/>
      <c r="Q643" s="59"/>
      <c r="R643" s="59"/>
      <c r="S643" s="59"/>
      <c r="T643" s="59"/>
      <c r="U643" s="59"/>
      <c r="V643" s="59"/>
      <c r="W643" s="59"/>
      <c r="X643" s="59"/>
      <c r="Y643" s="59"/>
      <c r="Z643" s="91"/>
      <c r="AA643" s="59"/>
      <c r="AB643" s="59"/>
      <c r="AC643" s="59"/>
      <c r="AD643" s="59"/>
      <c r="AE643" s="59"/>
      <c r="AF643" s="59"/>
      <c r="AG643" s="59"/>
      <c r="AH643" s="59"/>
    </row>
    <row r="644" spans="1:34" ht="15.75" customHeight="1">
      <c r="A644" s="59"/>
      <c r="B644" s="59"/>
      <c r="C644" s="59"/>
      <c r="D644" s="59"/>
      <c r="E644" s="59"/>
      <c r="F644" s="59"/>
      <c r="G644" s="59"/>
      <c r="H644" s="59"/>
      <c r="I644" s="59"/>
      <c r="J644" s="65"/>
      <c r="K644" s="65"/>
      <c r="L644" s="65"/>
      <c r="M644" s="65"/>
      <c r="N644" s="59"/>
      <c r="O644" s="59"/>
      <c r="P644" s="59"/>
      <c r="Q644" s="59"/>
      <c r="R644" s="59"/>
      <c r="S644" s="59"/>
      <c r="T644" s="59"/>
      <c r="U644" s="59"/>
      <c r="V644" s="59"/>
      <c r="W644" s="59"/>
      <c r="X644" s="59"/>
      <c r="Y644" s="59"/>
      <c r="Z644" s="91"/>
      <c r="AA644" s="59"/>
      <c r="AB644" s="59"/>
      <c r="AC644" s="59"/>
      <c r="AD644" s="59"/>
      <c r="AE644" s="59"/>
      <c r="AF644" s="59"/>
      <c r="AG644" s="59"/>
      <c r="AH644" s="59"/>
    </row>
    <row r="645" spans="1:34" ht="15.75" customHeight="1">
      <c r="A645" s="59"/>
      <c r="B645" s="59"/>
      <c r="C645" s="59"/>
      <c r="D645" s="59"/>
      <c r="E645" s="59"/>
      <c r="F645" s="59"/>
      <c r="G645" s="59"/>
      <c r="H645" s="59"/>
      <c r="I645" s="59"/>
      <c r="J645" s="65"/>
      <c r="K645" s="65"/>
      <c r="L645" s="65"/>
      <c r="M645" s="65"/>
      <c r="N645" s="59"/>
      <c r="O645" s="59"/>
      <c r="P645" s="59"/>
      <c r="Q645" s="59"/>
      <c r="R645" s="59"/>
      <c r="S645" s="59"/>
      <c r="T645" s="59"/>
      <c r="U645" s="59"/>
      <c r="V645" s="59"/>
      <c r="W645" s="59"/>
      <c r="X645" s="59"/>
      <c r="Y645" s="59"/>
      <c r="Z645" s="91"/>
      <c r="AA645" s="59"/>
      <c r="AB645" s="59"/>
      <c r="AC645" s="59"/>
      <c r="AD645" s="59"/>
      <c r="AE645" s="59"/>
      <c r="AF645" s="59"/>
      <c r="AG645" s="59"/>
      <c r="AH645" s="59"/>
    </row>
    <row r="646" spans="1:34" ht="15.75" customHeight="1">
      <c r="A646" s="59"/>
      <c r="B646" s="59"/>
      <c r="C646" s="59"/>
      <c r="D646" s="59"/>
      <c r="E646" s="59"/>
      <c r="F646" s="59"/>
      <c r="G646" s="59"/>
      <c r="H646" s="59"/>
      <c r="I646" s="59"/>
      <c r="J646" s="65"/>
      <c r="K646" s="65"/>
      <c r="L646" s="65"/>
      <c r="M646" s="65"/>
      <c r="N646" s="59"/>
      <c r="O646" s="59"/>
      <c r="P646" s="59"/>
      <c r="Q646" s="59"/>
      <c r="R646" s="59"/>
      <c r="S646" s="59"/>
      <c r="T646" s="59"/>
      <c r="U646" s="59"/>
      <c r="V646" s="59"/>
      <c r="W646" s="59"/>
      <c r="X646" s="59"/>
      <c r="Y646" s="59"/>
      <c r="Z646" s="91"/>
      <c r="AA646" s="59"/>
      <c r="AB646" s="59"/>
      <c r="AC646" s="59"/>
      <c r="AD646" s="59"/>
      <c r="AE646" s="59"/>
      <c r="AF646" s="59"/>
      <c r="AG646" s="59"/>
      <c r="AH646" s="59"/>
    </row>
    <row r="647" spans="1:34" ht="15.75" customHeight="1">
      <c r="A647" s="59"/>
      <c r="B647" s="59"/>
      <c r="C647" s="59"/>
      <c r="D647" s="59"/>
      <c r="E647" s="59"/>
      <c r="F647" s="59"/>
      <c r="G647" s="59"/>
      <c r="H647" s="59"/>
      <c r="I647" s="59"/>
      <c r="J647" s="65"/>
      <c r="K647" s="65"/>
      <c r="L647" s="65"/>
      <c r="M647" s="65"/>
      <c r="N647" s="59"/>
      <c r="O647" s="59"/>
      <c r="P647" s="59"/>
      <c r="Q647" s="59"/>
      <c r="R647" s="59"/>
      <c r="S647" s="59"/>
      <c r="T647" s="59"/>
      <c r="U647" s="59"/>
      <c r="V647" s="59"/>
      <c r="W647" s="59"/>
      <c r="X647" s="59"/>
      <c r="Y647" s="59"/>
      <c r="Z647" s="91"/>
      <c r="AA647" s="59"/>
      <c r="AB647" s="59"/>
      <c r="AC647" s="59"/>
      <c r="AD647" s="59"/>
      <c r="AE647" s="59"/>
      <c r="AF647" s="59"/>
      <c r="AG647" s="59"/>
      <c r="AH647" s="59"/>
    </row>
    <row r="648" spans="1:34" ht="15.75" customHeight="1">
      <c r="A648" s="59"/>
      <c r="B648" s="59"/>
      <c r="C648" s="59"/>
      <c r="D648" s="59"/>
      <c r="E648" s="59"/>
      <c r="F648" s="59"/>
      <c r="G648" s="59"/>
      <c r="H648" s="59"/>
      <c r="I648" s="59"/>
      <c r="J648" s="65"/>
      <c r="K648" s="65"/>
      <c r="L648" s="65"/>
      <c r="M648" s="65"/>
      <c r="N648" s="59"/>
      <c r="O648" s="59"/>
      <c r="P648" s="59"/>
      <c r="Q648" s="59"/>
      <c r="R648" s="59"/>
      <c r="S648" s="59"/>
      <c r="T648" s="59"/>
      <c r="U648" s="59"/>
      <c r="V648" s="59"/>
      <c r="W648" s="59"/>
      <c r="X648" s="59"/>
      <c r="Y648" s="59"/>
      <c r="Z648" s="91"/>
      <c r="AA648" s="59"/>
      <c r="AB648" s="59"/>
      <c r="AC648" s="59"/>
      <c r="AD648" s="59"/>
      <c r="AE648" s="59"/>
      <c r="AF648" s="59"/>
      <c r="AG648" s="59"/>
      <c r="AH648" s="59"/>
    </row>
    <row r="649" spans="1:34" ht="15.75" customHeight="1">
      <c r="A649" s="59"/>
      <c r="B649" s="59"/>
      <c r="C649" s="59"/>
      <c r="D649" s="59"/>
      <c r="E649" s="59"/>
      <c r="F649" s="59"/>
      <c r="G649" s="59"/>
      <c r="H649" s="59"/>
      <c r="I649" s="59"/>
      <c r="J649" s="65"/>
      <c r="K649" s="65"/>
      <c r="L649" s="65"/>
      <c r="M649" s="65"/>
      <c r="N649" s="59"/>
      <c r="O649" s="59"/>
      <c r="P649" s="59"/>
      <c r="Q649" s="59"/>
      <c r="R649" s="59"/>
      <c r="S649" s="59"/>
      <c r="T649" s="59"/>
      <c r="U649" s="59"/>
      <c r="V649" s="59"/>
      <c r="W649" s="59"/>
      <c r="X649" s="59"/>
      <c r="Y649" s="59"/>
      <c r="Z649" s="91"/>
      <c r="AA649" s="59"/>
      <c r="AB649" s="59"/>
      <c r="AC649" s="59"/>
      <c r="AD649" s="59"/>
      <c r="AE649" s="59"/>
      <c r="AF649" s="59"/>
      <c r="AG649" s="59"/>
      <c r="AH649" s="59"/>
    </row>
    <row r="650" spans="1:34" ht="15.75" customHeight="1">
      <c r="A650" s="59"/>
      <c r="B650" s="59"/>
      <c r="C650" s="59"/>
      <c r="D650" s="59"/>
      <c r="E650" s="59"/>
      <c r="F650" s="59"/>
      <c r="G650" s="59"/>
      <c r="H650" s="59"/>
      <c r="I650" s="59"/>
      <c r="J650" s="65"/>
      <c r="K650" s="65"/>
      <c r="L650" s="65"/>
      <c r="M650" s="65"/>
      <c r="N650" s="59"/>
      <c r="O650" s="59"/>
      <c r="P650" s="59"/>
      <c r="Q650" s="59"/>
      <c r="R650" s="59"/>
      <c r="S650" s="59"/>
      <c r="T650" s="59"/>
      <c r="U650" s="59"/>
      <c r="V650" s="59"/>
      <c r="W650" s="59"/>
      <c r="X650" s="59"/>
      <c r="Y650" s="59"/>
      <c r="Z650" s="91"/>
      <c r="AA650" s="59"/>
      <c r="AB650" s="59"/>
      <c r="AC650" s="59"/>
      <c r="AD650" s="59"/>
      <c r="AE650" s="59"/>
      <c r="AF650" s="59"/>
      <c r="AG650" s="59"/>
      <c r="AH650" s="59"/>
    </row>
    <row r="651" spans="1:34" ht="15.75" customHeight="1">
      <c r="A651" s="59"/>
      <c r="B651" s="59"/>
      <c r="C651" s="59"/>
      <c r="D651" s="59"/>
      <c r="E651" s="59"/>
      <c r="F651" s="59"/>
      <c r="G651" s="59"/>
      <c r="H651" s="59"/>
      <c r="I651" s="59"/>
      <c r="J651" s="65"/>
      <c r="K651" s="65"/>
      <c r="L651" s="65"/>
      <c r="M651" s="65"/>
      <c r="N651" s="59"/>
      <c r="O651" s="59"/>
      <c r="P651" s="59"/>
      <c r="Q651" s="59"/>
      <c r="R651" s="59"/>
      <c r="S651" s="59"/>
      <c r="T651" s="59"/>
      <c r="U651" s="59"/>
      <c r="V651" s="59"/>
      <c r="W651" s="59"/>
      <c r="X651" s="59"/>
      <c r="Y651" s="59"/>
      <c r="Z651" s="91"/>
      <c r="AA651" s="59"/>
      <c r="AB651" s="59"/>
      <c r="AC651" s="59"/>
      <c r="AD651" s="59"/>
      <c r="AE651" s="59"/>
      <c r="AF651" s="59"/>
      <c r="AG651" s="59"/>
      <c r="AH651" s="59"/>
    </row>
    <row r="652" spans="1:34" ht="15.75" customHeight="1">
      <c r="A652" s="59"/>
      <c r="B652" s="59"/>
      <c r="C652" s="59"/>
      <c r="D652" s="59"/>
      <c r="E652" s="59"/>
      <c r="F652" s="59"/>
      <c r="G652" s="59"/>
      <c r="H652" s="59"/>
      <c r="I652" s="59"/>
      <c r="J652" s="65"/>
      <c r="K652" s="65"/>
      <c r="L652" s="65"/>
      <c r="M652" s="65"/>
      <c r="N652" s="59"/>
      <c r="O652" s="59"/>
      <c r="P652" s="59"/>
      <c r="Q652" s="59"/>
      <c r="R652" s="59"/>
      <c r="S652" s="59"/>
      <c r="T652" s="59"/>
      <c r="U652" s="59"/>
      <c r="V652" s="59"/>
      <c r="W652" s="59"/>
      <c r="X652" s="59"/>
      <c r="Y652" s="59"/>
      <c r="Z652" s="91"/>
      <c r="AA652" s="59"/>
      <c r="AB652" s="59"/>
      <c r="AC652" s="59"/>
      <c r="AD652" s="59"/>
      <c r="AE652" s="59"/>
      <c r="AF652" s="59"/>
      <c r="AG652" s="59"/>
      <c r="AH652" s="59"/>
    </row>
    <row r="653" spans="1:34" ht="15.75" customHeight="1">
      <c r="A653" s="59"/>
      <c r="B653" s="59"/>
      <c r="C653" s="59"/>
      <c r="D653" s="59"/>
      <c r="E653" s="59"/>
      <c r="F653" s="59"/>
      <c r="G653" s="59"/>
      <c r="H653" s="59"/>
      <c r="I653" s="59"/>
      <c r="J653" s="65"/>
      <c r="K653" s="65"/>
      <c r="L653" s="65"/>
      <c r="M653" s="65"/>
      <c r="N653" s="59"/>
      <c r="O653" s="59"/>
      <c r="P653" s="59"/>
      <c r="Q653" s="59"/>
      <c r="R653" s="59"/>
      <c r="S653" s="59"/>
      <c r="T653" s="59"/>
      <c r="U653" s="59"/>
      <c r="V653" s="59"/>
      <c r="W653" s="59"/>
      <c r="X653" s="59"/>
      <c r="Y653" s="59"/>
      <c r="Z653" s="91"/>
      <c r="AA653" s="59"/>
      <c r="AB653" s="59"/>
      <c r="AC653" s="59"/>
      <c r="AD653" s="59"/>
      <c r="AE653" s="59"/>
      <c r="AF653" s="59"/>
      <c r="AG653" s="59"/>
      <c r="AH653" s="59"/>
    </row>
    <row r="654" spans="1:34" ht="15.75" customHeight="1">
      <c r="A654" s="59"/>
      <c r="B654" s="59"/>
      <c r="C654" s="59"/>
      <c r="D654" s="59"/>
      <c r="E654" s="59"/>
      <c r="F654" s="59"/>
      <c r="G654" s="59"/>
      <c r="H654" s="59"/>
      <c r="I654" s="59"/>
      <c r="J654" s="65"/>
      <c r="K654" s="65"/>
      <c r="L654" s="65"/>
      <c r="M654" s="65"/>
      <c r="N654" s="59"/>
      <c r="O654" s="59"/>
      <c r="P654" s="59"/>
      <c r="Q654" s="59"/>
      <c r="R654" s="59"/>
      <c r="S654" s="59"/>
      <c r="T654" s="59"/>
      <c r="U654" s="59"/>
      <c r="V654" s="59"/>
      <c r="W654" s="59"/>
      <c r="X654" s="59"/>
      <c r="Y654" s="59"/>
      <c r="Z654" s="91"/>
      <c r="AA654" s="59"/>
      <c r="AB654" s="59"/>
      <c r="AC654" s="59"/>
      <c r="AD654" s="59"/>
      <c r="AE654" s="59"/>
      <c r="AF654" s="59"/>
      <c r="AG654" s="59"/>
      <c r="AH654" s="59"/>
    </row>
    <row r="655" spans="1:34" ht="15.75" customHeight="1">
      <c r="A655" s="59"/>
      <c r="B655" s="59"/>
      <c r="C655" s="59"/>
      <c r="D655" s="59"/>
      <c r="E655" s="59"/>
      <c r="F655" s="59"/>
      <c r="G655" s="59"/>
      <c r="H655" s="59"/>
      <c r="I655" s="59"/>
      <c r="J655" s="65"/>
      <c r="K655" s="65"/>
      <c r="L655" s="65"/>
      <c r="M655" s="65"/>
      <c r="N655" s="59"/>
      <c r="O655" s="59"/>
      <c r="P655" s="59"/>
      <c r="Q655" s="59"/>
      <c r="R655" s="59"/>
      <c r="S655" s="59"/>
      <c r="T655" s="59"/>
      <c r="U655" s="59"/>
      <c r="V655" s="59"/>
      <c r="W655" s="59"/>
      <c r="X655" s="59"/>
      <c r="Y655" s="59"/>
      <c r="Z655" s="91"/>
      <c r="AA655" s="59"/>
      <c r="AB655" s="59"/>
      <c r="AC655" s="59"/>
      <c r="AD655" s="59"/>
      <c r="AE655" s="59"/>
      <c r="AF655" s="59"/>
      <c r="AG655" s="59"/>
      <c r="AH655" s="59"/>
    </row>
    <row r="656" spans="1:34" ht="15.75" customHeight="1">
      <c r="A656" s="59"/>
      <c r="B656" s="59"/>
      <c r="C656" s="59"/>
      <c r="D656" s="59"/>
      <c r="E656" s="59"/>
      <c r="F656" s="59"/>
      <c r="G656" s="59"/>
      <c r="H656" s="59"/>
      <c r="I656" s="59"/>
      <c r="J656" s="65"/>
      <c r="K656" s="65"/>
      <c r="L656" s="65"/>
      <c r="M656" s="65"/>
      <c r="N656" s="59"/>
      <c r="O656" s="59"/>
      <c r="P656" s="59"/>
      <c r="Q656" s="59"/>
      <c r="R656" s="59"/>
      <c r="S656" s="59"/>
      <c r="T656" s="59"/>
      <c r="U656" s="59"/>
      <c r="V656" s="59"/>
      <c r="W656" s="59"/>
      <c r="X656" s="59"/>
      <c r="Y656" s="59"/>
      <c r="Z656" s="91"/>
      <c r="AA656" s="59"/>
      <c r="AB656" s="59"/>
      <c r="AC656" s="59"/>
      <c r="AD656" s="59"/>
      <c r="AE656" s="59"/>
      <c r="AF656" s="59"/>
      <c r="AG656" s="59"/>
      <c r="AH656" s="59"/>
    </row>
    <row r="657" spans="1:34" ht="15.75" customHeight="1">
      <c r="A657" s="59"/>
      <c r="B657" s="59"/>
      <c r="C657" s="59"/>
      <c r="D657" s="59"/>
      <c r="E657" s="59"/>
      <c r="F657" s="59"/>
      <c r="G657" s="59"/>
      <c r="H657" s="59"/>
      <c r="I657" s="59"/>
      <c r="J657" s="65"/>
      <c r="K657" s="65"/>
      <c r="L657" s="65"/>
      <c r="M657" s="65"/>
      <c r="N657" s="59"/>
      <c r="O657" s="59"/>
      <c r="P657" s="59"/>
      <c r="Q657" s="59"/>
      <c r="R657" s="59"/>
      <c r="S657" s="59"/>
      <c r="T657" s="59"/>
      <c r="U657" s="59"/>
      <c r="V657" s="59"/>
      <c r="W657" s="59"/>
      <c r="X657" s="59"/>
      <c r="Y657" s="59"/>
      <c r="Z657" s="91"/>
      <c r="AA657" s="59"/>
      <c r="AB657" s="59"/>
      <c r="AC657" s="59"/>
      <c r="AD657" s="59"/>
      <c r="AE657" s="59"/>
      <c r="AF657" s="59"/>
      <c r="AG657" s="59"/>
      <c r="AH657" s="59"/>
    </row>
    <row r="658" spans="1:34" ht="15.75" customHeight="1">
      <c r="A658" s="59"/>
      <c r="B658" s="59"/>
      <c r="C658" s="59"/>
      <c r="D658" s="59"/>
      <c r="E658" s="59"/>
      <c r="F658" s="59"/>
      <c r="G658" s="59"/>
      <c r="H658" s="59"/>
      <c r="I658" s="59"/>
      <c r="J658" s="65"/>
      <c r="K658" s="65"/>
      <c r="L658" s="65"/>
      <c r="M658" s="65"/>
      <c r="N658" s="59"/>
      <c r="O658" s="59"/>
      <c r="P658" s="59"/>
      <c r="Q658" s="59"/>
      <c r="R658" s="59"/>
      <c r="S658" s="59"/>
      <c r="T658" s="59"/>
      <c r="U658" s="59"/>
      <c r="V658" s="59"/>
      <c r="W658" s="59"/>
      <c r="X658" s="59"/>
      <c r="Y658" s="59"/>
      <c r="Z658" s="91"/>
      <c r="AA658" s="59"/>
      <c r="AB658" s="59"/>
      <c r="AC658" s="59"/>
      <c r="AD658" s="59"/>
      <c r="AE658" s="59"/>
      <c r="AF658" s="59"/>
      <c r="AG658" s="59"/>
      <c r="AH658" s="59"/>
    </row>
    <row r="659" spans="1:34" ht="15.75" customHeight="1">
      <c r="A659" s="59"/>
      <c r="B659" s="59"/>
      <c r="C659" s="59"/>
      <c r="D659" s="59"/>
      <c r="E659" s="59"/>
      <c r="F659" s="59"/>
      <c r="G659" s="59"/>
      <c r="H659" s="59"/>
      <c r="I659" s="59"/>
      <c r="J659" s="65"/>
      <c r="K659" s="65"/>
      <c r="L659" s="65"/>
      <c r="M659" s="65"/>
      <c r="N659" s="59"/>
      <c r="O659" s="59"/>
      <c r="P659" s="59"/>
      <c r="Q659" s="59"/>
      <c r="R659" s="59"/>
      <c r="S659" s="59"/>
      <c r="T659" s="59"/>
      <c r="U659" s="59"/>
      <c r="V659" s="59"/>
      <c r="W659" s="59"/>
      <c r="X659" s="59"/>
      <c r="Y659" s="59"/>
      <c r="Z659" s="91"/>
      <c r="AA659" s="59"/>
      <c r="AB659" s="59"/>
      <c r="AC659" s="59"/>
      <c r="AD659" s="59"/>
      <c r="AE659" s="59"/>
      <c r="AF659" s="59"/>
      <c r="AG659" s="59"/>
      <c r="AH659" s="59"/>
    </row>
    <row r="660" spans="1:34" ht="15.75" customHeight="1">
      <c r="A660" s="59"/>
      <c r="B660" s="59"/>
      <c r="C660" s="59"/>
      <c r="D660" s="59"/>
      <c r="E660" s="59"/>
      <c r="F660" s="59"/>
      <c r="G660" s="59"/>
      <c r="H660" s="59"/>
      <c r="I660" s="59"/>
      <c r="J660" s="65"/>
      <c r="K660" s="65"/>
      <c r="L660" s="65"/>
      <c r="M660" s="65"/>
      <c r="N660" s="59"/>
      <c r="O660" s="59"/>
      <c r="P660" s="59"/>
      <c r="Q660" s="59"/>
      <c r="R660" s="59"/>
      <c r="S660" s="59"/>
      <c r="T660" s="59"/>
      <c r="U660" s="59"/>
      <c r="V660" s="59"/>
      <c r="W660" s="59"/>
      <c r="X660" s="59"/>
      <c r="Y660" s="59"/>
      <c r="Z660" s="91"/>
      <c r="AA660" s="59"/>
      <c r="AB660" s="59"/>
      <c r="AC660" s="59"/>
      <c r="AD660" s="59"/>
      <c r="AE660" s="59"/>
      <c r="AF660" s="59"/>
      <c r="AG660" s="59"/>
      <c r="AH660" s="59"/>
    </row>
    <row r="661" spans="1:34" ht="15.75" customHeight="1">
      <c r="A661" s="59"/>
      <c r="B661" s="59"/>
      <c r="C661" s="59"/>
      <c r="D661" s="59"/>
      <c r="E661" s="59"/>
      <c r="F661" s="59"/>
      <c r="G661" s="59"/>
      <c r="H661" s="59"/>
      <c r="I661" s="59"/>
      <c r="J661" s="65"/>
      <c r="K661" s="65"/>
      <c r="L661" s="65"/>
      <c r="M661" s="65"/>
      <c r="N661" s="59"/>
      <c r="O661" s="59"/>
      <c r="P661" s="59"/>
      <c r="Q661" s="59"/>
      <c r="R661" s="59"/>
      <c r="S661" s="59"/>
      <c r="T661" s="59"/>
      <c r="U661" s="59"/>
      <c r="V661" s="59"/>
      <c r="W661" s="59"/>
      <c r="X661" s="59"/>
      <c r="Y661" s="59"/>
      <c r="Z661" s="91"/>
      <c r="AA661" s="59"/>
      <c r="AB661" s="59"/>
      <c r="AC661" s="59"/>
      <c r="AD661" s="59"/>
      <c r="AE661" s="59"/>
      <c r="AF661" s="59"/>
      <c r="AG661" s="59"/>
      <c r="AH661" s="59"/>
    </row>
    <row r="662" spans="1:34" ht="15.75" customHeight="1">
      <c r="A662" s="59"/>
      <c r="B662" s="59"/>
      <c r="C662" s="59"/>
      <c r="D662" s="59"/>
      <c r="E662" s="59"/>
      <c r="F662" s="59"/>
      <c r="G662" s="59"/>
      <c r="H662" s="59"/>
      <c r="I662" s="59"/>
      <c r="J662" s="65"/>
      <c r="K662" s="65"/>
      <c r="L662" s="65"/>
      <c r="M662" s="65"/>
      <c r="N662" s="59"/>
      <c r="O662" s="59"/>
      <c r="P662" s="59"/>
      <c r="Q662" s="59"/>
      <c r="R662" s="59"/>
      <c r="S662" s="59"/>
      <c r="T662" s="59"/>
      <c r="U662" s="59"/>
      <c r="V662" s="59"/>
      <c r="W662" s="59"/>
      <c r="X662" s="59"/>
      <c r="Y662" s="59"/>
      <c r="Z662" s="91"/>
      <c r="AA662" s="59"/>
      <c r="AB662" s="59"/>
      <c r="AC662" s="59"/>
      <c r="AD662" s="59"/>
      <c r="AE662" s="59"/>
      <c r="AF662" s="59"/>
      <c r="AG662" s="59"/>
      <c r="AH662" s="59"/>
    </row>
    <row r="663" spans="1:34" ht="15.75" customHeight="1">
      <c r="A663" s="59"/>
      <c r="B663" s="59"/>
      <c r="C663" s="59"/>
      <c r="D663" s="59"/>
      <c r="E663" s="59"/>
      <c r="F663" s="59"/>
      <c r="G663" s="59"/>
      <c r="H663" s="59"/>
      <c r="I663" s="59"/>
      <c r="J663" s="65"/>
      <c r="K663" s="65"/>
      <c r="L663" s="65"/>
      <c r="M663" s="65"/>
      <c r="N663" s="59"/>
      <c r="O663" s="59"/>
      <c r="P663" s="59"/>
      <c r="Q663" s="59"/>
      <c r="R663" s="59"/>
      <c r="S663" s="59"/>
      <c r="T663" s="59"/>
      <c r="U663" s="59"/>
      <c r="V663" s="59"/>
      <c r="W663" s="59"/>
      <c r="X663" s="59"/>
      <c r="Y663" s="59"/>
      <c r="Z663" s="91"/>
      <c r="AA663" s="59"/>
      <c r="AB663" s="59"/>
      <c r="AC663" s="59"/>
      <c r="AD663" s="59"/>
      <c r="AE663" s="59"/>
      <c r="AF663" s="59"/>
      <c r="AG663" s="59"/>
      <c r="AH663" s="59"/>
    </row>
    <row r="664" spans="1:34" ht="15.75" customHeight="1">
      <c r="A664" s="59"/>
      <c r="B664" s="59"/>
      <c r="C664" s="59"/>
      <c r="D664" s="59"/>
      <c r="E664" s="59"/>
      <c r="F664" s="59"/>
      <c r="G664" s="59"/>
      <c r="H664" s="59"/>
      <c r="I664" s="59"/>
      <c r="J664" s="65"/>
      <c r="K664" s="65"/>
      <c r="L664" s="65"/>
      <c r="M664" s="65"/>
      <c r="N664" s="59"/>
      <c r="O664" s="59"/>
      <c r="P664" s="59"/>
      <c r="Q664" s="59"/>
      <c r="R664" s="59"/>
      <c r="S664" s="59"/>
      <c r="T664" s="59"/>
      <c r="U664" s="59"/>
      <c r="V664" s="59"/>
      <c r="W664" s="59"/>
      <c r="X664" s="59"/>
      <c r="Y664" s="59"/>
      <c r="Z664" s="91"/>
      <c r="AA664" s="59"/>
      <c r="AB664" s="59"/>
      <c r="AC664" s="59"/>
      <c r="AD664" s="59"/>
      <c r="AE664" s="59"/>
      <c r="AF664" s="59"/>
      <c r="AG664" s="59"/>
      <c r="AH664" s="59"/>
    </row>
    <row r="665" spans="1:34" ht="15.75" customHeight="1">
      <c r="A665" s="59"/>
      <c r="B665" s="59"/>
      <c r="C665" s="59"/>
      <c r="D665" s="59"/>
      <c r="E665" s="59"/>
      <c r="F665" s="59"/>
      <c r="G665" s="59"/>
      <c r="H665" s="59"/>
      <c r="I665" s="59"/>
      <c r="J665" s="65"/>
      <c r="K665" s="65"/>
      <c r="L665" s="65"/>
      <c r="M665" s="65"/>
      <c r="N665" s="59"/>
      <c r="O665" s="59"/>
      <c r="P665" s="59"/>
      <c r="Q665" s="59"/>
      <c r="R665" s="59"/>
      <c r="S665" s="59"/>
      <c r="T665" s="59"/>
      <c r="U665" s="59"/>
      <c r="V665" s="59"/>
      <c r="W665" s="59"/>
      <c r="X665" s="59"/>
      <c r="Y665" s="59"/>
      <c r="Z665" s="91"/>
      <c r="AA665" s="59"/>
      <c r="AB665" s="59"/>
      <c r="AC665" s="59"/>
      <c r="AD665" s="59"/>
      <c r="AE665" s="59"/>
      <c r="AF665" s="59"/>
      <c r="AG665" s="59"/>
      <c r="AH665" s="59"/>
    </row>
    <row r="666" spans="1:34" ht="15.75" customHeight="1">
      <c r="A666" s="59"/>
      <c r="B666" s="59"/>
      <c r="C666" s="59"/>
      <c r="D666" s="59"/>
      <c r="E666" s="59"/>
      <c r="F666" s="59"/>
      <c r="G666" s="59"/>
      <c r="H666" s="59"/>
      <c r="I666" s="59"/>
      <c r="J666" s="65"/>
      <c r="K666" s="65"/>
      <c r="L666" s="65"/>
      <c r="M666" s="65"/>
      <c r="N666" s="59"/>
      <c r="O666" s="59"/>
      <c r="P666" s="59"/>
      <c r="Q666" s="59"/>
      <c r="R666" s="59"/>
      <c r="S666" s="59"/>
      <c r="T666" s="59"/>
      <c r="U666" s="59"/>
      <c r="V666" s="59"/>
      <c r="W666" s="59"/>
      <c r="X666" s="59"/>
      <c r="Y666" s="59"/>
      <c r="Z666" s="91"/>
      <c r="AA666" s="59"/>
      <c r="AB666" s="59"/>
      <c r="AC666" s="59"/>
      <c r="AD666" s="59"/>
      <c r="AE666" s="59"/>
      <c r="AF666" s="59"/>
      <c r="AG666" s="59"/>
      <c r="AH666" s="59"/>
    </row>
    <row r="667" spans="1:34" ht="15.75" customHeight="1">
      <c r="A667" s="59"/>
      <c r="B667" s="59"/>
      <c r="C667" s="59"/>
      <c r="D667" s="59"/>
      <c r="E667" s="59"/>
      <c r="F667" s="59"/>
      <c r="G667" s="59"/>
      <c r="H667" s="59"/>
      <c r="I667" s="59"/>
      <c r="J667" s="65"/>
      <c r="K667" s="65"/>
      <c r="L667" s="65"/>
      <c r="M667" s="65"/>
      <c r="N667" s="59"/>
      <c r="O667" s="59"/>
      <c r="P667" s="59"/>
      <c r="Q667" s="59"/>
      <c r="R667" s="59"/>
      <c r="S667" s="59"/>
      <c r="T667" s="59"/>
      <c r="U667" s="59"/>
      <c r="V667" s="59"/>
      <c r="W667" s="59"/>
      <c r="X667" s="59"/>
      <c r="Y667" s="59"/>
      <c r="Z667" s="91"/>
      <c r="AA667" s="59"/>
      <c r="AB667" s="59"/>
      <c r="AC667" s="59"/>
      <c r="AD667" s="59"/>
      <c r="AE667" s="59"/>
      <c r="AF667" s="59"/>
      <c r="AG667" s="59"/>
      <c r="AH667" s="59"/>
    </row>
    <row r="668" spans="1:34" ht="15.75" customHeight="1">
      <c r="A668" s="59"/>
      <c r="B668" s="59"/>
      <c r="C668" s="59"/>
      <c r="D668" s="59"/>
      <c r="E668" s="59"/>
      <c r="F668" s="59"/>
      <c r="G668" s="59"/>
      <c r="H668" s="59"/>
      <c r="I668" s="59"/>
      <c r="J668" s="65"/>
      <c r="K668" s="65"/>
      <c r="L668" s="65"/>
      <c r="M668" s="65"/>
      <c r="N668" s="59"/>
      <c r="O668" s="59"/>
      <c r="P668" s="59"/>
      <c r="Q668" s="59"/>
      <c r="R668" s="59"/>
      <c r="S668" s="59"/>
      <c r="T668" s="59"/>
      <c r="U668" s="59"/>
      <c r="V668" s="59"/>
      <c r="W668" s="59"/>
      <c r="X668" s="59"/>
      <c r="Y668" s="59"/>
      <c r="Z668" s="91"/>
      <c r="AA668" s="59"/>
      <c r="AB668" s="59"/>
      <c r="AC668" s="59"/>
      <c r="AD668" s="59"/>
      <c r="AE668" s="59"/>
      <c r="AF668" s="59"/>
      <c r="AG668" s="59"/>
      <c r="AH668" s="59"/>
    </row>
    <row r="669" spans="1:34" ht="15.75" customHeight="1">
      <c r="A669" s="59"/>
      <c r="B669" s="59"/>
      <c r="C669" s="59"/>
      <c r="D669" s="59"/>
      <c r="E669" s="59"/>
      <c r="F669" s="59"/>
      <c r="G669" s="59"/>
      <c r="H669" s="59"/>
      <c r="I669" s="59"/>
      <c r="J669" s="65"/>
      <c r="K669" s="65"/>
      <c r="L669" s="65"/>
      <c r="M669" s="65"/>
      <c r="N669" s="59"/>
      <c r="O669" s="59"/>
      <c r="P669" s="59"/>
      <c r="Q669" s="59"/>
      <c r="R669" s="59"/>
      <c r="S669" s="59"/>
      <c r="T669" s="59"/>
      <c r="U669" s="59"/>
      <c r="V669" s="59"/>
      <c r="W669" s="59"/>
      <c r="X669" s="59"/>
      <c r="Y669" s="59"/>
      <c r="Z669" s="91"/>
      <c r="AA669" s="59"/>
      <c r="AB669" s="59"/>
      <c r="AC669" s="59"/>
      <c r="AD669" s="59"/>
      <c r="AE669" s="59"/>
      <c r="AF669" s="59"/>
      <c r="AG669" s="59"/>
      <c r="AH669" s="59"/>
    </row>
    <row r="670" spans="1:34" ht="15.75" customHeight="1">
      <c r="A670" s="59"/>
      <c r="B670" s="59"/>
      <c r="C670" s="59"/>
      <c r="D670" s="59"/>
      <c r="E670" s="59"/>
      <c r="F670" s="59"/>
      <c r="G670" s="59"/>
      <c r="H670" s="59"/>
      <c r="I670" s="59"/>
      <c r="J670" s="65"/>
      <c r="K670" s="65"/>
      <c r="L670" s="65"/>
      <c r="M670" s="65"/>
      <c r="N670" s="59"/>
      <c r="O670" s="59"/>
      <c r="P670" s="59"/>
      <c r="Q670" s="59"/>
      <c r="R670" s="59"/>
      <c r="S670" s="59"/>
      <c r="T670" s="59"/>
      <c r="U670" s="59"/>
      <c r="V670" s="59"/>
      <c r="W670" s="59"/>
      <c r="X670" s="59"/>
      <c r="Y670" s="59"/>
      <c r="Z670" s="91"/>
      <c r="AA670" s="59"/>
      <c r="AB670" s="59"/>
      <c r="AC670" s="59"/>
      <c r="AD670" s="59"/>
      <c r="AE670" s="59"/>
      <c r="AF670" s="59"/>
      <c r="AG670" s="59"/>
      <c r="AH670" s="59"/>
    </row>
    <row r="671" spans="1:34" ht="15.75" customHeight="1">
      <c r="A671" s="59"/>
      <c r="B671" s="59"/>
      <c r="C671" s="59"/>
      <c r="D671" s="59"/>
      <c r="E671" s="59"/>
      <c r="F671" s="59"/>
      <c r="G671" s="59"/>
      <c r="H671" s="59"/>
      <c r="I671" s="59"/>
      <c r="J671" s="65"/>
      <c r="K671" s="65"/>
      <c r="L671" s="65"/>
      <c r="M671" s="65"/>
      <c r="N671" s="59"/>
      <c r="O671" s="59"/>
      <c r="P671" s="59"/>
      <c r="Q671" s="59"/>
      <c r="R671" s="59"/>
      <c r="S671" s="59"/>
      <c r="T671" s="59"/>
      <c r="U671" s="59"/>
      <c r="V671" s="59"/>
      <c r="W671" s="59"/>
      <c r="X671" s="59"/>
      <c r="Y671" s="59"/>
      <c r="Z671" s="91"/>
      <c r="AA671" s="59"/>
      <c r="AB671" s="59"/>
      <c r="AC671" s="59"/>
      <c r="AD671" s="59"/>
      <c r="AE671" s="59"/>
      <c r="AF671" s="59"/>
      <c r="AG671" s="59"/>
      <c r="AH671" s="59"/>
    </row>
    <row r="672" spans="1:34" ht="15.75" customHeight="1">
      <c r="A672" s="59"/>
      <c r="B672" s="59"/>
      <c r="C672" s="59"/>
      <c r="D672" s="59"/>
      <c r="E672" s="59"/>
      <c r="F672" s="59"/>
      <c r="G672" s="59"/>
      <c r="H672" s="59"/>
      <c r="I672" s="59"/>
      <c r="J672" s="65"/>
      <c r="K672" s="65"/>
      <c r="L672" s="65"/>
      <c r="M672" s="65"/>
      <c r="N672" s="59"/>
      <c r="O672" s="59"/>
      <c r="P672" s="59"/>
      <c r="Q672" s="59"/>
      <c r="R672" s="59"/>
      <c r="S672" s="59"/>
      <c r="T672" s="59"/>
      <c r="U672" s="59"/>
      <c r="V672" s="59"/>
      <c r="W672" s="59"/>
      <c r="X672" s="59"/>
      <c r="Y672" s="59"/>
      <c r="Z672" s="91"/>
      <c r="AA672" s="59"/>
      <c r="AB672" s="59"/>
      <c r="AC672" s="59"/>
      <c r="AD672" s="59"/>
      <c r="AE672" s="59"/>
      <c r="AF672" s="59"/>
      <c r="AG672" s="59"/>
      <c r="AH672" s="59"/>
    </row>
    <row r="673" spans="1:34" ht="15.75" customHeight="1">
      <c r="A673" s="59"/>
      <c r="B673" s="59"/>
      <c r="C673" s="59"/>
      <c r="D673" s="59"/>
      <c r="E673" s="59"/>
      <c r="F673" s="59"/>
      <c r="G673" s="59"/>
      <c r="H673" s="59"/>
      <c r="I673" s="59"/>
      <c r="J673" s="65"/>
      <c r="K673" s="65"/>
      <c r="L673" s="65"/>
      <c r="M673" s="65"/>
      <c r="N673" s="59"/>
      <c r="O673" s="59"/>
      <c r="P673" s="59"/>
      <c r="Q673" s="59"/>
      <c r="R673" s="59"/>
      <c r="S673" s="59"/>
      <c r="T673" s="59"/>
      <c r="U673" s="59"/>
      <c r="V673" s="59"/>
      <c r="W673" s="59"/>
      <c r="X673" s="59"/>
      <c r="Y673" s="59"/>
      <c r="Z673" s="91"/>
      <c r="AA673" s="59"/>
      <c r="AB673" s="59"/>
      <c r="AC673" s="59"/>
      <c r="AD673" s="59"/>
      <c r="AE673" s="59"/>
      <c r="AF673" s="59"/>
      <c r="AG673" s="59"/>
      <c r="AH673" s="59"/>
    </row>
    <row r="674" spans="1:34" ht="15.75" customHeight="1">
      <c r="A674" s="59"/>
      <c r="B674" s="59"/>
      <c r="C674" s="59"/>
      <c r="D674" s="59"/>
      <c r="E674" s="59"/>
      <c r="F674" s="59"/>
      <c r="G674" s="59"/>
      <c r="H674" s="59"/>
      <c r="I674" s="59"/>
      <c r="J674" s="65"/>
      <c r="K674" s="65"/>
      <c r="L674" s="65"/>
      <c r="M674" s="65"/>
      <c r="N674" s="59"/>
      <c r="O674" s="59"/>
      <c r="P674" s="59"/>
      <c r="Q674" s="59"/>
      <c r="R674" s="59"/>
      <c r="S674" s="59"/>
      <c r="T674" s="59"/>
      <c r="U674" s="59"/>
      <c r="V674" s="59"/>
      <c r="W674" s="59"/>
      <c r="X674" s="59"/>
      <c r="Y674" s="59"/>
      <c r="Z674" s="91"/>
      <c r="AA674" s="59"/>
      <c r="AB674" s="59"/>
      <c r="AC674" s="59"/>
      <c r="AD674" s="59"/>
      <c r="AE674" s="59"/>
      <c r="AF674" s="59"/>
      <c r="AG674" s="59"/>
      <c r="AH674" s="59"/>
    </row>
    <row r="675" spans="1:34" ht="15.75" customHeight="1">
      <c r="A675" s="59"/>
      <c r="B675" s="59"/>
      <c r="C675" s="59"/>
      <c r="D675" s="59"/>
      <c r="E675" s="59"/>
      <c r="F675" s="59"/>
      <c r="G675" s="59"/>
      <c r="H675" s="59"/>
      <c r="I675" s="59"/>
      <c r="J675" s="65"/>
      <c r="K675" s="65"/>
      <c r="L675" s="65"/>
      <c r="M675" s="65"/>
      <c r="N675" s="59"/>
      <c r="O675" s="59"/>
      <c r="P675" s="59"/>
      <c r="Q675" s="59"/>
      <c r="R675" s="59"/>
      <c r="S675" s="59"/>
      <c r="T675" s="59"/>
      <c r="U675" s="59"/>
      <c r="V675" s="59"/>
      <c r="W675" s="59"/>
      <c r="X675" s="59"/>
      <c r="Y675" s="59"/>
      <c r="Z675" s="91"/>
      <c r="AA675" s="59"/>
      <c r="AB675" s="59"/>
      <c r="AC675" s="59"/>
      <c r="AD675" s="59"/>
      <c r="AE675" s="59"/>
      <c r="AF675" s="59"/>
      <c r="AG675" s="59"/>
      <c r="AH675" s="59"/>
    </row>
    <row r="676" spans="1:34" ht="15.75" customHeight="1">
      <c r="A676" s="59"/>
      <c r="B676" s="59"/>
      <c r="C676" s="59"/>
      <c r="D676" s="59"/>
      <c r="E676" s="59"/>
      <c r="F676" s="59"/>
      <c r="G676" s="59"/>
      <c r="H676" s="59"/>
      <c r="I676" s="59"/>
      <c r="J676" s="65"/>
      <c r="K676" s="65"/>
      <c r="L676" s="65"/>
      <c r="M676" s="65"/>
      <c r="N676" s="59"/>
      <c r="O676" s="59"/>
      <c r="P676" s="59"/>
      <c r="Q676" s="59"/>
      <c r="R676" s="59"/>
      <c r="S676" s="59"/>
      <c r="T676" s="59"/>
      <c r="U676" s="59"/>
      <c r="V676" s="59"/>
      <c r="W676" s="59"/>
      <c r="X676" s="59"/>
      <c r="Y676" s="59"/>
      <c r="Z676" s="91"/>
      <c r="AA676" s="59"/>
      <c r="AB676" s="59"/>
      <c r="AC676" s="59"/>
      <c r="AD676" s="59"/>
      <c r="AE676" s="59"/>
      <c r="AF676" s="59"/>
      <c r="AG676" s="59"/>
      <c r="AH676" s="59"/>
    </row>
    <row r="677" spans="1:34" ht="15.75" customHeight="1">
      <c r="A677" s="59"/>
      <c r="B677" s="59"/>
      <c r="C677" s="59"/>
      <c r="D677" s="59"/>
      <c r="E677" s="59"/>
      <c r="F677" s="59"/>
      <c r="G677" s="59"/>
      <c r="H677" s="59"/>
      <c r="I677" s="59"/>
      <c r="J677" s="65"/>
      <c r="K677" s="65"/>
      <c r="L677" s="65"/>
      <c r="M677" s="65"/>
      <c r="N677" s="59"/>
      <c r="O677" s="59"/>
      <c r="P677" s="59"/>
      <c r="Q677" s="59"/>
      <c r="R677" s="59"/>
      <c r="S677" s="59"/>
      <c r="T677" s="59"/>
      <c r="U677" s="59"/>
      <c r="V677" s="59"/>
      <c r="W677" s="59"/>
      <c r="X677" s="59"/>
      <c r="Y677" s="59"/>
      <c r="Z677" s="91"/>
      <c r="AA677" s="59"/>
      <c r="AB677" s="59"/>
      <c r="AC677" s="59"/>
      <c r="AD677" s="59"/>
      <c r="AE677" s="59"/>
      <c r="AF677" s="59"/>
      <c r="AG677" s="59"/>
      <c r="AH677" s="59"/>
    </row>
    <row r="678" spans="1:34" ht="15.75" customHeight="1">
      <c r="A678" s="59"/>
      <c r="B678" s="59"/>
      <c r="C678" s="59"/>
      <c r="D678" s="59"/>
      <c r="E678" s="59"/>
      <c r="F678" s="59"/>
      <c r="G678" s="59"/>
      <c r="H678" s="59"/>
      <c r="I678" s="59"/>
      <c r="J678" s="65"/>
      <c r="K678" s="65"/>
      <c r="L678" s="65"/>
      <c r="M678" s="65"/>
      <c r="N678" s="59"/>
      <c r="O678" s="59"/>
      <c r="P678" s="59"/>
      <c r="Q678" s="59"/>
      <c r="R678" s="59"/>
      <c r="S678" s="59"/>
      <c r="T678" s="59"/>
      <c r="U678" s="59"/>
      <c r="V678" s="59"/>
      <c r="W678" s="59"/>
      <c r="X678" s="59"/>
      <c r="Y678" s="59"/>
      <c r="Z678" s="91"/>
      <c r="AA678" s="59"/>
      <c r="AB678" s="59"/>
      <c r="AC678" s="59"/>
      <c r="AD678" s="59"/>
      <c r="AE678" s="59"/>
      <c r="AF678" s="59"/>
      <c r="AG678" s="59"/>
      <c r="AH678" s="59"/>
    </row>
    <row r="679" spans="1:34" ht="15.75" customHeight="1">
      <c r="A679" s="59"/>
      <c r="B679" s="59"/>
      <c r="C679" s="59"/>
      <c r="D679" s="59"/>
      <c r="E679" s="59"/>
      <c r="F679" s="59"/>
      <c r="G679" s="59"/>
      <c r="H679" s="59"/>
      <c r="I679" s="59"/>
      <c r="J679" s="65"/>
      <c r="K679" s="65"/>
      <c r="L679" s="65"/>
      <c r="M679" s="65"/>
      <c r="N679" s="59"/>
      <c r="O679" s="59"/>
      <c r="P679" s="59"/>
      <c r="Q679" s="59"/>
      <c r="R679" s="59"/>
      <c r="S679" s="59"/>
      <c r="T679" s="59"/>
      <c r="U679" s="59"/>
      <c r="V679" s="59"/>
      <c r="W679" s="59"/>
      <c r="X679" s="59"/>
      <c r="Y679" s="59"/>
      <c r="Z679" s="91"/>
      <c r="AA679" s="59"/>
      <c r="AB679" s="59"/>
      <c r="AC679" s="59"/>
      <c r="AD679" s="59"/>
      <c r="AE679" s="59"/>
      <c r="AF679" s="59"/>
      <c r="AG679" s="59"/>
      <c r="AH679" s="59"/>
    </row>
    <row r="680" spans="1:34" ht="15.75" customHeight="1">
      <c r="A680" s="59"/>
      <c r="B680" s="59"/>
      <c r="C680" s="59"/>
      <c r="D680" s="59"/>
      <c r="E680" s="59"/>
      <c r="F680" s="59"/>
      <c r="G680" s="59"/>
      <c r="H680" s="59"/>
      <c r="I680" s="59"/>
      <c r="J680" s="65"/>
      <c r="K680" s="65"/>
      <c r="L680" s="65"/>
      <c r="M680" s="65"/>
      <c r="N680" s="59"/>
      <c r="O680" s="59"/>
      <c r="P680" s="59"/>
      <c r="Q680" s="59"/>
      <c r="R680" s="59"/>
      <c r="S680" s="59"/>
      <c r="T680" s="59"/>
      <c r="U680" s="59"/>
      <c r="V680" s="59"/>
      <c r="W680" s="59"/>
      <c r="X680" s="59"/>
      <c r="Y680" s="59"/>
      <c r="Z680" s="91"/>
      <c r="AA680" s="59"/>
      <c r="AB680" s="59"/>
      <c r="AC680" s="59"/>
      <c r="AD680" s="59"/>
      <c r="AE680" s="59"/>
      <c r="AF680" s="59"/>
      <c r="AG680" s="59"/>
      <c r="AH680" s="59"/>
    </row>
    <row r="681" spans="1:34" ht="15.75" customHeight="1">
      <c r="A681" s="59"/>
      <c r="B681" s="59"/>
      <c r="C681" s="59"/>
      <c r="D681" s="59"/>
      <c r="E681" s="59"/>
      <c r="F681" s="59"/>
      <c r="G681" s="59"/>
      <c r="H681" s="59"/>
      <c r="I681" s="59"/>
      <c r="J681" s="65"/>
      <c r="K681" s="65"/>
      <c r="L681" s="65"/>
      <c r="M681" s="65"/>
      <c r="N681" s="59"/>
      <c r="O681" s="59"/>
      <c r="P681" s="59"/>
      <c r="Q681" s="59"/>
      <c r="R681" s="59"/>
      <c r="S681" s="59"/>
      <c r="T681" s="59"/>
      <c r="U681" s="59"/>
      <c r="V681" s="59"/>
      <c r="W681" s="59"/>
      <c r="X681" s="59"/>
      <c r="Y681" s="59"/>
      <c r="Z681" s="91"/>
      <c r="AA681" s="59"/>
      <c r="AB681" s="59"/>
      <c r="AC681" s="59"/>
      <c r="AD681" s="59"/>
      <c r="AE681" s="59"/>
      <c r="AF681" s="59"/>
      <c r="AG681" s="59"/>
      <c r="AH681" s="59"/>
    </row>
    <row r="682" spans="1:34" ht="15.75" customHeight="1">
      <c r="A682" s="59"/>
      <c r="B682" s="59"/>
      <c r="C682" s="59"/>
      <c r="D682" s="59"/>
      <c r="E682" s="59"/>
      <c r="F682" s="59"/>
      <c r="G682" s="59"/>
      <c r="H682" s="59"/>
      <c r="I682" s="59"/>
      <c r="J682" s="65"/>
      <c r="K682" s="65"/>
      <c r="L682" s="65"/>
      <c r="M682" s="65"/>
      <c r="N682" s="59"/>
      <c r="O682" s="59"/>
      <c r="P682" s="59"/>
      <c r="Q682" s="59"/>
      <c r="R682" s="59"/>
      <c r="S682" s="59"/>
      <c r="T682" s="59"/>
      <c r="U682" s="59"/>
      <c r="V682" s="59"/>
      <c r="W682" s="59"/>
      <c r="X682" s="59"/>
      <c r="Y682" s="59"/>
      <c r="Z682" s="91"/>
      <c r="AA682" s="59"/>
      <c r="AB682" s="59"/>
      <c r="AC682" s="59"/>
      <c r="AD682" s="59"/>
      <c r="AE682" s="59"/>
      <c r="AF682" s="59"/>
      <c r="AG682" s="59"/>
      <c r="AH682" s="59"/>
    </row>
    <row r="683" spans="1:34" ht="15.75" customHeight="1">
      <c r="A683" s="59"/>
      <c r="B683" s="59"/>
      <c r="C683" s="59"/>
      <c r="D683" s="59"/>
      <c r="E683" s="59"/>
      <c r="F683" s="59"/>
      <c r="G683" s="59"/>
      <c r="H683" s="59"/>
      <c r="I683" s="59"/>
      <c r="J683" s="65"/>
      <c r="K683" s="65"/>
      <c r="L683" s="65"/>
      <c r="M683" s="65"/>
      <c r="N683" s="59"/>
      <c r="O683" s="59"/>
      <c r="P683" s="59"/>
      <c r="Q683" s="59"/>
      <c r="R683" s="59"/>
      <c r="S683" s="59"/>
      <c r="T683" s="59"/>
      <c r="U683" s="59"/>
      <c r="V683" s="59"/>
      <c r="W683" s="59"/>
      <c r="X683" s="59"/>
      <c r="Y683" s="59"/>
      <c r="Z683" s="91"/>
      <c r="AA683" s="59"/>
      <c r="AB683" s="59"/>
      <c r="AC683" s="59"/>
      <c r="AD683" s="59"/>
      <c r="AE683" s="59"/>
      <c r="AF683" s="59"/>
      <c r="AG683" s="59"/>
      <c r="AH683" s="59"/>
    </row>
    <row r="684" spans="1:34" ht="15.75" customHeight="1">
      <c r="A684" s="59"/>
      <c r="B684" s="59"/>
      <c r="C684" s="59"/>
      <c r="D684" s="59"/>
      <c r="E684" s="59"/>
      <c r="F684" s="59"/>
      <c r="G684" s="59"/>
      <c r="H684" s="59"/>
      <c r="I684" s="59"/>
      <c r="J684" s="65"/>
      <c r="K684" s="65"/>
      <c r="L684" s="65"/>
      <c r="M684" s="65"/>
      <c r="N684" s="59"/>
      <c r="O684" s="59"/>
      <c r="P684" s="59"/>
      <c r="Q684" s="59"/>
      <c r="R684" s="59"/>
      <c r="S684" s="59"/>
      <c r="T684" s="59"/>
      <c r="U684" s="59"/>
      <c r="V684" s="59"/>
      <c r="W684" s="59"/>
      <c r="X684" s="59"/>
      <c r="Y684" s="59"/>
      <c r="Z684" s="91"/>
      <c r="AA684" s="59"/>
      <c r="AB684" s="59"/>
      <c r="AC684" s="59"/>
      <c r="AD684" s="59"/>
      <c r="AE684" s="59"/>
      <c r="AF684" s="59"/>
      <c r="AG684" s="59"/>
      <c r="AH684" s="59"/>
    </row>
    <row r="685" spans="1:34" ht="15.75" customHeight="1">
      <c r="A685" s="59"/>
      <c r="B685" s="59"/>
      <c r="C685" s="59"/>
      <c r="D685" s="59"/>
      <c r="E685" s="59"/>
      <c r="F685" s="59"/>
      <c r="G685" s="59"/>
      <c r="H685" s="59"/>
      <c r="I685" s="59"/>
      <c r="J685" s="65"/>
      <c r="K685" s="65"/>
      <c r="L685" s="65"/>
      <c r="M685" s="65"/>
      <c r="N685" s="59"/>
      <c r="O685" s="59"/>
      <c r="P685" s="59"/>
      <c r="Q685" s="59"/>
      <c r="R685" s="59"/>
      <c r="S685" s="59"/>
      <c r="T685" s="59"/>
      <c r="U685" s="59"/>
      <c r="V685" s="59"/>
      <c r="W685" s="59"/>
      <c r="X685" s="59"/>
      <c r="Y685" s="59"/>
      <c r="Z685" s="91"/>
      <c r="AA685" s="59"/>
      <c r="AB685" s="59"/>
      <c r="AC685" s="59"/>
      <c r="AD685" s="59"/>
      <c r="AE685" s="59"/>
      <c r="AF685" s="59"/>
      <c r="AG685" s="59"/>
      <c r="AH685" s="59"/>
    </row>
    <row r="686" spans="1:34" ht="15.75" customHeight="1">
      <c r="A686" s="59"/>
      <c r="B686" s="59"/>
      <c r="C686" s="59"/>
      <c r="D686" s="59"/>
      <c r="E686" s="59"/>
      <c r="F686" s="59"/>
      <c r="G686" s="59"/>
      <c r="H686" s="59"/>
      <c r="I686" s="59"/>
      <c r="J686" s="65"/>
      <c r="K686" s="65"/>
      <c r="L686" s="65"/>
      <c r="M686" s="65"/>
      <c r="N686" s="59"/>
      <c r="O686" s="59"/>
      <c r="P686" s="59"/>
      <c r="Q686" s="59"/>
      <c r="R686" s="59"/>
      <c r="S686" s="59"/>
      <c r="T686" s="59"/>
      <c r="U686" s="59"/>
      <c r="V686" s="59"/>
      <c r="W686" s="59"/>
      <c r="X686" s="59"/>
      <c r="Y686" s="59"/>
      <c r="Z686" s="91"/>
      <c r="AA686" s="59"/>
      <c r="AB686" s="59"/>
      <c r="AC686" s="59"/>
      <c r="AD686" s="59"/>
      <c r="AE686" s="59"/>
      <c r="AF686" s="59"/>
      <c r="AG686" s="59"/>
      <c r="AH686" s="59"/>
    </row>
    <row r="687" spans="1:34" ht="15.75" customHeight="1">
      <c r="A687" s="59"/>
      <c r="B687" s="59"/>
      <c r="C687" s="59"/>
      <c r="D687" s="59"/>
      <c r="E687" s="59"/>
      <c r="F687" s="59"/>
      <c r="G687" s="59"/>
      <c r="H687" s="59"/>
      <c r="I687" s="59"/>
      <c r="J687" s="65"/>
      <c r="K687" s="65"/>
      <c r="L687" s="65"/>
      <c r="M687" s="65"/>
      <c r="N687" s="59"/>
      <c r="O687" s="59"/>
      <c r="P687" s="59"/>
      <c r="Q687" s="59"/>
      <c r="R687" s="59"/>
      <c r="S687" s="59"/>
      <c r="T687" s="59"/>
      <c r="U687" s="59"/>
      <c r="V687" s="59"/>
      <c r="W687" s="59"/>
      <c r="X687" s="59"/>
      <c r="Y687" s="59"/>
      <c r="Z687" s="91"/>
      <c r="AA687" s="59"/>
      <c r="AB687" s="59"/>
      <c r="AC687" s="59"/>
      <c r="AD687" s="59"/>
      <c r="AE687" s="59"/>
      <c r="AF687" s="59"/>
      <c r="AG687" s="59"/>
      <c r="AH687" s="59"/>
    </row>
    <row r="688" spans="1:34" ht="15.75" customHeight="1">
      <c r="A688" s="59"/>
      <c r="B688" s="59"/>
      <c r="C688" s="59"/>
      <c r="D688" s="59"/>
      <c r="E688" s="59"/>
      <c r="F688" s="59"/>
      <c r="G688" s="59"/>
      <c r="H688" s="59"/>
      <c r="I688" s="59"/>
      <c r="J688" s="65"/>
      <c r="K688" s="65"/>
      <c r="L688" s="65"/>
      <c r="M688" s="65"/>
      <c r="N688" s="59"/>
      <c r="O688" s="59"/>
      <c r="P688" s="59"/>
      <c r="Q688" s="59"/>
      <c r="R688" s="59"/>
      <c r="S688" s="59"/>
      <c r="T688" s="59"/>
      <c r="U688" s="59"/>
      <c r="V688" s="59"/>
      <c r="W688" s="59"/>
      <c r="X688" s="59"/>
      <c r="Y688" s="59"/>
      <c r="Z688" s="91"/>
      <c r="AA688" s="59"/>
      <c r="AB688" s="59"/>
      <c r="AC688" s="59"/>
      <c r="AD688" s="59"/>
      <c r="AE688" s="59"/>
      <c r="AF688" s="59"/>
      <c r="AG688" s="59"/>
      <c r="AH688" s="59"/>
    </row>
    <row r="689" spans="1:34" ht="15.75" customHeight="1">
      <c r="A689" s="59"/>
      <c r="B689" s="59"/>
      <c r="C689" s="59"/>
      <c r="D689" s="59"/>
      <c r="E689" s="59"/>
      <c r="F689" s="59"/>
      <c r="G689" s="59"/>
      <c r="H689" s="59"/>
      <c r="I689" s="59"/>
      <c r="J689" s="65"/>
      <c r="K689" s="65"/>
      <c r="L689" s="65"/>
      <c r="M689" s="65"/>
      <c r="N689" s="59"/>
      <c r="O689" s="59"/>
      <c r="P689" s="59"/>
      <c r="Q689" s="59"/>
      <c r="R689" s="59"/>
      <c r="S689" s="59"/>
      <c r="T689" s="59"/>
      <c r="U689" s="59"/>
      <c r="V689" s="59"/>
      <c r="W689" s="59"/>
      <c r="X689" s="59"/>
      <c r="Y689" s="59"/>
      <c r="Z689" s="91"/>
      <c r="AA689" s="59"/>
      <c r="AB689" s="59"/>
      <c r="AC689" s="59"/>
      <c r="AD689" s="59"/>
      <c r="AE689" s="59"/>
      <c r="AF689" s="59"/>
      <c r="AG689" s="59"/>
      <c r="AH689" s="59"/>
    </row>
    <row r="690" spans="1:34" ht="15.75" customHeight="1">
      <c r="A690" s="59"/>
      <c r="B690" s="59"/>
      <c r="C690" s="59"/>
      <c r="D690" s="59"/>
      <c r="E690" s="59"/>
      <c r="F690" s="59"/>
      <c r="G690" s="59"/>
      <c r="H690" s="59"/>
      <c r="I690" s="59"/>
      <c r="J690" s="65"/>
      <c r="K690" s="65"/>
      <c r="L690" s="65"/>
      <c r="M690" s="65"/>
      <c r="N690" s="59"/>
      <c r="O690" s="59"/>
      <c r="P690" s="59"/>
      <c r="Q690" s="59"/>
      <c r="R690" s="59"/>
      <c r="S690" s="59"/>
      <c r="T690" s="59"/>
      <c r="U690" s="59"/>
      <c r="V690" s="59"/>
      <c r="W690" s="59"/>
      <c r="X690" s="59"/>
      <c r="Y690" s="59"/>
      <c r="Z690" s="91"/>
      <c r="AA690" s="59"/>
      <c r="AB690" s="59"/>
      <c r="AC690" s="59"/>
      <c r="AD690" s="59"/>
      <c r="AE690" s="59"/>
      <c r="AF690" s="59"/>
      <c r="AG690" s="59"/>
      <c r="AH690" s="59"/>
    </row>
    <row r="691" spans="1:34" ht="15.75" customHeight="1">
      <c r="A691" s="59"/>
      <c r="B691" s="59"/>
      <c r="C691" s="59"/>
      <c r="D691" s="59"/>
      <c r="E691" s="59"/>
      <c r="F691" s="59"/>
      <c r="G691" s="59"/>
      <c r="H691" s="59"/>
      <c r="I691" s="59"/>
      <c r="J691" s="65"/>
      <c r="K691" s="65"/>
      <c r="L691" s="65"/>
      <c r="M691" s="65"/>
      <c r="N691" s="59"/>
      <c r="O691" s="59"/>
      <c r="P691" s="59"/>
      <c r="Q691" s="59"/>
      <c r="R691" s="59"/>
      <c r="S691" s="59"/>
      <c r="T691" s="59"/>
      <c r="U691" s="59"/>
      <c r="V691" s="59"/>
      <c r="W691" s="59"/>
      <c r="X691" s="59"/>
      <c r="Y691" s="59"/>
      <c r="Z691" s="91"/>
      <c r="AA691" s="59"/>
      <c r="AB691" s="59"/>
      <c r="AC691" s="59"/>
      <c r="AD691" s="59"/>
      <c r="AE691" s="59"/>
      <c r="AF691" s="59"/>
      <c r="AG691" s="59"/>
      <c r="AH691" s="59"/>
    </row>
    <row r="692" spans="1:34" ht="15.75" customHeight="1">
      <c r="A692" s="59"/>
      <c r="B692" s="59"/>
      <c r="C692" s="59"/>
      <c r="D692" s="59"/>
      <c r="E692" s="59"/>
      <c r="F692" s="59"/>
      <c r="G692" s="59"/>
      <c r="H692" s="59"/>
      <c r="I692" s="59"/>
      <c r="J692" s="65"/>
      <c r="K692" s="65"/>
      <c r="L692" s="65"/>
      <c r="M692" s="65"/>
      <c r="N692" s="59"/>
      <c r="O692" s="59"/>
      <c r="P692" s="59"/>
      <c r="Q692" s="59"/>
      <c r="R692" s="59"/>
      <c r="S692" s="59"/>
      <c r="T692" s="59"/>
      <c r="U692" s="59"/>
      <c r="V692" s="59"/>
      <c r="W692" s="59"/>
      <c r="X692" s="59"/>
      <c r="Y692" s="59"/>
      <c r="Z692" s="91"/>
      <c r="AA692" s="59"/>
      <c r="AB692" s="59"/>
      <c r="AC692" s="59"/>
      <c r="AD692" s="59"/>
      <c r="AE692" s="59"/>
      <c r="AF692" s="59"/>
      <c r="AG692" s="59"/>
      <c r="AH692" s="59"/>
    </row>
    <row r="693" spans="1:34" ht="15.75" customHeight="1">
      <c r="A693" s="59"/>
      <c r="B693" s="59"/>
      <c r="C693" s="59"/>
      <c r="D693" s="59"/>
      <c r="E693" s="59"/>
      <c r="F693" s="59"/>
      <c r="G693" s="59"/>
      <c r="H693" s="59"/>
      <c r="I693" s="59"/>
      <c r="J693" s="65"/>
      <c r="K693" s="65"/>
      <c r="L693" s="65"/>
      <c r="M693" s="65"/>
      <c r="N693" s="59"/>
      <c r="O693" s="59"/>
      <c r="P693" s="59"/>
      <c r="Q693" s="59"/>
      <c r="R693" s="59"/>
      <c r="S693" s="59"/>
      <c r="T693" s="59"/>
      <c r="U693" s="59"/>
      <c r="V693" s="59"/>
      <c r="W693" s="59"/>
      <c r="X693" s="59"/>
      <c r="Y693" s="59"/>
      <c r="Z693" s="91"/>
      <c r="AA693" s="59"/>
      <c r="AB693" s="59"/>
      <c r="AC693" s="59"/>
      <c r="AD693" s="59"/>
      <c r="AE693" s="59"/>
      <c r="AF693" s="59"/>
      <c r="AG693" s="59"/>
      <c r="AH693" s="59"/>
    </row>
    <row r="694" spans="1:34" ht="15.75" customHeight="1">
      <c r="A694" s="59"/>
      <c r="B694" s="59"/>
      <c r="C694" s="59"/>
      <c r="D694" s="59"/>
      <c r="E694" s="59"/>
      <c r="F694" s="59"/>
      <c r="G694" s="59"/>
      <c r="H694" s="59"/>
      <c r="I694" s="59"/>
      <c r="J694" s="65"/>
      <c r="K694" s="65"/>
      <c r="L694" s="65"/>
      <c r="M694" s="65"/>
      <c r="N694" s="59"/>
      <c r="O694" s="59"/>
      <c r="P694" s="59"/>
      <c r="Q694" s="59"/>
      <c r="R694" s="59"/>
      <c r="S694" s="59"/>
      <c r="T694" s="59"/>
      <c r="U694" s="59"/>
      <c r="V694" s="59"/>
      <c r="W694" s="59"/>
      <c r="X694" s="59"/>
      <c r="Y694" s="59"/>
      <c r="Z694" s="91"/>
      <c r="AA694" s="59"/>
      <c r="AB694" s="59"/>
      <c r="AC694" s="59"/>
      <c r="AD694" s="59"/>
      <c r="AE694" s="59"/>
      <c r="AF694" s="59"/>
      <c r="AG694" s="59"/>
      <c r="AH694" s="59"/>
    </row>
    <row r="695" spans="1:34" ht="15.75" customHeight="1">
      <c r="A695" s="59"/>
      <c r="B695" s="59"/>
      <c r="C695" s="59"/>
      <c r="D695" s="59"/>
      <c r="E695" s="59"/>
      <c r="F695" s="59"/>
      <c r="G695" s="59"/>
      <c r="H695" s="59"/>
      <c r="I695" s="59"/>
      <c r="J695" s="65"/>
      <c r="K695" s="65"/>
      <c r="L695" s="65"/>
      <c r="M695" s="65"/>
      <c r="N695" s="59"/>
      <c r="O695" s="59"/>
      <c r="P695" s="59"/>
      <c r="Q695" s="59"/>
      <c r="R695" s="59"/>
      <c r="S695" s="59"/>
      <c r="T695" s="59"/>
      <c r="U695" s="59"/>
      <c r="V695" s="59"/>
      <c r="W695" s="59"/>
      <c r="X695" s="59"/>
      <c r="Y695" s="59"/>
      <c r="Z695" s="91"/>
      <c r="AA695" s="59"/>
      <c r="AB695" s="59"/>
      <c r="AC695" s="59"/>
      <c r="AD695" s="59"/>
      <c r="AE695" s="59"/>
      <c r="AF695" s="59"/>
      <c r="AG695" s="59"/>
      <c r="AH695" s="59"/>
    </row>
    <row r="696" spans="1:34" ht="15.75" customHeight="1">
      <c r="A696" s="59"/>
      <c r="B696" s="59"/>
      <c r="C696" s="59"/>
      <c r="D696" s="59"/>
      <c r="E696" s="59"/>
      <c r="F696" s="59"/>
      <c r="G696" s="59"/>
      <c r="H696" s="59"/>
      <c r="I696" s="59"/>
      <c r="J696" s="65"/>
      <c r="K696" s="65"/>
      <c r="L696" s="65"/>
      <c r="M696" s="65"/>
      <c r="N696" s="59"/>
      <c r="O696" s="59"/>
      <c r="P696" s="59"/>
      <c r="Q696" s="59"/>
      <c r="R696" s="59"/>
      <c r="S696" s="59"/>
      <c r="T696" s="59"/>
      <c r="U696" s="59"/>
      <c r="V696" s="59"/>
      <c r="W696" s="59"/>
      <c r="X696" s="59"/>
      <c r="Y696" s="59"/>
      <c r="Z696" s="91"/>
      <c r="AA696" s="59"/>
      <c r="AB696" s="59"/>
      <c r="AC696" s="59"/>
      <c r="AD696" s="59"/>
      <c r="AE696" s="59"/>
      <c r="AF696" s="59"/>
      <c r="AG696" s="59"/>
      <c r="AH696" s="59"/>
    </row>
    <row r="697" spans="1:34" ht="15.75" customHeight="1">
      <c r="A697" s="59"/>
      <c r="B697" s="59"/>
      <c r="C697" s="59"/>
      <c r="D697" s="59"/>
      <c r="E697" s="59"/>
      <c r="F697" s="59"/>
      <c r="G697" s="59"/>
      <c r="H697" s="59"/>
      <c r="I697" s="59"/>
      <c r="J697" s="65"/>
      <c r="K697" s="65"/>
      <c r="L697" s="65"/>
      <c r="M697" s="65"/>
      <c r="N697" s="59"/>
      <c r="O697" s="59"/>
      <c r="P697" s="59"/>
      <c r="Q697" s="59"/>
      <c r="R697" s="59"/>
      <c r="S697" s="59"/>
      <c r="T697" s="59"/>
      <c r="U697" s="59"/>
      <c r="V697" s="59"/>
      <c r="W697" s="59"/>
      <c r="X697" s="59"/>
      <c r="Y697" s="59"/>
      <c r="Z697" s="91"/>
      <c r="AA697" s="59"/>
      <c r="AB697" s="59"/>
      <c r="AC697" s="59"/>
      <c r="AD697" s="59"/>
      <c r="AE697" s="59"/>
      <c r="AF697" s="59"/>
      <c r="AG697" s="59"/>
      <c r="AH697" s="59"/>
    </row>
    <row r="698" spans="1:34" ht="15.75" customHeight="1">
      <c r="A698" s="59"/>
      <c r="B698" s="59"/>
      <c r="C698" s="59"/>
      <c r="D698" s="59"/>
      <c r="E698" s="59"/>
      <c r="F698" s="59"/>
      <c r="G698" s="59"/>
      <c r="H698" s="59"/>
      <c r="I698" s="59"/>
      <c r="J698" s="65"/>
      <c r="K698" s="65"/>
      <c r="L698" s="65"/>
      <c r="M698" s="65"/>
      <c r="N698" s="59"/>
      <c r="O698" s="59"/>
      <c r="P698" s="59"/>
      <c r="Q698" s="59"/>
      <c r="R698" s="59"/>
      <c r="S698" s="59"/>
      <c r="T698" s="59"/>
      <c r="U698" s="59"/>
      <c r="V698" s="59"/>
      <c r="W698" s="59"/>
      <c r="X698" s="59"/>
      <c r="Y698" s="59"/>
      <c r="Z698" s="91"/>
      <c r="AA698" s="59"/>
      <c r="AB698" s="59"/>
      <c r="AC698" s="59"/>
      <c r="AD698" s="59"/>
      <c r="AE698" s="59"/>
      <c r="AF698" s="59"/>
      <c r="AG698" s="59"/>
      <c r="AH698" s="59"/>
    </row>
    <row r="699" spans="1:34" ht="15.75" customHeight="1">
      <c r="A699" s="59"/>
      <c r="B699" s="59"/>
      <c r="C699" s="59"/>
      <c r="D699" s="59"/>
      <c r="E699" s="59"/>
      <c r="F699" s="59"/>
      <c r="G699" s="59"/>
      <c r="H699" s="59"/>
      <c r="I699" s="59"/>
      <c r="J699" s="65"/>
      <c r="K699" s="65"/>
      <c r="L699" s="65"/>
      <c r="M699" s="65"/>
      <c r="N699" s="59"/>
      <c r="O699" s="59"/>
      <c r="P699" s="59"/>
      <c r="Q699" s="59"/>
      <c r="R699" s="59"/>
      <c r="S699" s="59"/>
      <c r="T699" s="59"/>
      <c r="U699" s="59"/>
      <c r="V699" s="59"/>
      <c r="W699" s="59"/>
      <c r="X699" s="59"/>
      <c r="Y699" s="59"/>
      <c r="Z699" s="91"/>
      <c r="AA699" s="59"/>
      <c r="AB699" s="59"/>
      <c r="AC699" s="59"/>
      <c r="AD699" s="59"/>
      <c r="AE699" s="59"/>
      <c r="AF699" s="59"/>
      <c r="AG699" s="59"/>
      <c r="AH699" s="59"/>
    </row>
    <row r="700" spans="1:34" ht="15.75" customHeight="1">
      <c r="A700" s="59"/>
      <c r="B700" s="59"/>
      <c r="C700" s="59"/>
      <c r="D700" s="59"/>
      <c r="E700" s="59"/>
      <c r="F700" s="59"/>
      <c r="G700" s="59"/>
      <c r="H700" s="59"/>
      <c r="I700" s="59"/>
      <c r="J700" s="65"/>
      <c r="K700" s="65"/>
      <c r="L700" s="65"/>
      <c r="M700" s="65"/>
      <c r="N700" s="59"/>
      <c r="O700" s="59"/>
      <c r="P700" s="59"/>
      <c r="Q700" s="59"/>
      <c r="R700" s="59"/>
      <c r="S700" s="59"/>
      <c r="T700" s="59"/>
      <c r="U700" s="59"/>
      <c r="V700" s="59"/>
      <c r="W700" s="59"/>
      <c r="X700" s="59"/>
      <c r="Y700" s="59"/>
      <c r="Z700" s="91"/>
      <c r="AA700" s="59"/>
      <c r="AB700" s="59"/>
      <c r="AC700" s="59"/>
      <c r="AD700" s="59"/>
      <c r="AE700" s="59"/>
      <c r="AF700" s="59"/>
      <c r="AG700" s="59"/>
      <c r="AH700" s="59"/>
    </row>
    <row r="701" spans="1:34" ht="15.75" customHeight="1">
      <c r="A701" s="59"/>
      <c r="B701" s="59"/>
      <c r="C701" s="59"/>
      <c r="D701" s="59"/>
      <c r="E701" s="59"/>
      <c r="F701" s="59"/>
      <c r="G701" s="59"/>
      <c r="H701" s="59"/>
      <c r="I701" s="59"/>
      <c r="J701" s="65"/>
      <c r="K701" s="65"/>
      <c r="L701" s="65"/>
      <c r="M701" s="65"/>
      <c r="N701" s="59"/>
      <c r="O701" s="59"/>
      <c r="P701" s="59"/>
      <c r="Q701" s="59"/>
      <c r="R701" s="59"/>
      <c r="S701" s="59"/>
      <c r="T701" s="59"/>
      <c r="U701" s="59"/>
      <c r="V701" s="59"/>
      <c r="W701" s="59"/>
      <c r="X701" s="59"/>
      <c r="Y701" s="59"/>
      <c r="Z701" s="91"/>
      <c r="AA701" s="59"/>
      <c r="AB701" s="59"/>
      <c r="AC701" s="59"/>
      <c r="AD701" s="59"/>
      <c r="AE701" s="59"/>
      <c r="AF701" s="59"/>
      <c r="AG701" s="59"/>
      <c r="AH701" s="59"/>
    </row>
    <row r="702" spans="1:34" ht="15.75" customHeight="1">
      <c r="A702" s="59"/>
      <c r="B702" s="59"/>
      <c r="C702" s="59"/>
      <c r="D702" s="59"/>
      <c r="E702" s="59"/>
      <c r="F702" s="59"/>
      <c r="G702" s="59"/>
      <c r="H702" s="59"/>
      <c r="I702" s="59"/>
      <c r="J702" s="65"/>
      <c r="K702" s="65"/>
      <c r="L702" s="65"/>
      <c r="M702" s="65"/>
      <c r="N702" s="59"/>
      <c r="O702" s="59"/>
      <c r="P702" s="59"/>
      <c r="Q702" s="59"/>
      <c r="R702" s="59"/>
      <c r="S702" s="59"/>
      <c r="T702" s="59"/>
      <c r="U702" s="59"/>
      <c r="V702" s="59"/>
      <c r="W702" s="59"/>
      <c r="X702" s="59"/>
      <c r="Y702" s="59"/>
      <c r="Z702" s="91"/>
      <c r="AA702" s="59"/>
      <c r="AB702" s="59"/>
      <c r="AC702" s="59"/>
      <c r="AD702" s="59"/>
      <c r="AE702" s="59"/>
      <c r="AF702" s="59"/>
      <c r="AG702" s="59"/>
      <c r="AH702" s="59"/>
    </row>
    <row r="703" spans="1:34" ht="15.75" customHeight="1">
      <c r="A703" s="59"/>
      <c r="B703" s="59"/>
      <c r="C703" s="59"/>
      <c r="D703" s="59"/>
      <c r="E703" s="59"/>
      <c r="F703" s="59"/>
      <c r="G703" s="59"/>
      <c r="H703" s="59"/>
      <c r="I703" s="59"/>
      <c r="J703" s="65"/>
      <c r="K703" s="65"/>
      <c r="L703" s="65"/>
      <c r="M703" s="65"/>
      <c r="N703" s="59"/>
      <c r="O703" s="59"/>
      <c r="P703" s="59"/>
      <c r="Q703" s="59"/>
      <c r="R703" s="59"/>
      <c r="S703" s="59"/>
      <c r="T703" s="59"/>
      <c r="U703" s="59"/>
      <c r="V703" s="59"/>
      <c r="W703" s="59"/>
      <c r="X703" s="59"/>
      <c r="Y703" s="59"/>
      <c r="Z703" s="91"/>
      <c r="AA703" s="59"/>
      <c r="AB703" s="59"/>
      <c r="AC703" s="59"/>
      <c r="AD703" s="59"/>
      <c r="AE703" s="59"/>
      <c r="AF703" s="59"/>
      <c r="AG703" s="59"/>
      <c r="AH703" s="59"/>
    </row>
    <row r="704" spans="1:34" ht="15.75" customHeight="1">
      <c r="A704" s="59"/>
      <c r="B704" s="59"/>
      <c r="C704" s="59"/>
      <c r="D704" s="59"/>
      <c r="E704" s="59"/>
      <c r="F704" s="59"/>
      <c r="G704" s="59"/>
      <c r="H704" s="59"/>
      <c r="I704" s="59"/>
      <c r="J704" s="65"/>
      <c r="K704" s="65"/>
      <c r="L704" s="65"/>
      <c r="M704" s="65"/>
      <c r="N704" s="59"/>
      <c r="O704" s="59"/>
      <c r="P704" s="59"/>
      <c r="Q704" s="59"/>
      <c r="R704" s="59"/>
      <c r="S704" s="59"/>
      <c r="T704" s="59"/>
      <c r="U704" s="59"/>
      <c r="V704" s="59"/>
      <c r="W704" s="59"/>
      <c r="X704" s="59"/>
      <c r="Y704" s="59"/>
      <c r="Z704" s="91"/>
      <c r="AA704" s="59"/>
      <c r="AB704" s="59"/>
      <c r="AC704" s="59"/>
      <c r="AD704" s="59"/>
      <c r="AE704" s="59"/>
      <c r="AF704" s="59"/>
      <c r="AG704" s="59"/>
      <c r="AH704" s="59"/>
    </row>
    <row r="705" spans="1:34" ht="15.75" customHeight="1">
      <c r="A705" s="59"/>
      <c r="B705" s="59"/>
      <c r="C705" s="59"/>
      <c r="D705" s="59"/>
      <c r="E705" s="59"/>
      <c r="F705" s="59"/>
      <c r="G705" s="59"/>
      <c r="H705" s="59"/>
      <c r="I705" s="59"/>
      <c r="J705" s="65"/>
      <c r="K705" s="65"/>
      <c r="L705" s="65"/>
      <c r="M705" s="65"/>
      <c r="N705" s="59"/>
      <c r="O705" s="59"/>
      <c r="P705" s="59"/>
      <c r="Q705" s="59"/>
      <c r="R705" s="59"/>
      <c r="S705" s="59"/>
      <c r="T705" s="59"/>
      <c r="U705" s="59"/>
      <c r="V705" s="59"/>
      <c r="W705" s="59"/>
      <c r="X705" s="59"/>
      <c r="Y705" s="59"/>
      <c r="Z705" s="91"/>
      <c r="AA705" s="59"/>
      <c r="AB705" s="59"/>
      <c r="AC705" s="59"/>
      <c r="AD705" s="59"/>
      <c r="AE705" s="59"/>
      <c r="AF705" s="59"/>
      <c r="AG705" s="59"/>
      <c r="AH705" s="59"/>
    </row>
    <row r="706" spans="1:34" ht="15.75" customHeight="1">
      <c r="A706" s="59"/>
      <c r="B706" s="59"/>
      <c r="C706" s="59"/>
      <c r="D706" s="59"/>
      <c r="E706" s="59"/>
      <c r="F706" s="59"/>
      <c r="G706" s="59"/>
      <c r="H706" s="59"/>
      <c r="I706" s="59"/>
      <c r="J706" s="65"/>
      <c r="K706" s="65"/>
      <c r="L706" s="65"/>
      <c r="M706" s="65"/>
      <c r="N706" s="59"/>
      <c r="O706" s="59"/>
      <c r="P706" s="59"/>
      <c r="Q706" s="59"/>
      <c r="R706" s="59"/>
      <c r="S706" s="59"/>
      <c r="T706" s="59"/>
      <c r="U706" s="59"/>
      <c r="V706" s="59"/>
      <c r="W706" s="59"/>
      <c r="X706" s="59"/>
      <c r="Y706" s="59"/>
      <c r="Z706" s="91"/>
      <c r="AA706" s="59"/>
      <c r="AB706" s="59"/>
      <c r="AC706" s="59"/>
      <c r="AD706" s="59"/>
      <c r="AE706" s="59"/>
      <c r="AF706" s="59"/>
      <c r="AG706" s="59"/>
      <c r="AH706" s="59"/>
    </row>
    <row r="707" spans="1:34" ht="15.75" customHeight="1">
      <c r="A707" s="59"/>
      <c r="B707" s="59"/>
      <c r="C707" s="59"/>
      <c r="D707" s="59"/>
      <c r="E707" s="59"/>
      <c r="F707" s="59"/>
      <c r="G707" s="59"/>
      <c r="H707" s="59"/>
      <c r="I707" s="59"/>
      <c r="J707" s="65"/>
      <c r="K707" s="65"/>
      <c r="L707" s="65"/>
      <c r="M707" s="65"/>
      <c r="N707" s="59"/>
      <c r="O707" s="59"/>
      <c r="P707" s="59"/>
      <c r="Q707" s="59"/>
      <c r="R707" s="59"/>
      <c r="S707" s="59"/>
      <c r="T707" s="59"/>
      <c r="U707" s="59"/>
      <c r="V707" s="59"/>
      <c r="W707" s="59"/>
      <c r="X707" s="59"/>
      <c r="Y707" s="59"/>
      <c r="Z707" s="91"/>
      <c r="AA707" s="59"/>
      <c r="AB707" s="59"/>
      <c r="AC707" s="59"/>
      <c r="AD707" s="59"/>
      <c r="AE707" s="59"/>
      <c r="AF707" s="59"/>
      <c r="AG707" s="59"/>
      <c r="AH707" s="59"/>
    </row>
    <row r="708" spans="1:34" ht="15.75" customHeight="1">
      <c r="A708" s="59"/>
      <c r="B708" s="59"/>
      <c r="C708" s="59"/>
      <c r="D708" s="59"/>
      <c r="E708" s="59"/>
      <c r="F708" s="59"/>
      <c r="G708" s="59"/>
      <c r="H708" s="59"/>
      <c r="I708" s="59"/>
      <c r="J708" s="65"/>
      <c r="K708" s="65"/>
      <c r="L708" s="65"/>
      <c r="M708" s="65"/>
      <c r="N708" s="59"/>
      <c r="O708" s="59"/>
      <c r="P708" s="59"/>
      <c r="Q708" s="59"/>
      <c r="R708" s="59"/>
      <c r="S708" s="59"/>
      <c r="T708" s="59"/>
      <c r="U708" s="59"/>
      <c r="V708" s="59"/>
      <c r="W708" s="59"/>
      <c r="X708" s="59"/>
      <c r="Y708" s="59"/>
      <c r="Z708" s="91"/>
      <c r="AA708" s="59"/>
      <c r="AB708" s="59"/>
      <c r="AC708" s="59"/>
      <c r="AD708" s="59"/>
      <c r="AE708" s="59"/>
      <c r="AF708" s="59"/>
      <c r="AG708" s="59"/>
      <c r="AH708" s="59"/>
    </row>
    <row r="709" spans="1:34" ht="15.75" customHeight="1">
      <c r="A709" s="59"/>
      <c r="B709" s="59"/>
      <c r="C709" s="59"/>
      <c r="D709" s="59"/>
      <c r="E709" s="59"/>
      <c r="F709" s="59"/>
      <c r="G709" s="59"/>
      <c r="H709" s="59"/>
      <c r="I709" s="59"/>
      <c r="J709" s="65"/>
      <c r="K709" s="65"/>
      <c r="L709" s="65"/>
      <c r="M709" s="65"/>
      <c r="N709" s="59"/>
      <c r="O709" s="59"/>
      <c r="P709" s="59"/>
      <c r="Q709" s="59"/>
      <c r="R709" s="59"/>
      <c r="S709" s="59"/>
      <c r="T709" s="59"/>
      <c r="U709" s="59"/>
      <c r="V709" s="59"/>
      <c r="W709" s="59"/>
      <c r="X709" s="59"/>
      <c r="Y709" s="59"/>
      <c r="Z709" s="91"/>
      <c r="AA709" s="59"/>
      <c r="AB709" s="59"/>
      <c r="AC709" s="59"/>
      <c r="AD709" s="59"/>
      <c r="AE709" s="59"/>
      <c r="AF709" s="59"/>
      <c r="AG709" s="59"/>
      <c r="AH709" s="59"/>
    </row>
    <row r="710" spans="1:34" ht="15.75" customHeight="1">
      <c r="A710" s="59"/>
      <c r="B710" s="59"/>
      <c r="C710" s="59"/>
      <c r="D710" s="59"/>
      <c r="E710" s="59"/>
      <c r="F710" s="59"/>
      <c r="G710" s="59"/>
      <c r="H710" s="59"/>
      <c r="I710" s="59"/>
      <c r="J710" s="65"/>
      <c r="K710" s="65"/>
      <c r="L710" s="65"/>
      <c r="M710" s="65"/>
      <c r="N710" s="59"/>
      <c r="O710" s="59"/>
      <c r="P710" s="59"/>
      <c r="Q710" s="59"/>
      <c r="R710" s="59"/>
      <c r="S710" s="59"/>
      <c r="T710" s="59"/>
      <c r="U710" s="59"/>
      <c r="V710" s="59"/>
      <c r="W710" s="59"/>
      <c r="X710" s="59"/>
      <c r="Y710" s="59"/>
      <c r="Z710" s="91"/>
      <c r="AA710" s="59"/>
      <c r="AB710" s="59"/>
      <c r="AC710" s="59"/>
      <c r="AD710" s="59"/>
      <c r="AE710" s="59"/>
      <c r="AF710" s="59"/>
      <c r="AG710" s="59"/>
      <c r="AH710" s="59"/>
    </row>
    <row r="711" spans="1:34" ht="15.75" customHeight="1">
      <c r="A711" s="59"/>
      <c r="B711" s="59"/>
      <c r="C711" s="59"/>
      <c r="D711" s="59"/>
      <c r="E711" s="59"/>
      <c r="F711" s="59"/>
      <c r="G711" s="59"/>
      <c r="H711" s="59"/>
      <c r="I711" s="59"/>
      <c r="J711" s="65"/>
      <c r="K711" s="65"/>
      <c r="L711" s="65"/>
      <c r="M711" s="65"/>
      <c r="N711" s="59"/>
      <c r="O711" s="59"/>
      <c r="P711" s="59"/>
      <c r="Q711" s="59"/>
      <c r="R711" s="59"/>
      <c r="S711" s="59"/>
      <c r="T711" s="59"/>
      <c r="U711" s="59"/>
      <c r="V711" s="59"/>
      <c r="W711" s="59"/>
      <c r="X711" s="59"/>
      <c r="Y711" s="59"/>
      <c r="Z711" s="91"/>
      <c r="AA711" s="59"/>
      <c r="AB711" s="59"/>
      <c r="AC711" s="59"/>
      <c r="AD711" s="59"/>
      <c r="AE711" s="59"/>
      <c r="AF711" s="59"/>
      <c r="AG711" s="59"/>
      <c r="AH711" s="59"/>
    </row>
    <row r="712" spans="1:34" ht="15.75" customHeight="1">
      <c r="A712" s="59"/>
      <c r="B712" s="59"/>
      <c r="C712" s="59"/>
      <c r="D712" s="59"/>
      <c r="E712" s="59"/>
      <c r="F712" s="59"/>
      <c r="G712" s="59"/>
      <c r="H712" s="59"/>
      <c r="I712" s="59"/>
      <c r="J712" s="65"/>
      <c r="K712" s="65"/>
      <c r="L712" s="65"/>
      <c r="M712" s="65"/>
      <c r="N712" s="59"/>
      <c r="O712" s="59"/>
      <c r="P712" s="59"/>
      <c r="Q712" s="59"/>
      <c r="R712" s="59"/>
      <c r="S712" s="59"/>
      <c r="T712" s="59"/>
      <c r="U712" s="59"/>
      <c r="V712" s="59"/>
      <c r="W712" s="59"/>
      <c r="X712" s="59"/>
      <c r="Y712" s="59"/>
      <c r="Z712" s="91"/>
      <c r="AA712" s="59"/>
      <c r="AB712" s="59"/>
      <c r="AC712" s="59"/>
      <c r="AD712" s="59"/>
      <c r="AE712" s="59"/>
      <c r="AF712" s="59"/>
      <c r="AG712" s="59"/>
      <c r="AH712" s="59"/>
    </row>
    <row r="713" spans="1:34" ht="15.75" customHeight="1">
      <c r="A713" s="59"/>
      <c r="B713" s="59"/>
      <c r="C713" s="59"/>
      <c r="D713" s="59"/>
      <c r="E713" s="59"/>
      <c r="F713" s="59"/>
      <c r="G713" s="59"/>
      <c r="H713" s="59"/>
      <c r="I713" s="59"/>
      <c r="J713" s="65"/>
      <c r="K713" s="65"/>
      <c r="L713" s="65"/>
      <c r="M713" s="65"/>
      <c r="N713" s="59"/>
      <c r="O713" s="59"/>
      <c r="P713" s="59"/>
      <c r="Q713" s="59"/>
      <c r="R713" s="59"/>
      <c r="S713" s="59"/>
      <c r="T713" s="59"/>
      <c r="U713" s="59"/>
      <c r="V713" s="59"/>
      <c r="W713" s="59"/>
      <c r="X713" s="59"/>
      <c r="Y713" s="59"/>
      <c r="Z713" s="91"/>
      <c r="AA713" s="59"/>
      <c r="AB713" s="59"/>
      <c r="AC713" s="59"/>
      <c r="AD713" s="59"/>
      <c r="AE713" s="59"/>
      <c r="AF713" s="59"/>
      <c r="AG713" s="59"/>
      <c r="AH713" s="59"/>
    </row>
    <row r="714" spans="1:34" ht="15.75" customHeight="1">
      <c r="A714" s="59"/>
      <c r="B714" s="59"/>
      <c r="C714" s="59"/>
      <c r="D714" s="59"/>
      <c r="E714" s="59"/>
      <c r="F714" s="59"/>
      <c r="G714" s="59"/>
      <c r="H714" s="59"/>
      <c r="I714" s="59"/>
      <c r="J714" s="65"/>
      <c r="K714" s="65"/>
      <c r="L714" s="65"/>
      <c r="M714" s="65"/>
      <c r="N714" s="59"/>
      <c r="O714" s="59"/>
      <c r="P714" s="59"/>
      <c r="Q714" s="59"/>
      <c r="R714" s="59"/>
      <c r="S714" s="59"/>
      <c r="T714" s="59"/>
      <c r="U714" s="59"/>
      <c r="V714" s="59"/>
      <c r="W714" s="59"/>
      <c r="X714" s="59"/>
      <c r="Y714" s="59"/>
      <c r="Z714" s="91"/>
      <c r="AA714" s="59"/>
      <c r="AB714" s="59"/>
      <c r="AC714" s="59"/>
      <c r="AD714" s="59"/>
      <c r="AE714" s="59"/>
      <c r="AF714" s="59"/>
      <c r="AG714" s="59"/>
      <c r="AH714" s="59"/>
    </row>
    <row r="715" spans="1:34" ht="15.75" customHeight="1">
      <c r="A715" s="59"/>
      <c r="B715" s="59"/>
      <c r="C715" s="59"/>
      <c r="D715" s="59"/>
      <c r="E715" s="59"/>
      <c r="F715" s="59"/>
      <c r="G715" s="59"/>
      <c r="H715" s="59"/>
      <c r="I715" s="59"/>
      <c r="J715" s="65"/>
      <c r="K715" s="65"/>
      <c r="L715" s="65"/>
      <c r="M715" s="65"/>
      <c r="N715" s="59"/>
      <c r="O715" s="59"/>
      <c r="P715" s="59"/>
      <c r="Q715" s="59"/>
      <c r="R715" s="59"/>
      <c r="S715" s="59"/>
      <c r="T715" s="59"/>
      <c r="U715" s="59"/>
      <c r="V715" s="59"/>
      <c r="W715" s="59"/>
      <c r="X715" s="59"/>
      <c r="Y715" s="59"/>
      <c r="Z715" s="91"/>
      <c r="AA715" s="59"/>
      <c r="AB715" s="59"/>
      <c r="AC715" s="59"/>
      <c r="AD715" s="59"/>
      <c r="AE715" s="59"/>
      <c r="AF715" s="59"/>
      <c r="AG715" s="59"/>
      <c r="AH715" s="59"/>
    </row>
    <row r="716" spans="1:34" ht="15.75" customHeight="1">
      <c r="A716" s="59"/>
      <c r="B716" s="59"/>
      <c r="C716" s="59"/>
      <c r="D716" s="59"/>
      <c r="E716" s="59"/>
      <c r="F716" s="59"/>
      <c r="G716" s="59"/>
      <c r="H716" s="59"/>
      <c r="I716" s="59"/>
      <c r="J716" s="65"/>
      <c r="K716" s="65"/>
      <c r="L716" s="65"/>
      <c r="M716" s="65"/>
      <c r="N716" s="59"/>
      <c r="O716" s="59"/>
      <c r="P716" s="59"/>
      <c r="Q716" s="59"/>
      <c r="R716" s="59"/>
      <c r="S716" s="59"/>
      <c r="T716" s="59"/>
      <c r="U716" s="59"/>
      <c r="V716" s="59"/>
      <c r="W716" s="59"/>
      <c r="X716" s="59"/>
      <c r="Y716" s="59"/>
      <c r="Z716" s="91"/>
      <c r="AA716" s="59"/>
      <c r="AB716" s="59"/>
      <c r="AC716" s="59"/>
      <c r="AD716" s="59"/>
      <c r="AE716" s="59"/>
      <c r="AF716" s="59"/>
      <c r="AG716" s="59"/>
      <c r="AH716" s="59"/>
    </row>
    <row r="717" spans="1:34" ht="15.75" customHeight="1">
      <c r="A717" s="59"/>
      <c r="B717" s="59"/>
      <c r="C717" s="59"/>
      <c r="D717" s="59"/>
      <c r="E717" s="59"/>
      <c r="F717" s="59"/>
      <c r="G717" s="59"/>
      <c r="H717" s="59"/>
      <c r="I717" s="59"/>
      <c r="J717" s="65"/>
      <c r="K717" s="65"/>
      <c r="L717" s="65"/>
      <c r="M717" s="65"/>
      <c r="N717" s="59"/>
      <c r="O717" s="59"/>
      <c r="P717" s="59"/>
      <c r="Q717" s="59"/>
      <c r="R717" s="59"/>
      <c r="S717" s="59"/>
      <c r="T717" s="59"/>
      <c r="U717" s="59"/>
      <c r="V717" s="59"/>
      <c r="W717" s="59"/>
      <c r="X717" s="59"/>
      <c r="Y717" s="59"/>
      <c r="Z717" s="91"/>
      <c r="AA717" s="59"/>
      <c r="AB717" s="59"/>
      <c r="AC717" s="59"/>
      <c r="AD717" s="59"/>
      <c r="AE717" s="59"/>
      <c r="AF717" s="59"/>
      <c r="AG717" s="59"/>
      <c r="AH717" s="59"/>
    </row>
    <row r="718" spans="1:34" ht="15.75" customHeight="1">
      <c r="A718" s="59"/>
      <c r="B718" s="59"/>
      <c r="C718" s="59"/>
      <c r="D718" s="59"/>
      <c r="E718" s="59"/>
      <c r="F718" s="59"/>
      <c r="G718" s="59"/>
      <c r="H718" s="59"/>
      <c r="I718" s="59"/>
      <c r="J718" s="65"/>
      <c r="K718" s="65"/>
      <c r="L718" s="65"/>
      <c r="M718" s="65"/>
      <c r="N718" s="59"/>
      <c r="O718" s="59"/>
      <c r="P718" s="59"/>
      <c r="Q718" s="59"/>
      <c r="R718" s="59"/>
      <c r="S718" s="59"/>
      <c r="T718" s="59"/>
      <c r="U718" s="59"/>
      <c r="V718" s="59"/>
      <c r="W718" s="59"/>
      <c r="X718" s="59"/>
      <c r="Y718" s="59"/>
      <c r="Z718" s="91"/>
      <c r="AA718" s="59"/>
      <c r="AB718" s="59"/>
      <c r="AC718" s="59"/>
      <c r="AD718" s="59"/>
      <c r="AE718" s="59"/>
      <c r="AF718" s="59"/>
      <c r="AG718" s="59"/>
      <c r="AH718" s="59"/>
    </row>
    <row r="719" spans="1:34" ht="15.75" customHeight="1">
      <c r="A719" s="59"/>
      <c r="B719" s="59"/>
      <c r="C719" s="59"/>
      <c r="D719" s="59"/>
      <c r="E719" s="59"/>
      <c r="F719" s="59"/>
      <c r="G719" s="59"/>
      <c r="H719" s="59"/>
      <c r="I719" s="59"/>
      <c r="J719" s="65"/>
      <c r="K719" s="65"/>
      <c r="L719" s="65"/>
      <c r="M719" s="65"/>
      <c r="N719" s="59"/>
      <c r="O719" s="59"/>
      <c r="P719" s="59"/>
      <c r="Q719" s="59"/>
      <c r="R719" s="59"/>
      <c r="S719" s="59"/>
      <c r="T719" s="59"/>
      <c r="U719" s="59"/>
      <c r="V719" s="59"/>
      <c r="W719" s="59"/>
      <c r="X719" s="59"/>
      <c r="Y719" s="59"/>
      <c r="Z719" s="91"/>
      <c r="AA719" s="59"/>
      <c r="AB719" s="59"/>
      <c r="AC719" s="59"/>
      <c r="AD719" s="59"/>
      <c r="AE719" s="59"/>
      <c r="AF719" s="59"/>
      <c r="AG719" s="59"/>
      <c r="AH719" s="59"/>
    </row>
    <row r="720" spans="1:34" ht="15.75" customHeight="1">
      <c r="A720" s="59"/>
      <c r="B720" s="59"/>
      <c r="C720" s="59"/>
      <c r="D720" s="59"/>
      <c r="E720" s="59"/>
      <c r="F720" s="59"/>
      <c r="G720" s="59"/>
      <c r="H720" s="59"/>
      <c r="I720" s="59"/>
      <c r="J720" s="65"/>
      <c r="K720" s="65"/>
      <c r="L720" s="65"/>
      <c r="M720" s="65"/>
      <c r="N720" s="59"/>
      <c r="O720" s="59"/>
      <c r="P720" s="59"/>
      <c r="Q720" s="59"/>
      <c r="R720" s="59"/>
      <c r="S720" s="59"/>
      <c r="T720" s="59"/>
      <c r="U720" s="59"/>
      <c r="V720" s="59"/>
      <c r="W720" s="59"/>
      <c r="X720" s="59"/>
      <c r="Y720" s="59"/>
      <c r="Z720" s="91"/>
      <c r="AA720" s="59"/>
      <c r="AB720" s="59"/>
      <c r="AC720" s="59"/>
      <c r="AD720" s="59"/>
      <c r="AE720" s="59"/>
      <c r="AF720" s="59"/>
      <c r="AG720" s="59"/>
      <c r="AH720" s="59"/>
    </row>
    <row r="721" spans="1:34" ht="15.75" customHeight="1">
      <c r="A721" s="59"/>
      <c r="B721" s="59"/>
      <c r="C721" s="59"/>
      <c r="D721" s="59"/>
      <c r="E721" s="59"/>
      <c r="F721" s="59"/>
      <c r="G721" s="59"/>
      <c r="H721" s="59"/>
      <c r="I721" s="59"/>
      <c r="J721" s="65"/>
      <c r="K721" s="65"/>
      <c r="L721" s="65"/>
      <c r="M721" s="65"/>
      <c r="N721" s="59"/>
      <c r="O721" s="59"/>
      <c r="P721" s="59"/>
      <c r="Q721" s="59"/>
      <c r="R721" s="59"/>
      <c r="S721" s="59"/>
      <c r="T721" s="59"/>
      <c r="U721" s="59"/>
      <c r="V721" s="59"/>
      <c r="W721" s="59"/>
      <c r="X721" s="59"/>
      <c r="Y721" s="59"/>
      <c r="Z721" s="91"/>
      <c r="AA721" s="59"/>
      <c r="AB721" s="59"/>
      <c r="AC721" s="59"/>
      <c r="AD721" s="59"/>
      <c r="AE721" s="59"/>
      <c r="AF721" s="59"/>
      <c r="AG721" s="59"/>
      <c r="AH721" s="59"/>
    </row>
    <row r="722" spans="1:34" ht="15.75" customHeight="1">
      <c r="A722" s="59"/>
      <c r="B722" s="59"/>
      <c r="C722" s="59"/>
      <c r="D722" s="59"/>
      <c r="E722" s="59"/>
      <c r="F722" s="59"/>
      <c r="G722" s="59"/>
      <c r="H722" s="59"/>
      <c r="I722" s="59"/>
      <c r="J722" s="65"/>
      <c r="K722" s="65"/>
      <c r="L722" s="65"/>
      <c r="M722" s="65"/>
      <c r="N722" s="59"/>
      <c r="O722" s="59"/>
      <c r="P722" s="59"/>
      <c r="Q722" s="59"/>
      <c r="R722" s="59"/>
      <c r="S722" s="59"/>
      <c r="T722" s="59"/>
      <c r="U722" s="59"/>
      <c r="V722" s="59"/>
      <c r="W722" s="59"/>
      <c r="X722" s="59"/>
      <c r="Y722" s="59"/>
      <c r="Z722" s="91"/>
      <c r="AA722" s="59"/>
      <c r="AB722" s="59"/>
      <c r="AC722" s="59"/>
      <c r="AD722" s="59"/>
      <c r="AE722" s="59"/>
      <c r="AF722" s="59"/>
      <c r="AG722" s="59"/>
      <c r="AH722" s="59"/>
    </row>
    <row r="723" spans="1:34" ht="15.75" customHeight="1">
      <c r="A723" s="59"/>
      <c r="B723" s="59"/>
      <c r="C723" s="59"/>
      <c r="D723" s="59"/>
      <c r="E723" s="59"/>
      <c r="F723" s="59"/>
      <c r="G723" s="59"/>
      <c r="H723" s="59"/>
      <c r="I723" s="59"/>
      <c r="J723" s="65"/>
      <c r="K723" s="65"/>
      <c r="L723" s="65"/>
      <c r="M723" s="65"/>
      <c r="N723" s="59"/>
      <c r="O723" s="59"/>
      <c r="P723" s="59"/>
      <c r="Q723" s="59"/>
      <c r="R723" s="59"/>
      <c r="S723" s="59"/>
      <c r="T723" s="59"/>
      <c r="U723" s="59"/>
      <c r="V723" s="59"/>
      <c r="W723" s="59"/>
      <c r="X723" s="59"/>
      <c r="Y723" s="59"/>
      <c r="Z723" s="91"/>
      <c r="AA723" s="59"/>
      <c r="AB723" s="59"/>
      <c r="AC723" s="59"/>
      <c r="AD723" s="59"/>
      <c r="AE723" s="59"/>
      <c r="AF723" s="59"/>
      <c r="AG723" s="59"/>
      <c r="AH723" s="59"/>
    </row>
    <row r="724" spans="1:34" ht="15.75" customHeight="1">
      <c r="A724" s="59"/>
      <c r="B724" s="59"/>
      <c r="C724" s="59"/>
      <c r="D724" s="59"/>
      <c r="E724" s="59"/>
      <c r="F724" s="59"/>
      <c r="G724" s="59"/>
      <c r="H724" s="59"/>
      <c r="I724" s="59"/>
      <c r="J724" s="65"/>
      <c r="K724" s="65"/>
      <c r="L724" s="65"/>
      <c r="M724" s="65"/>
      <c r="N724" s="59"/>
      <c r="O724" s="59"/>
      <c r="P724" s="59"/>
      <c r="Q724" s="59"/>
      <c r="R724" s="59"/>
      <c r="S724" s="59"/>
      <c r="T724" s="59"/>
      <c r="U724" s="59"/>
      <c r="V724" s="59"/>
      <c r="W724" s="59"/>
      <c r="X724" s="59"/>
      <c r="Y724" s="59"/>
      <c r="Z724" s="91"/>
      <c r="AA724" s="59"/>
      <c r="AB724" s="59"/>
      <c r="AC724" s="59"/>
      <c r="AD724" s="59"/>
      <c r="AE724" s="59"/>
      <c r="AF724" s="59"/>
      <c r="AG724" s="59"/>
      <c r="AH724" s="59"/>
    </row>
    <row r="725" spans="1:34" ht="15.75" customHeight="1">
      <c r="A725" s="59"/>
      <c r="B725" s="59"/>
      <c r="C725" s="59"/>
      <c r="D725" s="59"/>
      <c r="E725" s="59"/>
      <c r="F725" s="59"/>
      <c r="G725" s="59"/>
      <c r="H725" s="59"/>
      <c r="I725" s="59"/>
      <c r="J725" s="65"/>
      <c r="K725" s="65"/>
      <c r="L725" s="65"/>
      <c r="M725" s="65"/>
      <c r="N725" s="59"/>
      <c r="O725" s="59"/>
      <c r="P725" s="59"/>
      <c r="Q725" s="59"/>
      <c r="R725" s="59"/>
      <c r="S725" s="59"/>
      <c r="T725" s="59"/>
      <c r="U725" s="59"/>
      <c r="V725" s="59"/>
      <c r="W725" s="59"/>
      <c r="X725" s="59"/>
      <c r="Y725" s="59"/>
      <c r="Z725" s="91"/>
      <c r="AA725" s="59"/>
      <c r="AB725" s="59"/>
      <c r="AC725" s="59"/>
      <c r="AD725" s="59"/>
      <c r="AE725" s="59"/>
      <c r="AF725" s="59"/>
      <c r="AG725" s="59"/>
      <c r="AH725" s="59"/>
    </row>
    <row r="726" spans="1:34" ht="15.75" customHeight="1">
      <c r="A726" s="59"/>
      <c r="B726" s="59"/>
      <c r="C726" s="59"/>
      <c r="D726" s="59"/>
      <c r="E726" s="59"/>
      <c r="F726" s="59"/>
      <c r="G726" s="59"/>
      <c r="H726" s="59"/>
      <c r="I726" s="59"/>
      <c r="J726" s="65"/>
      <c r="K726" s="65"/>
      <c r="L726" s="65"/>
      <c r="M726" s="65"/>
      <c r="N726" s="59"/>
      <c r="O726" s="59"/>
      <c r="P726" s="59"/>
      <c r="Q726" s="59"/>
      <c r="R726" s="59"/>
      <c r="S726" s="59"/>
      <c r="T726" s="59"/>
      <c r="U726" s="59"/>
      <c r="V726" s="59"/>
      <c r="W726" s="59"/>
      <c r="X726" s="59"/>
      <c r="Y726" s="59"/>
      <c r="Z726" s="91"/>
      <c r="AA726" s="59"/>
      <c r="AB726" s="59"/>
      <c r="AC726" s="59"/>
      <c r="AD726" s="59"/>
      <c r="AE726" s="59"/>
      <c r="AF726" s="59"/>
      <c r="AG726" s="59"/>
      <c r="AH726" s="59"/>
    </row>
    <row r="727" spans="1:34" ht="15.75" customHeight="1">
      <c r="A727" s="59"/>
      <c r="B727" s="59"/>
      <c r="C727" s="59"/>
      <c r="D727" s="59"/>
      <c r="E727" s="59"/>
      <c r="F727" s="59"/>
      <c r="G727" s="59"/>
      <c r="H727" s="59"/>
      <c r="I727" s="59"/>
      <c r="J727" s="65"/>
      <c r="K727" s="65"/>
      <c r="L727" s="65"/>
      <c r="M727" s="65"/>
      <c r="N727" s="59"/>
      <c r="O727" s="59"/>
      <c r="P727" s="59"/>
      <c r="Q727" s="59"/>
      <c r="R727" s="59"/>
      <c r="S727" s="59"/>
      <c r="T727" s="59"/>
      <c r="U727" s="59"/>
      <c r="V727" s="59"/>
      <c r="W727" s="59"/>
      <c r="X727" s="59"/>
      <c r="Y727" s="59"/>
      <c r="Z727" s="91"/>
      <c r="AA727" s="59"/>
      <c r="AB727" s="59"/>
      <c r="AC727" s="59"/>
      <c r="AD727" s="59"/>
      <c r="AE727" s="59"/>
      <c r="AF727" s="59"/>
      <c r="AG727" s="59"/>
      <c r="AH727" s="59"/>
    </row>
    <row r="728" spans="1:34" ht="15.75" customHeight="1">
      <c r="A728" s="59"/>
      <c r="B728" s="59"/>
      <c r="C728" s="59"/>
      <c r="D728" s="59"/>
      <c r="E728" s="59"/>
      <c r="F728" s="59"/>
      <c r="G728" s="59"/>
      <c r="H728" s="59"/>
      <c r="I728" s="59"/>
      <c r="J728" s="65"/>
      <c r="K728" s="65"/>
      <c r="L728" s="65"/>
      <c r="M728" s="65"/>
      <c r="N728" s="59"/>
      <c r="O728" s="59"/>
      <c r="P728" s="59"/>
      <c r="Q728" s="59"/>
      <c r="R728" s="59"/>
      <c r="S728" s="59"/>
      <c r="T728" s="59"/>
      <c r="U728" s="59"/>
      <c r="V728" s="59"/>
      <c r="W728" s="59"/>
      <c r="X728" s="59"/>
      <c r="Y728" s="59"/>
      <c r="Z728" s="91"/>
      <c r="AA728" s="59"/>
      <c r="AB728" s="59"/>
      <c r="AC728" s="59"/>
      <c r="AD728" s="59"/>
      <c r="AE728" s="59"/>
      <c r="AF728" s="59"/>
      <c r="AG728" s="59"/>
      <c r="AH728" s="59"/>
    </row>
    <row r="729" spans="1:34" ht="15.75" customHeight="1">
      <c r="A729" s="59"/>
      <c r="B729" s="59"/>
      <c r="C729" s="59"/>
      <c r="D729" s="59"/>
      <c r="E729" s="59"/>
      <c r="F729" s="59"/>
      <c r="G729" s="59"/>
      <c r="H729" s="59"/>
      <c r="I729" s="59"/>
      <c r="J729" s="65"/>
      <c r="K729" s="65"/>
      <c r="L729" s="65"/>
      <c r="M729" s="65"/>
      <c r="N729" s="59"/>
      <c r="O729" s="59"/>
      <c r="P729" s="59"/>
      <c r="Q729" s="59"/>
      <c r="R729" s="59"/>
      <c r="S729" s="59"/>
      <c r="T729" s="59"/>
      <c r="U729" s="59"/>
      <c r="V729" s="59"/>
      <c r="W729" s="59"/>
      <c r="X729" s="59"/>
      <c r="Y729" s="59"/>
      <c r="Z729" s="91"/>
      <c r="AA729" s="59"/>
      <c r="AB729" s="59"/>
      <c r="AC729" s="59"/>
      <c r="AD729" s="59"/>
      <c r="AE729" s="59"/>
      <c r="AF729" s="59"/>
      <c r="AG729" s="59"/>
      <c r="AH729" s="59"/>
    </row>
    <row r="730" spans="1:34" ht="15.75" customHeight="1">
      <c r="A730" s="59"/>
      <c r="B730" s="59"/>
      <c r="C730" s="59"/>
      <c r="D730" s="59"/>
      <c r="E730" s="59"/>
      <c r="F730" s="59"/>
      <c r="G730" s="59"/>
      <c r="H730" s="59"/>
      <c r="I730" s="59"/>
      <c r="J730" s="65"/>
      <c r="K730" s="65"/>
      <c r="L730" s="65"/>
      <c r="M730" s="65"/>
      <c r="N730" s="59"/>
      <c r="O730" s="59"/>
      <c r="P730" s="59"/>
      <c r="Q730" s="59"/>
      <c r="R730" s="59"/>
      <c r="S730" s="59"/>
      <c r="T730" s="59"/>
      <c r="U730" s="59"/>
      <c r="V730" s="59"/>
      <c r="W730" s="59"/>
      <c r="X730" s="59"/>
      <c r="Y730" s="59"/>
      <c r="Z730" s="91"/>
      <c r="AA730" s="59"/>
      <c r="AB730" s="59"/>
      <c r="AC730" s="59"/>
      <c r="AD730" s="59"/>
      <c r="AE730" s="59"/>
      <c r="AF730" s="59"/>
      <c r="AG730" s="59"/>
      <c r="AH730" s="59"/>
    </row>
    <row r="731" spans="1:34" ht="15.75" customHeight="1">
      <c r="A731" s="59"/>
      <c r="B731" s="59"/>
      <c r="C731" s="59"/>
      <c r="D731" s="59"/>
      <c r="E731" s="59"/>
      <c r="F731" s="59"/>
      <c r="G731" s="59"/>
      <c r="H731" s="59"/>
      <c r="I731" s="59"/>
      <c r="J731" s="65"/>
      <c r="K731" s="65"/>
      <c r="L731" s="65"/>
      <c r="M731" s="65"/>
      <c r="N731" s="59"/>
      <c r="O731" s="59"/>
      <c r="P731" s="59"/>
      <c r="Q731" s="59"/>
      <c r="R731" s="59"/>
      <c r="S731" s="59"/>
      <c r="T731" s="59"/>
      <c r="U731" s="59"/>
      <c r="V731" s="59"/>
      <c r="W731" s="59"/>
      <c r="X731" s="59"/>
      <c r="Y731" s="59"/>
      <c r="Z731" s="91"/>
      <c r="AA731" s="59"/>
      <c r="AB731" s="59"/>
      <c r="AC731" s="59"/>
      <c r="AD731" s="59"/>
      <c r="AE731" s="59"/>
      <c r="AF731" s="59"/>
      <c r="AG731" s="59"/>
      <c r="AH731" s="59"/>
    </row>
    <row r="732" spans="1:34" ht="15.75" customHeight="1">
      <c r="A732" s="59"/>
      <c r="B732" s="59"/>
      <c r="C732" s="59"/>
      <c r="D732" s="59"/>
      <c r="E732" s="59"/>
      <c r="F732" s="59"/>
      <c r="G732" s="59"/>
      <c r="H732" s="59"/>
      <c r="I732" s="59"/>
      <c r="J732" s="65"/>
      <c r="K732" s="65"/>
      <c r="L732" s="65"/>
      <c r="M732" s="65"/>
      <c r="N732" s="59"/>
      <c r="O732" s="59"/>
      <c r="P732" s="59"/>
      <c r="Q732" s="59"/>
      <c r="R732" s="59"/>
      <c r="S732" s="59"/>
      <c r="T732" s="59"/>
      <c r="U732" s="59"/>
      <c r="V732" s="59"/>
      <c r="W732" s="59"/>
      <c r="X732" s="59"/>
      <c r="Y732" s="59"/>
      <c r="Z732" s="91"/>
      <c r="AA732" s="59"/>
      <c r="AB732" s="59"/>
      <c r="AC732" s="59"/>
      <c r="AD732" s="59"/>
      <c r="AE732" s="59"/>
      <c r="AF732" s="59"/>
      <c r="AG732" s="59"/>
      <c r="AH732" s="59"/>
    </row>
    <row r="733" spans="1:34" ht="15.75" customHeight="1">
      <c r="A733" s="59"/>
      <c r="B733" s="59"/>
      <c r="C733" s="59"/>
      <c r="D733" s="59"/>
      <c r="E733" s="59"/>
      <c r="F733" s="59"/>
      <c r="G733" s="59"/>
      <c r="H733" s="59"/>
      <c r="I733" s="59"/>
      <c r="J733" s="65"/>
      <c r="K733" s="65"/>
      <c r="L733" s="65"/>
      <c r="M733" s="65"/>
      <c r="N733" s="59"/>
      <c r="O733" s="59"/>
      <c r="P733" s="59"/>
      <c r="Q733" s="59"/>
      <c r="R733" s="59"/>
      <c r="S733" s="59"/>
      <c r="T733" s="59"/>
      <c r="U733" s="59"/>
      <c r="V733" s="59"/>
      <c r="W733" s="59"/>
      <c r="X733" s="59"/>
      <c r="Y733" s="59"/>
      <c r="Z733" s="91"/>
      <c r="AA733" s="59"/>
      <c r="AB733" s="59"/>
      <c r="AC733" s="59"/>
      <c r="AD733" s="59"/>
      <c r="AE733" s="59"/>
      <c r="AF733" s="59"/>
      <c r="AG733" s="59"/>
      <c r="AH733" s="59"/>
    </row>
    <row r="734" spans="1:34" ht="15.75" customHeight="1">
      <c r="A734" s="59"/>
      <c r="B734" s="59"/>
      <c r="C734" s="59"/>
      <c r="D734" s="59"/>
      <c r="E734" s="59"/>
      <c r="F734" s="59"/>
      <c r="G734" s="59"/>
      <c r="H734" s="59"/>
      <c r="I734" s="59"/>
      <c r="J734" s="65"/>
      <c r="K734" s="65"/>
      <c r="L734" s="65"/>
      <c r="M734" s="65"/>
      <c r="N734" s="59"/>
      <c r="O734" s="59"/>
      <c r="P734" s="59"/>
      <c r="Q734" s="59"/>
      <c r="R734" s="59"/>
      <c r="S734" s="59"/>
      <c r="T734" s="59"/>
      <c r="U734" s="59"/>
      <c r="V734" s="59"/>
      <c r="W734" s="59"/>
      <c r="X734" s="59"/>
      <c r="Y734" s="59"/>
      <c r="Z734" s="91"/>
      <c r="AA734" s="59"/>
      <c r="AB734" s="59"/>
      <c r="AC734" s="59"/>
      <c r="AD734" s="59"/>
      <c r="AE734" s="59"/>
      <c r="AF734" s="59"/>
      <c r="AG734" s="59"/>
      <c r="AH734" s="59"/>
    </row>
    <row r="735" spans="1:34" ht="15.75" customHeight="1">
      <c r="A735" s="59"/>
      <c r="B735" s="59"/>
      <c r="C735" s="59"/>
      <c r="D735" s="59"/>
      <c r="E735" s="59"/>
      <c r="F735" s="59"/>
      <c r="G735" s="59"/>
      <c r="H735" s="59"/>
      <c r="I735" s="59"/>
      <c r="J735" s="65"/>
      <c r="K735" s="65"/>
      <c r="L735" s="65"/>
      <c r="M735" s="65"/>
      <c r="N735" s="59"/>
      <c r="O735" s="59"/>
      <c r="P735" s="59"/>
      <c r="Q735" s="59"/>
      <c r="R735" s="59"/>
      <c r="S735" s="59"/>
      <c r="T735" s="59"/>
      <c r="U735" s="59"/>
      <c r="V735" s="59"/>
      <c r="W735" s="59"/>
      <c r="X735" s="59"/>
      <c r="Y735" s="59"/>
      <c r="Z735" s="91"/>
      <c r="AA735" s="59"/>
      <c r="AB735" s="59"/>
      <c r="AC735" s="59"/>
      <c r="AD735" s="59"/>
      <c r="AE735" s="59"/>
      <c r="AF735" s="59"/>
      <c r="AG735" s="59"/>
      <c r="AH735" s="59"/>
    </row>
    <row r="736" spans="1:34" ht="15.75" customHeight="1">
      <c r="A736" s="59"/>
      <c r="B736" s="59"/>
      <c r="C736" s="59"/>
      <c r="D736" s="59"/>
      <c r="E736" s="59"/>
      <c r="F736" s="59"/>
      <c r="G736" s="59"/>
      <c r="H736" s="59"/>
      <c r="I736" s="59"/>
      <c r="J736" s="65"/>
      <c r="K736" s="65"/>
      <c r="L736" s="65"/>
      <c r="M736" s="65"/>
      <c r="N736" s="59"/>
      <c r="O736" s="59"/>
      <c r="P736" s="59"/>
      <c r="Q736" s="59"/>
      <c r="R736" s="59"/>
      <c r="S736" s="59"/>
      <c r="T736" s="59"/>
      <c r="U736" s="59"/>
      <c r="V736" s="59"/>
      <c r="W736" s="59"/>
      <c r="X736" s="59"/>
      <c r="Y736" s="59"/>
      <c r="Z736" s="91"/>
      <c r="AA736" s="59"/>
      <c r="AB736" s="59"/>
      <c r="AC736" s="59"/>
      <c r="AD736" s="59"/>
      <c r="AE736" s="59"/>
      <c r="AF736" s="59"/>
      <c r="AG736" s="59"/>
      <c r="AH736" s="59"/>
    </row>
    <row r="737" spans="1:34" ht="15.75" customHeight="1">
      <c r="A737" s="59"/>
      <c r="B737" s="59"/>
      <c r="C737" s="59"/>
      <c r="D737" s="59"/>
      <c r="E737" s="59"/>
      <c r="F737" s="59"/>
      <c r="G737" s="59"/>
      <c r="H737" s="59"/>
      <c r="I737" s="59"/>
      <c r="J737" s="65"/>
      <c r="K737" s="65"/>
      <c r="L737" s="65"/>
      <c r="M737" s="65"/>
      <c r="N737" s="59"/>
      <c r="O737" s="59"/>
      <c r="P737" s="59"/>
      <c r="Q737" s="59"/>
      <c r="R737" s="59"/>
      <c r="S737" s="59"/>
      <c r="T737" s="59"/>
      <c r="U737" s="59"/>
      <c r="V737" s="59"/>
      <c r="W737" s="59"/>
      <c r="X737" s="59"/>
      <c r="Y737" s="59"/>
      <c r="Z737" s="91"/>
      <c r="AA737" s="59"/>
      <c r="AB737" s="59"/>
      <c r="AC737" s="59"/>
      <c r="AD737" s="59"/>
      <c r="AE737" s="59"/>
      <c r="AF737" s="59"/>
      <c r="AG737" s="59"/>
      <c r="AH737" s="59"/>
    </row>
    <row r="738" spans="1:34" ht="15.75" customHeight="1">
      <c r="A738" s="59"/>
      <c r="B738" s="59"/>
      <c r="C738" s="59"/>
      <c r="D738" s="59"/>
      <c r="E738" s="59"/>
      <c r="F738" s="59"/>
      <c r="G738" s="59"/>
      <c r="H738" s="59"/>
      <c r="I738" s="59"/>
      <c r="J738" s="65"/>
      <c r="K738" s="65"/>
      <c r="L738" s="65"/>
      <c r="M738" s="65"/>
      <c r="N738" s="59"/>
      <c r="O738" s="59"/>
      <c r="P738" s="59"/>
      <c r="Q738" s="59"/>
      <c r="R738" s="59"/>
      <c r="S738" s="59"/>
      <c r="T738" s="59"/>
      <c r="U738" s="59"/>
      <c r="V738" s="59"/>
      <c r="W738" s="59"/>
      <c r="X738" s="59"/>
      <c r="Y738" s="59"/>
      <c r="Z738" s="91"/>
      <c r="AA738" s="59"/>
      <c r="AB738" s="59"/>
      <c r="AC738" s="59"/>
      <c r="AD738" s="59"/>
      <c r="AE738" s="59"/>
      <c r="AF738" s="59"/>
      <c r="AG738" s="59"/>
      <c r="AH738" s="59"/>
    </row>
    <row r="739" spans="1:34" ht="15.75" customHeight="1">
      <c r="A739" s="59"/>
      <c r="B739" s="59"/>
      <c r="C739" s="59"/>
      <c r="D739" s="59"/>
      <c r="E739" s="59"/>
      <c r="F739" s="59"/>
      <c r="G739" s="59"/>
      <c r="H739" s="59"/>
      <c r="I739" s="59"/>
      <c r="J739" s="65"/>
      <c r="K739" s="65"/>
      <c r="L739" s="65"/>
      <c r="M739" s="65"/>
      <c r="N739" s="59"/>
      <c r="O739" s="59"/>
      <c r="P739" s="59"/>
      <c r="Q739" s="59"/>
      <c r="R739" s="59"/>
      <c r="S739" s="59"/>
      <c r="T739" s="59"/>
      <c r="U739" s="59"/>
      <c r="V739" s="59"/>
      <c r="W739" s="59"/>
      <c r="X739" s="59"/>
      <c r="Y739" s="59"/>
      <c r="Z739" s="91"/>
      <c r="AA739" s="59"/>
      <c r="AB739" s="59"/>
      <c r="AC739" s="59"/>
      <c r="AD739" s="59"/>
      <c r="AE739" s="59"/>
      <c r="AF739" s="59"/>
      <c r="AG739" s="59"/>
      <c r="AH739" s="59"/>
    </row>
    <row r="740" spans="1:34" ht="15.75" customHeight="1">
      <c r="A740" s="59"/>
      <c r="B740" s="59"/>
      <c r="C740" s="59"/>
      <c r="D740" s="59"/>
      <c r="E740" s="59"/>
      <c r="F740" s="59"/>
      <c r="G740" s="59"/>
      <c r="H740" s="59"/>
      <c r="I740" s="59"/>
      <c r="J740" s="65"/>
      <c r="K740" s="65"/>
      <c r="L740" s="65"/>
      <c r="M740" s="65"/>
      <c r="N740" s="59"/>
      <c r="O740" s="59"/>
      <c r="P740" s="59"/>
      <c r="Q740" s="59"/>
      <c r="R740" s="59"/>
      <c r="S740" s="59"/>
      <c r="T740" s="59"/>
      <c r="U740" s="59"/>
      <c r="V740" s="59"/>
      <c r="W740" s="59"/>
      <c r="X740" s="59"/>
      <c r="Y740" s="59"/>
      <c r="Z740" s="91"/>
      <c r="AA740" s="59"/>
      <c r="AB740" s="59"/>
      <c r="AC740" s="59"/>
      <c r="AD740" s="59"/>
      <c r="AE740" s="59"/>
      <c r="AF740" s="59"/>
      <c r="AG740" s="59"/>
      <c r="AH740" s="59"/>
    </row>
    <row r="741" spans="1:34" ht="15.75" customHeight="1">
      <c r="A741" s="59"/>
      <c r="B741" s="59"/>
      <c r="C741" s="59"/>
      <c r="D741" s="59"/>
      <c r="E741" s="59"/>
      <c r="F741" s="59"/>
      <c r="G741" s="59"/>
      <c r="H741" s="59"/>
      <c r="I741" s="59"/>
      <c r="J741" s="65"/>
      <c r="K741" s="65"/>
      <c r="L741" s="65"/>
      <c r="M741" s="65"/>
      <c r="N741" s="59"/>
      <c r="O741" s="59"/>
      <c r="P741" s="59"/>
      <c r="Q741" s="59"/>
      <c r="R741" s="59"/>
      <c r="S741" s="59"/>
      <c r="T741" s="59"/>
      <c r="U741" s="59"/>
      <c r="V741" s="59"/>
      <c r="W741" s="59"/>
      <c r="X741" s="59"/>
      <c r="Y741" s="59"/>
      <c r="Z741" s="91"/>
      <c r="AA741" s="59"/>
      <c r="AB741" s="59"/>
      <c r="AC741" s="59"/>
      <c r="AD741" s="59"/>
      <c r="AE741" s="59"/>
      <c r="AF741" s="59"/>
      <c r="AG741" s="59"/>
      <c r="AH741" s="59"/>
    </row>
    <row r="742" spans="1:34" ht="15.75" customHeight="1">
      <c r="A742" s="59"/>
      <c r="B742" s="59"/>
      <c r="C742" s="59"/>
      <c r="D742" s="59"/>
      <c r="E742" s="59"/>
      <c r="F742" s="59"/>
      <c r="G742" s="59"/>
      <c r="H742" s="59"/>
      <c r="I742" s="59"/>
      <c r="J742" s="65"/>
      <c r="K742" s="65"/>
      <c r="L742" s="65"/>
      <c r="M742" s="65"/>
      <c r="N742" s="59"/>
      <c r="O742" s="59"/>
      <c r="P742" s="59"/>
      <c r="Q742" s="59"/>
      <c r="R742" s="59"/>
      <c r="S742" s="59"/>
      <c r="T742" s="59"/>
      <c r="U742" s="59"/>
      <c r="V742" s="59"/>
      <c r="W742" s="59"/>
      <c r="X742" s="59"/>
      <c r="Y742" s="59"/>
      <c r="Z742" s="91"/>
      <c r="AA742" s="59"/>
      <c r="AB742" s="59"/>
      <c r="AC742" s="59"/>
      <c r="AD742" s="59"/>
      <c r="AE742" s="59"/>
      <c r="AF742" s="59"/>
      <c r="AG742" s="59"/>
      <c r="AH742" s="59"/>
    </row>
    <row r="743" spans="1:34" ht="15.75" customHeight="1">
      <c r="A743" s="59"/>
      <c r="B743" s="59"/>
      <c r="C743" s="59"/>
      <c r="D743" s="59"/>
      <c r="E743" s="59"/>
      <c r="F743" s="59"/>
      <c r="G743" s="59"/>
      <c r="H743" s="59"/>
      <c r="I743" s="59"/>
      <c r="J743" s="65"/>
      <c r="K743" s="65"/>
      <c r="L743" s="65"/>
      <c r="M743" s="65"/>
      <c r="N743" s="59"/>
      <c r="O743" s="59"/>
      <c r="P743" s="59"/>
      <c r="Q743" s="59"/>
      <c r="R743" s="59"/>
      <c r="S743" s="59"/>
      <c r="T743" s="59"/>
      <c r="U743" s="59"/>
      <c r="V743" s="59"/>
      <c r="W743" s="59"/>
      <c r="X743" s="59"/>
      <c r="Y743" s="59"/>
      <c r="Z743" s="91"/>
      <c r="AA743" s="59"/>
      <c r="AB743" s="59"/>
      <c r="AC743" s="59"/>
      <c r="AD743" s="59"/>
      <c r="AE743" s="59"/>
      <c r="AF743" s="59"/>
      <c r="AG743" s="59"/>
      <c r="AH743" s="59"/>
    </row>
    <row r="744" spans="1:34" ht="15.75" customHeight="1">
      <c r="A744" s="59"/>
      <c r="B744" s="59"/>
      <c r="C744" s="59"/>
      <c r="D744" s="59"/>
      <c r="E744" s="59"/>
      <c r="F744" s="59"/>
      <c r="G744" s="59"/>
      <c r="H744" s="59"/>
      <c r="I744" s="59"/>
      <c r="J744" s="65"/>
      <c r="K744" s="65"/>
      <c r="L744" s="65"/>
      <c r="M744" s="65"/>
      <c r="N744" s="59"/>
      <c r="O744" s="59"/>
      <c r="P744" s="59"/>
      <c r="Q744" s="59"/>
      <c r="R744" s="59"/>
      <c r="S744" s="59"/>
      <c r="T744" s="59"/>
      <c r="U744" s="59"/>
      <c r="V744" s="59"/>
      <c r="W744" s="59"/>
      <c r="X744" s="59"/>
      <c r="Y744" s="59"/>
      <c r="Z744" s="91"/>
      <c r="AA744" s="59"/>
      <c r="AB744" s="59"/>
      <c r="AC744" s="59"/>
      <c r="AD744" s="59"/>
      <c r="AE744" s="59"/>
      <c r="AF744" s="59"/>
      <c r="AG744" s="59"/>
      <c r="AH744" s="59"/>
    </row>
    <row r="745" spans="1:34" ht="15.75" customHeight="1">
      <c r="A745" s="59"/>
      <c r="B745" s="59"/>
      <c r="C745" s="59"/>
      <c r="D745" s="59"/>
      <c r="E745" s="59"/>
      <c r="F745" s="59"/>
      <c r="G745" s="59"/>
      <c r="H745" s="59"/>
      <c r="I745" s="59"/>
      <c r="J745" s="65"/>
      <c r="K745" s="65"/>
      <c r="L745" s="65"/>
      <c r="M745" s="65"/>
      <c r="N745" s="59"/>
      <c r="O745" s="59"/>
      <c r="P745" s="59"/>
      <c r="Q745" s="59"/>
      <c r="R745" s="59"/>
      <c r="S745" s="59"/>
      <c r="T745" s="59"/>
      <c r="U745" s="59"/>
      <c r="V745" s="59"/>
      <c r="W745" s="59"/>
      <c r="X745" s="59"/>
      <c r="Y745" s="59"/>
      <c r="Z745" s="91"/>
      <c r="AA745" s="59"/>
      <c r="AB745" s="59"/>
      <c r="AC745" s="59"/>
      <c r="AD745" s="59"/>
      <c r="AE745" s="59"/>
      <c r="AF745" s="59"/>
      <c r="AG745" s="59"/>
      <c r="AH745" s="59"/>
    </row>
    <row r="746" spans="1:34" ht="15.75" customHeight="1">
      <c r="A746" s="59"/>
      <c r="B746" s="59"/>
      <c r="C746" s="59"/>
      <c r="D746" s="59"/>
      <c r="E746" s="59"/>
      <c r="F746" s="59"/>
      <c r="G746" s="59"/>
      <c r="H746" s="59"/>
      <c r="I746" s="59"/>
      <c r="J746" s="65"/>
      <c r="K746" s="65"/>
      <c r="L746" s="65"/>
      <c r="M746" s="65"/>
      <c r="N746" s="59"/>
      <c r="O746" s="59"/>
      <c r="P746" s="59"/>
      <c r="Q746" s="59"/>
      <c r="R746" s="59"/>
      <c r="S746" s="59"/>
      <c r="T746" s="59"/>
      <c r="U746" s="59"/>
      <c r="V746" s="59"/>
      <c r="W746" s="59"/>
      <c r="X746" s="59"/>
      <c r="Y746" s="59"/>
      <c r="Z746" s="91"/>
      <c r="AA746" s="59"/>
      <c r="AB746" s="59"/>
      <c r="AC746" s="59"/>
      <c r="AD746" s="59"/>
      <c r="AE746" s="59"/>
      <c r="AF746" s="59"/>
      <c r="AG746" s="59"/>
      <c r="AH746" s="59"/>
    </row>
    <row r="747" spans="1:34" ht="15.75" customHeight="1">
      <c r="A747" s="59"/>
      <c r="B747" s="59"/>
      <c r="C747" s="59"/>
      <c r="D747" s="59"/>
      <c r="E747" s="59"/>
      <c r="F747" s="59"/>
      <c r="G747" s="59"/>
      <c r="H747" s="59"/>
      <c r="I747" s="59"/>
      <c r="J747" s="65"/>
      <c r="K747" s="65"/>
      <c r="L747" s="65"/>
      <c r="M747" s="65"/>
      <c r="N747" s="59"/>
      <c r="O747" s="59"/>
      <c r="P747" s="59"/>
      <c r="Q747" s="59"/>
      <c r="R747" s="59"/>
      <c r="S747" s="59"/>
      <c r="T747" s="59"/>
      <c r="U747" s="59"/>
      <c r="V747" s="59"/>
      <c r="W747" s="59"/>
      <c r="X747" s="59"/>
      <c r="Y747" s="59"/>
      <c r="Z747" s="91"/>
      <c r="AA747" s="59"/>
      <c r="AB747" s="59"/>
      <c r="AC747" s="59"/>
      <c r="AD747" s="59"/>
      <c r="AE747" s="59"/>
      <c r="AF747" s="59"/>
      <c r="AG747" s="59"/>
      <c r="AH747" s="59"/>
    </row>
    <row r="748" spans="1:34" ht="15.75" customHeight="1">
      <c r="A748" s="59"/>
      <c r="B748" s="59"/>
      <c r="C748" s="59"/>
      <c r="D748" s="59"/>
      <c r="E748" s="59"/>
      <c r="F748" s="59"/>
      <c r="G748" s="59"/>
      <c r="H748" s="59"/>
      <c r="I748" s="59"/>
      <c r="J748" s="65"/>
      <c r="K748" s="65"/>
      <c r="L748" s="65"/>
      <c r="M748" s="65"/>
      <c r="N748" s="59"/>
      <c r="O748" s="59"/>
      <c r="P748" s="59"/>
      <c r="Q748" s="59"/>
      <c r="R748" s="59"/>
      <c r="S748" s="59"/>
      <c r="T748" s="59"/>
      <c r="U748" s="59"/>
      <c r="V748" s="59"/>
      <c r="W748" s="59"/>
      <c r="X748" s="59"/>
      <c r="Y748" s="59"/>
      <c r="Z748" s="91"/>
      <c r="AA748" s="59"/>
      <c r="AB748" s="59"/>
      <c r="AC748" s="59"/>
      <c r="AD748" s="59"/>
      <c r="AE748" s="59"/>
      <c r="AF748" s="59"/>
      <c r="AG748" s="59"/>
      <c r="AH748" s="59"/>
    </row>
    <row r="749" spans="1:34" ht="15.75" customHeight="1">
      <c r="A749" s="59"/>
      <c r="B749" s="59"/>
      <c r="C749" s="59"/>
      <c r="D749" s="59"/>
      <c r="E749" s="59"/>
      <c r="F749" s="59"/>
      <c r="G749" s="59"/>
      <c r="H749" s="59"/>
      <c r="I749" s="59"/>
      <c r="J749" s="65"/>
      <c r="K749" s="65"/>
      <c r="L749" s="65"/>
      <c r="M749" s="65"/>
      <c r="N749" s="59"/>
      <c r="O749" s="59"/>
      <c r="P749" s="59"/>
      <c r="Q749" s="59"/>
      <c r="R749" s="59"/>
      <c r="S749" s="59"/>
      <c r="T749" s="59"/>
      <c r="U749" s="59"/>
      <c r="V749" s="59"/>
      <c r="W749" s="59"/>
      <c r="X749" s="59"/>
      <c r="Y749" s="59"/>
      <c r="Z749" s="91"/>
      <c r="AA749" s="59"/>
      <c r="AB749" s="59"/>
      <c r="AC749" s="59"/>
      <c r="AD749" s="59"/>
      <c r="AE749" s="59"/>
      <c r="AF749" s="59"/>
      <c r="AG749" s="59"/>
      <c r="AH749" s="59"/>
    </row>
    <row r="750" spans="1:34" ht="15.75" customHeight="1">
      <c r="A750" s="59"/>
      <c r="B750" s="59"/>
      <c r="C750" s="59"/>
      <c r="D750" s="59"/>
      <c r="E750" s="59"/>
      <c r="F750" s="59"/>
      <c r="G750" s="59"/>
      <c r="H750" s="59"/>
      <c r="I750" s="59"/>
      <c r="J750" s="65"/>
      <c r="K750" s="65"/>
      <c r="L750" s="65"/>
      <c r="M750" s="65"/>
      <c r="N750" s="59"/>
      <c r="O750" s="59"/>
      <c r="P750" s="59"/>
      <c r="Q750" s="59"/>
      <c r="R750" s="59"/>
      <c r="S750" s="59"/>
      <c r="T750" s="59"/>
      <c r="U750" s="59"/>
      <c r="V750" s="59"/>
      <c r="W750" s="59"/>
      <c r="X750" s="59"/>
      <c r="Y750" s="59"/>
      <c r="Z750" s="91"/>
      <c r="AA750" s="59"/>
      <c r="AB750" s="59"/>
      <c r="AC750" s="59"/>
      <c r="AD750" s="59"/>
      <c r="AE750" s="59"/>
      <c r="AF750" s="59"/>
      <c r="AG750" s="59"/>
      <c r="AH750" s="59"/>
    </row>
    <row r="751" spans="1:34" ht="15.75" customHeight="1">
      <c r="A751" s="59"/>
      <c r="B751" s="59"/>
      <c r="C751" s="59"/>
      <c r="D751" s="59"/>
      <c r="E751" s="59"/>
      <c r="F751" s="59"/>
      <c r="G751" s="59"/>
      <c r="H751" s="59"/>
      <c r="I751" s="59"/>
      <c r="J751" s="65"/>
      <c r="K751" s="65"/>
      <c r="L751" s="65"/>
      <c r="M751" s="65"/>
      <c r="N751" s="59"/>
      <c r="O751" s="59"/>
      <c r="P751" s="59"/>
      <c r="Q751" s="59"/>
      <c r="R751" s="59"/>
      <c r="S751" s="59"/>
      <c r="T751" s="59"/>
      <c r="U751" s="59"/>
      <c r="V751" s="59"/>
      <c r="W751" s="59"/>
      <c r="X751" s="59"/>
      <c r="Y751" s="59"/>
      <c r="Z751" s="91"/>
      <c r="AA751" s="59"/>
      <c r="AB751" s="59"/>
      <c r="AC751" s="59"/>
      <c r="AD751" s="59"/>
      <c r="AE751" s="59"/>
      <c r="AF751" s="59"/>
      <c r="AG751" s="59"/>
      <c r="AH751" s="59"/>
    </row>
    <row r="752" spans="1:34" ht="15.75" customHeight="1">
      <c r="A752" s="59"/>
      <c r="B752" s="59"/>
      <c r="C752" s="59"/>
      <c r="D752" s="59"/>
      <c r="E752" s="59"/>
      <c r="F752" s="59"/>
      <c r="G752" s="59"/>
      <c r="H752" s="59"/>
      <c r="I752" s="59"/>
      <c r="J752" s="65"/>
      <c r="K752" s="65"/>
      <c r="L752" s="65"/>
      <c r="M752" s="65"/>
      <c r="N752" s="59"/>
      <c r="O752" s="59"/>
      <c r="P752" s="59"/>
      <c r="Q752" s="59"/>
      <c r="R752" s="59"/>
      <c r="S752" s="59"/>
      <c r="T752" s="59"/>
      <c r="U752" s="59"/>
      <c r="V752" s="59"/>
      <c r="W752" s="59"/>
      <c r="X752" s="59"/>
      <c r="Y752" s="59"/>
      <c r="Z752" s="91"/>
      <c r="AA752" s="59"/>
      <c r="AB752" s="59"/>
      <c r="AC752" s="59"/>
      <c r="AD752" s="59"/>
      <c r="AE752" s="59"/>
      <c r="AF752" s="59"/>
      <c r="AG752" s="59"/>
      <c r="AH752" s="59"/>
    </row>
    <row r="753" spans="1:34" ht="15.75" customHeight="1">
      <c r="A753" s="59"/>
      <c r="B753" s="59"/>
      <c r="C753" s="59"/>
      <c r="D753" s="59"/>
      <c r="E753" s="59"/>
      <c r="F753" s="59"/>
      <c r="G753" s="59"/>
      <c r="H753" s="59"/>
      <c r="I753" s="59"/>
      <c r="J753" s="65"/>
      <c r="K753" s="65"/>
      <c r="L753" s="65"/>
      <c r="M753" s="65"/>
      <c r="N753" s="59"/>
      <c r="O753" s="59"/>
      <c r="P753" s="59"/>
      <c r="Q753" s="59"/>
      <c r="R753" s="59"/>
      <c r="S753" s="59"/>
      <c r="T753" s="59"/>
      <c r="U753" s="59"/>
      <c r="V753" s="59"/>
      <c r="W753" s="59"/>
      <c r="X753" s="59"/>
      <c r="Y753" s="59"/>
      <c r="Z753" s="91"/>
      <c r="AA753" s="59"/>
      <c r="AB753" s="59"/>
      <c r="AC753" s="59"/>
      <c r="AD753" s="59"/>
      <c r="AE753" s="59"/>
      <c r="AF753" s="59"/>
      <c r="AG753" s="59"/>
      <c r="AH753" s="59"/>
    </row>
    <row r="754" spans="1:34" ht="15.75" customHeight="1">
      <c r="A754" s="59"/>
      <c r="B754" s="59"/>
      <c r="C754" s="59"/>
      <c r="D754" s="59"/>
      <c r="E754" s="59"/>
      <c r="F754" s="59"/>
      <c r="G754" s="59"/>
      <c r="H754" s="59"/>
      <c r="I754" s="59"/>
      <c r="J754" s="65"/>
      <c r="K754" s="65"/>
      <c r="L754" s="65"/>
      <c r="M754" s="65"/>
      <c r="N754" s="59"/>
      <c r="O754" s="59"/>
      <c r="P754" s="59"/>
      <c r="Q754" s="59"/>
      <c r="R754" s="59"/>
      <c r="S754" s="59"/>
      <c r="T754" s="59"/>
      <c r="U754" s="59"/>
      <c r="V754" s="59"/>
      <c r="W754" s="59"/>
      <c r="X754" s="59"/>
      <c r="Y754" s="59"/>
      <c r="Z754" s="91"/>
      <c r="AA754" s="59"/>
      <c r="AB754" s="59"/>
      <c r="AC754" s="59"/>
      <c r="AD754" s="59"/>
      <c r="AE754" s="59"/>
      <c r="AF754" s="59"/>
      <c r="AG754" s="59"/>
      <c r="AH754" s="59"/>
    </row>
    <row r="755" spans="1:34" ht="15.75" customHeight="1">
      <c r="A755" s="59"/>
      <c r="B755" s="59"/>
      <c r="C755" s="59"/>
      <c r="D755" s="59"/>
      <c r="E755" s="59"/>
      <c r="F755" s="59"/>
      <c r="G755" s="59"/>
      <c r="H755" s="59"/>
      <c r="I755" s="59"/>
      <c r="J755" s="65"/>
      <c r="K755" s="65"/>
      <c r="L755" s="65"/>
      <c r="M755" s="65"/>
      <c r="N755" s="59"/>
      <c r="O755" s="59"/>
      <c r="P755" s="59"/>
      <c r="Q755" s="59"/>
      <c r="R755" s="59"/>
      <c r="S755" s="59"/>
      <c r="T755" s="59"/>
      <c r="U755" s="59"/>
      <c r="V755" s="59"/>
      <c r="W755" s="59"/>
      <c r="X755" s="59"/>
      <c r="Y755" s="59"/>
      <c r="Z755" s="91"/>
      <c r="AA755" s="59"/>
      <c r="AB755" s="59"/>
      <c r="AC755" s="59"/>
      <c r="AD755" s="59"/>
      <c r="AE755" s="59"/>
      <c r="AF755" s="59"/>
      <c r="AG755" s="59"/>
      <c r="AH755" s="59"/>
    </row>
    <row r="756" spans="1:34" ht="15.75" customHeight="1">
      <c r="A756" s="59"/>
      <c r="B756" s="59"/>
      <c r="C756" s="59"/>
      <c r="D756" s="59"/>
      <c r="E756" s="59"/>
      <c r="F756" s="59"/>
      <c r="G756" s="59"/>
      <c r="H756" s="59"/>
      <c r="I756" s="59"/>
      <c r="J756" s="65"/>
      <c r="K756" s="65"/>
      <c r="L756" s="65"/>
      <c r="M756" s="65"/>
      <c r="N756" s="59"/>
      <c r="O756" s="59"/>
      <c r="P756" s="59"/>
      <c r="Q756" s="59"/>
      <c r="R756" s="59"/>
      <c r="S756" s="59"/>
      <c r="T756" s="59"/>
      <c r="U756" s="59"/>
      <c r="V756" s="59"/>
      <c r="W756" s="59"/>
      <c r="X756" s="59"/>
      <c r="Y756" s="59"/>
      <c r="Z756" s="91"/>
      <c r="AA756" s="59"/>
      <c r="AB756" s="59"/>
      <c r="AC756" s="59"/>
      <c r="AD756" s="59"/>
      <c r="AE756" s="59"/>
      <c r="AF756" s="59"/>
      <c r="AG756" s="59"/>
      <c r="AH756" s="59"/>
    </row>
    <row r="757" spans="1:34" ht="15.75" customHeight="1">
      <c r="A757" s="59"/>
      <c r="B757" s="59"/>
      <c r="C757" s="59"/>
      <c r="D757" s="59"/>
      <c r="E757" s="59"/>
      <c r="F757" s="59"/>
      <c r="G757" s="59"/>
      <c r="H757" s="59"/>
      <c r="I757" s="59"/>
      <c r="J757" s="65"/>
      <c r="K757" s="65"/>
      <c r="L757" s="65"/>
      <c r="M757" s="65"/>
      <c r="N757" s="59"/>
      <c r="O757" s="59"/>
      <c r="P757" s="59"/>
      <c r="Q757" s="59"/>
      <c r="R757" s="59"/>
      <c r="S757" s="59"/>
      <c r="T757" s="59"/>
      <c r="U757" s="59"/>
      <c r="V757" s="59"/>
      <c r="W757" s="59"/>
      <c r="X757" s="59"/>
      <c r="Y757" s="59"/>
      <c r="Z757" s="91"/>
      <c r="AA757" s="59"/>
      <c r="AB757" s="59"/>
      <c r="AC757" s="59"/>
      <c r="AD757" s="59"/>
      <c r="AE757" s="59"/>
      <c r="AF757" s="59"/>
      <c r="AG757" s="59"/>
      <c r="AH757" s="59"/>
    </row>
    <row r="758" spans="1:34" ht="15.75" customHeight="1">
      <c r="A758" s="59"/>
      <c r="B758" s="59"/>
      <c r="C758" s="59"/>
      <c r="D758" s="59"/>
      <c r="E758" s="59"/>
      <c r="F758" s="59"/>
      <c r="G758" s="59"/>
      <c r="H758" s="59"/>
      <c r="I758" s="59"/>
      <c r="J758" s="65"/>
      <c r="K758" s="65"/>
      <c r="L758" s="65"/>
      <c r="M758" s="65"/>
      <c r="N758" s="59"/>
      <c r="O758" s="59"/>
      <c r="P758" s="59"/>
      <c r="Q758" s="59"/>
      <c r="R758" s="59"/>
      <c r="S758" s="59"/>
      <c r="T758" s="59"/>
      <c r="U758" s="59"/>
      <c r="V758" s="59"/>
      <c r="W758" s="59"/>
      <c r="X758" s="59"/>
      <c r="Y758" s="59"/>
      <c r="Z758" s="91"/>
      <c r="AA758" s="59"/>
      <c r="AB758" s="59"/>
      <c r="AC758" s="59"/>
      <c r="AD758" s="59"/>
      <c r="AE758" s="59"/>
      <c r="AF758" s="59"/>
      <c r="AG758" s="59"/>
      <c r="AH758" s="59"/>
    </row>
    <row r="759" spans="1:34" ht="15.75" customHeight="1">
      <c r="A759" s="59"/>
      <c r="B759" s="59"/>
      <c r="C759" s="59"/>
      <c r="D759" s="59"/>
      <c r="E759" s="59"/>
      <c r="F759" s="59"/>
      <c r="G759" s="59"/>
      <c r="H759" s="59"/>
      <c r="I759" s="59"/>
      <c r="J759" s="65"/>
      <c r="K759" s="65"/>
      <c r="L759" s="65"/>
      <c r="M759" s="65"/>
      <c r="N759" s="59"/>
      <c r="O759" s="59"/>
      <c r="P759" s="59"/>
      <c r="Q759" s="59"/>
      <c r="R759" s="59"/>
      <c r="S759" s="59"/>
      <c r="T759" s="59"/>
      <c r="U759" s="59"/>
      <c r="V759" s="59"/>
      <c r="W759" s="59"/>
      <c r="X759" s="59"/>
      <c r="Y759" s="59"/>
      <c r="Z759" s="91"/>
      <c r="AA759" s="59"/>
      <c r="AB759" s="59"/>
      <c r="AC759" s="59"/>
      <c r="AD759" s="59"/>
      <c r="AE759" s="59"/>
      <c r="AF759" s="59"/>
      <c r="AG759" s="59"/>
      <c r="AH759" s="59"/>
    </row>
    <row r="760" spans="1:34" ht="15.75" customHeight="1">
      <c r="A760" s="59"/>
      <c r="B760" s="59"/>
      <c r="C760" s="59"/>
      <c r="D760" s="59"/>
      <c r="E760" s="59"/>
      <c r="F760" s="59"/>
      <c r="G760" s="59"/>
      <c r="H760" s="59"/>
      <c r="I760" s="59"/>
      <c r="J760" s="65"/>
      <c r="K760" s="65"/>
      <c r="L760" s="65"/>
      <c r="M760" s="65"/>
      <c r="N760" s="59"/>
      <c r="O760" s="59"/>
      <c r="P760" s="59"/>
      <c r="Q760" s="59"/>
      <c r="R760" s="59"/>
      <c r="S760" s="59"/>
      <c r="T760" s="59"/>
      <c r="U760" s="59"/>
      <c r="V760" s="59"/>
      <c r="W760" s="59"/>
      <c r="X760" s="59"/>
      <c r="Y760" s="59"/>
      <c r="Z760" s="91"/>
      <c r="AA760" s="59"/>
      <c r="AB760" s="59"/>
      <c r="AC760" s="59"/>
      <c r="AD760" s="59"/>
      <c r="AE760" s="59"/>
      <c r="AF760" s="59"/>
      <c r="AG760" s="59"/>
      <c r="AH760" s="59"/>
    </row>
    <row r="761" spans="1:34" ht="15.75" customHeight="1">
      <c r="A761" s="59"/>
      <c r="B761" s="59"/>
      <c r="C761" s="59"/>
      <c r="D761" s="59"/>
      <c r="E761" s="59"/>
      <c r="F761" s="59"/>
      <c r="G761" s="59"/>
      <c r="H761" s="59"/>
      <c r="I761" s="59"/>
      <c r="J761" s="65"/>
      <c r="K761" s="65"/>
      <c r="L761" s="65"/>
      <c r="M761" s="65"/>
      <c r="N761" s="59"/>
      <c r="O761" s="59"/>
      <c r="P761" s="59"/>
      <c r="Q761" s="59"/>
      <c r="R761" s="59"/>
      <c r="S761" s="59"/>
      <c r="T761" s="59"/>
      <c r="U761" s="59"/>
      <c r="V761" s="59"/>
      <c r="W761" s="59"/>
      <c r="X761" s="59"/>
      <c r="Y761" s="59"/>
      <c r="Z761" s="91"/>
      <c r="AA761" s="59"/>
      <c r="AB761" s="59"/>
      <c r="AC761" s="59"/>
      <c r="AD761" s="59"/>
      <c r="AE761" s="59"/>
      <c r="AF761" s="59"/>
      <c r="AG761" s="59"/>
      <c r="AH761" s="59"/>
    </row>
    <row r="762" spans="1:34" ht="15.75" customHeight="1">
      <c r="A762" s="59"/>
      <c r="B762" s="59"/>
      <c r="C762" s="59"/>
      <c r="D762" s="59"/>
      <c r="E762" s="59"/>
      <c r="F762" s="59"/>
      <c r="G762" s="59"/>
      <c r="H762" s="59"/>
      <c r="I762" s="59"/>
      <c r="J762" s="65"/>
      <c r="K762" s="65"/>
      <c r="L762" s="65"/>
      <c r="M762" s="65"/>
      <c r="N762" s="59"/>
      <c r="O762" s="59"/>
      <c r="P762" s="59"/>
      <c r="Q762" s="59"/>
      <c r="R762" s="59"/>
      <c r="S762" s="59"/>
      <c r="T762" s="59"/>
      <c r="U762" s="59"/>
      <c r="V762" s="59"/>
      <c r="W762" s="59"/>
      <c r="X762" s="59"/>
      <c r="Y762" s="59"/>
      <c r="Z762" s="91"/>
      <c r="AA762" s="59"/>
      <c r="AB762" s="59"/>
      <c r="AC762" s="59"/>
      <c r="AD762" s="59"/>
      <c r="AE762" s="59"/>
      <c r="AF762" s="59"/>
      <c r="AG762" s="59"/>
      <c r="AH762" s="59"/>
    </row>
    <row r="763" spans="1:34" ht="15.75" customHeight="1">
      <c r="A763" s="59"/>
      <c r="B763" s="59"/>
      <c r="C763" s="59"/>
      <c r="D763" s="59"/>
      <c r="E763" s="59"/>
      <c r="F763" s="59"/>
      <c r="G763" s="59"/>
      <c r="H763" s="59"/>
      <c r="I763" s="59"/>
      <c r="J763" s="65"/>
      <c r="K763" s="65"/>
      <c r="L763" s="65"/>
      <c r="M763" s="65"/>
      <c r="N763" s="59"/>
      <c r="O763" s="59"/>
      <c r="P763" s="59"/>
      <c r="Q763" s="59"/>
      <c r="R763" s="59"/>
      <c r="S763" s="59"/>
      <c r="T763" s="59"/>
      <c r="U763" s="59"/>
      <c r="V763" s="59"/>
      <c r="W763" s="59"/>
      <c r="X763" s="59"/>
      <c r="Y763" s="59"/>
      <c r="Z763" s="91"/>
      <c r="AA763" s="59"/>
      <c r="AB763" s="59"/>
      <c r="AC763" s="59"/>
      <c r="AD763" s="59"/>
      <c r="AE763" s="59"/>
      <c r="AF763" s="59"/>
      <c r="AG763" s="59"/>
      <c r="AH763" s="59"/>
    </row>
    <row r="764" spans="1:34" ht="15.75" customHeight="1">
      <c r="A764" s="59"/>
      <c r="B764" s="59"/>
      <c r="C764" s="59"/>
      <c r="D764" s="59"/>
      <c r="E764" s="59"/>
      <c r="F764" s="59"/>
      <c r="G764" s="59"/>
      <c r="H764" s="59"/>
      <c r="I764" s="59"/>
      <c r="J764" s="65"/>
      <c r="K764" s="65"/>
      <c r="L764" s="65"/>
      <c r="M764" s="65"/>
      <c r="N764" s="59"/>
      <c r="O764" s="59"/>
      <c r="P764" s="59"/>
      <c r="Q764" s="59"/>
      <c r="R764" s="59"/>
      <c r="S764" s="59"/>
      <c r="T764" s="59"/>
      <c r="U764" s="59"/>
      <c r="V764" s="59"/>
      <c r="W764" s="59"/>
      <c r="X764" s="59"/>
      <c r="Y764" s="59"/>
      <c r="Z764" s="91"/>
      <c r="AA764" s="59"/>
      <c r="AB764" s="59"/>
      <c r="AC764" s="59"/>
      <c r="AD764" s="59"/>
      <c r="AE764" s="59"/>
      <c r="AF764" s="59"/>
      <c r="AG764" s="59"/>
      <c r="AH764" s="59"/>
    </row>
    <row r="765" spans="1:34" ht="15.75" customHeight="1">
      <c r="A765" s="59"/>
      <c r="B765" s="59"/>
      <c r="C765" s="59"/>
      <c r="D765" s="59"/>
      <c r="E765" s="59"/>
      <c r="F765" s="59"/>
      <c r="G765" s="59"/>
      <c r="H765" s="59"/>
      <c r="I765" s="59"/>
      <c r="J765" s="65"/>
      <c r="K765" s="65"/>
      <c r="L765" s="65"/>
      <c r="M765" s="65"/>
      <c r="N765" s="59"/>
      <c r="O765" s="59"/>
      <c r="P765" s="59"/>
      <c r="Q765" s="59"/>
      <c r="R765" s="59"/>
      <c r="S765" s="59"/>
      <c r="T765" s="59"/>
      <c r="U765" s="59"/>
      <c r="V765" s="59"/>
      <c r="W765" s="59"/>
      <c r="X765" s="59"/>
      <c r="Y765" s="59"/>
      <c r="Z765" s="91"/>
      <c r="AA765" s="59"/>
      <c r="AB765" s="59"/>
      <c r="AC765" s="59"/>
      <c r="AD765" s="59"/>
      <c r="AE765" s="59"/>
      <c r="AF765" s="59"/>
      <c r="AG765" s="59"/>
      <c r="AH765" s="59"/>
    </row>
    <row r="766" spans="1:34" ht="15.75" customHeight="1">
      <c r="A766" s="59"/>
      <c r="B766" s="59"/>
      <c r="C766" s="59"/>
      <c r="D766" s="59"/>
      <c r="E766" s="59"/>
      <c r="F766" s="59"/>
      <c r="G766" s="59"/>
      <c r="H766" s="59"/>
      <c r="I766" s="59"/>
      <c r="J766" s="65"/>
      <c r="K766" s="65"/>
      <c r="L766" s="65"/>
      <c r="M766" s="65"/>
      <c r="N766" s="59"/>
      <c r="O766" s="59"/>
      <c r="P766" s="59"/>
      <c r="Q766" s="59"/>
      <c r="R766" s="59"/>
      <c r="S766" s="59"/>
      <c r="T766" s="59"/>
      <c r="U766" s="59"/>
      <c r="V766" s="59"/>
      <c r="W766" s="59"/>
      <c r="X766" s="59"/>
      <c r="Y766" s="59"/>
      <c r="Z766" s="91"/>
      <c r="AA766" s="59"/>
      <c r="AB766" s="59"/>
      <c r="AC766" s="59"/>
      <c r="AD766" s="59"/>
      <c r="AE766" s="59"/>
      <c r="AF766" s="59"/>
      <c r="AG766" s="59"/>
      <c r="AH766" s="59"/>
    </row>
    <row r="767" spans="1:34" ht="15.75" customHeight="1">
      <c r="A767" s="59"/>
      <c r="B767" s="59"/>
      <c r="C767" s="59"/>
      <c r="D767" s="59"/>
      <c r="E767" s="59"/>
      <c r="F767" s="59"/>
      <c r="G767" s="59"/>
      <c r="H767" s="59"/>
      <c r="I767" s="59"/>
      <c r="J767" s="65"/>
      <c r="K767" s="65"/>
      <c r="L767" s="65"/>
      <c r="M767" s="65"/>
      <c r="N767" s="59"/>
      <c r="O767" s="59"/>
      <c r="P767" s="59"/>
      <c r="Q767" s="59"/>
      <c r="R767" s="59"/>
      <c r="S767" s="59"/>
      <c r="T767" s="59"/>
      <c r="U767" s="59"/>
      <c r="V767" s="59"/>
      <c r="W767" s="59"/>
      <c r="X767" s="59"/>
      <c r="Y767" s="59"/>
      <c r="Z767" s="91"/>
      <c r="AA767" s="59"/>
      <c r="AB767" s="59"/>
      <c r="AC767" s="59"/>
      <c r="AD767" s="59"/>
      <c r="AE767" s="59"/>
      <c r="AF767" s="59"/>
      <c r="AG767" s="59"/>
      <c r="AH767" s="59"/>
    </row>
    <row r="768" spans="1:34" ht="15.75" customHeight="1">
      <c r="A768" s="59"/>
      <c r="B768" s="59"/>
      <c r="C768" s="59"/>
      <c r="D768" s="59"/>
      <c r="E768" s="59"/>
      <c r="F768" s="59"/>
      <c r="G768" s="59"/>
      <c r="H768" s="59"/>
      <c r="I768" s="59"/>
      <c r="J768" s="65"/>
      <c r="K768" s="65"/>
      <c r="L768" s="65"/>
      <c r="M768" s="65"/>
      <c r="N768" s="59"/>
      <c r="O768" s="59"/>
      <c r="P768" s="59"/>
      <c r="Q768" s="59"/>
      <c r="R768" s="59"/>
      <c r="S768" s="59"/>
      <c r="T768" s="59"/>
      <c r="U768" s="59"/>
      <c r="V768" s="59"/>
      <c r="W768" s="59"/>
      <c r="X768" s="59"/>
      <c r="Y768" s="59"/>
      <c r="Z768" s="91"/>
      <c r="AA768" s="59"/>
      <c r="AB768" s="59"/>
      <c r="AC768" s="59"/>
      <c r="AD768" s="59"/>
      <c r="AE768" s="59"/>
      <c r="AF768" s="59"/>
      <c r="AG768" s="59"/>
      <c r="AH768" s="59"/>
    </row>
    <row r="769" spans="1:34" ht="15.75" customHeight="1">
      <c r="A769" s="59"/>
      <c r="B769" s="59"/>
      <c r="C769" s="59"/>
      <c r="D769" s="59"/>
      <c r="E769" s="59"/>
      <c r="F769" s="59"/>
      <c r="G769" s="59"/>
      <c r="H769" s="59"/>
      <c r="I769" s="59"/>
      <c r="J769" s="65"/>
      <c r="K769" s="65"/>
      <c r="L769" s="65"/>
      <c r="M769" s="65"/>
      <c r="N769" s="59"/>
      <c r="O769" s="59"/>
      <c r="P769" s="59"/>
      <c r="Q769" s="59"/>
      <c r="R769" s="59"/>
      <c r="S769" s="59"/>
      <c r="T769" s="59"/>
      <c r="U769" s="59"/>
      <c r="V769" s="59"/>
      <c r="W769" s="59"/>
      <c r="X769" s="59"/>
      <c r="Y769" s="59"/>
      <c r="Z769" s="91"/>
      <c r="AA769" s="59"/>
      <c r="AB769" s="59"/>
      <c r="AC769" s="59"/>
      <c r="AD769" s="59"/>
      <c r="AE769" s="59"/>
      <c r="AF769" s="59"/>
      <c r="AG769" s="59"/>
      <c r="AH769" s="59"/>
    </row>
    <row r="770" spans="1:34" ht="15.75" customHeight="1">
      <c r="A770" s="59"/>
      <c r="B770" s="59"/>
      <c r="C770" s="59"/>
      <c r="D770" s="59"/>
      <c r="E770" s="59"/>
      <c r="F770" s="59"/>
      <c r="G770" s="59"/>
      <c r="H770" s="59"/>
      <c r="I770" s="59"/>
      <c r="J770" s="65"/>
      <c r="K770" s="65"/>
      <c r="L770" s="65"/>
      <c r="M770" s="65"/>
      <c r="N770" s="59"/>
      <c r="O770" s="59"/>
      <c r="P770" s="59"/>
      <c r="Q770" s="59"/>
      <c r="R770" s="59"/>
      <c r="S770" s="59"/>
      <c r="T770" s="59"/>
      <c r="U770" s="59"/>
      <c r="V770" s="59"/>
      <c r="W770" s="59"/>
      <c r="X770" s="59"/>
      <c r="Y770" s="59"/>
      <c r="Z770" s="91"/>
      <c r="AA770" s="59"/>
      <c r="AB770" s="59"/>
      <c r="AC770" s="59"/>
      <c r="AD770" s="59"/>
      <c r="AE770" s="59"/>
      <c r="AF770" s="59"/>
      <c r="AG770" s="59"/>
      <c r="AH770" s="59"/>
    </row>
    <row r="771" spans="1:34" ht="15.75" customHeight="1">
      <c r="A771" s="59"/>
      <c r="B771" s="59"/>
      <c r="C771" s="59"/>
      <c r="D771" s="59"/>
      <c r="E771" s="59"/>
      <c r="F771" s="59"/>
      <c r="G771" s="59"/>
      <c r="H771" s="59"/>
      <c r="I771" s="59"/>
      <c r="J771" s="65"/>
      <c r="K771" s="65"/>
      <c r="L771" s="65"/>
      <c r="M771" s="65"/>
      <c r="N771" s="59"/>
      <c r="O771" s="59"/>
      <c r="P771" s="59"/>
      <c r="Q771" s="59"/>
      <c r="R771" s="59"/>
      <c r="S771" s="59"/>
      <c r="T771" s="59"/>
      <c r="U771" s="59"/>
      <c r="V771" s="59"/>
      <c r="W771" s="59"/>
      <c r="X771" s="59"/>
      <c r="Y771" s="59"/>
      <c r="Z771" s="91"/>
      <c r="AA771" s="59"/>
      <c r="AB771" s="59"/>
      <c r="AC771" s="59"/>
      <c r="AD771" s="59"/>
      <c r="AE771" s="59"/>
      <c r="AF771" s="59"/>
      <c r="AG771" s="59"/>
      <c r="AH771" s="59"/>
    </row>
    <row r="772" spans="1:34" ht="15.75" customHeight="1">
      <c r="A772" s="59"/>
      <c r="B772" s="59"/>
      <c r="C772" s="59"/>
      <c r="D772" s="59"/>
      <c r="E772" s="59"/>
      <c r="F772" s="59"/>
      <c r="G772" s="59"/>
      <c r="H772" s="59"/>
      <c r="I772" s="59"/>
      <c r="J772" s="65"/>
      <c r="K772" s="65"/>
      <c r="L772" s="65"/>
      <c r="M772" s="65"/>
      <c r="N772" s="59"/>
      <c r="O772" s="59"/>
      <c r="P772" s="59"/>
      <c r="Q772" s="59"/>
      <c r="R772" s="59"/>
      <c r="S772" s="59"/>
      <c r="T772" s="59"/>
      <c r="U772" s="59"/>
      <c r="V772" s="59"/>
      <c r="W772" s="59"/>
      <c r="X772" s="59"/>
      <c r="Y772" s="59"/>
      <c r="Z772" s="91"/>
      <c r="AA772" s="59"/>
      <c r="AB772" s="59"/>
      <c r="AC772" s="59"/>
      <c r="AD772" s="59"/>
      <c r="AE772" s="59"/>
      <c r="AF772" s="59"/>
      <c r="AG772" s="59"/>
      <c r="AH772" s="59"/>
    </row>
    <row r="773" spans="1:34" ht="15.75" customHeight="1">
      <c r="A773" s="59"/>
      <c r="B773" s="59"/>
      <c r="C773" s="59"/>
      <c r="D773" s="59"/>
      <c r="E773" s="59"/>
      <c r="F773" s="59"/>
      <c r="G773" s="59"/>
      <c r="H773" s="59"/>
      <c r="I773" s="59"/>
      <c r="J773" s="65"/>
      <c r="K773" s="65"/>
      <c r="L773" s="65"/>
      <c r="M773" s="65"/>
      <c r="N773" s="59"/>
      <c r="O773" s="59"/>
      <c r="P773" s="59"/>
      <c r="Q773" s="59"/>
      <c r="R773" s="59"/>
      <c r="S773" s="59"/>
      <c r="T773" s="59"/>
      <c r="U773" s="59"/>
      <c r="V773" s="59"/>
      <c r="W773" s="59"/>
      <c r="X773" s="59"/>
      <c r="Y773" s="59"/>
      <c r="Z773" s="91"/>
      <c r="AA773" s="59"/>
      <c r="AB773" s="59"/>
      <c r="AC773" s="59"/>
      <c r="AD773" s="59"/>
      <c r="AE773" s="59"/>
      <c r="AF773" s="59"/>
      <c r="AG773" s="59"/>
      <c r="AH773" s="59"/>
    </row>
    <row r="774" spans="1:34" ht="15.75" customHeight="1">
      <c r="A774" s="59"/>
      <c r="B774" s="59"/>
      <c r="C774" s="59"/>
      <c r="D774" s="59"/>
      <c r="E774" s="59"/>
      <c r="F774" s="59"/>
      <c r="G774" s="59"/>
      <c r="H774" s="59"/>
      <c r="I774" s="59"/>
      <c r="J774" s="65"/>
      <c r="K774" s="65"/>
      <c r="L774" s="65"/>
      <c r="M774" s="65"/>
      <c r="N774" s="59"/>
      <c r="O774" s="59"/>
      <c r="P774" s="59"/>
      <c r="Q774" s="59"/>
      <c r="R774" s="59"/>
      <c r="S774" s="59"/>
      <c r="T774" s="59"/>
      <c r="U774" s="59"/>
      <c r="V774" s="59"/>
      <c r="W774" s="59"/>
      <c r="X774" s="59"/>
      <c r="Y774" s="59"/>
      <c r="Z774" s="91"/>
      <c r="AA774" s="59"/>
      <c r="AB774" s="59"/>
      <c r="AC774" s="59"/>
      <c r="AD774" s="59"/>
      <c r="AE774" s="59"/>
      <c r="AF774" s="59"/>
      <c r="AG774" s="59"/>
      <c r="AH774" s="59"/>
    </row>
    <row r="775" spans="1:34" ht="15.75" customHeight="1">
      <c r="A775" s="59"/>
      <c r="B775" s="59"/>
      <c r="C775" s="59"/>
      <c r="D775" s="59"/>
      <c r="E775" s="59"/>
      <c r="F775" s="59"/>
      <c r="G775" s="59"/>
      <c r="H775" s="59"/>
      <c r="I775" s="59"/>
      <c r="J775" s="65"/>
      <c r="K775" s="65"/>
      <c r="L775" s="65"/>
      <c r="M775" s="65"/>
      <c r="N775" s="59"/>
      <c r="O775" s="59"/>
      <c r="P775" s="59"/>
      <c r="Q775" s="59"/>
      <c r="R775" s="59"/>
      <c r="S775" s="59"/>
      <c r="T775" s="59"/>
      <c r="U775" s="59"/>
      <c r="V775" s="59"/>
      <c r="W775" s="59"/>
      <c r="X775" s="59"/>
      <c r="Y775" s="59"/>
      <c r="Z775" s="91"/>
      <c r="AA775" s="59"/>
      <c r="AB775" s="59"/>
      <c r="AC775" s="59"/>
      <c r="AD775" s="59"/>
      <c r="AE775" s="59"/>
      <c r="AF775" s="59"/>
      <c r="AG775" s="59"/>
      <c r="AH775" s="59"/>
    </row>
    <row r="776" spans="1:34" ht="15.75" customHeight="1">
      <c r="A776" s="59"/>
      <c r="B776" s="59"/>
      <c r="C776" s="59"/>
      <c r="D776" s="59"/>
      <c r="E776" s="59"/>
      <c r="F776" s="59"/>
      <c r="G776" s="59"/>
      <c r="H776" s="59"/>
      <c r="I776" s="59"/>
      <c r="J776" s="65"/>
      <c r="K776" s="65"/>
      <c r="L776" s="65"/>
      <c r="M776" s="65"/>
      <c r="N776" s="59"/>
      <c r="O776" s="59"/>
      <c r="P776" s="59"/>
      <c r="Q776" s="59"/>
      <c r="R776" s="59"/>
      <c r="S776" s="59"/>
      <c r="T776" s="59"/>
      <c r="U776" s="59"/>
      <c r="V776" s="59"/>
      <c r="W776" s="59"/>
      <c r="X776" s="59"/>
      <c r="Y776" s="59"/>
      <c r="Z776" s="91"/>
      <c r="AA776" s="59"/>
      <c r="AB776" s="59"/>
      <c r="AC776" s="59"/>
      <c r="AD776" s="59"/>
      <c r="AE776" s="59"/>
      <c r="AF776" s="59"/>
      <c r="AG776" s="59"/>
      <c r="AH776" s="59"/>
    </row>
    <row r="777" spans="1:34" ht="15.75" customHeight="1">
      <c r="A777" s="59"/>
      <c r="B777" s="59"/>
      <c r="C777" s="59"/>
      <c r="D777" s="59"/>
      <c r="E777" s="59"/>
      <c r="F777" s="59"/>
      <c r="G777" s="59"/>
      <c r="H777" s="59"/>
      <c r="I777" s="59"/>
      <c r="J777" s="65"/>
      <c r="K777" s="65"/>
      <c r="L777" s="65"/>
      <c r="M777" s="65"/>
      <c r="N777" s="59"/>
      <c r="O777" s="59"/>
      <c r="P777" s="59"/>
      <c r="Q777" s="59"/>
      <c r="R777" s="59"/>
      <c r="S777" s="59"/>
      <c r="T777" s="59"/>
      <c r="U777" s="59"/>
      <c r="V777" s="59"/>
      <c r="W777" s="59"/>
      <c r="X777" s="59"/>
      <c r="Y777" s="59"/>
      <c r="Z777" s="91"/>
      <c r="AA777" s="59"/>
      <c r="AB777" s="59"/>
      <c r="AC777" s="59"/>
      <c r="AD777" s="59"/>
      <c r="AE777" s="59"/>
      <c r="AF777" s="59"/>
      <c r="AG777" s="59"/>
      <c r="AH777" s="59"/>
    </row>
    <row r="778" spans="1:34" ht="15.75" customHeight="1">
      <c r="A778" s="59"/>
      <c r="B778" s="59"/>
      <c r="C778" s="59"/>
      <c r="D778" s="59"/>
      <c r="E778" s="59"/>
      <c r="F778" s="59"/>
      <c r="G778" s="59"/>
      <c r="H778" s="59"/>
      <c r="I778" s="59"/>
      <c r="J778" s="65"/>
      <c r="K778" s="65"/>
      <c r="L778" s="65"/>
      <c r="M778" s="65"/>
      <c r="N778" s="59"/>
      <c r="O778" s="59"/>
      <c r="P778" s="59"/>
      <c r="Q778" s="59"/>
      <c r="R778" s="59"/>
      <c r="S778" s="59"/>
      <c r="T778" s="59"/>
      <c r="U778" s="59"/>
      <c r="V778" s="59"/>
      <c r="W778" s="59"/>
      <c r="X778" s="59"/>
      <c r="Y778" s="59"/>
      <c r="Z778" s="91"/>
      <c r="AA778" s="59"/>
      <c r="AB778" s="59"/>
      <c r="AC778" s="59"/>
      <c r="AD778" s="59"/>
      <c r="AE778" s="59"/>
      <c r="AF778" s="59"/>
      <c r="AG778" s="59"/>
      <c r="AH778" s="59"/>
    </row>
    <row r="779" spans="1:34" ht="15.75" customHeight="1">
      <c r="A779" s="59"/>
      <c r="B779" s="59"/>
      <c r="C779" s="59"/>
      <c r="D779" s="59"/>
      <c r="E779" s="59"/>
      <c r="F779" s="59"/>
      <c r="G779" s="59"/>
      <c r="H779" s="59"/>
      <c r="I779" s="59"/>
      <c r="J779" s="65"/>
      <c r="K779" s="65"/>
      <c r="L779" s="65"/>
      <c r="M779" s="65"/>
      <c r="N779" s="59"/>
      <c r="O779" s="59"/>
      <c r="P779" s="59"/>
      <c r="Q779" s="59"/>
      <c r="R779" s="59"/>
      <c r="S779" s="59"/>
      <c r="T779" s="59"/>
      <c r="U779" s="59"/>
      <c r="V779" s="59"/>
      <c r="W779" s="59"/>
      <c r="X779" s="59"/>
      <c r="Y779" s="59"/>
      <c r="Z779" s="91"/>
      <c r="AA779" s="59"/>
      <c r="AB779" s="59"/>
      <c r="AC779" s="59"/>
      <c r="AD779" s="59"/>
      <c r="AE779" s="59"/>
      <c r="AF779" s="59"/>
      <c r="AG779" s="59"/>
      <c r="AH779" s="59"/>
    </row>
    <row r="780" spans="1:34" ht="15.75" customHeight="1">
      <c r="A780" s="59"/>
      <c r="B780" s="59"/>
      <c r="C780" s="59"/>
      <c r="D780" s="59"/>
      <c r="E780" s="59"/>
      <c r="F780" s="59"/>
      <c r="G780" s="59"/>
      <c r="H780" s="59"/>
      <c r="I780" s="59"/>
      <c r="J780" s="65"/>
      <c r="K780" s="65"/>
      <c r="L780" s="65"/>
      <c r="M780" s="65"/>
      <c r="N780" s="59"/>
      <c r="O780" s="59"/>
      <c r="P780" s="59"/>
      <c r="Q780" s="59"/>
      <c r="R780" s="59"/>
      <c r="S780" s="59"/>
      <c r="T780" s="59"/>
      <c r="U780" s="59"/>
      <c r="V780" s="59"/>
      <c r="W780" s="59"/>
      <c r="X780" s="59"/>
      <c r="Y780" s="59"/>
      <c r="Z780" s="91"/>
      <c r="AA780" s="59"/>
      <c r="AB780" s="59"/>
      <c r="AC780" s="59"/>
      <c r="AD780" s="59"/>
      <c r="AE780" s="59"/>
      <c r="AF780" s="59"/>
      <c r="AG780" s="59"/>
      <c r="AH780" s="59"/>
    </row>
    <row r="781" spans="1:34" ht="15.75" customHeight="1">
      <c r="A781" s="59"/>
      <c r="B781" s="59"/>
      <c r="C781" s="59"/>
      <c r="D781" s="59"/>
      <c r="E781" s="59"/>
      <c r="F781" s="59"/>
      <c r="G781" s="59"/>
      <c r="H781" s="59"/>
      <c r="I781" s="59"/>
      <c r="J781" s="65"/>
      <c r="K781" s="65"/>
      <c r="L781" s="65"/>
      <c r="M781" s="65"/>
      <c r="N781" s="59"/>
      <c r="O781" s="59"/>
      <c r="P781" s="59"/>
      <c r="Q781" s="59"/>
      <c r="R781" s="59"/>
      <c r="S781" s="59"/>
      <c r="T781" s="59"/>
      <c r="U781" s="59"/>
      <c r="V781" s="59"/>
      <c r="W781" s="59"/>
      <c r="X781" s="59"/>
      <c r="Y781" s="59"/>
      <c r="Z781" s="91"/>
      <c r="AA781" s="59"/>
      <c r="AB781" s="59"/>
      <c r="AC781" s="59"/>
      <c r="AD781" s="59"/>
      <c r="AE781" s="59"/>
      <c r="AF781" s="59"/>
      <c r="AG781" s="59"/>
      <c r="AH781" s="59"/>
    </row>
    <row r="782" spans="1:34" ht="15.75" customHeight="1">
      <c r="A782" s="59"/>
      <c r="B782" s="59"/>
      <c r="C782" s="59"/>
      <c r="D782" s="59"/>
      <c r="E782" s="59"/>
      <c r="F782" s="59"/>
      <c r="G782" s="59"/>
      <c r="H782" s="59"/>
      <c r="I782" s="59"/>
      <c r="J782" s="65"/>
      <c r="K782" s="65"/>
      <c r="L782" s="65"/>
      <c r="M782" s="65"/>
      <c r="N782" s="59"/>
      <c r="O782" s="59"/>
      <c r="P782" s="59"/>
      <c r="Q782" s="59"/>
      <c r="R782" s="59"/>
      <c r="S782" s="59"/>
      <c r="T782" s="59"/>
      <c r="U782" s="59"/>
      <c r="V782" s="59"/>
      <c r="W782" s="59"/>
      <c r="X782" s="59"/>
      <c r="Y782" s="59"/>
      <c r="Z782" s="91"/>
      <c r="AA782" s="59"/>
      <c r="AB782" s="59"/>
      <c r="AC782" s="59"/>
      <c r="AD782" s="59"/>
      <c r="AE782" s="59"/>
      <c r="AF782" s="59"/>
      <c r="AG782" s="59"/>
      <c r="AH782" s="59"/>
    </row>
    <row r="783" spans="1:34" ht="15.75" customHeight="1">
      <c r="A783" s="59"/>
      <c r="B783" s="59"/>
      <c r="C783" s="59"/>
      <c r="D783" s="59"/>
      <c r="E783" s="59"/>
      <c r="F783" s="59"/>
      <c r="G783" s="59"/>
      <c r="H783" s="59"/>
      <c r="I783" s="59"/>
      <c r="J783" s="65"/>
      <c r="K783" s="65"/>
      <c r="L783" s="65"/>
      <c r="M783" s="65"/>
      <c r="N783" s="59"/>
      <c r="O783" s="59"/>
      <c r="P783" s="59"/>
      <c r="Q783" s="59"/>
      <c r="R783" s="59"/>
      <c r="S783" s="59"/>
      <c r="T783" s="59"/>
      <c r="U783" s="59"/>
      <c r="V783" s="59"/>
      <c r="W783" s="59"/>
      <c r="X783" s="59"/>
      <c r="Y783" s="59"/>
      <c r="Z783" s="91"/>
      <c r="AA783" s="59"/>
      <c r="AB783" s="59"/>
      <c r="AC783" s="59"/>
      <c r="AD783" s="59"/>
      <c r="AE783" s="59"/>
      <c r="AF783" s="59"/>
      <c r="AG783" s="59"/>
      <c r="AH783" s="59"/>
    </row>
    <row r="784" spans="1:34" ht="15.75" customHeight="1">
      <c r="A784" s="59"/>
      <c r="B784" s="59"/>
      <c r="C784" s="59"/>
      <c r="D784" s="59"/>
      <c r="E784" s="59"/>
      <c r="F784" s="59"/>
      <c r="G784" s="59"/>
      <c r="H784" s="59"/>
      <c r="I784" s="59"/>
      <c r="J784" s="65"/>
      <c r="K784" s="65"/>
      <c r="L784" s="65"/>
      <c r="M784" s="65"/>
      <c r="N784" s="59"/>
      <c r="O784" s="59"/>
      <c r="P784" s="59"/>
      <c r="Q784" s="59"/>
      <c r="R784" s="59"/>
      <c r="S784" s="59"/>
      <c r="T784" s="59"/>
      <c r="U784" s="59"/>
      <c r="V784" s="59"/>
      <c r="W784" s="59"/>
      <c r="X784" s="59"/>
      <c r="Y784" s="59"/>
      <c r="Z784" s="91"/>
      <c r="AA784" s="59"/>
      <c r="AB784" s="59"/>
      <c r="AC784" s="59"/>
      <c r="AD784" s="59"/>
      <c r="AE784" s="59"/>
      <c r="AF784" s="59"/>
      <c r="AG784" s="59"/>
      <c r="AH784" s="59"/>
    </row>
    <row r="785" spans="1:34" ht="15.75" customHeight="1">
      <c r="A785" s="59"/>
      <c r="B785" s="59"/>
      <c r="C785" s="59"/>
      <c r="D785" s="59"/>
      <c r="E785" s="59"/>
      <c r="F785" s="59"/>
      <c r="G785" s="59"/>
      <c r="H785" s="59"/>
      <c r="I785" s="59"/>
      <c r="J785" s="65"/>
      <c r="K785" s="65"/>
      <c r="L785" s="65"/>
      <c r="M785" s="65"/>
      <c r="N785" s="59"/>
      <c r="O785" s="59"/>
      <c r="P785" s="59"/>
      <c r="Q785" s="59"/>
      <c r="R785" s="59"/>
      <c r="S785" s="59"/>
      <c r="T785" s="59"/>
      <c r="U785" s="59"/>
      <c r="V785" s="59"/>
      <c r="W785" s="59"/>
      <c r="X785" s="59"/>
      <c r="Y785" s="59"/>
      <c r="Z785" s="91"/>
      <c r="AA785" s="59"/>
      <c r="AB785" s="59"/>
      <c r="AC785" s="59"/>
      <c r="AD785" s="59"/>
      <c r="AE785" s="59"/>
      <c r="AF785" s="59"/>
      <c r="AG785" s="59"/>
      <c r="AH785" s="59"/>
    </row>
    <row r="786" spans="1:34" ht="15.75" customHeight="1">
      <c r="A786" s="59"/>
      <c r="B786" s="59"/>
      <c r="C786" s="59"/>
      <c r="D786" s="59"/>
      <c r="E786" s="59"/>
      <c r="F786" s="59"/>
      <c r="G786" s="59"/>
      <c r="H786" s="59"/>
      <c r="I786" s="59"/>
      <c r="J786" s="65"/>
      <c r="K786" s="65"/>
      <c r="L786" s="65"/>
      <c r="M786" s="65"/>
      <c r="N786" s="59"/>
      <c r="O786" s="59"/>
      <c r="P786" s="59"/>
      <c r="Q786" s="59"/>
      <c r="R786" s="59"/>
      <c r="S786" s="59"/>
      <c r="T786" s="59"/>
      <c r="U786" s="59"/>
      <c r="V786" s="59"/>
      <c r="W786" s="59"/>
      <c r="X786" s="59"/>
      <c r="Y786" s="59"/>
      <c r="Z786" s="91"/>
      <c r="AA786" s="59"/>
      <c r="AB786" s="59"/>
      <c r="AC786" s="59"/>
      <c r="AD786" s="59"/>
      <c r="AE786" s="59"/>
      <c r="AF786" s="59"/>
      <c r="AG786" s="59"/>
      <c r="AH786" s="59"/>
    </row>
    <row r="787" spans="1:34" ht="15.75" customHeight="1">
      <c r="A787" s="59"/>
      <c r="B787" s="59"/>
      <c r="C787" s="59"/>
      <c r="D787" s="59"/>
      <c r="E787" s="59"/>
      <c r="F787" s="59"/>
      <c r="G787" s="59"/>
      <c r="H787" s="59"/>
      <c r="I787" s="59"/>
      <c r="J787" s="65"/>
      <c r="K787" s="65"/>
      <c r="L787" s="65"/>
      <c r="M787" s="65"/>
      <c r="N787" s="59"/>
      <c r="O787" s="59"/>
      <c r="P787" s="59"/>
      <c r="Q787" s="59"/>
      <c r="R787" s="59"/>
      <c r="S787" s="59"/>
      <c r="T787" s="59"/>
      <c r="U787" s="59"/>
      <c r="V787" s="59"/>
      <c r="W787" s="59"/>
      <c r="X787" s="59"/>
      <c r="Y787" s="59"/>
      <c r="Z787" s="91"/>
      <c r="AA787" s="59"/>
      <c r="AB787" s="59"/>
      <c r="AC787" s="59"/>
      <c r="AD787" s="59"/>
      <c r="AE787" s="59"/>
      <c r="AF787" s="59"/>
      <c r="AG787" s="59"/>
      <c r="AH787" s="59"/>
    </row>
    <row r="788" spans="1:34" ht="15.75" customHeight="1">
      <c r="A788" s="59"/>
      <c r="B788" s="59"/>
      <c r="C788" s="59"/>
      <c r="D788" s="59"/>
      <c r="E788" s="59"/>
      <c r="F788" s="59"/>
      <c r="G788" s="59"/>
      <c r="H788" s="59"/>
      <c r="I788" s="59"/>
      <c r="J788" s="65"/>
      <c r="K788" s="65"/>
      <c r="L788" s="65"/>
      <c r="M788" s="65"/>
      <c r="N788" s="59"/>
      <c r="O788" s="59"/>
      <c r="P788" s="59"/>
      <c r="Q788" s="59"/>
      <c r="R788" s="59"/>
      <c r="S788" s="59"/>
      <c r="T788" s="59"/>
      <c r="U788" s="59"/>
      <c r="V788" s="59"/>
      <c r="W788" s="59"/>
      <c r="X788" s="59"/>
      <c r="Y788" s="59"/>
      <c r="Z788" s="91"/>
      <c r="AA788" s="59"/>
      <c r="AB788" s="59"/>
      <c r="AC788" s="59"/>
      <c r="AD788" s="59"/>
      <c r="AE788" s="59"/>
      <c r="AF788" s="59"/>
      <c r="AG788" s="59"/>
      <c r="AH788" s="59"/>
    </row>
    <row r="789" spans="1:34" ht="15.75" customHeight="1">
      <c r="A789" s="59"/>
      <c r="B789" s="59"/>
      <c r="C789" s="59"/>
      <c r="D789" s="59"/>
      <c r="E789" s="59"/>
      <c r="F789" s="59"/>
      <c r="G789" s="59"/>
      <c r="H789" s="59"/>
      <c r="I789" s="59"/>
      <c r="J789" s="65"/>
      <c r="K789" s="65"/>
      <c r="L789" s="65"/>
      <c r="M789" s="65"/>
      <c r="N789" s="59"/>
      <c r="O789" s="59"/>
      <c r="P789" s="59"/>
      <c r="Q789" s="59"/>
      <c r="R789" s="59"/>
      <c r="S789" s="59"/>
      <c r="T789" s="59"/>
      <c r="U789" s="59"/>
      <c r="V789" s="59"/>
      <c r="W789" s="59"/>
      <c r="X789" s="59"/>
      <c r="Y789" s="59"/>
      <c r="Z789" s="91"/>
      <c r="AA789" s="59"/>
      <c r="AB789" s="59"/>
      <c r="AC789" s="59"/>
      <c r="AD789" s="59"/>
      <c r="AE789" s="59"/>
      <c r="AF789" s="59"/>
      <c r="AG789" s="59"/>
      <c r="AH789" s="59"/>
    </row>
    <row r="790" spans="1:34" ht="15.75" customHeight="1">
      <c r="A790" s="59"/>
      <c r="B790" s="59"/>
      <c r="C790" s="59"/>
      <c r="D790" s="59"/>
      <c r="E790" s="59"/>
      <c r="F790" s="59"/>
      <c r="G790" s="59"/>
      <c r="H790" s="59"/>
      <c r="I790" s="59"/>
      <c r="J790" s="65"/>
      <c r="K790" s="65"/>
      <c r="L790" s="65"/>
      <c r="M790" s="65"/>
      <c r="N790" s="59"/>
      <c r="O790" s="59"/>
      <c r="P790" s="59"/>
      <c r="Q790" s="59"/>
      <c r="R790" s="59"/>
      <c r="S790" s="59"/>
      <c r="T790" s="59"/>
      <c r="U790" s="59"/>
      <c r="V790" s="59"/>
      <c r="W790" s="59"/>
      <c r="X790" s="59"/>
      <c r="Y790" s="59"/>
      <c r="Z790" s="91"/>
      <c r="AA790" s="59"/>
      <c r="AB790" s="59"/>
      <c r="AC790" s="59"/>
      <c r="AD790" s="59"/>
      <c r="AE790" s="59"/>
      <c r="AF790" s="59"/>
      <c r="AG790" s="59"/>
      <c r="AH790" s="59"/>
    </row>
    <row r="791" spans="1:34" ht="15.75" customHeight="1">
      <c r="A791" s="59"/>
      <c r="B791" s="59"/>
      <c r="C791" s="59"/>
      <c r="D791" s="59"/>
      <c r="E791" s="59"/>
      <c r="F791" s="59"/>
      <c r="G791" s="59"/>
      <c r="H791" s="59"/>
      <c r="I791" s="59"/>
      <c r="J791" s="65"/>
      <c r="K791" s="65"/>
      <c r="L791" s="65"/>
      <c r="M791" s="65"/>
      <c r="N791" s="59"/>
      <c r="O791" s="59"/>
      <c r="P791" s="59"/>
      <c r="Q791" s="59"/>
      <c r="R791" s="59"/>
      <c r="S791" s="59"/>
      <c r="T791" s="59"/>
      <c r="U791" s="59"/>
      <c r="V791" s="59"/>
      <c r="W791" s="59"/>
      <c r="X791" s="59"/>
      <c r="Y791" s="59"/>
      <c r="Z791" s="91"/>
      <c r="AA791" s="59"/>
      <c r="AB791" s="59"/>
      <c r="AC791" s="59"/>
      <c r="AD791" s="59"/>
      <c r="AE791" s="59"/>
      <c r="AF791" s="59"/>
      <c r="AG791" s="59"/>
      <c r="AH791" s="59"/>
    </row>
    <row r="792" spans="1:34" ht="15.75" customHeight="1">
      <c r="A792" s="59"/>
      <c r="B792" s="59"/>
      <c r="C792" s="59"/>
      <c r="D792" s="59"/>
      <c r="E792" s="59"/>
      <c r="F792" s="59"/>
      <c r="G792" s="59"/>
      <c r="H792" s="59"/>
      <c r="I792" s="59"/>
      <c r="J792" s="65"/>
      <c r="K792" s="65"/>
      <c r="L792" s="65"/>
      <c r="M792" s="65"/>
      <c r="N792" s="59"/>
      <c r="O792" s="59"/>
      <c r="P792" s="59"/>
      <c r="Q792" s="59"/>
      <c r="R792" s="59"/>
      <c r="S792" s="59"/>
      <c r="T792" s="59"/>
      <c r="U792" s="59"/>
      <c r="V792" s="59"/>
      <c r="W792" s="59"/>
      <c r="X792" s="59"/>
      <c r="Y792" s="59"/>
      <c r="Z792" s="91"/>
      <c r="AA792" s="59"/>
      <c r="AB792" s="59"/>
      <c r="AC792" s="59"/>
      <c r="AD792" s="59"/>
      <c r="AE792" s="59"/>
      <c r="AF792" s="59"/>
      <c r="AG792" s="59"/>
      <c r="AH792" s="59"/>
    </row>
    <row r="793" spans="1:34" ht="15.75" customHeight="1">
      <c r="A793" s="59"/>
      <c r="B793" s="59"/>
      <c r="C793" s="59"/>
      <c r="D793" s="59"/>
      <c r="E793" s="59"/>
      <c r="F793" s="59"/>
      <c r="G793" s="59"/>
      <c r="H793" s="59"/>
      <c r="I793" s="59"/>
      <c r="J793" s="65"/>
      <c r="K793" s="65"/>
      <c r="L793" s="65"/>
      <c r="M793" s="65"/>
      <c r="N793" s="59"/>
      <c r="O793" s="59"/>
      <c r="P793" s="59"/>
      <c r="Q793" s="59"/>
      <c r="R793" s="59"/>
      <c r="S793" s="59"/>
      <c r="T793" s="59"/>
      <c r="U793" s="59"/>
      <c r="V793" s="59"/>
      <c r="W793" s="59"/>
      <c r="X793" s="59"/>
      <c r="Y793" s="59"/>
      <c r="Z793" s="91"/>
      <c r="AA793" s="59"/>
      <c r="AB793" s="59"/>
      <c r="AC793" s="59"/>
      <c r="AD793" s="59"/>
      <c r="AE793" s="59"/>
      <c r="AF793" s="59"/>
      <c r="AG793" s="59"/>
      <c r="AH793" s="59"/>
    </row>
    <row r="794" spans="1:34" ht="15.75" customHeight="1">
      <c r="A794" s="59"/>
      <c r="B794" s="59"/>
      <c r="C794" s="59"/>
      <c r="D794" s="59"/>
      <c r="E794" s="59"/>
      <c r="F794" s="59"/>
      <c r="G794" s="59"/>
      <c r="H794" s="59"/>
      <c r="I794" s="59"/>
      <c r="J794" s="65"/>
      <c r="K794" s="65"/>
      <c r="L794" s="65"/>
      <c r="M794" s="65"/>
      <c r="N794" s="59"/>
      <c r="O794" s="59"/>
      <c r="P794" s="59"/>
      <c r="Q794" s="59"/>
      <c r="R794" s="59"/>
      <c r="S794" s="59"/>
      <c r="T794" s="59"/>
      <c r="U794" s="59"/>
      <c r="V794" s="59"/>
      <c r="W794" s="59"/>
      <c r="X794" s="59"/>
      <c r="Y794" s="59"/>
      <c r="Z794" s="91"/>
      <c r="AA794" s="59"/>
      <c r="AB794" s="59"/>
      <c r="AC794" s="59"/>
      <c r="AD794" s="59"/>
      <c r="AE794" s="59"/>
      <c r="AF794" s="59"/>
      <c r="AG794" s="59"/>
      <c r="AH794" s="59"/>
    </row>
    <row r="795" spans="1:34" ht="15.75" customHeight="1">
      <c r="A795" s="59"/>
      <c r="B795" s="59"/>
      <c r="C795" s="59"/>
      <c r="D795" s="59"/>
      <c r="E795" s="59"/>
      <c r="F795" s="59"/>
      <c r="G795" s="59"/>
      <c r="H795" s="59"/>
      <c r="I795" s="59"/>
      <c r="J795" s="65"/>
      <c r="K795" s="65"/>
      <c r="L795" s="65"/>
      <c r="M795" s="65"/>
      <c r="N795" s="59"/>
      <c r="O795" s="59"/>
      <c r="P795" s="59"/>
      <c r="Q795" s="59"/>
      <c r="R795" s="59"/>
      <c r="S795" s="59"/>
      <c r="T795" s="59"/>
      <c r="U795" s="59"/>
      <c r="V795" s="59"/>
      <c r="W795" s="59"/>
      <c r="X795" s="59"/>
      <c r="Y795" s="59"/>
      <c r="Z795" s="91"/>
      <c r="AA795" s="59"/>
      <c r="AB795" s="59"/>
      <c r="AC795" s="59"/>
      <c r="AD795" s="59"/>
      <c r="AE795" s="59"/>
      <c r="AF795" s="59"/>
      <c r="AG795" s="59"/>
      <c r="AH795" s="59"/>
    </row>
    <row r="796" spans="1:34" ht="15.75" customHeight="1">
      <c r="A796" s="59"/>
      <c r="B796" s="59"/>
      <c r="C796" s="59"/>
      <c r="D796" s="59"/>
      <c r="E796" s="59"/>
      <c r="F796" s="59"/>
      <c r="G796" s="59"/>
      <c r="H796" s="59"/>
      <c r="I796" s="59"/>
      <c r="J796" s="65"/>
      <c r="K796" s="65"/>
      <c r="L796" s="65"/>
      <c r="M796" s="65"/>
      <c r="N796" s="59"/>
      <c r="O796" s="59"/>
      <c r="P796" s="59"/>
      <c r="Q796" s="59"/>
      <c r="R796" s="59"/>
      <c r="S796" s="59"/>
      <c r="T796" s="59"/>
      <c r="U796" s="59"/>
      <c r="V796" s="59"/>
      <c r="W796" s="59"/>
      <c r="X796" s="59"/>
      <c r="Y796" s="59"/>
      <c r="Z796" s="91"/>
      <c r="AA796" s="59"/>
      <c r="AB796" s="59"/>
      <c r="AC796" s="59"/>
      <c r="AD796" s="59"/>
      <c r="AE796" s="59"/>
      <c r="AF796" s="59"/>
      <c r="AG796" s="59"/>
      <c r="AH796" s="59"/>
    </row>
    <row r="797" spans="1:34" ht="15.75" customHeight="1">
      <c r="A797" s="59"/>
      <c r="B797" s="59"/>
      <c r="C797" s="59"/>
      <c r="D797" s="59"/>
      <c r="E797" s="59"/>
      <c r="F797" s="59"/>
      <c r="G797" s="59"/>
      <c r="H797" s="59"/>
      <c r="I797" s="59"/>
      <c r="J797" s="65"/>
      <c r="K797" s="65"/>
      <c r="L797" s="65"/>
      <c r="M797" s="65"/>
      <c r="N797" s="59"/>
      <c r="O797" s="59"/>
      <c r="P797" s="59"/>
      <c r="Q797" s="59"/>
      <c r="R797" s="59"/>
      <c r="S797" s="59"/>
      <c r="T797" s="59"/>
      <c r="U797" s="59"/>
      <c r="V797" s="59"/>
      <c r="W797" s="59"/>
      <c r="X797" s="59"/>
      <c r="Y797" s="59"/>
      <c r="Z797" s="91"/>
      <c r="AA797" s="59"/>
      <c r="AB797" s="59"/>
      <c r="AC797" s="59"/>
      <c r="AD797" s="59"/>
      <c r="AE797" s="59"/>
      <c r="AF797" s="59"/>
      <c r="AG797" s="59"/>
      <c r="AH797" s="59"/>
    </row>
    <row r="798" spans="1:34" ht="15.75" customHeight="1">
      <c r="A798" s="59"/>
      <c r="B798" s="59"/>
      <c r="C798" s="59"/>
      <c r="D798" s="59"/>
      <c r="E798" s="59"/>
      <c r="F798" s="59"/>
      <c r="G798" s="59"/>
      <c r="H798" s="59"/>
      <c r="I798" s="59"/>
      <c r="J798" s="65"/>
      <c r="K798" s="65"/>
      <c r="L798" s="65"/>
      <c r="M798" s="65"/>
      <c r="N798" s="59"/>
      <c r="O798" s="59"/>
      <c r="P798" s="59"/>
      <c r="Q798" s="59"/>
      <c r="R798" s="59"/>
      <c r="S798" s="59"/>
      <c r="T798" s="59"/>
      <c r="U798" s="59"/>
      <c r="V798" s="59"/>
      <c r="W798" s="59"/>
      <c r="X798" s="59"/>
      <c r="Y798" s="59"/>
      <c r="Z798" s="91"/>
      <c r="AA798" s="59"/>
      <c r="AB798" s="59"/>
      <c r="AC798" s="59"/>
      <c r="AD798" s="59"/>
      <c r="AE798" s="59"/>
      <c r="AF798" s="59"/>
      <c r="AG798" s="59"/>
      <c r="AH798" s="59"/>
    </row>
    <row r="799" spans="1:34" ht="15.75" customHeight="1">
      <c r="A799" s="59"/>
      <c r="B799" s="59"/>
      <c r="C799" s="59"/>
      <c r="D799" s="59"/>
      <c r="E799" s="59"/>
      <c r="F799" s="59"/>
      <c r="G799" s="59"/>
      <c r="H799" s="59"/>
      <c r="I799" s="59"/>
      <c r="J799" s="65"/>
      <c r="K799" s="65"/>
      <c r="L799" s="65"/>
      <c r="M799" s="65"/>
      <c r="N799" s="59"/>
      <c r="O799" s="59"/>
      <c r="P799" s="59"/>
      <c r="Q799" s="59"/>
      <c r="R799" s="59"/>
      <c r="S799" s="59"/>
      <c r="T799" s="59"/>
      <c r="U799" s="59"/>
      <c r="V799" s="59"/>
      <c r="W799" s="59"/>
      <c r="X799" s="59"/>
      <c r="Y799" s="59"/>
      <c r="Z799" s="91"/>
      <c r="AA799" s="59"/>
      <c r="AB799" s="59"/>
      <c r="AC799" s="59"/>
      <c r="AD799" s="59"/>
      <c r="AE799" s="59"/>
      <c r="AF799" s="59"/>
      <c r="AG799" s="59"/>
      <c r="AH799" s="59"/>
    </row>
    <row r="800" spans="1:34" ht="15.75" customHeight="1">
      <c r="A800" s="59"/>
      <c r="B800" s="59"/>
      <c r="C800" s="59"/>
      <c r="D800" s="59"/>
      <c r="E800" s="59"/>
      <c r="F800" s="59"/>
      <c r="G800" s="59"/>
      <c r="H800" s="59"/>
      <c r="I800" s="59"/>
      <c r="J800" s="65"/>
      <c r="K800" s="65"/>
      <c r="L800" s="65"/>
      <c r="M800" s="65"/>
      <c r="N800" s="59"/>
      <c r="O800" s="59"/>
      <c r="P800" s="59"/>
      <c r="Q800" s="59"/>
      <c r="R800" s="59"/>
      <c r="S800" s="59"/>
      <c r="T800" s="59"/>
      <c r="U800" s="59"/>
      <c r="V800" s="59"/>
      <c r="W800" s="59"/>
      <c r="X800" s="59"/>
      <c r="Y800" s="59"/>
      <c r="Z800" s="91"/>
      <c r="AA800" s="59"/>
      <c r="AB800" s="59"/>
      <c r="AC800" s="59"/>
      <c r="AD800" s="59"/>
      <c r="AE800" s="59"/>
      <c r="AF800" s="59"/>
      <c r="AG800" s="59"/>
      <c r="AH800" s="59"/>
    </row>
    <row r="801" spans="1:34" ht="15.75" customHeight="1">
      <c r="A801" s="59"/>
      <c r="B801" s="59"/>
      <c r="C801" s="59"/>
      <c r="D801" s="59"/>
      <c r="E801" s="59"/>
      <c r="F801" s="59"/>
      <c r="G801" s="59"/>
      <c r="H801" s="59"/>
      <c r="I801" s="59"/>
      <c r="J801" s="65"/>
      <c r="K801" s="65"/>
      <c r="L801" s="65"/>
      <c r="M801" s="65"/>
      <c r="N801" s="59"/>
      <c r="O801" s="59"/>
      <c r="P801" s="59"/>
      <c r="Q801" s="59"/>
      <c r="R801" s="59"/>
      <c r="S801" s="59"/>
      <c r="T801" s="59"/>
      <c r="U801" s="59"/>
      <c r="V801" s="59"/>
      <c r="W801" s="59"/>
      <c r="X801" s="59"/>
      <c r="Y801" s="59"/>
      <c r="Z801" s="91"/>
      <c r="AA801" s="59"/>
      <c r="AB801" s="59"/>
      <c r="AC801" s="59"/>
      <c r="AD801" s="59"/>
      <c r="AE801" s="59"/>
      <c r="AF801" s="59"/>
      <c r="AG801" s="59"/>
      <c r="AH801" s="59"/>
    </row>
    <row r="802" spans="1:34" ht="15.75" customHeight="1">
      <c r="A802" s="59"/>
      <c r="B802" s="59"/>
      <c r="C802" s="59"/>
      <c r="D802" s="59"/>
      <c r="E802" s="59"/>
      <c r="F802" s="59"/>
      <c r="G802" s="59"/>
      <c r="H802" s="59"/>
      <c r="I802" s="59"/>
      <c r="J802" s="65"/>
      <c r="K802" s="65"/>
      <c r="L802" s="65"/>
      <c r="M802" s="65"/>
      <c r="N802" s="59"/>
      <c r="O802" s="59"/>
      <c r="P802" s="59"/>
      <c r="Q802" s="59"/>
      <c r="R802" s="59"/>
      <c r="S802" s="59"/>
      <c r="T802" s="59"/>
      <c r="U802" s="59"/>
      <c r="V802" s="59"/>
      <c r="W802" s="59"/>
      <c r="X802" s="59"/>
      <c r="Y802" s="59"/>
      <c r="Z802" s="91"/>
      <c r="AA802" s="59"/>
      <c r="AB802" s="59"/>
      <c r="AC802" s="59"/>
      <c r="AD802" s="59"/>
      <c r="AE802" s="59"/>
      <c r="AF802" s="59"/>
      <c r="AG802" s="59"/>
      <c r="AH802" s="59"/>
    </row>
    <row r="803" spans="1:34" ht="15.75" customHeight="1">
      <c r="A803" s="59"/>
      <c r="B803" s="59"/>
      <c r="C803" s="59"/>
      <c r="D803" s="59"/>
      <c r="E803" s="59"/>
      <c r="F803" s="59"/>
      <c r="G803" s="59"/>
      <c r="H803" s="59"/>
      <c r="I803" s="59"/>
      <c r="J803" s="65"/>
      <c r="K803" s="65"/>
      <c r="L803" s="65"/>
      <c r="M803" s="65"/>
      <c r="N803" s="59"/>
      <c r="O803" s="59"/>
      <c r="P803" s="59"/>
      <c r="Q803" s="59"/>
      <c r="R803" s="59"/>
      <c r="S803" s="59"/>
      <c r="T803" s="59"/>
      <c r="U803" s="59"/>
      <c r="V803" s="59"/>
      <c r="W803" s="59"/>
      <c r="X803" s="59"/>
      <c r="Y803" s="59"/>
      <c r="Z803" s="91"/>
      <c r="AA803" s="59"/>
      <c r="AB803" s="59"/>
      <c r="AC803" s="59"/>
      <c r="AD803" s="59"/>
      <c r="AE803" s="59"/>
      <c r="AF803" s="59"/>
      <c r="AG803" s="59"/>
      <c r="AH803" s="59"/>
    </row>
    <row r="804" spans="1:34" ht="15.75" customHeight="1">
      <c r="A804" s="59"/>
      <c r="B804" s="59"/>
      <c r="C804" s="59"/>
      <c r="D804" s="59"/>
      <c r="E804" s="59"/>
      <c r="F804" s="59"/>
      <c r="G804" s="59"/>
      <c r="H804" s="59"/>
      <c r="I804" s="59"/>
      <c r="J804" s="65"/>
      <c r="K804" s="65"/>
      <c r="L804" s="65"/>
      <c r="M804" s="65"/>
      <c r="N804" s="59"/>
      <c r="O804" s="59"/>
      <c r="P804" s="59"/>
      <c r="Q804" s="59"/>
      <c r="R804" s="59"/>
      <c r="S804" s="59"/>
      <c r="T804" s="59"/>
      <c r="U804" s="59"/>
      <c r="V804" s="59"/>
      <c r="W804" s="59"/>
      <c r="X804" s="59"/>
      <c r="Y804" s="59"/>
      <c r="Z804" s="91"/>
      <c r="AA804" s="59"/>
      <c r="AB804" s="59"/>
      <c r="AC804" s="59"/>
      <c r="AD804" s="59"/>
      <c r="AE804" s="59"/>
      <c r="AF804" s="59"/>
      <c r="AG804" s="59"/>
      <c r="AH804" s="59"/>
    </row>
    <row r="805" spans="1:34" ht="15.75" customHeight="1">
      <c r="A805" s="59"/>
      <c r="B805" s="59"/>
      <c r="C805" s="59"/>
      <c r="D805" s="59"/>
      <c r="E805" s="59"/>
      <c r="F805" s="59"/>
      <c r="G805" s="59"/>
      <c r="H805" s="59"/>
      <c r="I805" s="59"/>
      <c r="J805" s="65"/>
      <c r="K805" s="65"/>
      <c r="L805" s="65"/>
      <c r="M805" s="65"/>
      <c r="N805" s="59"/>
      <c r="O805" s="59"/>
      <c r="P805" s="59"/>
      <c r="Q805" s="59"/>
      <c r="R805" s="59"/>
      <c r="S805" s="59"/>
      <c r="T805" s="59"/>
      <c r="U805" s="59"/>
      <c r="V805" s="59"/>
      <c r="W805" s="59"/>
      <c r="X805" s="59"/>
      <c r="Y805" s="59"/>
      <c r="Z805" s="91"/>
      <c r="AA805" s="59"/>
      <c r="AB805" s="59"/>
      <c r="AC805" s="59"/>
      <c r="AD805" s="59"/>
      <c r="AE805" s="59"/>
      <c r="AF805" s="59"/>
      <c r="AG805" s="59"/>
      <c r="AH805" s="59"/>
    </row>
    <row r="806" spans="1:34" ht="15.75" customHeight="1">
      <c r="A806" s="59"/>
      <c r="B806" s="59"/>
      <c r="C806" s="59"/>
      <c r="D806" s="59"/>
      <c r="E806" s="59"/>
      <c r="F806" s="59"/>
      <c r="G806" s="59"/>
      <c r="H806" s="59"/>
      <c r="I806" s="59"/>
      <c r="J806" s="65"/>
      <c r="K806" s="65"/>
      <c r="L806" s="65"/>
      <c r="M806" s="65"/>
      <c r="N806" s="59"/>
      <c r="O806" s="59"/>
      <c r="P806" s="59"/>
      <c r="Q806" s="59"/>
      <c r="R806" s="59"/>
      <c r="S806" s="59"/>
      <c r="T806" s="59"/>
      <c r="U806" s="59"/>
      <c r="V806" s="59"/>
      <c r="W806" s="59"/>
      <c r="X806" s="59"/>
      <c r="Y806" s="59"/>
      <c r="Z806" s="91"/>
      <c r="AA806" s="59"/>
      <c r="AB806" s="59"/>
      <c r="AC806" s="59"/>
      <c r="AD806" s="59"/>
      <c r="AE806" s="59"/>
      <c r="AF806" s="59"/>
      <c r="AG806" s="59"/>
      <c r="AH806" s="59"/>
    </row>
    <row r="807" spans="1:34" ht="15.75" customHeight="1">
      <c r="A807" s="59"/>
      <c r="B807" s="59"/>
      <c r="C807" s="59"/>
      <c r="D807" s="59"/>
      <c r="E807" s="59"/>
      <c r="F807" s="59"/>
      <c r="G807" s="59"/>
      <c r="H807" s="59"/>
      <c r="I807" s="59"/>
      <c r="J807" s="65"/>
      <c r="K807" s="65"/>
      <c r="L807" s="65"/>
      <c r="M807" s="65"/>
      <c r="N807" s="59"/>
      <c r="O807" s="59"/>
      <c r="P807" s="59"/>
      <c r="Q807" s="59"/>
      <c r="R807" s="59"/>
      <c r="S807" s="59"/>
      <c r="T807" s="59"/>
      <c r="U807" s="59"/>
      <c r="V807" s="59"/>
      <c r="W807" s="59"/>
      <c r="X807" s="59"/>
      <c r="Y807" s="59"/>
      <c r="Z807" s="91"/>
      <c r="AA807" s="59"/>
      <c r="AB807" s="59"/>
      <c r="AC807" s="59"/>
      <c r="AD807" s="59"/>
      <c r="AE807" s="59"/>
      <c r="AF807" s="59"/>
      <c r="AG807" s="59"/>
      <c r="AH807" s="59"/>
    </row>
    <row r="808" spans="1:34" ht="15.75" customHeight="1">
      <c r="A808" s="59"/>
      <c r="B808" s="59"/>
      <c r="C808" s="59"/>
      <c r="D808" s="59"/>
      <c r="E808" s="59"/>
      <c r="F808" s="59"/>
      <c r="G808" s="59"/>
      <c r="H808" s="59"/>
      <c r="I808" s="59"/>
      <c r="J808" s="65"/>
      <c r="K808" s="65"/>
      <c r="L808" s="65"/>
      <c r="M808" s="65"/>
      <c r="N808" s="59"/>
      <c r="O808" s="59"/>
      <c r="P808" s="59"/>
      <c r="Q808" s="59"/>
      <c r="R808" s="59"/>
      <c r="S808" s="59"/>
      <c r="T808" s="59"/>
      <c r="U808" s="59"/>
      <c r="V808" s="59"/>
      <c r="W808" s="59"/>
      <c r="X808" s="59"/>
      <c r="Y808" s="59"/>
      <c r="Z808" s="91"/>
      <c r="AA808" s="59"/>
      <c r="AB808" s="59"/>
      <c r="AC808" s="59"/>
      <c r="AD808" s="59"/>
      <c r="AE808" s="59"/>
      <c r="AF808" s="59"/>
      <c r="AG808" s="59"/>
      <c r="AH808" s="59"/>
    </row>
    <row r="809" spans="1:34" ht="15.75" customHeight="1">
      <c r="A809" s="59"/>
      <c r="B809" s="59"/>
      <c r="C809" s="59"/>
      <c r="D809" s="59"/>
      <c r="E809" s="59"/>
      <c r="F809" s="59"/>
      <c r="G809" s="59"/>
      <c r="H809" s="59"/>
      <c r="I809" s="59"/>
      <c r="J809" s="65"/>
      <c r="K809" s="65"/>
      <c r="L809" s="65"/>
      <c r="M809" s="65"/>
      <c r="N809" s="59"/>
      <c r="O809" s="59"/>
      <c r="P809" s="59"/>
      <c r="Q809" s="59"/>
      <c r="R809" s="59"/>
      <c r="S809" s="59"/>
      <c r="T809" s="59"/>
      <c r="U809" s="59"/>
      <c r="V809" s="59"/>
      <c r="W809" s="59"/>
      <c r="X809" s="59"/>
      <c r="Y809" s="59"/>
      <c r="Z809" s="91"/>
      <c r="AA809" s="59"/>
      <c r="AB809" s="59"/>
      <c r="AC809" s="59"/>
      <c r="AD809" s="59"/>
      <c r="AE809" s="59"/>
      <c r="AF809" s="59"/>
      <c r="AG809" s="59"/>
      <c r="AH809" s="59"/>
    </row>
    <row r="810" spans="1:34" ht="15.75" customHeight="1">
      <c r="A810" s="59"/>
      <c r="B810" s="59"/>
      <c r="C810" s="59"/>
      <c r="D810" s="59"/>
      <c r="E810" s="59"/>
      <c r="F810" s="59"/>
      <c r="G810" s="59"/>
      <c r="H810" s="59"/>
      <c r="I810" s="59"/>
      <c r="J810" s="65"/>
      <c r="K810" s="65"/>
      <c r="L810" s="65"/>
      <c r="M810" s="65"/>
      <c r="N810" s="59"/>
      <c r="O810" s="59"/>
      <c r="P810" s="59"/>
      <c r="Q810" s="59"/>
      <c r="R810" s="59"/>
      <c r="S810" s="59"/>
      <c r="T810" s="59"/>
      <c r="U810" s="59"/>
      <c r="V810" s="59"/>
      <c r="W810" s="59"/>
      <c r="X810" s="59"/>
      <c r="Y810" s="59"/>
      <c r="Z810" s="91"/>
      <c r="AA810" s="59"/>
      <c r="AB810" s="59"/>
      <c r="AC810" s="59"/>
      <c r="AD810" s="59"/>
      <c r="AE810" s="59"/>
      <c r="AF810" s="59"/>
      <c r="AG810" s="59"/>
      <c r="AH810" s="59"/>
    </row>
    <row r="811" spans="1:34" ht="15.75" customHeight="1">
      <c r="A811" s="59"/>
      <c r="B811" s="59"/>
      <c r="C811" s="59"/>
      <c r="D811" s="59"/>
      <c r="E811" s="59"/>
      <c r="F811" s="59"/>
      <c r="G811" s="59"/>
      <c r="H811" s="59"/>
      <c r="I811" s="59"/>
      <c r="J811" s="65"/>
      <c r="K811" s="65"/>
      <c r="L811" s="65"/>
      <c r="M811" s="65"/>
      <c r="N811" s="59"/>
      <c r="O811" s="59"/>
      <c r="P811" s="59"/>
      <c r="Q811" s="59"/>
      <c r="R811" s="59"/>
      <c r="S811" s="59"/>
      <c r="T811" s="59"/>
      <c r="U811" s="59"/>
      <c r="V811" s="59"/>
      <c r="W811" s="59"/>
      <c r="X811" s="59"/>
      <c r="Y811" s="59"/>
      <c r="Z811" s="91"/>
      <c r="AA811" s="59"/>
      <c r="AB811" s="59"/>
      <c r="AC811" s="59"/>
      <c r="AD811" s="59"/>
      <c r="AE811" s="59"/>
      <c r="AF811" s="59"/>
      <c r="AG811" s="59"/>
      <c r="AH811" s="59"/>
    </row>
    <row r="812" spans="1:34" ht="15.75" customHeight="1">
      <c r="A812" s="59"/>
      <c r="B812" s="59"/>
      <c r="C812" s="59"/>
      <c r="D812" s="59"/>
      <c r="E812" s="59"/>
      <c r="F812" s="59"/>
      <c r="G812" s="59"/>
      <c r="H812" s="59"/>
      <c r="I812" s="59"/>
      <c r="J812" s="65"/>
      <c r="K812" s="65"/>
      <c r="L812" s="65"/>
      <c r="M812" s="65"/>
      <c r="N812" s="59"/>
      <c r="O812" s="59"/>
      <c r="P812" s="59"/>
      <c r="Q812" s="59"/>
      <c r="R812" s="59"/>
      <c r="S812" s="59"/>
      <c r="T812" s="59"/>
      <c r="U812" s="59"/>
      <c r="V812" s="59"/>
      <c r="W812" s="59"/>
      <c r="X812" s="59"/>
      <c r="Y812" s="59"/>
      <c r="Z812" s="91"/>
      <c r="AA812" s="59"/>
      <c r="AB812" s="59"/>
      <c r="AC812" s="59"/>
      <c r="AD812" s="59"/>
      <c r="AE812" s="59"/>
      <c r="AF812" s="59"/>
      <c r="AG812" s="59"/>
      <c r="AH812" s="59"/>
    </row>
    <row r="813" spans="1:34" ht="15.75" customHeight="1">
      <c r="A813" s="59"/>
      <c r="B813" s="59"/>
      <c r="C813" s="59"/>
      <c r="D813" s="59"/>
      <c r="E813" s="59"/>
      <c r="F813" s="59"/>
      <c r="G813" s="59"/>
      <c r="H813" s="59"/>
      <c r="I813" s="59"/>
      <c r="J813" s="65"/>
      <c r="K813" s="65"/>
      <c r="L813" s="65"/>
      <c r="M813" s="65"/>
      <c r="N813" s="59"/>
      <c r="O813" s="59"/>
      <c r="P813" s="59"/>
      <c r="Q813" s="59"/>
      <c r="R813" s="59"/>
      <c r="S813" s="59"/>
      <c r="T813" s="59"/>
      <c r="U813" s="59"/>
      <c r="V813" s="59"/>
      <c r="W813" s="59"/>
      <c r="X813" s="59"/>
      <c r="Y813" s="59"/>
      <c r="Z813" s="91"/>
      <c r="AA813" s="59"/>
      <c r="AB813" s="59"/>
      <c r="AC813" s="59"/>
      <c r="AD813" s="59"/>
      <c r="AE813" s="59"/>
      <c r="AF813" s="59"/>
      <c r="AG813" s="59"/>
      <c r="AH813" s="59"/>
    </row>
    <row r="814" spans="1:34" ht="15.75" customHeight="1">
      <c r="A814" s="59"/>
      <c r="B814" s="59"/>
      <c r="C814" s="59"/>
      <c r="D814" s="59"/>
      <c r="E814" s="59"/>
      <c r="F814" s="59"/>
      <c r="G814" s="59"/>
      <c r="H814" s="59"/>
      <c r="I814" s="59"/>
      <c r="J814" s="65"/>
      <c r="K814" s="65"/>
      <c r="L814" s="65"/>
      <c r="M814" s="65"/>
      <c r="N814" s="59"/>
      <c r="O814" s="59"/>
      <c r="P814" s="59"/>
      <c r="Q814" s="59"/>
      <c r="R814" s="59"/>
      <c r="S814" s="59"/>
      <c r="T814" s="59"/>
      <c r="U814" s="59"/>
      <c r="V814" s="59"/>
      <c r="W814" s="59"/>
      <c r="X814" s="59"/>
      <c r="Y814" s="59"/>
      <c r="Z814" s="91"/>
      <c r="AA814" s="59"/>
      <c r="AB814" s="59"/>
      <c r="AC814" s="59"/>
      <c r="AD814" s="59"/>
      <c r="AE814" s="59"/>
      <c r="AF814" s="59"/>
      <c r="AG814" s="59"/>
      <c r="AH814" s="59"/>
    </row>
    <row r="815" spans="1:34" ht="15.75" customHeight="1">
      <c r="A815" s="59"/>
      <c r="B815" s="59"/>
      <c r="C815" s="59"/>
      <c r="D815" s="59"/>
      <c r="E815" s="59"/>
      <c r="F815" s="59"/>
      <c r="G815" s="59"/>
      <c r="H815" s="59"/>
      <c r="I815" s="59"/>
      <c r="J815" s="65"/>
      <c r="K815" s="65"/>
      <c r="L815" s="65"/>
      <c r="M815" s="65"/>
      <c r="N815" s="59"/>
      <c r="O815" s="59"/>
      <c r="P815" s="59"/>
      <c r="Q815" s="59"/>
      <c r="R815" s="59"/>
      <c r="S815" s="59"/>
      <c r="T815" s="59"/>
      <c r="U815" s="59"/>
      <c r="V815" s="59"/>
      <c r="W815" s="59"/>
      <c r="X815" s="59"/>
      <c r="Y815" s="59"/>
      <c r="Z815" s="91"/>
      <c r="AA815" s="59"/>
      <c r="AB815" s="59"/>
      <c r="AC815" s="59"/>
      <c r="AD815" s="59"/>
      <c r="AE815" s="59"/>
      <c r="AF815" s="59"/>
      <c r="AG815" s="59"/>
      <c r="AH815" s="59"/>
    </row>
    <row r="816" spans="1:34" ht="15.75" customHeight="1">
      <c r="A816" s="59"/>
      <c r="B816" s="59"/>
      <c r="C816" s="59"/>
      <c r="D816" s="59"/>
      <c r="E816" s="59"/>
      <c r="F816" s="59"/>
      <c r="G816" s="59"/>
      <c r="H816" s="59"/>
      <c r="I816" s="59"/>
      <c r="J816" s="65"/>
      <c r="K816" s="65"/>
      <c r="L816" s="65"/>
      <c r="M816" s="65"/>
      <c r="N816" s="59"/>
      <c r="O816" s="59"/>
      <c r="P816" s="59"/>
      <c r="Q816" s="59"/>
      <c r="R816" s="59"/>
      <c r="S816" s="59"/>
      <c r="T816" s="59"/>
      <c r="U816" s="59"/>
      <c r="V816" s="59"/>
      <c r="W816" s="59"/>
      <c r="X816" s="59"/>
      <c r="Y816" s="59"/>
      <c r="Z816" s="91"/>
      <c r="AA816" s="59"/>
      <c r="AB816" s="59"/>
      <c r="AC816" s="59"/>
      <c r="AD816" s="59"/>
      <c r="AE816" s="59"/>
      <c r="AF816" s="59"/>
      <c r="AG816" s="59"/>
      <c r="AH816" s="59"/>
    </row>
    <row r="817" spans="1:34" ht="15.75" customHeight="1">
      <c r="A817" s="59"/>
      <c r="B817" s="59"/>
      <c r="C817" s="59"/>
      <c r="D817" s="59"/>
      <c r="E817" s="59"/>
      <c r="F817" s="59"/>
      <c r="G817" s="59"/>
      <c r="H817" s="59"/>
      <c r="I817" s="59"/>
      <c r="J817" s="65"/>
      <c r="K817" s="65"/>
      <c r="L817" s="65"/>
      <c r="M817" s="65"/>
      <c r="N817" s="59"/>
      <c r="O817" s="59"/>
      <c r="P817" s="59"/>
      <c r="Q817" s="59"/>
      <c r="R817" s="59"/>
      <c r="S817" s="59"/>
      <c r="T817" s="59"/>
      <c r="U817" s="59"/>
      <c r="V817" s="59"/>
      <c r="W817" s="59"/>
      <c r="X817" s="59"/>
      <c r="Y817" s="59"/>
      <c r="Z817" s="91"/>
      <c r="AA817" s="59"/>
      <c r="AB817" s="59"/>
      <c r="AC817" s="59"/>
      <c r="AD817" s="59"/>
      <c r="AE817" s="59"/>
      <c r="AF817" s="59"/>
      <c r="AG817" s="59"/>
      <c r="AH817" s="59"/>
    </row>
    <row r="818" spans="1:34" ht="15.75" customHeight="1">
      <c r="A818" s="59"/>
      <c r="B818" s="59"/>
      <c r="C818" s="59"/>
      <c r="D818" s="59"/>
      <c r="E818" s="59"/>
      <c r="F818" s="59"/>
      <c r="G818" s="59"/>
      <c r="H818" s="59"/>
      <c r="I818" s="59"/>
      <c r="J818" s="65"/>
      <c r="K818" s="65"/>
      <c r="L818" s="65"/>
      <c r="M818" s="65"/>
      <c r="N818" s="59"/>
      <c r="O818" s="59"/>
      <c r="P818" s="59"/>
      <c r="Q818" s="59"/>
      <c r="R818" s="59"/>
      <c r="S818" s="59"/>
      <c r="T818" s="59"/>
      <c r="U818" s="59"/>
      <c r="V818" s="59"/>
      <c r="W818" s="59"/>
      <c r="X818" s="59"/>
      <c r="Y818" s="59"/>
      <c r="Z818" s="91"/>
      <c r="AA818" s="59"/>
      <c r="AB818" s="59"/>
      <c r="AC818" s="59"/>
      <c r="AD818" s="59"/>
      <c r="AE818" s="59"/>
      <c r="AF818" s="59"/>
      <c r="AG818" s="59"/>
      <c r="AH818" s="59"/>
    </row>
    <row r="819" spans="1:34" ht="15.75" customHeight="1">
      <c r="A819" s="59"/>
      <c r="B819" s="59"/>
      <c r="C819" s="59"/>
      <c r="D819" s="59"/>
      <c r="E819" s="59"/>
      <c r="F819" s="59"/>
      <c r="G819" s="59"/>
      <c r="H819" s="59"/>
      <c r="I819" s="59"/>
      <c r="J819" s="65"/>
      <c r="K819" s="65"/>
      <c r="L819" s="65"/>
      <c r="M819" s="65"/>
      <c r="N819" s="59"/>
      <c r="O819" s="59"/>
      <c r="P819" s="59"/>
      <c r="Q819" s="59"/>
      <c r="R819" s="59"/>
      <c r="S819" s="59"/>
      <c r="T819" s="59"/>
      <c r="U819" s="59"/>
      <c r="V819" s="59"/>
      <c r="W819" s="59"/>
      <c r="X819" s="59"/>
      <c r="Y819" s="59"/>
      <c r="Z819" s="91"/>
      <c r="AA819" s="59"/>
      <c r="AB819" s="59"/>
      <c r="AC819" s="59"/>
      <c r="AD819" s="59"/>
      <c r="AE819" s="59"/>
      <c r="AF819" s="59"/>
      <c r="AG819" s="59"/>
      <c r="AH819" s="59"/>
    </row>
    <row r="820" spans="1:34" ht="15.75" customHeight="1">
      <c r="A820" s="59"/>
      <c r="B820" s="59"/>
      <c r="C820" s="59"/>
      <c r="D820" s="59"/>
      <c r="E820" s="59"/>
      <c r="F820" s="59"/>
      <c r="G820" s="59"/>
      <c r="H820" s="59"/>
      <c r="I820" s="59"/>
      <c r="J820" s="65"/>
      <c r="K820" s="65"/>
      <c r="L820" s="65"/>
      <c r="M820" s="65"/>
      <c r="N820" s="59"/>
      <c r="O820" s="59"/>
      <c r="P820" s="59"/>
      <c r="Q820" s="59"/>
      <c r="R820" s="59"/>
      <c r="S820" s="59"/>
      <c r="T820" s="59"/>
      <c r="U820" s="59"/>
      <c r="V820" s="59"/>
      <c r="W820" s="59"/>
      <c r="X820" s="59"/>
      <c r="Y820" s="59"/>
      <c r="Z820" s="91"/>
      <c r="AA820" s="59"/>
      <c r="AB820" s="59"/>
      <c r="AC820" s="59"/>
      <c r="AD820" s="59"/>
      <c r="AE820" s="59"/>
      <c r="AF820" s="59"/>
      <c r="AG820" s="59"/>
      <c r="AH820" s="59"/>
    </row>
    <row r="821" spans="1:34" ht="15.75" customHeight="1">
      <c r="A821" s="59"/>
      <c r="B821" s="59"/>
      <c r="C821" s="59"/>
      <c r="D821" s="59"/>
      <c r="E821" s="59"/>
      <c r="F821" s="59"/>
      <c r="G821" s="59"/>
      <c r="H821" s="59"/>
      <c r="I821" s="59"/>
      <c r="J821" s="65"/>
      <c r="K821" s="65"/>
      <c r="L821" s="65"/>
      <c r="M821" s="65"/>
      <c r="N821" s="59"/>
      <c r="O821" s="59"/>
      <c r="P821" s="59"/>
      <c r="Q821" s="59"/>
      <c r="R821" s="59"/>
      <c r="S821" s="59"/>
      <c r="T821" s="59"/>
      <c r="U821" s="59"/>
      <c r="V821" s="59"/>
      <c r="W821" s="59"/>
      <c r="X821" s="59"/>
      <c r="Y821" s="59"/>
      <c r="Z821" s="91"/>
      <c r="AA821" s="59"/>
      <c r="AB821" s="59"/>
      <c r="AC821" s="59"/>
      <c r="AD821" s="59"/>
      <c r="AE821" s="59"/>
      <c r="AF821" s="59"/>
      <c r="AG821" s="59"/>
      <c r="AH821" s="59"/>
    </row>
    <row r="822" spans="1:34" ht="15.75" customHeight="1">
      <c r="A822" s="59"/>
      <c r="B822" s="59"/>
      <c r="C822" s="59"/>
      <c r="D822" s="59"/>
      <c r="E822" s="59"/>
      <c r="F822" s="59"/>
      <c r="G822" s="59"/>
      <c r="H822" s="59"/>
      <c r="I822" s="59"/>
      <c r="J822" s="65"/>
      <c r="K822" s="65"/>
      <c r="L822" s="65"/>
      <c r="M822" s="65"/>
      <c r="N822" s="59"/>
      <c r="O822" s="59"/>
      <c r="P822" s="59"/>
      <c r="Q822" s="59"/>
      <c r="R822" s="59"/>
      <c r="S822" s="59"/>
      <c r="T822" s="59"/>
      <c r="U822" s="59"/>
      <c r="V822" s="59"/>
      <c r="W822" s="59"/>
      <c r="X822" s="59"/>
      <c r="Y822" s="59"/>
      <c r="Z822" s="91"/>
      <c r="AA822" s="59"/>
      <c r="AB822" s="59"/>
      <c r="AC822" s="59"/>
      <c r="AD822" s="59"/>
      <c r="AE822" s="59"/>
      <c r="AF822" s="59"/>
      <c r="AG822" s="59"/>
      <c r="AH822" s="59"/>
    </row>
    <row r="823" spans="1:34" ht="15.75" customHeight="1">
      <c r="A823" s="59"/>
      <c r="B823" s="59"/>
      <c r="C823" s="59"/>
      <c r="D823" s="59"/>
      <c r="E823" s="59"/>
      <c r="F823" s="59"/>
      <c r="G823" s="59"/>
      <c r="H823" s="59"/>
      <c r="I823" s="59"/>
      <c r="J823" s="65"/>
      <c r="K823" s="65"/>
      <c r="L823" s="65"/>
      <c r="M823" s="65"/>
      <c r="N823" s="59"/>
      <c r="O823" s="59"/>
      <c r="P823" s="59"/>
      <c r="Q823" s="59"/>
      <c r="R823" s="59"/>
      <c r="S823" s="59"/>
      <c r="T823" s="59"/>
      <c r="U823" s="59"/>
      <c r="V823" s="59"/>
      <c r="W823" s="59"/>
      <c r="X823" s="59"/>
      <c r="Y823" s="59"/>
      <c r="Z823" s="91"/>
      <c r="AA823" s="59"/>
      <c r="AB823" s="59"/>
      <c r="AC823" s="59"/>
      <c r="AD823" s="59"/>
      <c r="AE823" s="59"/>
      <c r="AF823" s="59"/>
      <c r="AG823" s="59"/>
      <c r="AH823" s="59"/>
    </row>
    <row r="824" spans="1:34" ht="15.75" customHeight="1">
      <c r="A824" s="59"/>
      <c r="B824" s="59"/>
      <c r="C824" s="59"/>
      <c r="D824" s="59"/>
      <c r="E824" s="59"/>
      <c r="F824" s="59"/>
      <c r="G824" s="59"/>
      <c r="H824" s="59"/>
      <c r="I824" s="59"/>
      <c r="J824" s="65"/>
      <c r="K824" s="65"/>
      <c r="L824" s="65"/>
      <c r="M824" s="65"/>
      <c r="N824" s="59"/>
      <c r="O824" s="59"/>
      <c r="P824" s="59"/>
      <c r="Q824" s="59"/>
      <c r="R824" s="59"/>
      <c r="S824" s="59"/>
      <c r="T824" s="59"/>
      <c r="U824" s="59"/>
      <c r="V824" s="59"/>
      <c r="W824" s="59"/>
      <c r="X824" s="59"/>
      <c r="Y824" s="59"/>
      <c r="Z824" s="91"/>
      <c r="AA824" s="59"/>
      <c r="AB824" s="59"/>
      <c r="AC824" s="59"/>
      <c r="AD824" s="59"/>
      <c r="AE824" s="59"/>
      <c r="AF824" s="59"/>
      <c r="AG824" s="59"/>
      <c r="AH824" s="59"/>
    </row>
    <row r="825" spans="1:34" ht="15.75" customHeight="1">
      <c r="A825" s="59"/>
      <c r="B825" s="59"/>
      <c r="C825" s="59"/>
      <c r="D825" s="59"/>
      <c r="E825" s="59"/>
      <c r="F825" s="59"/>
      <c r="G825" s="59"/>
      <c r="H825" s="59"/>
      <c r="I825" s="59"/>
      <c r="J825" s="65"/>
      <c r="K825" s="65"/>
      <c r="L825" s="65"/>
      <c r="M825" s="65"/>
      <c r="N825" s="59"/>
      <c r="O825" s="59"/>
      <c r="P825" s="59"/>
      <c r="Q825" s="59"/>
      <c r="R825" s="59"/>
      <c r="S825" s="59"/>
      <c r="T825" s="59"/>
      <c r="U825" s="59"/>
      <c r="V825" s="59"/>
      <c r="W825" s="59"/>
      <c r="X825" s="59"/>
      <c r="Y825" s="59"/>
      <c r="Z825" s="91"/>
      <c r="AA825" s="59"/>
      <c r="AB825" s="59"/>
      <c r="AC825" s="59"/>
      <c r="AD825" s="59"/>
      <c r="AE825" s="59"/>
      <c r="AF825" s="59"/>
      <c r="AG825" s="59"/>
      <c r="AH825" s="59"/>
    </row>
    <row r="826" spans="1:34" ht="15.75" customHeight="1">
      <c r="A826" s="59"/>
      <c r="B826" s="59"/>
      <c r="C826" s="59"/>
      <c r="D826" s="59"/>
      <c r="E826" s="59"/>
      <c r="F826" s="59"/>
      <c r="G826" s="59"/>
      <c r="H826" s="59"/>
      <c r="I826" s="59"/>
      <c r="J826" s="65"/>
      <c r="K826" s="65"/>
      <c r="L826" s="65"/>
      <c r="M826" s="65"/>
      <c r="N826" s="59"/>
      <c r="O826" s="59"/>
      <c r="P826" s="59"/>
      <c r="Q826" s="59"/>
      <c r="R826" s="59"/>
      <c r="S826" s="59"/>
      <c r="T826" s="59"/>
      <c r="U826" s="59"/>
      <c r="V826" s="59"/>
      <c r="W826" s="59"/>
      <c r="X826" s="59"/>
      <c r="Y826" s="59"/>
      <c r="Z826" s="91"/>
      <c r="AA826" s="59"/>
      <c r="AB826" s="59"/>
      <c r="AC826" s="59"/>
      <c r="AD826" s="59"/>
      <c r="AE826" s="59"/>
      <c r="AF826" s="59"/>
      <c r="AG826" s="59"/>
      <c r="AH826" s="59"/>
    </row>
    <row r="827" spans="1:34" ht="15.75" customHeight="1">
      <c r="A827" s="59"/>
      <c r="B827" s="59"/>
      <c r="C827" s="59"/>
      <c r="D827" s="59"/>
      <c r="E827" s="59"/>
      <c r="F827" s="59"/>
      <c r="G827" s="59"/>
      <c r="H827" s="59"/>
      <c r="I827" s="59"/>
      <c r="J827" s="65"/>
      <c r="K827" s="65"/>
      <c r="L827" s="65"/>
      <c r="M827" s="65"/>
      <c r="N827" s="59"/>
      <c r="O827" s="59"/>
      <c r="P827" s="59"/>
      <c r="Q827" s="59"/>
      <c r="R827" s="59"/>
      <c r="S827" s="59"/>
      <c r="T827" s="59"/>
      <c r="U827" s="59"/>
      <c r="V827" s="59"/>
      <c r="W827" s="59"/>
      <c r="X827" s="59"/>
      <c r="Y827" s="59"/>
      <c r="Z827" s="91"/>
      <c r="AA827" s="59"/>
      <c r="AB827" s="59"/>
      <c r="AC827" s="59"/>
      <c r="AD827" s="59"/>
      <c r="AE827" s="59"/>
      <c r="AF827" s="59"/>
      <c r="AG827" s="59"/>
      <c r="AH827" s="59"/>
    </row>
    <row r="828" spans="1:34" ht="15.75" customHeight="1">
      <c r="A828" s="59"/>
      <c r="B828" s="59"/>
      <c r="C828" s="59"/>
      <c r="D828" s="59"/>
      <c r="E828" s="59"/>
      <c r="F828" s="59"/>
      <c r="G828" s="59"/>
      <c r="H828" s="59"/>
      <c r="I828" s="59"/>
      <c r="J828" s="65"/>
      <c r="K828" s="65"/>
      <c r="L828" s="65"/>
      <c r="M828" s="65"/>
      <c r="N828" s="59"/>
      <c r="O828" s="59"/>
      <c r="P828" s="59"/>
      <c r="Q828" s="59"/>
      <c r="R828" s="59"/>
      <c r="S828" s="59"/>
      <c r="T828" s="59"/>
      <c r="U828" s="59"/>
      <c r="V828" s="59"/>
      <c r="W828" s="59"/>
      <c r="X828" s="59"/>
      <c r="Y828" s="59"/>
      <c r="Z828" s="91"/>
      <c r="AA828" s="59"/>
      <c r="AB828" s="59"/>
      <c r="AC828" s="59"/>
      <c r="AD828" s="59"/>
      <c r="AE828" s="59"/>
      <c r="AF828" s="59"/>
      <c r="AG828" s="59"/>
      <c r="AH828" s="59"/>
    </row>
    <row r="829" spans="1:34" ht="15.75" customHeight="1">
      <c r="A829" s="59"/>
      <c r="B829" s="59"/>
      <c r="C829" s="59"/>
      <c r="D829" s="59"/>
      <c r="E829" s="59"/>
      <c r="F829" s="59"/>
      <c r="G829" s="59"/>
      <c r="H829" s="59"/>
      <c r="I829" s="59"/>
      <c r="J829" s="65"/>
      <c r="K829" s="65"/>
      <c r="L829" s="65"/>
      <c r="M829" s="65"/>
      <c r="N829" s="59"/>
      <c r="O829" s="59"/>
      <c r="P829" s="59"/>
      <c r="Q829" s="59"/>
      <c r="R829" s="59"/>
      <c r="S829" s="59"/>
      <c r="T829" s="59"/>
      <c r="U829" s="59"/>
      <c r="V829" s="59"/>
      <c r="W829" s="59"/>
      <c r="X829" s="59"/>
      <c r="Y829" s="59"/>
      <c r="Z829" s="91"/>
      <c r="AA829" s="59"/>
      <c r="AB829" s="59"/>
      <c r="AC829" s="59"/>
      <c r="AD829" s="59"/>
      <c r="AE829" s="59"/>
      <c r="AF829" s="59"/>
      <c r="AG829" s="59"/>
      <c r="AH829" s="59"/>
    </row>
    <row r="830" spans="1:34" ht="15.75" customHeight="1">
      <c r="A830" s="59"/>
      <c r="B830" s="59"/>
      <c r="C830" s="59"/>
      <c r="D830" s="59"/>
      <c r="E830" s="59"/>
      <c r="F830" s="59"/>
      <c r="G830" s="59"/>
      <c r="H830" s="59"/>
      <c r="I830" s="59"/>
      <c r="J830" s="65"/>
      <c r="K830" s="65"/>
      <c r="L830" s="65"/>
      <c r="M830" s="65"/>
      <c r="N830" s="59"/>
      <c r="O830" s="59"/>
      <c r="P830" s="59"/>
      <c r="Q830" s="59"/>
      <c r="R830" s="59"/>
      <c r="S830" s="59"/>
      <c r="T830" s="59"/>
      <c r="U830" s="59"/>
      <c r="V830" s="59"/>
      <c r="W830" s="59"/>
      <c r="X830" s="59"/>
      <c r="Y830" s="59"/>
      <c r="Z830" s="91"/>
      <c r="AA830" s="59"/>
      <c r="AB830" s="59"/>
      <c r="AC830" s="59"/>
      <c r="AD830" s="59"/>
      <c r="AE830" s="59"/>
      <c r="AF830" s="59"/>
      <c r="AG830" s="59"/>
      <c r="AH830" s="59"/>
    </row>
    <row r="831" spans="1:34" ht="15.75" customHeight="1">
      <c r="A831" s="59"/>
      <c r="B831" s="59"/>
      <c r="C831" s="59"/>
      <c r="D831" s="59"/>
      <c r="E831" s="59"/>
      <c r="F831" s="59"/>
      <c r="G831" s="59"/>
      <c r="H831" s="59"/>
      <c r="I831" s="59"/>
      <c r="J831" s="65"/>
      <c r="K831" s="65"/>
      <c r="L831" s="65"/>
      <c r="M831" s="65"/>
      <c r="N831" s="59"/>
      <c r="O831" s="59"/>
      <c r="P831" s="59"/>
      <c r="Q831" s="59"/>
      <c r="R831" s="59"/>
      <c r="S831" s="59"/>
      <c r="T831" s="59"/>
      <c r="U831" s="59"/>
      <c r="V831" s="59"/>
      <c r="W831" s="59"/>
      <c r="X831" s="59"/>
      <c r="Y831" s="59"/>
      <c r="Z831" s="91"/>
      <c r="AA831" s="59"/>
      <c r="AB831" s="59"/>
      <c r="AC831" s="59"/>
      <c r="AD831" s="59"/>
      <c r="AE831" s="59"/>
      <c r="AF831" s="59"/>
      <c r="AG831" s="59"/>
      <c r="AH831" s="59"/>
    </row>
    <row r="832" spans="1:34" ht="15.75" customHeight="1">
      <c r="A832" s="59"/>
      <c r="B832" s="59"/>
      <c r="C832" s="59"/>
      <c r="D832" s="59"/>
      <c r="E832" s="59"/>
      <c r="F832" s="59"/>
      <c r="G832" s="59"/>
      <c r="H832" s="59"/>
      <c r="I832" s="59"/>
      <c r="J832" s="65"/>
      <c r="K832" s="65"/>
      <c r="L832" s="65"/>
      <c r="M832" s="65"/>
      <c r="N832" s="59"/>
      <c r="O832" s="59"/>
      <c r="P832" s="59"/>
      <c r="Q832" s="59"/>
      <c r="R832" s="59"/>
      <c r="S832" s="59"/>
      <c r="T832" s="59"/>
      <c r="U832" s="59"/>
      <c r="V832" s="59"/>
      <c r="W832" s="59"/>
      <c r="X832" s="59"/>
      <c r="Y832" s="59"/>
      <c r="Z832" s="91"/>
      <c r="AA832" s="59"/>
      <c r="AB832" s="59"/>
      <c r="AC832" s="59"/>
      <c r="AD832" s="59"/>
      <c r="AE832" s="59"/>
      <c r="AF832" s="59"/>
      <c r="AG832" s="59"/>
      <c r="AH832" s="59"/>
    </row>
    <row r="833" spans="1:34" ht="15.75" customHeight="1">
      <c r="A833" s="59"/>
      <c r="B833" s="59"/>
      <c r="C833" s="59"/>
      <c r="D833" s="59"/>
      <c r="E833" s="59"/>
      <c r="F833" s="59"/>
      <c r="G833" s="59"/>
      <c r="H833" s="59"/>
      <c r="I833" s="59"/>
      <c r="J833" s="65"/>
      <c r="K833" s="65"/>
      <c r="L833" s="65"/>
      <c r="M833" s="65"/>
      <c r="N833" s="59"/>
      <c r="O833" s="59"/>
      <c r="P833" s="59"/>
      <c r="Q833" s="59"/>
      <c r="R833" s="59"/>
      <c r="S833" s="59"/>
      <c r="T833" s="59"/>
      <c r="U833" s="59"/>
      <c r="V833" s="59"/>
      <c r="W833" s="59"/>
      <c r="X833" s="59"/>
      <c r="Y833" s="59"/>
      <c r="Z833" s="91"/>
      <c r="AA833" s="59"/>
      <c r="AB833" s="59"/>
      <c r="AC833" s="59"/>
      <c r="AD833" s="59"/>
      <c r="AE833" s="59"/>
      <c r="AF833" s="59"/>
      <c r="AG833" s="59"/>
      <c r="AH833" s="59"/>
    </row>
    <row r="834" spans="1:34" ht="15.75" customHeight="1">
      <c r="A834" s="59"/>
      <c r="B834" s="59"/>
      <c r="C834" s="59"/>
      <c r="D834" s="59"/>
      <c r="E834" s="59"/>
      <c r="F834" s="59"/>
      <c r="G834" s="59"/>
      <c r="H834" s="59"/>
      <c r="I834" s="59"/>
      <c r="J834" s="65"/>
      <c r="K834" s="65"/>
      <c r="L834" s="65"/>
      <c r="M834" s="65"/>
      <c r="N834" s="59"/>
      <c r="O834" s="59"/>
      <c r="P834" s="59"/>
      <c r="Q834" s="59"/>
      <c r="R834" s="59"/>
      <c r="S834" s="59"/>
      <c r="T834" s="59"/>
      <c r="U834" s="59"/>
      <c r="V834" s="59"/>
      <c r="W834" s="59"/>
      <c r="X834" s="59"/>
      <c r="Y834" s="59"/>
      <c r="Z834" s="91"/>
      <c r="AA834" s="59"/>
      <c r="AB834" s="59"/>
      <c r="AC834" s="59"/>
      <c r="AD834" s="59"/>
      <c r="AE834" s="59"/>
      <c r="AF834" s="59"/>
      <c r="AG834" s="59"/>
      <c r="AH834" s="59"/>
    </row>
    <row r="835" spans="1:34" ht="15.75" customHeight="1">
      <c r="A835" s="59"/>
      <c r="B835" s="59"/>
      <c r="C835" s="59"/>
      <c r="D835" s="59"/>
      <c r="E835" s="59"/>
      <c r="F835" s="59"/>
      <c r="G835" s="59"/>
      <c r="H835" s="59"/>
      <c r="I835" s="59"/>
      <c r="J835" s="65"/>
      <c r="K835" s="65"/>
      <c r="L835" s="65"/>
      <c r="M835" s="65"/>
      <c r="N835" s="59"/>
      <c r="O835" s="59"/>
      <c r="P835" s="59"/>
      <c r="Q835" s="59"/>
      <c r="R835" s="59"/>
      <c r="S835" s="59"/>
      <c r="T835" s="59"/>
      <c r="U835" s="59"/>
      <c r="V835" s="59"/>
      <c r="W835" s="59"/>
      <c r="X835" s="59"/>
      <c r="Y835" s="59"/>
      <c r="Z835" s="91"/>
      <c r="AA835" s="59"/>
      <c r="AB835" s="59"/>
      <c r="AC835" s="59"/>
      <c r="AD835" s="59"/>
      <c r="AE835" s="59"/>
      <c r="AF835" s="59"/>
      <c r="AG835" s="59"/>
      <c r="AH835" s="59"/>
    </row>
    <row r="836" spans="1:34" ht="15.75" customHeight="1">
      <c r="A836" s="59"/>
      <c r="B836" s="59"/>
      <c r="C836" s="59"/>
      <c r="D836" s="59"/>
      <c r="E836" s="59"/>
      <c r="F836" s="59"/>
      <c r="G836" s="59"/>
      <c r="H836" s="59"/>
      <c r="I836" s="59"/>
      <c r="J836" s="65"/>
      <c r="K836" s="65"/>
      <c r="L836" s="65"/>
      <c r="M836" s="65"/>
      <c r="N836" s="59"/>
      <c r="O836" s="59"/>
      <c r="P836" s="59"/>
      <c r="Q836" s="59"/>
      <c r="R836" s="59"/>
      <c r="S836" s="59"/>
      <c r="T836" s="59"/>
      <c r="U836" s="59"/>
      <c r="V836" s="59"/>
      <c r="W836" s="59"/>
      <c r="X836" s="59"/>
      <c r="Y836" s="59"/>
      <c r="Z836" s="91"/>
      <c r="AA836" s="59"/>
      <c r="AB836" s="59"/>
      <c r="AC836" s="59"/>
      <c r="AD836" s="59"/>
      <c r="AE836" s="59"/>
      <c r="AF836" s="59"/>
      <c r="AG836" s="59"/>
      <c r="AH836" s="59"/>
    </row>
    <row r="837" spans="1:34" ht="15.75" customHeight="1">
      <c r="A837" s="59"/>
      <c r="B837" s="59"/>
      <c r="C837" s="59"/>
      <c r="D837" s="59"/>
      <c r="E837" s="59"/>
      <c r="F837" s="59"/>
      <c r="G837" s="59"/>
      <c r="H837" s="59"/>
      <c r="I837" s="59"/>
      <c r="J837" s="65"/>
      <c r="K837" s="65"/>
      <c r="L837" s="65"/>
      <c r="M837" s="65"/>
      <c r="N837" s="59"/>
      <c r="O837" s="59"/>
      <c r="P837" s="59"/>
      <c r="Q837" s="59"/>
      <c r="R837" s="59"/>
      <c r="S837" s="59"/>
      <c r="T837" s="59"/>
      <c r="U837" s="59"/>
      <c r="V837" s="59"/>
      <c r="W837" s="59"/>
      <c r="X837" s="59"/>
      <c r="Y837" s="59"/>
      <c r="Z837" s="91"/>
      <c r="AA837" s="59"/>
      <c r="AB837" s="59"/>
      <c r="AC837" s="59"/>
      <c r="AD837" s="59"/>
      <c r="AE837" s="59"/>
      <c r="AF837" s="59"/>
      <c r="AG837" s="59"/>
      <c r="AH837" s="59"/>
    </row>
    <row r="838" spans="1:34" ht="15.75" customHeight="1">
      <c r="A838" s="59"/>
      <c r="B838" s="59"/>
      <c r="C838" s="59"/>
      <c r="D838" s="59"/>
      <c r="E838" s="59"/>
      <c r="F838" s="59"/>
      <c r="G838" s="59"/>
      <c r="H838" s="59"/>
      <c r="I838" s="59"/>
      <c r="J838" s="65"/>
      <c r="K838" s="65"/>
      <c r="L838" s="65"/>
      <c r="M838" s="65"/>
      <c r="N838" s="59"/>
      <c r="O838" s="59"/>
      <c r="P838" s="59"/>
      <c r="Q838" s="59"/>
      <c r="R838" s="59"/>
      <c r="S838" s="59"/>
      <c r="T838" s="59"/>
      <c r="U838" s="59"/>
      <c r="V838" s="59"/>
      <c r="W838" s="59"/>
      <c r="X838" s="59"/>
      <c r="Y838" s="59"/>
      <c r="Z838" s="91"/>
      <c r="AA838" s="59"/>
      <c r="AB838" s="59"/>
      <c r="AC838" s="59"/>
      <c r="AD838" s="59"/>
      <c r="AE838" s="59"/>
      <c r="AF838" s="59"/>
      <c r="AG838" s="59"/>
      <c r="AH838" s="59"/>
    </row>
    <row r="839" spans="1:34" ht="15.75" customHeight="1">
      <c r="A839" s="59"/>
      <c r="B839" s="59"/>
      <c r="C839" s="59"/>
      <c r="D839" s="59"/>
      <c r="E839" s="59"/>
      <c r="F839" s="59"/>
      <c r="G839" s="59"/>
      <c r="H839" s="59"/>
      <c r="I839" s="59"/>
      <c r="J839" s="65"/>
      <c r="K839" s="65"/>
      <c r="L839" s="65"/>
      <c r="M839" s="65"/>
      <c r="N839" s="59"/>
      <c r="O839" s="59"/>
      <c r="P839" s="59"/>
      <c r="Q839" s="59"/>
      <c r="R839" s="59"/>
      <c r="S839" s="59"/>
      <c r="T839" s="59"/>
      <c r="U839" s="59"/>
      <c r="V839" s="59"/>
      <c r="W839" s="59"/>
      <c r="X839" s="59"/>
      <c r="Y839" s="59"/>
      <c r="Z839" s="91"/>
      <c r="AA839" s="59"/>
      <c r="AB839" s="59"/>
      <c r="AC839" s="59"/>
      <c r="AD839" s="59"/>
      <c r="AE839" s="59"/>
      <c r="AF839" s="59"/>
      <c r="AG839" s="59"/>
      <c r="AH839" s="59"/>
    </row>
    <row r="840" spans="1:34" ht="15.75" customHeight="1">
      <c r="A840" s="59"/>
      <c r="B840" s="59"/>
      <c r="C840" s="59"/>
      <c r="D840" s="59"/>
      <c r="E840" s="59"/>
      <c r="F840" s="59"/>
      <c r="G840" s="59"/>
      <c r="H840" s="59"/>
      <c r="I840" s="59"/>
      <c r="J840" s="65"/>
      <c r="K840" s="65"/>
      <c r="L840" s="65"/>
      <c r="M840" s="65"/>
      <c r="N840" s="59"/>
      <c r="O840" s="59"/>
      <c r="P840" s="59"/>
      <c r="Q840" s="59"/>
      <c r="R840" s="59"/>
      <c r="S840" s="59"/>
      <c r="T840" s="59"/>
      <c r="U840" s="59"/>
      <c r="V840" s="59"/>
      <c r="W840" s="59"/>
      <c r="X840" s="59"/>
      <c r="Y840" s="59"/>
      <c r="Z840" s="91"/>
      <c r="AA840" s="59"/>
      <c r="AB840" s="59"/>
      <c r="AC840" s="59"/>
      <c r="AD840" s="59"/>
      <c r="AE840" s="59"/>
      <c r="AF840" s="59"/>
      <c r="AG840" s="59"/>
      <c r="AH840" s="59"/>
    </row>
    <row r="841" spans="1:34" ht="15.75" customHeight="1">
      <c r="A841" s="59"/>
      <c r="B841" s="59"/>
      <c r="C841" s="59"/>
      <c r="D841" s="59"/>
      <c r="E841" s="59"/>
      <c r="F841" s="59"/>
      <c r="G841" s="59"/>
      <c r="H841" s="59"/>
      <c r="I841" s="59"/>
      <c r="J841" s="65"/>
      <c r="K841" s="65"/>
      <c r="L841" s="65"/>
      <c r="M841" s="65"/>
      <c r="N841" s="59"/>
      <c r="O841" s="59"/>
      <c r="P841" s="59"/>
      <c r="Q841" s="59"/>
      <c r="R841" s="59"/>
      <c r="S841" s="59"/>
      <c r="T841" s="59"/>
      <c r="U841" s="59"/>
      <c r="V841" s="59"/>
      <c r="W841" s="59"/>
      <c r="X841" s="59"/>
      <c r="Y841" s="59"/>
      <c r="Z841" s="91"/>
      <c r="AA841" s="59"/>
      <c r="AB841" s="59"/>
      <c r="AC841" s="59"/>
      <c r="AD841" s="59"/>
      <c r="AE841" s="59"/>
      <c r="AF841" s="59"/>
      <c r="AG841" s="59"/>
      <c r="AH841" s="59"/>
    </row>
    <row r="842" spans="1:34" ht="15.75" customHeight="1">
      <c r="A842" s="59"/>
      <c r="B842" s="59"/>
      <c r="C842" s="59"/>
      <c r="D842" s="59"/>
      <c r="E842" s="59"/>
      <c r="F842" s="59"/>
      <c r="G842" s="59"/>
      <c r="H842" s="59"/>
      <c r="I842" s="59"/>
      <c r="J842" s="65"/>
      <c r="K842" s="65"/>
      <c r="L842" s="65"/>
      <c r="M842" s="65"/>
      <c r="N842" s="59"/>
      <c r="O842" s="59"/>
      <c r="P842" s="59"/>
      <c r="Q842" s="59"/>
      <c r="R842" s="59"/>
      <c r="S842" s="59"/>
      <c r="T842" s="59"/>
      <c r="U842" s="59"/>
      <c r="V842" s="59"/>
      <c r="W842" s="59"/>
      <c r="X842" s="59"/>
      <c r="Y842" s="59"/>
      <c r="Z842" s="91"/>
      <c r="AA842" s="59"/>
      <c r="AB842" s="59"/>
      <c r="AC842" s="59"/>
      <c r="AD842" s="59"/>
      <c r="AE842" s="59"/>
      <c r="AF842" s="59"/>
      <c r="AG842" s="59"/>
      <c r="AH842" s="59"/>
    </row>
    <row r="843" spans="1:34" ht="15.75" customHeight="1">
      <c r="A843" s="59"/>
      <c r="B843" s="59"/>
      <c r="C843" s="59"/>
      <c r="D843" s="59"/>
      <c r="E843" s="59"/>
      <c r="F843" s="59"/>
      <c r="G843" s="59"/>
      <c r="H843" s="59"/>
      <c r="I843" s="59"/>
      <c r="J843" s="65"/>
      <c r="K843" s="65"/>
      <c r="L843" s="65"/>
      <c r="M843" s="65"/>
      <c r="N843" s="59"/>
      <c r="O843" s="59"/>
      <c r="P843" s="59"/>
      <c r="Q843" s="59"/>
      <c r="R843" s="59"/>
      <c r="S843" s="59"/>
      <c r="T843" s="59"/>
      <c r="U843" s="59"/>
      <c r="V843" s="59"/>
      <c r="W843" s="59"/>
      <c r="X843" s="59"/>
      <c r="Y843" s="59"/>
      <c r="Z843" s="91"/>
      <c r="AA843" s="59"/>
      <c r="AB843" s="59"/>
      <c r="AC843" s="59"/>
      <c r="AD843" s="59"/>
      <c r="AE843" s="59"/>
      <c r="AF843" s="59"/>
      <c r="AG843" s="59"/>
      <c r="AH843" s="59"/>
    </row>
    <row r="844" spans="1:34" ht="15.75" customHeight="1">
      <c r="A844" s="59"/>
      <c r="B844" s="59"/>
      <c r="C844" s="59"/>
      <c r="D844" s="59"/>
      <c r="E844" s="59"/>
      <c r="F844" s="59"/>
      <c r="G844" s="59"/>
      <c r="H844" s="59"/>
      <c r="I844" s="59"/>
      <c r="J844" s="65"/>
      <c r="K844" s="65"/>
      <c r="L844" s="65"/>
      <c r="M844" s="65"/>
      <c r="N844" s="59"/>
      <c r="O844" s="59"/>
      <c r="P844" s="59"/>
      <c r="Q844" s="59"/>
      <c r="R844" s="59"/>
      <c r="S844" s="59"/>
      <c r="T844" s="59"/>
      <c r="U844" s="59"/>
      <c r="V844" s="59"/>
      <c r="W844" s="59"/>
      <c r="X844" s="59"/>
      <c r="Y844" s="59"/>
      <c r="Z844" s="91"/>
      <c r="AA844" s="59"/>
      <c r="AB844" s="59"/>
      <c r="AC844" s="59"/>
      <c r="AD844" s="59"/>
      <c r="AE844" s="59"/>
      <c r="AF844" s="59"/>
      <c r="AG844" s="59"/>
      <c r="AH844" s="59"/>
    </row>
    <row r="845" spans="1:34" ht="15.75" customHeight="1">
      <c r="A845" s="59"/>
      <c r="B845" s="59"/>
      <c r="C845" s="59"/>
      <c r="D845" s="59"/>
      <c r="E845" s="59"/>
      <c r="F845" s="59"/>
      <c r="G845" s="59"/>
      <c r="H845" s="59"/>
      <c r="I845" s="59"/>
      <c r="J845" s="65"/>
      <c r="K845" s="65"/>
      <c r="L845" s="65"/>
      <c r="M845" s="65"/>
      <c r="N845" s="59"/>
      <c r="O845" s="59"/>
      <c r="P845" s="59"/>
      <c r="Q845" s="59"/>
      <c r="R845" s="59"/>
      <c r="S845" s="59"/>
      <c r="T845" s="59"/>
      <c r="U845" s="59"/>
      <c r="V845" s="59"/>
      <c r="W845" s="59"/>
      <c r="X845" s="59"/>
      <c r="Y845" s="59"/>
      <c r="Z845" s="91"/>
      <c r="AA845" s="59"/>
      <c r="AB845" s="59"/>
      <c r="AC845" s="59"/>
      <c r="AD845" s="59"/>
      <c r="AE845" s="59"/>
      <c r="AF845" s="59"/>
      <c r="AG845" s="59"/>
      <c r="AH845" s="59"/>
    </row>
    <row r="846" spans="1:34" ht="15.75" customHeight="1">
      <c r="A846" s="59"/>
      <c r="B846" s="59"/>
      <c r="C846" s="59"/>
      <c r="D846" s="59"/>
      <c r="E846" s="59"/>
      <c r="F846" s="59"/>
      <c r="G846" s="59"/>
      <c r="H846" s="59"/>
      <c r="I846" s="59"/>
      <c r="J846" s="65"/>
      <c r="K846" s="65"/>
      <c r="L846" s="65"/>
      <c r="M846" s="65"/>
      <c r="N846" s="59"/>
      <c r="O846" s="59"/>
      <c r="P846" s="59"/>
      <c r="Q846" s="59"/>
      <c r="R846" s="59"/>
      <c r="S846" s="59"/>
      <c r="T846" s="59"/>
      <c r="U846" s="59"/>
      <c r="V846" s="59"/>
      <c r="W846" s="59"/>
      <c r="X846" s="59"/>
      <c r="Y846" s="59"/>
      <c r="Z846" s="91"/>
      <c r="AA846" s="59"/>
      <c r="AB846" s="59"/>
      <c r="AC846" s="59"/>
      <c r="AD846" s="59"/>
      <c r="AE846" s="59"/>
      <c r="AF846" s="59"/>
      <c r="AG846" s="59"/>
      <c r="AH846" s="59"/>
    </row>
    <row r="847" spans="1:34" ht="15.75" customHeight="1">
      <c r="A847" s="59"/>
      <c r="B847" s="59"/>
      <c r="C847" s="59"/>
      <c r="D847" s="59"/>
      <c r="E847" s="59"/>
      <c r="F847" s="59"/>
      <c r="G847" s="59"/>
      <c r="H847" s="59"/>
      <c r="I847" s="59"/>
      <c r="J847" s="65"/>
      <c r="K847" s="65"/>
      <c r="L847" s="65"/>
      <c r="M847" s="65"/>
      <c r="N847" s="59"/>
      <c r="O847" s="59"/>
      <c r="P847" s="59"/>
      <c r="Q847" s="59"/>
      <c r="R847" s="59"/>
      <c r="S847" s="59"/>
      <c r="T847" s="59"/>
      <c r="U847" s="59"/>
      <c r="V847" s="59"/>
      <c r="W847" s="59"/>
      <c r="X847" s="59"/>
      <c r="Y847" s="59"/>
      <c r="Z847" s="91"/>
      <c r="AA847" s="59"/>
      <c r="AB847" s="59"/>
      <c r="AC847" s="59"/>
      <c r="AD847" s="59"/>
      <c r="AE847" s="59"/>
      <c r="AF847" s="59"/>
      <c r="AG847" s="59"/>
      <c r="AH847" s="59"/>
    </row>
    <row r="848" spans="1:34" ht="15.75" customHeight="1">
      <c r="A848" s="59"/>
      <c r="B848" s="59"/>
      <c r="C848" s="59"/>
      <c r="D848" s="59"/>
      <c r="E848" s="59"/>
      <c r="F848" s="59"/>
      <c r="G848" s="59"/>
      <c r="H848" s="59"/>
      <c r="I848" s="59"/>
      <c r="J848" s="65"/>
      <c r="K848" s="65"/>
      <c r="L848" s="65"/>
      <c r="M848" s="65"/>
      <c r="N848" s="59"/>
      <c r="O848" s="59"/>
      <c r="P848" s="59"/>
      <c r="Q848" s="59"/>
      <c r="R848" s="59"/>
      <c r="S848" s="59"/>
      <c r="T848" s="59"/>
      <c r="U848" s="59"/>
      <c r="V848" s="59"/>
      <c r="W848" s="59"/>
      <c r="X848" s="59"/>
      <c r="Y848" s="59"/>
      <c r="Z848" s="91"/>
      <c r="AA848" s="59"/>
      <c r="AB848" s="59"/>
      <c r="AC848" s="59"/>
      <c r="AD848" s="59"/>
      <c r="AE848" s="59"/>
      <c r="AF848" s="59"/>
      <c r="AG848" s="59"/>
      <c r="AH848" s="59"/>
    </row>
    <row r="849" spans="1:34" ht="15.75" customHeight="1">
      <c r="A849" s="59"/>
      <c r="B849" s="59"/>
      <c r="C849" s="59"/>
      <c r="D849" s="59"/>
      <c r="E849" s="59"/>
      <c r="F849" s="59"/>
      <c r="G849" s="59"/>
      <c r="H849" s="59"/>
      <c r="I849" s="59"/>
      <c r="J849" s="65"/>
      <c r="K849" s="65"/>
      <c r="L849" s="65"/>
      <c r="M849" s="65"/>
      <c r="N849" s="59"/>
      <c r="O849" s="59"/>
      <c r="P849" s="59"/>
      <c r="Q849" s="59"/>
      <c r="R849" s="59"/>
      <c r="S849" s="59"/>
      <c r="T849" s="59"/>
      <c r="U849" s="59"/>
      <c r="V849" s="59"/>
      <c r="W849" s="59"/>
      <c r="X849" s="59"/>
      <c r="Y849" s="59"/>
      <c r="Z849" s="91"/>
      <c r="AA849" s="59"/>
      <c r="AB849" s="59"/>
      <c r="AC849" s="59"/>
      <c r="AD849" s="59"/>
      <c r="AE849" s="59"/>
      <c r="AF849" s="59"/>
      <c r="AG849" s="59"/>
      <c r="AH849" s="59"/>
    </row>
    <row r="850" spans="1:34" ht="15.75" customHeight="1">
      <c r="A850" s="59"/>
      <c r="B850" s="59"/>
      <c r="C850" s="59"/>
      <c r="D850" s="59"/>
      <c r="E850" s="59"/>
      <c r="F850" s="59"/>
      <c r="G850" s="59"/>
      <c r="H850" s="59"/>
      <c r="I850" s="59"/>
      <c r="J850" s="65"/>
      <c r="K850" s="65"/>
      <c r="L850" s="65"/>
      <c r="M850" s="65"/>
      <c r="N850" s="59"/>
      <c r="O850" s="59"/>
      <c r="P850" s="59"/>
      <c r="Q850" s="59"/>
      <c r="R850" s="59"/>
      <c r="S850" s="59"/>
      <c r="T850" s="59"/>
      <c r="U850" s="59"/>
      <c r="V850" s="59"/>
      <c r="W850" s="59"/>
      <c r="X850" s="59"/>
      <c r="Y850" s="59"/>
      <c r="Z850" s="91"/>
      <c r="AA850" s="59"/>
      <c r="AB850" s="59"/>
      <c r="AC850" s="59"/>
      <c r="AD850" s="59"/>
      <c r="AE850" s="59"/>
      <c r="AF850" s="59"/>
      <c r="AG850" s="59"/>
      <c r="AH850" s="59"/>
    </row>
    <row r="851" spans="1:34" ht="15.75" customHeight="1">
      <c r="A851" s="59"/>
      <c r="B851" s="59"/>
      <c r="C851" s="59"/>
      <c r="D851" s="59"/>
      <c r="E851" s="59"/>
      <c r="F851" s="59"/>
      <c r="G851" s="59"/>
      <c r="H851" s="59"/>
      <c r="I851" s="59"/>
      <c r="J851" s="65"/>
      <c r="K851" s="65"/>
      <c r="L851" s="65"/>
      <c r="M851" s="65"/>
      <c r="N851" s="59"/>
      <c r="O851" s="59"/>
      <c r="P851" s="59"/>
      <c r="Q851" s="59"/>
      <c r="R851" s="59"/>
      <c r="S851" s="59"/>
      <c r="T851" s="59"/>
      <c r="U851" s="59"/>
      <c r="V851" s="59"/>
      <c r="W851" s="59"/>
      <c r="X851" s="59"/>
      <c r="Y851" s="59"/>
      <c r="Z851" s="91"/>
      <c r="AA851" s="59"/>
      <c r="AB851" s="59"/>
      <c r="AC851" s="59"/>
      <c r="AD851" s="59"/>
      <c r="AE851" s="59"/>
      <c r="AF851" s="59"/>
      <c r="AG851" s="59"/>
      <c r="AH851" s="59"/>
    </row>
    <row r="852" spans="1:34" ht="15.75" customHeight="1">
      <c r="A852" s="59"/>
      <c r="B852" s="59"/>
      <c r="C852" s="59"/>
      <c r="D852" s="59"/>
      <c r="E852" s="59"/>
      <c r="F852" s="59"/>
      <c r="G852" s="59"/>
      <c r="H852" s="59"/>
      <c r="I852" s="59"/>
      <c r="J852" s="65"/>
      <c r="K852" s="65"/>
      <c r="L852" s="65"/>
      <c r="M852" s="65"/>
      <c r="N852" s="59"/>
      <c r="O852" s="59"/>
      <c r="P852" s="59"/>
      <c r="Q852" s="59"/>
      <c r="R852" s="59"/>
      <c r="S852" s="59"/>
      <c r="T852" s="59"/>
      <c r="U852" s="59"/>
      <c r="V852" s="59"/>
      <c r="W852" s="59"/>
      <c r="X852" s="59"/>
      <c r="Y852" s="59"/>
      <c r="Z852" s="91"/>
      <c r="AA852" s="59"/>
      <c r="AB852" s="59"/>
      <c r="AC852" s="59"/>
      <c r="AD852" s="59"/>
      <c r="AE852" s="59"/>
      <c r="AF852" s="59"/>
      <c r="AG852" s="59"/>
      <c r="AH852" s="59"/>
    </row>
    <row r="853" spans="1:34" ht="15.75" customHeight="1">
      <c r="A853" s="59"/>
      <c r="B853" s="59"/>
      <c r="C853" s="59"/>
      <c r="D853" s="59"/>
      <c r="E853" s="59"/>
      <c r="F853" s="59"/>
      <c r="G853" s="59"/>
      <c r="H853" s="59"/>
      <c r="I853" s="59"/>
      <c r="J853" s="65"/>
      <c r="K853" s="65"/>
      <c r="L853" s="65"/>
      <c r="M853" s="65"/>
      <c r="N853" s="59"/>
      <c r="O853" s="59"/>
      <c r="P853" s="59"/>
      <c r="Q853" s="59"/>
      <c r="R853" s="59"/>
      <c r="S853" s="59"/>
      <c r="T853" s="59"/>
      <c r="U853" s="59"/>
      <c r="V853" s="59"/>
      <c r="W853" s="59"/>
      <c r="X853" s="59"/>
      <c r="Y853" s="59"/>
      <c r="Z853" s="91"/>
      <c r="AA853" s="59"/>
      <c r="AB853" s="59"/>
      <c r="AC853" s="59"/>
      <c r="AD853" s="59"/>
      <c r="AE853" s="59"/>
      <c r="AF853" s="59"/>
      <c r="AG853" s="59"/>
      <c r="AH853" s="59"/>
    </row>
    <row r="854" spans="1:34" ht="15.75" customHeight="1">
      <c r="A854" s="59"/>
      <c r="B854" s="59"/>
      <c r="C854" s="59"/>
      <c r="D854" s="59"/>
      <c r="E854" s="59"/>
      <c r="F854" s="59"/>
      <c r="G854" s="59"/>
      <c r="H854" s="59"/>
      <c r="I854" s="59"/>
      <c r="J854" s="65"/>
      <c r="K854" s="65"/>
      <c r="L854" s="65"/>
      <c r="M854" s="65"/>
      <c r="N854" s="59"/>
      <c r="O854" s="59"/>
      <c r="P854" s="59"/>
      <c r="Q854" s="59"/>
      <c r="R854" s="59"/>
      <c r="S854" s="59"/>
      <c r="T854" s="59"/>
      <c r="U854" s="59"/>
      <c r="V854" s="59"/>
      <c r="W854" s="59"/>
      <c r="X854" s="59"/>
      <c r="Y854" s="59"/>
      <c r="Z854" s="91"/>
      <c r="AA854" s="59"/>
      <c r="AB854" s="59"/>
      <c r="AC854" s="59"/>
      <c r="AD854" s="59"/>
      <c r="AE854" s="59"/>
      <c r="AF854" s="59"/>
      <c r="AG854" s="59"/>
      <c r="AH854" s="59"/>
    </row>
    <row r="855" spans="1:34" ht="15.75" customHeight="1">
      <c r="A855" s="59"/>
      <c r="B855" s="59"/>
      <c r="C855" s="59"/>
      <c r="D855" s="59"/>
      <c r="E855" s="59"/>
      <c r="F855" s="59"/>
      <c r="G855" s="59"/>
      <c r="H855" s="59"/>
      <c r="I855" s="59"/>
      <c r="J855" s="65"/>
      <c r="K855" s="65"/>
      <c r="L855" s="65"/>
      <c r="M855" s="65"/>
      <c r="N855" s="59"/>
      <c r="O855" s="59"/>
      <c r="P855" s="59"/>
      <c r="Q855" s="59"/>
      <c r="R855" s="59"/>
      <c r="S855" s="59"/>
      <c r="T855" s="59"/>
      <c r="U855" s="59"/>
      <c r="V855" s="59"/>
      <c r="W855" s="59"/>
      <c r="X855" s="59"/>
      <c r="Y855" s="59"/>
      <c r="Z855" s="91"/>
      <c r="AA855" s="59"/>
      <c r="AB855" s="59"/>
      <c r="AC855" s="59"/>
      <c r="AD855" s="59"/>
      <c r="AE855" s="59"/>
      <c r="AF855" s="59"/>
      <c r="AG855" s="59"/>
      <c r="AH855" s="59"/>
    </row>
    <row r="856" spans="1:34" ht="15.75" customHeight="1">
      <c r="A856" s="59"/>
      <c r="B856" s="59"/>
      <c r="C856" s="59"/>
      <c r="D856" s="59"/>
      <c r="E856" s="59"/>
      <c r="F856" s="59"/>
      <c r="G856" s="59"/>
      <c r="H856" s="59"/>
      <c r="I856" s="59"/>
      <c r="J856" s="65"/>
      <c r="K856" s="65"/>
      <c r="L856" s="65"/>
      <c r="M856" s="65"/>
      <c r="N856" s="59"/>
      <c r="O856" s="59"/>
      <c r="P856" s="59"/>
      <c r="Q856" s="59"/>
      <c r="R856" s="59"/>
      <c r="S856" s="59"/>
      <c r="T856" s="59"/>
      <c r="U856" s="59"/>
      <c r="V856" s="59"/>
      <c r="W856" s="59"/>
      <c r="X856" s="59"/>
      <c r="Y856" s="59"/>
      <c r="Z856" s="91"/>
      <c r="AA856" s="59"/>
      <c r="AB856" s="59"/>
      <c r="AC856" s="59"/>
      <c r="AD856" s="59"/>
      <c r="AE856" s="59"/>
      <c r="AF856" s="59"/>
      <c r="AG856" s="59"/>
      <c r="AH856" s="59"/>
    </row>
    <row r="857" spans="1:34" ht="15.75" customHeight="1">
      <c r="A857" s="59"/>
      <c r="B857" s="59"/>
      <c r="C857" s="59"/>
      <c r="D857" s="59"/>
      <c r="E857" s="59"/>
      <c r="F857" s="59"/>
      <c r="G857" s="59"/>
      <c r="H857" s="59"/>
      <c r="I857" s="59"/>
      <c r="J857" s="65"/>
      <c r="K857" s="65"/>
      <c r="L857" s="65"/>
      <c r="M857" s="65"/>
      <c r="N857" s="59"/>
      <c r="O857" s="59"/>
      <c r="P857" s="59"/>
      <c r="Q857" s="59"/>
      <c r="R857" s="59"/>
      <c r="S857" s="59"/>
      <c r="T857" s="59"/>
      <c r="U857" s="59"/>
      <c r="V857" s="59"/>
      <c r="W857" s="59"/>
      <c r="X857" s="59"/>
      <c r="Y857" s="59"/>
      <c r="Z857" s="91"/>
      <c r="AA857" s="59"/>
      <c r="AB857" s="59"/>
      <c r="AC857" s="59"/>
      <c r="AD857" s="59"/>
      <c r="AE857" s="59"/>
      <c r="AF857" s="59"/>
      <c r="AG857" s="59"/>
      <c r="AH857" s="59"/>
    </row>
    <row r="858" spans="1:34" ht="15.75" customHeight="1">
      <c r="A858" s="59"/>
      <c r="B858" s="59"/>
      <c r="C858" s="59"/>
      <c r="D858" s="59"/>
      <c r="E858" s="59"/>
      <c r="F858" s="59"/>
      <c r="G858" s="59"/>
      <c r="H858" s="59"/>
      <c r="I858" s="59"/>
      <c r="J858" s="65"/>
      <c r="K858" s="65"/>
      <c r="L858" s="65"/>
      <c r="M858" s="65"/>
      <c r="N858" s="59"/>
      <c r="O858" s="59"/>
      <c r="P858" s="59"/>
      <c r="Q858" s="59"/>
      <c r="R858" s="59"/>
      <c r="S858" s="59"/>
      <c r="T858" s="59"/>
      <c r="U858" s="59"/>
      <c r="V858" s="59"/>
      <c r="W858" s="59"/>
      <c r="X858" s="59"/>
      <c r="Y858" s="59"/>
      <c r="Z858" s="91"/>
      <c r="AA858" s="59"/>
      <c r="AB858" s="59"/>
      <c r="AC858" s="59"/>
      <c r="AD858" s="59"/>
      <c r="AE858" s="59"/>
      <c r="AF858" s="59"/>
      <c r="AG858" s="59"/>
      <c r="AH858" s="59"/>
    </row>
    <row r="859" spans="1:34" ht="15.75" customHeight="1">
      <c r="A859" s="59"/>
      <c r="B859" s="59"/>
      <c r="C859" s="59"/>
      <c r="D859" s="59"/>
      <c r="E859" s="59"/>
      <c r="F859" s="59"/>
      <c r="G859" s="59"/>
      <c r="H859" s="59"/>
      <c r="I859" s="59"/>
      <c r="J859" s="65"/>
      <c r="K859" s="65"/>
      <c r="L859" s="65"/>
      <c r="M859" s="65"/>
      <c r="N859" s="59"/>
      <c r="O859" s="59"/>
      <c r="P859" s="59"/>
      <c r="Q859" s="59"/>
      <c r="R859" s="59"/>
      <c r="S859" s="59"/>
      <c r="T859" s="59"/>
      <c r="U859" s="59"/>
      <c r="V859" s="59"/>
      <c r="W859" s="59"/>
      <c r="X859" s="59"/>
      <c r="Y859" s="59"/>
      <c r="Z859" s="91"/>
      <c r="AA859" s="59"/>
      <c r="AB859" s="59"/>
      <c r="AC859" s="59"/>
      <c r="AD859" s="59"/>
      <c r="AE859" s="59"/>
      <c r="AF859" s="59"/>
      <c r="AG859" s="59"/>
      <c r="AH859" s="59"/>
    </row>
    <row r="860" spans="1:34" ht="15.75" customHeight="1">
      <c r="A860" s="59"/>
      <c r="B860" s="59"/>
      <c r="C860" s="59"/>
      <c r="D860" s="59"/>
      <c r="E860" s="59"/>
      <c r="F860" s="59"/>
      <c r="G860" s="59"/>
      <c r="H860" s="59"/>
      <c r="I860" s="59"/>
      <c r="J860" s="65"/>
      <c r="K860" s="65"/>
      <c r="L860" s="65"/>
      <c r="M860" s="65"/>
      <c r="N860" s="59"/>
      <c r="O860" s="59"/>
      <c r="P860" s="59"/>
      <c r="Q860" s="59"/>
      <c r="R860" s="59"/>
      <c r="S860" s="59"/>
      <c r="T860" s="59"/>
      <c r="U860" s="59"/>
      <c r="V860" s="59"/>
      <c r="W860" s="59"/>
      <c r="X860" s="59"/>
      <c r="Y860" s="59"/>
      <c r="Z860" s="91"/>
      <c r="AA860" s="59"/>
      <c r="AB860" s="59"/>
      <c r="AC860" s="59"/>
      <c r="AD860" s="59"/>
      <c r="AE860" s="59"/>
      <c r="AF860" s="59"/>
      <c r="AG860" s="59"/>
      <c r="AH860" s="59"/>
    </row>
    <row r="861" spans="1:34" ht="15.75" customHeight="1">
      <c r="A861" s="59"/>
      <c r="B861" s="59"/>
      <c r="C861" s="59"/>
      <c r="D861" s="59"/>
      <c r="E861" s="59"/>
      <c r="F861" s="59"/>
      <c r="G861" s="59"/>
      <c r="H861" s="59"/>
      <c r="I861" s="59"/>
      <c r="J861" s="65"/>
      <c r="K861" s="65"/>
      <c r="L861" s="65"/>
      <c r="M861" s="65"/>
      <c r="N861" s="59"/>
      <c r="O861" s="59"/>
      <c r="P861" s="59"/>
      <c r="Q861" s="59"/>
      <c r="R861" s="59"/>
      <c r="S861" s="59"/>
      <c r="T861" s="59"/>
      <c r="U861" s="59"/>
      <c r="V861" s="59"/>
      <c r="W861" s="59"/>
      <c r="X861" s="59"/>
      <c r="Y861" s="59"/>
      <c r="Z861" s="91"/>
      <c r="AA861" s="59"/>
      <c r="AB861" s="59"/>
      <c r="AC861" s="59"/>
      <c r="AD861" s="59"/>
      <c r="AE861" s="59"/>
      <c r="AF861" s="59"/>
      <c r="AG861" s="59"/>
      <c r="AH861" s="59"/>
    </row>
    <row r="862" spans="1:34" ht="15.75" customHeight="1">
      <c r="A862" s="59"/>
      <c r="B862" s="59"/>
      <c r="C862" s="59"/>
      <c r="D862" s="59"/>
      <c r="E862" s="59"/>
      <c r="F862" s="59"/>
      <c r="G862" s="59"/>
      <c r="H862" s="59"/>
      <c r="I862" s="59"/>
      <c r="J862" s="65"/>
      <c r="K862" s="65"/>
      <c r="L862" s="65"/>
      <c r="M862" s="65"/>
      <c r="N862" s="59"/>
      <c r="O862" s="59"/>
      <c r="P862" s="59"/>
      <c r="Q862" s="59"/>
      <c r="R862" s="59"/>
      <c r="S862" s="59"/>
      <c r="T862" s="59"/>
      <c r="U862" s="59"/>
      <c r="V862" s="59"/>
      <c r="W862" s="59"/>
      <c r="X862" s="59"/>
      <c r="Y862" s="59"/>
      <c r="Z862" s="91"/>
      <c r="AA862" s="59"/>
      <c r="AB862" s="59"/>
      <c r="AC862" s="59"/>
      <c r="AD862" s="59"/>
      <c r="AE862" s="59"/>
      <c r="AF862" s="59"/>
      <c r="AG862" s="59"/>
      <c r="AH862" s="59"/>
    </row>
    <row r="863" spans="1:34" ht="15.75" customHeight="1">
      <c r="A863" s="59"/>
      <c r="B863" s="59"/>
      <c r="C863" s="59"/>
      <c r="D863" s="59"/>
      <c r="E863" s="59"/>
      <c r="F863" s="59"/>
      <c r="G863" s="59"/>
      <c r="H863" s="59"/>
      <c r="I863" s="59"/>
      <c r="J863" s="65"/>
      <c r="K863" s="65"/>
      <c r="L863" s="65"/>
      <c r="M863" s="65"/>
      <c r="N863" s="59"/>
      <c r="O863" s="59"/>
      <c r="P863" s="59"/>
      <c r="Q863" s="59"/>
      <c r="R863" s="59"/>
      <c r="S863" s="59"/>
      <c r="T863" s="59"/>
      <c r="U863" s="59"/>
      <c r="V863" s="59"/>
      <c r="W863" s="59"/>
      <c r="X863" s="59"/>
      <c r="Y863" s="59"/>
      <c r="Z863" s="91"/>
      <c r="AA863" s="59"/>
      <c r="AB863" s="59"/>
      <c r="AC863" s="59"/>
      <c r="AD863" s="59"/>
      <c r="AE863" s="59"/>
      <c r="AF863" s="59"/>
      <c r="AG863" s="59"/>
      <c r="AH863" s="59"/>
    </row>
    <row r="864" spans="1:34" ht="15.75" customHeight="1">
      <c r="A864" s="59"/>
      <c r="B864" s="59"/>
      <c r="C864" s="59"/>
      <c r="D864" s="59"/>
      <c r="E864" s="59"/>
      <c r="F864" s="59"/>
      <c r="G864" s="59"/>
      <c r="H864" s="59"/>
      <c r="I864" s="59"/>
      <c r="J864" s="65"/>
      <c r="K864" s="65"/>
      <c r="L864" s="65"/>
      <c r="M864" s="65"/>
      <c r="N864" s="59"/>
      <c r="O864" s="59"/>
      <c r="P864" s="59"/>
      <c r="Q864" s="59"/>
      <c r="R864" s="59"/>
      <c r="S864" s="59"/>
      <c r="T864" s="59"/>
      <c r="U864" s="59"/>
      <c r="V864" s="59"/>
      <c r="W864" s="59"/>
      <c r="X864" s="59"/>
      <c r="Y864" s="59"/>
      <c r="Z864" s="91"/>
      <c r="AA864" s="59"/>
      <c r="AB864" s="59"/>
      <c r="AC864" s="59"/>
      <c r="AD864" s="59"/>
      <c r="AE864" s="59"/>
      <c r="AF864" s="59"/>
      <c r="AG864" s="59"/>
      <c r="AH864" s="59"/>
    </row>
    <row r="865" spans="1:34" ht="15.75" customHeight="1">
      <c r="A865" s="59"/>
      <c r="B865" s="59"/>
      <c r="C865" s="59"/>
      <c r="D865" s="59"/>
      <c r="E865" s="59"/>
      <c r="F865" s="59"/>
      <c r="G865" s="59"/>
      <c r="H865" s="59"/>
      <c r="I865" s="59"/>
      <c r="J865" s="65"/>
      <c r="K865" s="65"/>
      <c r="L865" s="65"/>
      <c r="M865" s="65"/>
      <c r="N865" s="59"/>
      <c r="O865" s="59"/>
      <c r="P865" s="59"/>
      <c r="Q865" s="59"/>
      <c r="R865" s="59"/>
      <c r="S865" s="59"/>
      <c r="T865" s="59"/>
      <c r="U865" s="59"/>
      <c r="V865" s="59"/>
      <c r="W865" s="59"/>
      <c r="X865" s="59"/>
      <c r="Y865" s="59"/>
      <c r="Z865" s="91"/>
      <c r="AA865" s="59"/>
      <c r="AB865" s="59"/>
      <c r="AC865" s="59"/>
      <c r="AD865" s="59"/>
      <c r="AE865" s="59"/>
      <c r="AF865" s="59"/>
      <c r="AG865" s="59"/>
      <c r="AH865" s="59"/>
    </row>
    <row r="866" spans="1:34" ht="15.75" customHeight="1">
      <c r="A866" s="59"/>
      <c r="B866" s="59"/>
      <c r="C866" s="59"/>
      <c r="D866" s="59"/>
      <c r="E866" s="59"/>
      <c r="F866" s="59"/>
      <c r="G866" s="59"/>
      <c r="H866" s="59"/>
      <c r="I866" s="59"/>
      <c r="J866" s="65"/>
      <c r="K866" s="65"/>
      <c r="L866" s="65"/>
      <c r="M866" s="65"/>
      <c r="N866" s="59"/>
      <c r="O866" s="59"/>
      <c r="P866" s="59"/>
      <c r="Q866" s="59"/>
      <c r="R866" s="59"/>
      <c r="S866" s="59"/>
      <c r="T866" s="59"/>
      <c r="U866" s="59"/>
      <c r="V866" s="59"/>
      <c r="W866" s="59"/>
      <c r="X866" s="59"/>
      <c r="Y866" s="59"/>
      <c r="Z866" s="91"/>
      <c r="AA866" s="59"/>
      <c r="AB866" s="59"/>
      <c r="AC866" s="59"/>
      <c r="AD866" s="59"/>
      <c r="AE866" s="59"/>
      <c r="AF866" s="59"/>
      <c r="AG866" s="59"/>
      <c r="AH866" s="59"/>
    </row>
    <row r="867" spans="1:34" ht="15.75" customHeight="1">
      <c r="A867" s="59"/>
      <c r="B867" s="59"/>
      <c r="C867" s="59"/>
      <c r="D867" s="59"/>
      <c r="E867" s="59"/>
      <c r="F867" s="59"/>
      <c r="G867" s="59"/>
      <c r="H867" s="59"/>
      <c r="I867" s="59"/>
      <c r="J867" s="65"/>
      <c r="K867" s="65"/>
      <c r="L867" s="65"/>
      <c r="M867" s="65"/>
      <c r="N867" s="59"/>
      <c r="O867" s="59"/>
      <c r="P867" s="59"/>
      <c r="Q867" s="59"/>
      <c r="R867" s="59"/>
      <c r="S867" s="59"/>
      <c r="T867" s="59"/>
      <c r="U867" s="59"/>
      <c r="V867" s="59"/>
      <c r="W867" s="59"/>
      <c r="X867" s="59"/>
      <c r="Y867" s="59"/>
      <c r="Z867" s="91"/>
      <c r="AA867" s="59"/>
      <c r="AB867" s="59"/>
      <c r="AC867" s="59"/>
      <c r="AD867" s="59"/>
      <c r="AE867" s="59"/>
      <c r="AF867" s="59"/>
      <c r="AG867" s="59"/>
      <c r="AH867" s="59"/>
    </row>
    <row r="868" spans="1:34" ht="15.75" customHeight="1">
      <c r="A868" s="59"/>
      <c r="B868" s="59"/>
      <c r="C868" s="59"/>
      <c r="D868" s="59"/>
      <c r="E868" s="59"/>
      <c r="F868" s="59"/>
      <c r="G868" s="59"/>
      <c r="H868" s="59"/>
      <c r="I868" s="59"/>
      <c r="J868" s="65"/>
      <c r="K868" s="65"/>
      <c r="L868" s="65"/>
      <c r="M868" s="65"/>
      <c r="N868" s="59"/>
      <c r="O868" s="59"/>
      <c r="P868" s="59"/>
      <c r="Q868" s="59"/>
      <c r="R868" s="59"/>
      <c r="S868" s="59"/>
      <c r="T868" s="59"/>
      <c r="U868" s="59"/>
      <c r="V868" s="59"/>
      <c r="W868" s="59"/>
      <c r="X868" s="59"/>
      <c r="Y868" s="59"/>
      <c r="Z868" s="91"/>
      <c r="AA868" s="59"/>
      <c r="AB868" s="59"/>
      <c r="AC868" s="59"/>
      <c r="AD868" s="59"/>
      <c r="AE868" s="59"/>
      <c r="AF868" s="59"/>
      <c r="AG868" s="59"/>
      <c r="AH868" s="59"/>
    </row>
    <row r="869" spans="1:34" ht="15.75" customHeight="1">
      <c r="A869" s="59"/>
      <c r="B869" s="59"/>
      <c r="C869" s="59"/>
      <c r="D869" s="59"/>
      <c r="E869" s="59"/>
      <c r="F869" s="59"/>
      <c r="G869" s="59"/>
      <c r="H869" s="59"/>
      <c r="I869" s="59"/>
      <c r="J869" s="65"/>
      <c r="K869" s="65"/>
      <c r="L869" s="65"/>
      <c r="M869" s="65"/>
      <c r="N869" s="59"/>
      <c r="O869" s="59"/>
      <c r="P869" s="59"/>
      <c r="Q869" s="59"/>
      <c r="R869" s="59"/>
      <c r="S869" s="59"/>
      <c r="T869" s="59"/>
      <c r="U869" s="59"/>
      <c r="V869" s="59"/>
      <c r="W869" s="59"/>
      <c r="X869" s="59"/>
      <c r="Y869" s="59"/>
      <c r="Z869" s="91"/>
      <c r="AA869" s="59"/>
      <c r="AB869" s="59"/>
      <c r="AC869" s="59"/>
      <c r="AD869" s="59"/>
      <c r="AE869" s="59"/>
      <c r="AF869" s="59"/>
      <c r="AG869" s="59"/>
      <c r="AH869" s="59"/>
    </row>
    <row r="870" spans="1:34" ht="15.75" customHeight="1">
      <c r="A870" s="59"/>
      <c r="B870" s="59"/>
      <c r="C870" s="59"/>
      <c r="D870" s="59"/>
      <c r="E870" s="59"/>
      <c r="F870" s="59"/>
      <c r="G870" s="59"/>
      <c r="H870" s="59"/>
      <c r="I870" s="59"/>
      <c r="J870" s="65"/>
      <c r="K870" s="65"/>
      <c r="L870" s="65"/>
      <c r="M870" s="65"/>
      <c r="N870" s="59"/>
      <c r="O870" s="59"/>
      <c r="P870" s="59"/>
      <c r="Q870" s="59"/>
      <c r="R870" s="59"/>
      <c r="S870" s="59"/>
      <c r="T870" s="59"/>
      <c r="U870" s="59"/>
      <c r="V870" s="59"/>
      <c r="W870" s="59"/>
      <c r="X870" s="59"/>
      <c r="Y870" s="59"/>
      <c r="Z870" s="91"/>
      <c r="AA870" s="59"/>
      <c r="AB870" s="59"/>
      <c r="AC870" s="59"/>
      <c r="AD870" s="59"/>
      <c r="AE870" s="59"/>
      <c r="AF870" s="59"/>
      <c r="AG870" s="59"/>
      <c r="AH870" s="59"/>
    </row>
    <row r="871" spans="1:34" ht="15.75" customHeight="1">
      <c r="A871" s="59"/>
      <c r="B871" s="59"/>
      <c r="C871" s="59"/>
      <c r="D871" s="59"/>
      <c r="E871" s="59"/>
      <c r="F871" s="59"/>
      <c r="G871" s="59"/>
      <c r="H871" s="59"/>
      <c r="I871" s="59"/>
      <c r="J871" s="65"/>
      <c r="K871" s="65"/>
      <c r="L871" s="65"/>
      <c r="M871" s="65"/>
      <c r="N871" s="59"/>
      <c r="O871" s="59"/>
      <c r="P871" s="59"/>
      <c r="Q871" s="59"/>
      <c r="R871" s="59"/>
      <c r="S871" s="59"/>
      <c r="T871" s="59"/>
      <c r="U871" s="59"/>
      <c r="V871" s="59"/>
      <c r="W871" s="59"/>
      <c r="X871" s="59"/>
      <c r="Y871" s="59"/>
      <c r="Z871" s="91"/>
      <c r="AA871" s="59"/>
      <c r="AB871" s="59"/>
      <c r="AC871" s="59"/>
      <c r="AD871" s="59"/>
      <c r="AE871" s="59"/>
      <c r="AF871" s="59"/>
      <c r="AG871" s="59"/>
      <c r="AH871" s="59"/>
    </row>
    <row r="872" spans="1:34" ht="15.75" customHeight="1">
      <c r="A872" s="59"/>
      <c r="B872" s="59"/>
      <c r="C872" s="59"/>
      <c r="D872" s="59"/>
      <c r="E872" s="59"/>
      <c r="F872" s="59"/>
      <c r="G872" s="59"/>
      <c r="H872" s="59"/>
      <c r="I872" s="59"/>
      <c r="J872" s="65"/>
      <c r="K872" s="65"/>
      <c r="L872" s="65"/>
      <c r="M872" s="65"/>
      <c r="N872" s="59"/>
      <c r="O872" s="59"/>
      <c r="P872" s="59"/>
      <c r="Q872" s="59"/>
      <c r="R872" s="59"/>
      <c r="S872" s="59"/>
      <c r="T872" s="59"/>
      <c r="U872" s="59"/>
      <c r="V872" s="59"/>
      <c r="W872" s="59"/>
      <c r="X872" s="59"/>
      <c r="Y872" s="59"/>
      <c r="Z872" s="91"/>
      <c r="AA872" s="59"/>
      <c r="AB872" s="59"/>
      <c r="AC872" s="59"/>
      <c r="AD872" s="59"/>
      <c r="AE872" s="59"/>
      <c r="AF872" s="59"/>
      <c r="AG872" s="59"/>
      <c r="AH872" s="59"/>
    </row>
    <row r="873" spans="1:34" ht="15.75" customHeight="1">
      <c r="A873" s="59"/>
      <c r="B873" s="59"/>
      <c r="C873" s="59"/>
      <c r="D873" s="59"/>
      <c r="E873" s="59"/>
      <c r="F873" s="59"/>
      <c r="G873" s="59"/>
      <c r="H873" s="59"/>
      <c r="I873" s="59"/>
      <c r="J873" s="65"/>
      <c r="K873" s="65"/>
      <c r="L873" s="65"/>
      <c r="M873" s="65"/>
      <c r="N873" s="59"/>
      <c r="O873" s="59"/>
      <c r="P873" s="59"/>
      <c r="Q873" s="59"/>
      <c r="R873" s="59"/>
      <c r="S873" s="59"/>
      <c r="T873" s="59"/>
      <c r="U873" s="59"/>
      <c r="V873" s="59"/>
      <c r="W873" s="59"/>
      <c r="X873" s="59"/>
      <c r="Y873" s="59"/>
      <c r="Z873" s="91"/>
      <c r="AA873" s="59"/>
      <c r="AB873" s="59"/>
      <c r="AC873" s="59"/>
      <c r="AD873" s="59"/>
      <c r="AE873" s="59"/>
      <c r="AF873" s="59"/>
      <c r="AG873" s="59"/>
      <c r="AH873" s="59"/>
    </row>
    <row r="874" spans="1:34" ht="15.75" customHeight="1">
      <c r="A874" s="59"/>
      <c r="B874" s="59"/>
      <c r="C874" s="59"/>
      <c r="D874" s="59"/>
      <c r="E874" s="59"/>
      <c r="F874" s="59"/>
      <c r="G874" s="59"/>
      <c r="H874" s="59"/>
      <c r="I874" s="59"/>
      <c r="J874" s="65"/>
      <c r="K874" s="65"/>
      <c r="L874" s="65"/>
      <c r="M874" s="65"/>
      <c r="N874" s="59"/>
      <c r="O874" s="59"/>
      <c r="P874" s="59"/>
      <c r="Q874" s="59"/>
      <c r="R874" s="59"/>
      <c r="S874" s="59"/>
      <c r="T874" s="59"/>
      <c r="U874" s="59"/>
      <c r="V874" s="59"/>
      <c r="W874" s="59"/>
      <c r="X874" s="59"/>
      <c r="Y874" s="59"/>
      <c r="Z874" s="91"/>
      <c r="AA874" s="59"/>
      <c r="AB874" s="59"/>
      <c r="AC874" s="59"/>
      <c r="AD874" s="59"/>
      <c r="AE874" s="59"/>
      <c r="AF874" s="59"/>
      <c r="AG874" s="59"/>
      <c r="AH874" s="59"/>
    </row>
    <row r="875" spans="1:34" ht="15.75" customHeight="1">
      <c r="A875" s="59"/>
      <c r="B875" s="59"/>
      <c r="C875" s="59"/>
      <c r="D875" s="59"/>
      <c r="E875" s="59"/>
      <c r="F875" s="59"/>
      <c r="G875" s="59"/>
      <c r="H875" s="59"/>
      <c r="I875" s="59"/>
      <c r="J875" s="65"/>
      <c r="K875" s="65"/>
      <c r="L875" s="65"/>
      <c r="M875" s="65"/>
      <c r="N875" s="59"/>
      <c r="O875" s="59"/>
      <c r="P875" s="59"/>
      <c r="Q875" s="59"/>
      <c r="R875" s="59"/>
      <c r="S875" s="59"/>
      <c r="T875" s="59"/>
      <c r="U875" s="59"/>
      <c r="V875" s="59"/>
      <c r="W875" s="59"/>
      <c r="X875" s="59"/>
      <c r="Y875" s="59"/>
      <c r="Z875" s="91"/>
      <c r="AA875" s="59"/>
      <c r="AB875" s="59"/>
      <c r="AC875" s="59"/>
      <c r="AD875" s="59"/>
      <c r="AE875" s="59"/>
      <c r="AF875" s="59"/>
      <c r="AG875" s="59"/>
      <c r="AH875" s="59"/>
    </row>
    <row r="876" spans="1:34" ht="15.75" customHeight="1">
      <c r="A876" s="59"/>
      <c r="B876" s="59"/>
      <c r="C876" s="59"/>
      <c r="D876" s="59"/>
      <c r="E876" s="59"/>
      <c r="F876" s="59"/>
      <c r="G876" s="59"/>
      <c r="H876" s="59"/>
      <c r="I876" s="59"/>
      <c r="J876" s="65"/>
      <c r="K876" s="65"/>
      <c r="L876" s="65"/>
      <c r="M876" s="65"/>
      <c r="N876" s="59"/>
      <c r="O876" s="59"/>
      <c r="P876" s="59"/>
      <c r="Q876" s="59"/>
      <c r="R876" s="59"/>
      <c r="S876" s="59"/>
      <c r="T876" s="59"/>
      <c r="U876" s="59"/>
      <c r="V876" s="59"/>
      <c r="W876" s="59"/>
      <c r="X876" s="59"/>
      <c r="Y876" s="59"/>
      <c r="Z876" s="91"/>
      <c r="AA876" s="59"/>
      <c r="AB876" s="59"/>
      <c r="AC876" s="59"/>
      <c r="AD876" s="59"/>
      <c r="AE876" s="59"/>
      <c r="AF876" s="59"/>
      <c r="AG876" s="59"/>
      <c r="AH876" s="59"/>
    </row>
    <row r="877" spans="1:34" ht="15.75" customHeight="1">
      <c r="A877" s="59"/>
      <c r="B877" s="59"/>
      <c r="C877" s="59"/>
      <c r="D877" s="59"/>
      <c r="E877" s="59"/>
      <c r="F877" s="59"/>
      <c r="G877" s="59"/>
      <c r="H877" s="59"/>
      <c r="I877" s="59"/>
      <c r="J877" s="65"/>
      <c r="K877" s="65"/>
      <c r="L877" s="65"/>
      <c r="M877" s="65"/>
      <c r="N877" s="59"/>
      <c r="O877" s="59"/>
      <c r="P877" s="59"/>
      <c r="Q877" s="59"/>
      <c r="R877" s="59"/>
      <c r="S877" s="59"/>
      <c r="T877" s="59"/>
      <c r="U877" s="59"/>
      <c r="V877" s="59"/>
      <c r="W877" s="59"/>
      <c r="X877" s="59"/>
      <c r="Y877" s="59"/>
      <c r="Z877" s="91"/>
      <c r="AA877" s="59"/>
      <c r="AB877" s="59"/>
      <c r="AC877" s="59"/>
      <c r="AD877" s="59"/>
      <c r="AE877" s="59"/>
      <c r="AF877" s="59"/>
      <c r="AG877" s="59"/>
      <c r="AH877" s="59"/>
    </row>
    <row r="878" spans="1:34" ht="15.75" customHeight="1">
      <c r="A878" s="59"/>
      <c r="B878" s="59"/>
      <c r="C878" s="59"/>
      <c r="D878" s="59"/>
      <c r="E878" s="59"/>
      <c r="F878" s="59"/>
      <c r="G878" s="59"/>
      <c r="H878" s="59"/>
      <c r="I878" s="59"/>
      <c r="J878" s="65"/>
      <c r="K878" s="65"/>
      <c r="L878" s="65"/>
      <c r="M878" s="65"/>
      <c r="N878" s="59"/>
      <c r="O878" s="59"/>
      <c r="P878" s="59"/>
      <c r="Q878" s="59"/>
      <c r="R878" s="59"/>
      <c r="S878" s="59"/>
      <c r="T878" s="59"/>
      <c r="U878" s="59"/>
      <c r="V878" s="59"/>
      <c r="W878" s="59"/>
      <c r="X878" s="59"/>
      <c r="Y878" s="59"/>
      <c r="Z878" s="91"/>
      <c r="AA878" s="59"/>
      <c r="AB878" s="59"/>
      <c r="AC878" s="59"/>
      <c r="AD878" s="59"/>
      <c r="AE878" s="59"/>
      <c r="AF878" s="59"/>
      <c r="AG878" s="59"/>
      <c r="AH878" s="59"/>
    </row>
    <row r="879" spans="1:34" ht="15.75" customHeight="1">
      <c r="A879" s="59"/>
      <c r="B879" s="59"/>
      <c r="C879" s="59"/>
      <c r="D879" s="59"/>
      <c r="E879" s="59"/>
      <c r="F879" s="59"/>
      <c r="G879" s="59"/>
      <c r="H879" s="59"/>
      <c r="I879" s="59"/>
      <c r="J879" s="65"/>
      <c r="K879" s="65"/>
      <c r="L879" s="65"/>
      <c r="M879" s="65"/>
      <c r="N879" s="59"/>
      <c r="O879" s="59"/>
      <c r="P879" s="59"/>
      <c r="Q879" s="59"/>
      <c r="R879" s="59"/>
      <c r="S879" s="59"/>
      <c r="T879" s="59"/>
      <c r="U879" s="59"/>
      <c r="V879" s="59"/>
      <c r="W879" s="59"/>
      <c r="X879" s="59"/>
      <c r="Y879" s="59"/>
      <c r="Z879" s="91"/>
      <c r="AA879" s="59"/>
      <c r="AB879" s="59"/>
      <c r="AC879" s="59"/>
      <c r="AD879" s="59"/>
      <c r="AE879" s="59"/>
      <c r="AF879" s="59"/>
      <c r="AG879" s="59"/>
      <c r="AH879" s="59"/>
    </row>
    <row r="880" spans="1:34" ht="15.75" customHeight="1">
      <c r="A880" s="59"/>
      <c r="B880" s="59"/>
      <c r="C880" s="59"/>
      <c r="D880" s="59"/>
      <c r="E880" s="59"/>
      <c r="F880" s="59"/>
      <c r="G880" s="59"/>
      <c r="H880" s="59"/>
      <c r="I880" s="59"/>
      <c r="J880" s="65"/>
      <c r="K880" s="65"/>
      <c r="L880" s="65"/>
      <c r="M880" s="65"/>
      <c r="N880" s="59"/>
      <c r="O880" s="59"/>
      <c r="P880" s="59"/>
      <c r="Q880" s="59"/>
      <c r="R880" s="59"/>
      <c r="S880" s="59"/>
      <c r="T880" s="59"/>
      <c r="U880" s="59"/>
      <c r="V880" s="59"/>
      <c r="W880" s="59"/>
      <c r="X880" s="59"/>
      <c r="Y880" s="59"/>
      <c r="Z880" s="91"/>
      <c r="AA880" s="59"/>
      <c r="AB880" s="59"/>
      <c r="AC880" s="59"/>
      <c r="AD880" s="59"/>
      <c r="AE880" s="59"/>
      <c r="AF880" s="59"/>
      <c r="AG880" s="59"/>
      <c r="AH880" s="59"/>
    </row>
    <row r="881" spans="1:34" ht="15.75" customHeight="1">
      <c r="A881" s="59"/>
      <c r="B881" s="59"/>
      <c r="C881" s="59"/>
      <c r="D881" s="59"/>
      <c r="E881" s="59"/>
      <c r="F881" s="59"/>
      <c r="G881" s="59"/>
      <c r="H881" s="59"/>
      <c r="I881" s="59"/>
      <c r="J881" s="65"/>
      <c r="K881" s="65"/>
      <c r="L881" s="65"/>
      <c r="M881" s="65"/>
      <c r="N881" s="59"/>
      <c r="O881" s="59"/>
      <c r="P881" s="59"/>
      <c r="Q881" s="59"/>
      <c r="R881" s="59"/>
      <c r="S881" s="59"/>
      <c r="T881" s="59"/>
      <c r="U881" s="59"/>
      <c r="V881" s="59"/>
      <c r="W881" s="59"/>
      <c r="X881" s="59"/>
      <c r="Y881" s="59"/>
      <c r="Z881" s="91"/>
      <c r="AA881" s="59"/>
      <c r="AB881" s="59"/>
      <c r="AC881" s="59"/>
      <c r="AD881" s="59"/>
      <c r="AE881" s="59"/>
      <c r="AF881" s="59"/>
      <c r="AG881" s="59"/>
      <c r="AH881" s="59"/>
    </row>
    <row r="882" spans="1:34" ht="15.75" customHeight="1">
      <c r="A882" s="59"/>
      <c r="B882" s="59"/>
      <c r="C882" s="59"/>
      <c r="D882" s="59"/>
      <c r="E882" s="59"/>
      <c r="F882" s="59"/>
      <c r="G882" s="59"/>
      <c r="H882" s="59"/>
      <c r="I882" s="59"/>
      <c r="J882" s="65"/>
      <c r="K882" s="65"/>
      <c r="L882" s="65"/>
      <c r="M882" s="65"/>
      <c r="N882" s="59"/>
      <c r="O882" s="59"/>
      <c r="P882" s="59"/>
      <c r="Q882" s="59"/>
      <c r="R882" s="59"/>
      <c r="S882" s="59"/>
      <c r="T882" s="59"/>
      <c r="U882" s="59"/>
      <c r="V882" s="59"/>
      <c r="W882" s="59"/>
      <c r="X882" s="59"/>
      <c r="Y882" s="59"/>
      <c r="Z882" s="91"/>
      <c r="AA882" s="59"/>
      <c r="AB882" s="59"/>
      <c r="AC882" s="59"/>
      <c r="AD882" s="59"/>
      <c r="AE882" s="59"/>
      <c r="AF882" s="59"/>
      <c r="AG882" s="59"/>
      <c r="AH882" s="59"/>
    </row>
    <row r="883" spans="1:34" ht="15.75" customHeight="1">
      <c r="A883" s="59"/>
      <c r="B883" s="59"/>
      <c r="C883" s="59"/>
      <c r="D883" s="59"/>
      <c r="E883" s="59"/>
      <c r="F883" s="59"/>
      <c r="G883" s="59"/>
      <c r="H883" s="59"/>
      <c r="I883" s="59"/>
      <c r="J883" s="65"/>
      <c r="K883" s="65"/>
      <c r="L883" s="65"/>
      <c r="M883" s="65"/>
      <c r="N883" s="59"/>
      <c r="O883" s="59"/>
      <c r="P883" s="59"/>
      <c r="Q883" s="59"/>
      <c r="R883" s="59"/>
      <c r="S883" s="59"/>
      <c r="T883" s="59"/>
      <c r="U883" s="59"/>
      <c r="V883" s="59"/>
      <c r="W883" s="59"/>
      <c r="X883" s="59"/>
      <c r="Y883" s="59"/>
      <c r="Z883" s="91"/>
      <c r="AA883" s="59"/>
      <c r="AB883" s="59"/>
      <c r="AC883" s="59"/>
      <c r="AD883" s="59"/>
      <c r="AE883" s="59"/>
      <c r="AF883" s="59"/>
      <c r="AG883" s="59"/>
      <c r="AH883" s="59"/>
    </row>
    <row r="884" spans="1:34" ht="15.75" customHeight="1">
      <c r="A884" s="59"/>
      <c r="B884" s="59"/>
      <c r="C884" s="59"/>
      <c r="D884" s="59"/>
      <c r="E884" s="59"/>
      <c r="F884" s="59"/>
      <c r="G884" s="59"/>
      <c r="H884" s="59"/>
      <c r="I884" s="59"/>
      <c r="J884" s="65"/>
      <c r="K884" s="65"/>
      <c r="L884" s="65"/>
      <c r="M884" s="65"/>
      <c r="N884" s="59"/>
      <c r="O884" s="59"/>
      <c r="P884" s="59"/>
      <c r="Q884" s="59"/>
      <c r="R884" s="59"/>
      <c r="S884" s="59"/>
      <c r="T884" s="59"/>
      <c r="U884" s="59"/>
      <c r="V884" s="59"/>
      <c r="W884" s="59"/>
      <c r="X884" s="59"/>
      <c r="Y884" s="59"/>
      <c r="Z884" s="91"/>
      <c r="AA884" s="59"/>
      <c r="AB884" s="59"/>
      <c r="AC884" s="59"/>
      <c r="AD884" s="59"/>
      <c r="AE884" s="59"/>
      <c r="AF884" s="59"/>
      <c r="AG884" s="59"/>
      <c r="AH884" s="59"/>
    </row>
    <row r="885" spans="1:34" ht="15.75" customHeight="1">
      <c r="A885" s="59"/>
      <c r="B885" s="59"/>
      <c r="C885" s="59"/>
      <c r="D885" s="59"/>
      <c r="E885" s="59"/>
      <c r="F885" s="59"/>
      <c r="G885" s="59"/>
      <c r="H885" s="59"/>
      <c r="I885" s="59"/>
      <c r="J885" s="65"/>
      <c r="K885" s="65"/>
      <c r="L885" s="65"/>
      <c r="M885" s="65"/>
      <c r="N885" s="59"/>
      <c r="O885" s="59"/>
      <c r="P885" s="59"/>
      <c r="Q885" s="59"/>
      <c r="R885" s="59"/>
      <c r="S885" s="59"/>
      <c r="T885" s="59"/>
      <c r="U885" s="59"/>
      <c r="V885" s="59"/>
      <c r="W885" s="59"/>
      <c r="X885" s="59"/>
      <c r="Y885" s="59"/>
      <c r="Z885" s="91"/>
      <c r="AA885" s="59"/>
      <c r="AB885" s="59"/>
      <c r="AC885" s="59"/>
      <c r="AD885" s="59"/>
      <c r="AE885" s="59"/>
      <c r="AF885" s="59"/>
      <c r="AG885" s="59"/>
      <c r="AH885" s="59"/>
    </row>
    <row r="886" spans="1:34" ht="15.75" customHeight="1">
      <c r="A886" s="59"/>
      <c r="B886" s="59"/>
      <c r="C886" s="59"/>
      <c r="D886" s="59"/>
      <c r="E886" s="59"/>
      <c r="F886" s="59"/>
      <c r="G886" s="59"/>
      <c r="H886" s="59"/>
      <c r="I886" s="59"/>
      <c r="J886" s="65"/>
      <c r="K886" s="65"/>
      <c r="L886" s="65"/>
      <c r="M886" s="65"/>
      <c r="N886" s="59"/>
      <c r="O886" s="59"/>
      <c r="P886" s="59"/>
      <c r="Q886" s="59"/>
      <c r="R886" s="59"/>
      <c r="S886" s="59"/>
      <c r="T886" s="59"/>
      <c r="U886" s="59"/>
      <c r="V886" s="59"/>
      <c r="W886" s="59"/>
      <c r="X886" s="59"/>
      <c r="Y886" s="59"/>
      <c r="Z886" s="91"/>
      <c r="AA886" s="59"/>
      <c r="AB886" s="59"/>
      <c r="AC886" s="59"/>
      <c r="AD886" s="59"/>
      <c r="AE886" s="59"/>
      <c r="AF886" s="59"/>
      <c r="AG886" s="59"/>
      <c r="AH886" s="59"/>
    </row>
    <row r="887" spans="1:34" ht="15.75" customHeight="1">
      <c r="A887" s="59"/>
      <c r="B887" s="59"/>
      <c r="C887" s="59"/>
      <c r="D887" s="59"/>
      <c r="E887" s="59"/>
      <c r="F887" s="59"/>
      <c r="G887" s="59"/>
      <c r="H887" s="59"/>
      <c r="I887" s="59"/>
      <c r="J887" s="65"/>
      <c r="K887" s="65"/>
      <c r="L887" s="65"/>
      <c r="M887" s="65"/>
      <c r="N887" s="59"/>
      <c r="O887" s="59"/>
      <c r="P887" s="59"/>
      <c r="Q887" s="59"/>
      <c r="R887" s="59"/>
      <c r="S887" s="59"/>
      <c r="T887" s="59"/>
      <c r="U887" s="59"/>
      <c r="V887" s="59"/>
      <c r="W887" s="59"/>
      <c r="X887" s="59"/>
      <c r="Y887" s="59"/>
      <c r="Z887" s="91"/>
      <c r="AA887" s="59"/>
      <c r="AB887" s="59"/>
      <c r="AC887" s="59"/>
      <c r="AD887" s="59"/>
      <c r="AE887" s="59"/>
      <c r="AF887" s="59"/>
      <c r="AG887" s="59"/>
      <c r="AH887" s="59"/>
    </row>
    <row r="888" spans="1:34" ht="15.75" customHeight="1">
      <c r="A888" s="59"/>
      <c r="B888" s="59"/>
      <c r="C888" s="59"/>
      <c r="D888" s="59"/>
      <c r="E888" s="59"/>
      <c r="F888" s="59"/>
      <c r="G888" s="59"/>
      <c r="H888" s="59"/>
      <c r="I888" s="59"/>
      <c r="J888" s="65"/>
      <c r="K888" s="65"/>
      <c r="L888" s="65"/>
      <c r="M888" s="65"/>
      <c r="N888" s="59"/>
      <c r="O888" s="59"/>
      <c r="P888" s="59"/>
      <c r="Q888" s="59"/>
      <c r="R888" s="59"/>
      <c r="S888" s="59"/>
      <c r="T888" s="59"/>
      <c r="U888" s="59"/>
      <c r="V888" s="59"/>
      <c r="W888" s="59"/>
      <c r="X888" s="59"/>
      <c r="Y888" s="59"/>
      <c r="Z888" s="91"/>
      <c r="AA888" s="59"/>
      <c r="AB888" s="59"/>
      <c r="AC888" s="59"/>
      <c r="AD888" s="59"/>
      <c r="AE888" s="59"/>
      <c r="AF888" s="59"/>
      <c r="AG888" s="59"/>
      <c r="AH888" s="59"/>
    </row>
    <row r="889" spans="1:34" ht="15.75" customHeight="1">
      <c r="A889" s="59"/>
      <c r="B889" s="59"/>
      <c r="C889" s="59"/>
      <c r="D889" s="59"/>
      <c r="E889" s="59"/>
      <c r="F889" s="59"/>
      <c r="G889" s="59"/>
      <c r="H889" s="59"/>
      <c r="I889" s="59"/>
      <c r="J889" s="65"/>
      <c r="K889" s="65"/>
      <c r="L889" s="65"/>
      <c r="M889" s="65"/>
      <c r="N889" s="59"/>
      <c r="O889" s="59"/>
      <c r="P889" s="59"/>
      <c r="Q889" s="59"/>
      <c r="R889" s="59"/>
      <c r="S889" s="59"/>
      <c r="T889" s="59"/>
      <c r="U889" s="59"/>
      <c r="V889" s="59"/>
      <c r="W889" s="59"/>
      <c r="X889" s="59"/>
      <c r="Y889" s="59"/>
      <c r="Z889" s="91"/>
      <c r="AA889" s="59"/>
      <c r="AB889" s="59"/>
      <c r="AC889" s="59"/>
      <c r="AD889" s="59"/>
      <c r="AE889" s="59"/>
      <c r="AF889" s="59"/>
      <c r="AG889" s="59"/>
      <c r="AH889" s="59"/>
    </row>
    <row r="890" spans="1:34" ht="15.75" customHeight="1">
      <c r="A890" s="59"/>
      <c r="B890" s="59"/>
      <c r="C890" s="59"/>
      <c r="D890" s="59"/>
      <c r="E890" s="59"/>
      <c r="F890" s="59"/>
      <c r="G890" s="59"/>
      <c r="H890" s="59"/>
      <c r="I890" s="59"/>
      <c r="J890" s="65"/>
      <c r="K890" s="65"/>
      <c r="L890" s="65"/>
      <c r="M890" s="65"/>
      <c r="N890" s="59"/>
      <c r="O890" s="59"/>
      <c r="P890" s="59"/>
      <c r="Q890" s="59"/>
      <c r="R890" s="59"/>
      <c r="S890" s="59"/>
      <c r="T890" s="59"/>
      <c r="U890" s="59"/>
      <c r="V890" s="59"/>
      <c r="W890" s="59"/>
      <c r="X890" s="59"/>
      <c r="Y890" s="59"/>
      <c r="Z890" s="91"/>
      <c r="AA890" s="59"/>
      <c r="AB890" s="59"/>
      <c r="AC890" s="59"/>
      <c r="AD890" s="59"/>
      <c r="AE890" s="59"/>
      <c r="AF890" s="59"/>
      <c r="AG890" s="59"/>
      <c r="AH890" s="59"/>
    </row>
    <row r="891" spans="1:34" ht="15.75" customHeight="1">
      <c r="A891" s="59"/>
      <c r="B891" s="59"/>
      <c r="C891" s="59"/>
      <c r="D891" s="59"/>
      <c r="E891" s="59"/>
      <c r="F891" s="59"/>
      <c r="G891" s="59"/>
      <c r="H891" s="59"/>
      <c r="I891" s="59"/>
      <c r="J891" s="65"/>
      <c r="K891" s="65"/>
      <c r="L891" s="65"/>
      <c r="M891" s="65"/>
      <c r="N891" s="59"/>
      <c r="O891" s="59"/>
      <c r="P891" s="59"/>
      <c r="Q891" s="59"/>
      <c r="R891" s="59"/>
      <c r="S891" s="59"/>
      <c r="T891" s="59"/>
      <c r="U891" s="59"/>
      <c r="V891" s="59"/>
      <c r="W891" s="59"/>
      <c r="X891" s="59"/>
      <c r="Y891" s="59"/>
      <c r="Z891" s="91"/>
      <c r="AA891" s="59"/>
      <c r="AB891" s="59"/>
      <c r="AC891" s="59"/>
      <c r="AD891" s="59"/>
      <c r="AE891" s="59"/>
      <c r="AF891" s="59"/>
      <c r="AG891" s="59"/>
      <c r="AH891" s="59"/>
    </row>
    <row r="892" spans="1:34" ht="15.75" customHeight="1">
      <c r="A892" s="59"/>
      <c r="B892" s="59"/>
      <c r="C892" s="59"/>
      <c r="D892" s="59"/>
      <c r="E892" s="59"/>
      <c r="F892" s="59"/>
      <c r="G892" s="59"/>
      <c r="H892" s="59"/>
      <c r="I892" s="59"/>
      <c r="J892" s="65"/>
      <c r="K892" s="65"/>
      <c r="L892" s="65"/>
      <c r="M892" s="65"/>
      <c r="N892" s="59"/>
      <c r="O892" s="59"/>
      <c r="P892" s="59"/>
      <c r="Q892" s="59"/>
      <c r="R892" s="59"/>
      <c r="S892" s="59"/>
      <c r="T892" s="59"/>
      <c r="U892" s="59"/>
      <c r="V892" s="59"/>
      <c r="W892" s="59"/>
      <c r="X892" s="59"/>
      <c r="Y892" s="59"/>
      <c r="Z892" s="91"/>
      <c r="AA892" s="59"/>
      <c r="AB892" s="59"/>
      <c r="AC892" s="59"/>
      <c r="AD892" s="59"/>
      <c r="AE892" s="59"/>
      <c r="AF892" s="59"/>
      <c r="AG892" s="59"/>
      <c r="AH892" s="59"/>
    </row>
    <row r="893" spans="1:34" ht="15.75" customHeight="1">
      <c r="A893" s="59"/>
      <c r="B893" s="59"/>
      <c r="C893" s="59"/>
      <c r="D893" s="59"/>
      <c r="E893" s="59"/>
      <c r="F893" s="59"/>
      <c r="G893" s="59"/>
      <c r="H893" s="59"/>
      <c r="I893" s="59"/>
      <c r="J893" s="65"/>
      <c r="K893" s="65"/>
      <c r="L893" s="65"/>
      <c r="M893" s="65"/>
      <c r="N893" s="59"/>
      <c r="O893" s="59"/>
      <c r="P893" s="59"/>
      <c r="Q893" s="59"/>
      <c r="R893" s="59"/>
      <c r="S893" s="59"/>
      <c r="T893" s="59"/>
      <c r="U893" s="59"/>
      <c r="V893" s="59"/>
      <c r="W893" s="59"/>
      <c r="X893" s="59"/>
      <c r="Y893" s="59"/>
      <c r="Z893" s="91"/>
      <c r="AA893" s="59"/>
      <c r="AB893" s="59"/>
      <c r="AC893" s="59"/>
      <c r="AD893" s="59"/>
      <c r="AE893" s="59"/>
      <c r="AF893" s="59"/>
      <c r="AG893" s="59"/>
      <c r="AH893" s="59"/>
    </row>
    <row r="894" spans="1:34" ht="15.75" customHeight="1">
      <c r="A894" s="59"/>
      <c r="B894" s="59"/>
      <c r="C894" s="59"/>
      <c r="D894" s="59"/>
      <c r="E894" s="59"/>
      <c r="F894" s="59"/>
      <c r="G894" s="59"/>
      <c r="H894" s="59"/>
      <c r="I894" s="59"/>
      <c r="J894" s="65"/>
      <c r="K894" s="65"/>
      <c r="L894" s="65"/>
      <c r="M894" s="65"/>
      <c r="N894" s="59"/>
      <c r="O894" s="59"/>
      <c r="P894" s="59"/>
      <c r="Q894" s="59"/>
      <c r="R894" s="59"/>
      <c r="S894" s="59"/>
      <c r="T894" s="59"/>
      <c r="U894" s="59"/>
      <c r="V894" s="59"/>
      <c r="W894" s="59"/>
      <c r="X894" s="59"/>
      <c r="Y894" s="59"/>
      <c r="Z894" s="91"/>
      <c r="AA894" s="59"/>
      <c r="AB894" s="59"/>
      <c r="AC894" s="59"/>
      <c r="AD894" s="59"/>
      <c r="AE894" s="59"/>
      <c r="AF894" s="59"/>
      <c r="AG894" s="59"/>
      <c r="AH894" s="59"/>
    </row>
    <row r="895" spans="1:34" ht="15.75" customHeight="1">
      <c r="A895" s="59"/>
      <c r="B895" s="59"/>
      <c r="C895" s="59"/>
      <c r="D895" s="59"/>
      <c r="E895" s="59"/>
      <c r="F895" s="59"/>
      <c r="G895" s="59"/>
      <c r="H895" s="59"/>
      <c r="I895" s="59"/>
      <c r="J895" s="65"/>
      <c r="K895" s="65"/>
      <c r="L895" s="65"/>
      <c r="M895" s="65"/>
      <c r="N895" s="59"/>
      <c r="O895" s="59"/>
      <c r="P895" s="59"/>
      <c r="Q895" s="59"/>
      <c r="R895" s="59"/>
      <c r="S895" s="59"/>
      <c r="T895" s="59"/>
      <c r="U895" s="59"/>
      <c r="V895" s="59"/>
      <c r="W895" s="59"/>
      <c r="X895" s="59"/>
      <c r="Y895" s="59"/>
      <c r="Z895" s="91"/>
      <c r="AA895" s="59"/>
      <c r="AB895" s="59"/>
      <c r="AC895" s="59"/>
      <c r="AD895" s="59"/>
      <c r="AE895" s="59"/>
      <c r="AF895" s="59"/>
      <c r="AG895" s="59"/>
      <c r="AH895" s="59"/>
    </row>
    <row r="896" spans="1:34" ht="15.75" customHeight="1">
      <c r="A896" s="59"/>
      <c r="B896" s="59"/>
      <c r="C896" s="59"/>
      <c r="D896" s="59"/>
      <c r="E896" s="59"/>
      <c r="F896" s="59"/>
      <c r="G896" s="59"/>
      <c r="H896" s="59"/>
      <c r="I896" s="59"/>
      <c r="J896" s="65"/>
      <c r="K896" s="65"/>
      <c r="L896" s="65"/>
      <c r="M896" s="65"/>
      <c r="N896" s="59"/>
      <c r="O896" s="59"/>
      <c r="P896" s="59"/>
      <c r="Q896" s="59"/>
      <c r="R896" s="59"/>
      <c r="S896" s="59"/>
      <c r="T896" s="59"/>
      <c r="U896" s="59"/>
      <c r="V896" s="59"/>
      <c r="W896" s="59"/>
      <c r="X896" s="59"/>
      <c r="Y896" s="59"/>
      <c r="Z896" s="91"/>
      <c r="AA896" s="59"/>
      <c r="AB896" s="59"/>
      <c r="AC896" s="59"/>
      <c r="AD896" s="59"/>
      <c r="AE896" s="59"/>
      <c r="AF896" s="59"/>
      <c r="AG896" s="59"/>
      <c r="AH896" s="59"/>
    </row>
    <row r="897" spans="1:34" ht="15.75" customHeight="1">
      <c r="A897" s="59"/>
      <c r="B897" s="59"/>
      <c r="C897" s="59"/>
      <c r="D897" s="59"/>
      <c r="E897" s="59"/>
      <c r="F897" s="59"/>
      <c r="G897" s="59"/>
      <c r="H897" s="59"/>
      <c r="I897" s="59"/>
      <c r="J897" s="65"/>
      <c r="K897" s="65"/>
      <c r="L897" s="65"/>
      <c r="M897" s="65"/>
      <c r="N897" s="59"/>
      <c r="O897" s="59"/>
      <c r="P897" s="59"/>
      <c r="Q897" s="59"/>
      <c r="R897" s="59"/>
      <c r="S897" s="59"/>
      <c r="T897" s="59"/>
      <c r="U897" s="59"/>
      <c r="V897" s="59"/>
      <c r="W897" s="59"/>
      <c r="X897" s="59"/>
      <c r="Y897" s="59"/>
      <c r="Z897" s="91"/>
      <c r="AA897" s="59"/>
      <c r="AB897" s="59"/>
      <c r="AC897" s="59"/>
      <c r="AD897" s="59"/>
      <c r="AE897" s="59"/>
      <c r="AF897" s="59"/>
      <c r="AG897" s="59"/>
      <c r="AH897" s="59"/>
    </row>
    <row r="898" spans="1:34" ht="15.75" customHeight="1">
      <c r="A898" s="59"/>
      <c r="B898" s="59"/>
      <c r="C898" s="59"/>
      <c r="D898" s="59"/>
      <c r="E898" s="59"/>
      <c r="F898" s="59"/>
      <c r="G898" s="59"/>
      <c r="H898" s="59"/>
      <c r="I898" s="59"/>
      <c r="J898" s="65"/>
      <c r="K898" s="65"/>
      <c r="L898" s="65"/>
      <c r="M898" s="65"/>
      <c r="N898" s="59"/>
      <c r="O898" s="59"/>
      <c r="P898" s="59"/>
      <c r="Q898" s="59"/>
      <c r="R898" s="59"/>
      <c r="S898" s="59"/>
      <c r="T898" s="59"/>
      <c r="U898" s="59"/>
      <c r="V898" s="59"/>
      <c r="W898" s="59"/>
      <c r="X898" s="59"/>
      <c r="Y898" s="59"/>
      <c r="Z898" s="91"/>
      <c r="AA898" s="59"/>
      <c r="AB898" s="59"/>
      <c r="AC898" s="59"/>
      <c r="AD898" s="59"/>
      <c r="AE898" s="59"/>
      <c r="AF898" s="59"/>
      <c r="AG898" s="59"/>
      <c r="AH898" s="59"/>
    </row>
    <row r="899" spans="1:34" ht="15.75" customHeight="1">
      <c r="A899" s="59"/>
      <c r="B899" s="59"/>
      <c r="C899" s="59"/>
      <c r="D899" s="59"/>
      <c r="E899" s="59"/>
      <c r="F899" s="59"/>
      <c r="G899" s="59"/>
      <c r="H899" s="59"/>
      <c r="I899" s="59"/>
      <c r="J899" s="65"/>
      <c r="K899" s="65"/>
      <c r="L899" s="65"/>
      <c r="M899" s="65"/>
      <c r="N899" s="59"/>
      <c r="O899" s="59"/>
      <c r="P899" s="59"/>
      <c r="Q899" s="59"/>
      <c r="R899" s="59"/>
      <c r="S899" s="59"/>
      <c r="T899" s="59"/>
      <c r="U899" s="59"/>
      <c r="V899" s="59"/>
      <c r="W899" s="59"/>
      <c r="X899" s="59"/>
      <c r="Y899" s="59"/>
      <c r="Z899" s="91"/>
      <c r="AA899" s="59"/>
      <c r="AB899" s="59"/>
      <c r="AC899" s="59"/>
      <c r="AD899" s="59"/>
      <c r="AE899" s="59"/>
      <c r="AF899" s="59"/>
      <c r="AG899" s="59"/>
      <c r="AH899" s="59"/>
    </row>
    <row r="900" spans="1:34" ht="15.75" customHeight="1">
      <c r="A900" s="59"/>
      <c r="B900" s="59"/>
      <c r="C900" s="59"/>
      <c r="D900" s="59"/>
      <c r="E900" s="59"/>
      <c r="F900" s="59"/>
      <c r="G900" s="59"/>
      <c r="H900" s="59"/>
      <c r="I900" s="59"/>
      <c r="J900" s="65"/>
      <c r="K900" s="65"/>
      <c r="L900" s="65"/>
      <c r="M900" s="65"/>
      <c r="N900" s="59"/>
      <c r="O900" s="59"/>
      <c r="P900" s="59"/>
      <c r="Q900" s="59"/>
      <c r="R900" s="59"/>
      <c r="S900" s="59"/>
      <c r="T900" s="59"/>
      <c r="U900" s="59"/>
      <c r="V900" s="59"/>
      <c r="W900" s="59"/>
      <c r="X900" s="59"/>
      <c r="Y900" s="59"/>
      <c r="Z900" s="91"/>
      <c r="AA900" s="59"/>
      <c r="AB900" s="59"/>
      <c r="AC900" s="59"/>
      <c r="AD900" s="59"/>
      <c r="AE900" s="59"/>
      <c r="AF900" s="59"/>
      <c r="AG900" s="59"/>
      <c r="AH900" s="59"/>
    </row>
    <row r="901" spans="1:34" ht="15.75" customHeight="1">
      <c r="A901" s="59"/>
      <c r="B901" s="59"/>
      <c r="C901" s="59"/>
      <c r="D901" s="59"/>
      <c r="E901" s="59"/>
      <c r="F901" s="59"/>
      <c r="G901" s="59"/>
      <c r="H901" s="59"/>
      <c r="I901" s="59"/>
      <c r="J901" s="65"/>
      <c r="K901" s="65"/>
      <c r="L901" s="65"/>
      <c r="M901" s="65"/>
      <c r="N901" s="59"/>
      <c r="O901" s="59"/>
      <c r="P901" s="59"/>
      <c r="Q901" s="59"/>
      <c r="R901" s="59"/>
      <c r="S901" s="59"/>
      <c r="T901" s="59"/>
      <c r="U901" s="59"/>
      <c r="V901" s="59"/>
      <c r="W901" s="59"/>
      <c r="X901" s="59"/>
      <c r="Y901" s="59"/>
      <c r="Z901" s="91"/>
      <c r="AA901" s="59"/>
      <c r="AB901" s="59"/>
      <c r="AC901" s="59"/>
      <c r="AD901" s="59"/>
      <c r="AE901" s="59"/>
      <c r="AF901" s="59"/>
      <c r="AG901" s="59"/>
      <c r="AH901" s="59"/>
    </row>
    <row r="902" spans="1:34" ht="15.75" customHeight="1">
      <c r="A902" s="59"/>
      <c r="B902" s="59"/>
      <c r="C902" s="59"/>
      <c r="D902" s="59"/>
      <c r="E902" s="59"/>
      <c r="F902" s="59"/>
      <c r="G902" s="59"/>
      <c r="H902" s="59"/>
      <c r="I902" s="59"/>
      <c r="J902" s="65"/>
      <c r="K902" s="65"/>
      <c r="L902" s="65"/>
      <c r="M902" s="65"/>
      <c r="N902" s="59"/>
      <c r="O902" s="59"/>
      <c r="P902" s="59"/>
      <c r="Q902" s="59"/>
      <c r="R902" s="59"/>
      <c r="S902" s="59"/>
      <c r="T902" s="59"/>
      <c r="U902" s="59"/>
      <c r="V902" s="59"/>
      <c r="W902" s="59"/>
      <c r="X902" s="59"/>
      <c r="Y902" s="59"/>
      <c r="Z902" s="91"/>
      <c r="AA902" s="59"/>
      <c r="AB902" s="59"/>
      <c r="AC902" s="59"/>
      <c r="AD902" s="59"/>
      <c r="AE902" s="59"/>
      <c r="AF902" s="59"/>
      <c r="AG902" s="59"/>
      <c r="AH902" s="59"/>
    </row>
    <row r="903" spans="1:34" ht="15.75" customHeight="1">
      <c r="A903" s="59"/>
      <c r="B903" s="59"/>
      <c r="C903" s="59"/>
      <c r="D903" s="59"/>
      <c r="E903" s="59"/>
      <c r="F903" s="59"/>
      <c r="G903" s="59"/>
      <c r="H903" s="59"/>
      <c r="I903" s="59"/>
      <c r="J903" s="65"/>
      <c r="K903" s="65"/>
      <c r="L903" s="65"/>
      <c r="M903" s="65"/>
      <c r="N903" s="59"/>
      <c r="O903" s="59"/>
      <c r="P903" s="59"/>
      <c r="Q903" s="59"/>
      <c r="R903" s="59"/>
      <c r="S903" s="59"/>
      <c r="T903" s="59"/>
      <c r="U903" s="59"/>
      <c r="V903" s="59"/>
      <c r="W903" s="59"/>
      <c r="X903" s="59"/>
      <c r="Y903" s="59"/>
      <c r="Z903" s="91"/>
      <c r="AA903" s="59"/>
      <c r="AB903" s="59"/>
      <c r="AC903" s="59"/>
      <c r="AD903" s="59"/>
      <c r="AE903" s="59"/>
      <c r="AF903" s="59"/>
      <c r="AG903" s="59"/>
      <c r="AH903" s="59"/>
    </row>
    <row r="904" spans="1:34" ht="15.75" customHeight="1">
      <c r="A904" s="59"/>
      <c r="B904" s="59"/>
      <c r="C904" s="59"/>
      <c r="D904" s="59"/>
      <c r="E904" s="59"/>
      <c r="F904" s="59"/>
      <c r="G904" s="59"/>
      <c r="H904" s="59"/>
      <c r="I904" s="59"/>
      <c r="J904" s="65"/>
      <c r="K904" s="65"/>
      <c r="L904" s="65"/>
      <c r="M904" s="65"/>
      <c r="N904" s="59"/>
      <c r="O904" s="59"/>
      <c r="P904" s="59"/>
      <c r="Q904" s="59"/>
      <c r="R904" s="59"/>
      <c r="S904" s="59"/>
      <c r="T904" s="59"/>
      <c r="U904" s="59"/>
      <c r="V904" s="59"/>
      <c r="W904" s="59"/>
      <c r="X904" s="59"/>
      <c r="Y904" s="59"/>
      <c r="Z904" s="91"/>
      <c r="AA904" s="59"/>
      <c r="AB904" s="59"/>
      <c r="AC904" s="59"/>
      <c r="AD904" s="59"/>
      <c r="AE904" s="59"/>
      <c r="AF904" s="59"/>
      <c r="AG904" s="59"/>
      <c r="AH904" s="59"/>
    </row>
    <row r="905" spans="1:34" ht="15.75" customHeight="1">
      <c r="A905" s="59"/>
      <c r="B905" s="59"/>
      <c r="C905" s="59"/>
      <c r="D905" s="59"/>
      <c r="E905" s="59"/>
      <c r="F905" s="59"/>
      <c r="G905" s="59"/>
      <c r="H905" s="59"/>
      <c r="I905" s="59"/>
      <c r="J905" s="65"/>
      <c r="K905" s="65"/>
      <c r="L905" s="65"/>
      <c r="M905" s="65"/>
      <c r="N905" s="59"/>
      <c r="O905" s="59"/>
      <c r="P905" s="59"/>
      <c r="Q905" s="59"/>
      <c r="R905" s="59"/>
      <c r="S905" s="59"/>
      <c r="T905" s="59"/>
      <c r="U905" s="59"/>
      <c r="V905" s="59"/>
      <c r="W905" s="59"/>
      <c r="X905" s="59"/>
      <c r="Y905" s="59"/>
      <c r="Z905" s="91"/>
      <c r="AA905" s="59"/>
      <c r="AB905" s="59"/>
      <c r="AC905" s="59"/>
      <c r="AD905" s="59"/>
      <c r="AE905" s="59"/>
      <c r="AF905" s="59"/>
      <c r="AG905" s="59"/>
      <c r="AH905" s="59"/>
    </row>
    <row r="906" spans="1:34" ht="15.75" customHeight="1">
      <c r="A906" s="59"/>
      <c r="B906" s="59"/>
      <c r="C906" s="59"/>
      <c r="D906" s="59"/>
      <c r="E906" s="59"/>
      <c r="F906" s="59"/>
      <c r="G906" s="59"/>
      <c r="H906" s="59"/>
      <c r="I906" s="59"/>
      <c r="J906" s="65"/>
      <c r="K906" s="65"/>
      <c r="L906" s="65"/>
      <c r="M906" s="65"/>
      <c r="N906" s="59"/>
      <c r="O906" s="59"/>
      <c r="P906" s="59"/>
      <c r="Q906" s="59"/>
      <c r="R906" s="59"/>
      <c r="S906" s="59"/>
      <c r="T906" s="59"/>
      <c r="U906" s="59"/>
      <c r="V906" s="59"/>
      <c r="W906" s="59"/>
      <c r="X906" s="59"/>
      <c r="Y906" s="59"/>
      <c r="Z906" s="91"/>
      <c r="AA906" s="59"/>
      <c r="AB906" s="59"/>
      <c r="AC906" s="59"/>
      <c r="AD906" s="59"/>
      <c r="AE906" s="59"/>
      <c r="AF906" s="59"/>
      <c r="AG906" s="59"/>
      <c r="AH906" s="59"/>
    </row>
    <row r="907" spans="1:34" ht="15.75" customHeight="1">
      <c r="A907" s="59"/>
      <c r="B907" s="59"/>
      <c r="C907" s="59"/>
      <c r="D907" s="59"/>
      <c r="E907" s="59"/>
      <c r="F907" s="59"/>
      <c r="G907" s="59"/>
      <c r="H907" s="59"/>
      <c r="I907" s="59"/>
      <c r="J907" s="65"/>
      <c r="K907" s="65"/>
      <c r="L907" s="65"/>
      <c r="M907" s="65"/>
      <c r="N907" s="59"/>
      <c r="O907" s="59"/>
      <c r="P907" s="59"/>
      <c r="Q907" s="59"/>
      <c r="R907" s="59"/>
      <c r="S907" s="59"/>
      <c r="T907" s="59"/>
      <c r="U907" s="59"/>
      <c r="V907" s="59"/>
      <c r="W907" s="59"/>
      <c r="X907" s="59"/>
      <c r="Y907" s="59"/>
      <c r="Z907" s="91"/>
      <c r="AA907" s="59"/>
      <c r="AB907" s="59"/>
      <c r="AC907" s="59"/>
      <c r="AD907" s="59"/>
      <c r="AE907" s="59"/>
      <c r="AF907" s="59"/>
      <c r="AG907" s="59"/>
      <c r="AH907" s="59"/>
    </row>
    <row r="908" spans="1:34" ht="15.75" customHeight="1">
      <c r="A908" s="59"/>
      <c r="B908" s="59"/>
      <c r="C908" s="59"/>
      <c r="D908" s="59"/>
      <c r="E908" s="59"/>
      <c r="F908" s="59"/>
      <c r="G908" s="59"/>
      <c r="H908" s="59"/>
      <c r="I908" s="59"/>
      <c r="J908" s="65"/>
      <c r="K908" s="65"/>
      <c r="L908" s="65"/>
      <c r="M908" s="65"/>
      <c r="N908" s="59"/>
      <c r="O908" s="59"/>
      <c r="P908" s="59"/>
      <c r="Q908" s="59"/>
      <c r="R908" s="59"/>
      <c r="S908" s="59"/>
      <c r="T908" s="59"/>
      <c r="U908" s="59"/>
      <c r="V908" s="59"/>
      <c r="W908" s="59"/>
      <c r="X908" s="59"/>
      <c r="Y908" s="59"/>
      <c r="Z908" s="91"/>
      <c r="AA908" s="59"/>
      <c r="AB908" s="59"/>
      <c r="AC908" s="59"/>
      <c r="AD908" s="59"/>
      <c r="AE908" s="59"/>
      <c r="AF908" s="59"/>
      <c r="AG908" s="59"/>
      <c r="AH908" s="59"/>
    </row>
    <row r="909" spans="1:34" ht="15.75" customHeight="1">
      <c r="A909" s="59"/>
      <c r="B909" s="59"/>
      <c r="C909" s="59"/>
      <c r="D909" s="59"/>
      <c r="E909" s="59"/>
      <c r="F909" s="59"/>
      <c r="G909" s="59"/>
      <c r="H909" s="59"/>
      <c r="I909" s="59"/>
      <c r="J909" s="65"/>
      <c r="K909" s="65"/>
      <c r="L909" s="65"/>
      <c r="M909" s="65"/>
      <c r="N909" s="59"/>
      <c r="O909" s="59"/>
      <c r="P909" s="59"/>
      <c r="Q909" s="59"/>
      <c r="R909" s="59"/>
      <c r="S909" s="59"/>
      <c r="T909" s="59"/>
      <c r="U909" s="59"/>
      <c r="V909" s="59"/>
      <c r="W909" s="59"/>
      <c r="X909" s="59"/>
      <c r="Y909" s="59"/>
      <c r="Z909" s="91"/>
      <c r="AA909" s="59"/>
      <c r="AB909" s="59"/>
      <c r="AC909" s="59"/>
      <c r="AD909" s="59"/>
      <c r="AE909" s="59"/>
      <c r="AF909" s="59"/>
      <c r="AG909" s="59"/>
      <c r="AH909" s="59"/>
    </row>
    <row r="910" spans="1:34" ht="15.75" customHeight="1">
      <c r="A910" s="59"/>
      <c r="B910" s="59"/>
      <c r="C910" s="59"/>
      <c r="D910" s="59"/>
      <c r="E910" s="59"/>
      <c r="F910" s="59"/>
      <c r="G910" s="59"/>
      <c r="H910" s="59"/>
      <c r="I910" s="59"/>
      <c r="J910" s="65"/>
      <c r="K910" s="65"/>
      <c r="L910" s="65"/>
      <c r="M910" s="65"/>
      <c r="N910" s="59"/>
      <c r="O910" s="59"/>
      <c r="P910" s="59"/>
      <c r="Q910" s="59"/>
      <c r="R910" s="59"/>
      <c r="S910" s="59"/>
      <c r="T910" s="59"/>
      <c r="U910" s="59"/>
      <c r="V910" s="59"/>
      <c r="W910" s="59"/>
      <c r="X910" s="59"/>
      <c r="Y910" s="59"/>
      <c r="Z910" s="91"/>
      <c r="AA910" s="59"/>
      <c r="AB910" s="59"/>
      <c r="AC910" s="59"/>
      <c r="AD910" s="59"/>
      <c r="AE910" s="59"/>
      <c r="AF910" s="59"/>
      <c r="AG910" s="59"/>
      <c r="AH910" s="59"/>
    </row>
    <row r="911" spans="1:34" ht="15.75" customHeight="1">
      <c r="A911" s="59"/>
      <c r="B911" s="59"/>
      <c r="C911" s="59"/>
      <c r="D911" s="59"/>
      <c r="E911" s="59"/>
      <c r="F911" s="59"/>
      <c r="G911" s="59"/>
      <c r="H911" s="59"/>
      <c r="I911" s="59"/>
      <c r="J911" s="65"/>
      <c r="K911" s="65"/>
      <c r="L911" s="65"/>
      <c r="M911" s="65"/>
      <c r="N911" s="59"/>
      <c r="O911" s="59"/>
      <c r="P911" s="59"/>
      <c r="Q911" s="59"/>
      <c r="R911" s="59"/>
      <c r="S911" s="59"/>
      <c r="T911" s="59"/>
      <c r="U911" s="59"/>
      <c r="V911" s="59"/>
      <c r="W911" s="59"/>
      <c r="X911" s="59"/>
      <c r="Y911" s="59"/>
      <c r="Z911" s="91"/>
      <c r="AA911" s="59"/>
      <c r="AB911" s="59"/>
      <c r="AC911" s="59"/>
      <c r="AD911" s="59"/>
      <c r="AE911" s="59"/>
      <c r="AF911" s="59"/>
      <c r="AG911" s="59"/>
      <c r="AH911" s="59"/>
    </row>
    <row r="912" spans="1:34" ht="15.75" customHeight="1">
      <c r="A912" s="59"/>
      <c r="B912" s="59"/>
      <c r="C912" s="59"/>
      <c r="D912" s="59"/>
      <c r="E912" s="59"/>
      <c r="F912" s="59"/>
      <c r="G912" s="59"/>
      <c r="H912" s="59"/>
      <c r="I912" s="59"/>
      <c r="J912" s="65"/>
      <c r="K912" s="65"/>
      <c r="L912" s="65"/>
      <c r="M912" s="65"/>
      <c r="N912" s="59"/>
      <c r="O912" s="59"/>
      <c r="P912" s="59"/>
      <c r="Q912" s="59"/>
      <c r="R912" s="59"/>
      <c r="S912" s="59"/>
      <c r="T912" s="59"/>
      <c r="U912" s="59"/>
      <c r="V912" s="59"/>
      <c r="W912" s="59"/>
      <c r="X912" s="59"/>
      <c r="Y912" s="59"/>
      <c r="Z912" s="91"/>
      <c r="AA912" s="59"/>
      <c r="AB912" s="59"/>
      <c r="AC912" s="59"/>
      <c r="AD912" s="59"/>
      <c r="AE912" s="59"/>
      <c r="AF912" s="59"/>
      <c r="AG912" s="59"/>
      <c r="AH912" s="59"/>
    </row>
    <row r="913" spans="1:34" ht="15.75" customHeight="1">
      <c r="A913" s="59"/>
      <c r="B913" s="59"/>
      <c r="C913" s="59"/>
      <c r="D913" s="59"/>
      <c r="E913" s="59"/>
      <c r="F913" s="59"/>
      <c r="G913" s="59"/>
      <c r="H913" s="59"/>
      <c r="I913" s="59"/>
      <c r="J913" s="65"/>
      <c r="K913" s="65"/>
      <c r="L913" s="65"/>
      <c r="M913" s="65"/>
      <c r="N913" s="59"/>
      <c r="O913" s="59"/>
      <c r="P913" s="59"/>
      <c r="Q913" s="59"/>
      <c r="R913" s="59"/>
      <c r="S913" s="59"/>
      <c r="T913" s="59"/>
      <c r="U913" s="59"/>
      <c r="V913" s="59"/>
      <c r="W913" s="59"/>
      <c r="X913" s="59"/>
      <c r="Y913" s="59"/>
      <c r="Z913" s="91"/>
      <c r="AA913" s="59"/>
      <c r="AB913" s="59"/>
      <c r="AC913" s="59"/>
      <c r="AD913" s="59"/>
      <c r="AE913" s="59"/>
      <c r="AF913" s="59"/>
      <c r="AG913" s="59"/>
      <c r="AH913" s="59"/>
    </row>
    <row r="914" spans="1:34" ht="15.75" customHeight="1">
      <c r="A914" s="59"/>
      <c r="B914" s="59"/>
      <c r="C914" s="59"/>
      <c r="D914" s="59"/>
      <c r="E914" s="59"/>
      <c r="F914" s="59"/>
      <c r="G914" s="59"/>
      <c r="H914" s="59"/>
      <c r="I914" s="59"/>
      <c r="J914" s="65"/>
      <c r="K914" s="65"/>
      <c r="L914" s="65"/>
      <c r="M914" s="65"/>
      <c r="N914" s="59"/>
      <c r="O914" s="59"/>
      <c r="P914" s="59"/>
      <c r="Q914" s="59"/>
      <c r="R914" s="59"/>
      <c r="S914" s="59"/>
      <c r="T914" s="59"/>
      <c r="U914" s="59"/>
      <c r="V914" s="59"/>
      <c r="W914" s="59"/>
      <c r="X914" s="59"/>
      <c r="Y914" s="59"/>
      <c r="Z914" s="91"/>
      <c r="AA914" s="59"/>
      <c r="AB914" s="59"/>
      <c r="AC914" s="59"/>
      <c r="AD914" s="59"/>
      <c r="AE914" s="59"/>
      <c r="AF914" s="59"/>
      <c r="AG914" s="59"/>
      <c r="AH914" s="59"/>
    </row>
    <row r="915" spans="1:34" ht="15.75" customHeight="1">
      <c r="A915" s="59"/>
      <c r="B915" s="59"/>
      <c r="C915" s="59"/>
      <c r="D915" s="59"/>
      <c r="E915" s="59"/>
      <c r="F915" s="59"/>
      <c r="G915" s="59"/>
      <c r="H915" s="59"/>
      <c r="I915" s="59"/>
      <c r="J915" s="65"/>
      <c r="K915" s="65"/>
      <c r="L915" s="65"/>
      <c r="M915" s="65"/>
      <c r="N915" s="59"/>
      <c r="O915" s="59"/>
      <c r="P915" s="59"/>
      <c r="Q915" s="59"/>
      <c r="R915" s="59"/>
      <c r="S915" s="59"/>
      <c r="T915" s="59"/>
      <c r="U915" s="59"/>
      <c r="V915" s="59"/>
      <c r="W915" s="59"/>
      <c r="X915" s="59"/>
      <c r="Y915" s="59"/>
      <c r="Z915" s="91"/>
      <c r="AA915" s="59"/>
      <c r="AB915" s="59"/>
      <c r="AC915" s="59"/>
      <c r="AD915" s="59"/>
      <c r="AE915" s="59"/>
      <c r="AF915" s="59"/>
      <c r="AG915" s="59"/>
      <c r="AH915" s="59"/>
    </row>
    <row r="916" spans="1:34" ht="15.75" customHeight="1">
      <c r="A916" s="59"/>
      <c r="B916" s="59"/>
      <c r="C916" s="59"/>
      <c r="D916" s="59"/>
      <c r="E916" s="59"/>
      <c r="F916" s="59"/>
      <c r="G916" s="59"/>
      <c r="H916" s="59"/>
      <c r="I916" s="59"/>
      <c r="J916" s="65"/>
      <c r="K916" s="65"/>
      <c r="L916" s="65"/>
      <c r="M916" s="65"/>
      <c r="N916" s="59"/>
      <c r="O916" s="59"/>
      <c r="P916" s="59"/>
      <c r="Q916" s="59"/>
      <c r="R916" s="59"/>
      <c r="S916" s="59"/>
      <c r="T916" s="59"/>
      <c r="U916" s="59"/>
      <c r="V916" s="59"/>
      <c r="W916" s="59"/>
      <c r="X916" s="59"/>
      <c r="Y916" s="59"/>
      <c r="Z916" s="91"/>
      <c r="AA916" s="59"/>
      <c r="AB916" s="59"/>
      <c r="AC916" s="59"/>
      <c r="AD916" s="59"/>
      <c r="AE916" s="59"/>
      <c r="AF916" s="59"/>
      <c r="AG916" s="59"/>
      <c r="AH916" s="59"/>
    </row>
    <row r="917" spans="1:34" ht="15.75" customHeight="1">
      <c r="A917" s="59"/>
      <c r="B917" s="59"/>
      <c r="C917" s="59"/>
      <c r="D917" s="59"/>
      <c r="E917" s="59"/>
      <c r="F917" s="59"/>
      <c r="G917" s="59"/>
      <c r="H917" s="59"/>
      <c r="I917" s="59"/>
      <c r="J917" s="65"/>
      <c r="K917" s="65"/>
      <c r="L917" s="65"/>
      <c r="M917" s="65"/>
      <c r="N917" s="59"/>
      <c r="O917" s="59"/>
      <c r="P917" s="59"/>
      <c r="Q917" s="59"/>
      <c r="R917" s="59"/>
      <c r="S917" s="59"/>
      <c r="T917" s="59"/>
      <c r="U917" s="59"/>
      <c r="V917" s="59"/>
      <c r="W917" s="59"/>
      <c r="X917" s="59"/>
      <c r="Y917" s="59"/>
      <c r="Z917" s="91"/>
      <c r="AA917" s="59"/>
      <c r="AB917" s="59"/>
      <c r="AC917" s="59"/>
      <c r="AD917" s="59"/>
      <c r="AE917" s="59"/>
      <c r="AF917" s="59"/>
      <c r="AG917" s="59"/>
      <c r="AH917" s="59"/>
    </row>
    <row r="918" spans="1:34" ht="15.75" customHeight="1">
      <c r="A918" s="59"/>
      <c r="B918" s="59"/>
      <c r="C918" s="59"/>
      <c r="D918" s="59"/>
      <c r="E918" s="59"/>
      <c r="F918" s="59"/>
      <c r="G918" s="59"/>
      <c r="H918" s="59"/>
      <c r="I918" s="59"/>
      <c r="J918" s="65"/>
      <c r="K918" s="65"/>
      <c r="L918" s="65"/>
      <c r="M918" s="65"/>
      <c r="N918" s="59"/>
      <c r="O918" s="59"/>
      <c r="P918" s="59"/>
      <c r="Q918" s="59"/>
      <c r="R918" s="59"/>
      <c r="S918" s="59"/>
      <c r="T918" s="59"/>
      <c r="U918" s="59"/>
      <c r="V918" s="59"/>
      <c r="W918" s="59"/>
      <c r="X918" s="59"/>
      <c r="Y918" s="59"/>
      <c r="Z918" s="91"/>
      <c r="AA918" s="59"/>
      <c r="AB918" s="59"/>
      <c r="AC918" s="59"/>
      <c r="AD918" s="59"/>
      <c r="AE918" s="59"/>
      <c r="AF918" s="59"/>
      <c r="AG918" s="59"/>
      <c r="AH918" s="59"/>
    </row>
    <row r="919" spans="1:34" ht="15.75" customHeight="1">
      <c r="A919" s="59"/>
      <c r="B919" s="59"/>
      <c r="C919" s="59"/>
      <c r="D919" s="59"/>
      <c r="E919" s="59"/>
      <c r="F919" s="59"/>
      <c r="G919" s="59"/>
      <c r="H919" s="59"/>
      <c r="I919" s="59"/>
      <c r="J919" s="65"/>
      <c r="K919" s="65"/>
      <c r="L919" s="65"/>
      <c r="M919" s="65"/>
      <c r="N919" s="59"/>
      <c r="O919" s="59"/>
      <c r="P919" s="59"/>
      <c r="Q919" s="59"/>
      <c r="R919" s="59"/>
      <c r="S919" s="59"/>
      <c r="T919" s="59"/>
      <c r="U919" s="59"/>
      <c r="V919" s="59"/>
      <c r="W919" s="59"/>
      <c r="X919" s="59"/>
      <c r="Y919" s="59"/>
      <c r="Z919" s="91"/>
      <c r="AA919" s="59"/>
      <c r="AB919" s="59"/>
      <c r="AC919" s="59"/>
      <c r="AD919" s="59"/>
      <c r="AE919" s="59"/>
      <c r="AF919" s="59"/>
      <c r="AG919" s="59"/>
      <c r="AH919" s="59"/>
    </row>
    <row r="920" spans="1:34" ht="15.75" customHeight="1">
      <c r="A920" s="59"/>
      <c r="B920" s="59"/>
      <c r="C920" s="59"/>
      <c r="D920" s="59"/>
      <c r="E920" s="59"/>
      <c r="F920" s="59"/>
      <c r="G920" s="59"/>
      <c r="H920" s="59"/>
      <c r="I920" s="59"/>
      <c r="J920" s="65"/>
      <c r="K920" s="65"/>
      <c r="L920" s="65"/>
      <c r="M920" s="65"/>
      <c r="N920" s="59"/>
      <c r="O920" s="59"/>
      <c r="P920" s="59"/>
      <c r="Q920" s="59"/>
      <c r="R920" s="59"/>
      <c r="S920" s="59"/>
      <c r="T920" s="59"/>
      <c r="U920" s="59"/>
      <c r="V920" s="59"/>
      <c r="W920" s="59"/>
      <c r="X920" s="59"/>
      <c r="Y920" s="59"/>
      <c r="Z920" s="91"/>
      <c r="AA920" s="59"/>
      <c r="AB920" s="59"/>
      <c r="AC920" s="59"/>
      <c r="AD920" s="59"/>
      <c r="AE920" s="59"/>
      <c r="AF920" s="59"/>
      <c r="AG920" s="59"/>
      <c r="AH920" s="59"/>
    </row>
    <row r="921" spans="1:34" ht="15.75" customHeight="1">
      <c r="A921" s="59"/>
      <c r="B921" s="59"/>
      <c r="C921" s="59"/>
      <c r="D921" s="59"/>
      <c r="E921" s="59"/>
      <c r="F921" s="59"/>
      <c r="G921" s="59"/>
      <c r="H921" s="59"/>
      <c r="I921" s="59"/>
      <c r="J921" s="65"/>
      <c r="K921" s="65"/>
      <c r="L921" s="65"/>
      <c r="M921" s="65"/>
      <c r="N921" s="59"/>
      <c r="O921" s="59"/>
      <c r="P921" s="59"/>
      <c r="Q921" s="59"/>
      <c r="R921" s="59"/>
      <c r="S921" s="59"/>
      <c r="T921" s="59"/>
      <c r="U921" s="59"/>
      <c r="V921" s="59"/>
      <c r="W921" s="59"/>
      <c r="X921" s="59"/>
      <c r="Y921" s="59"/>
      <c r="Z921" s="91"/>
      <c r="AA921" s="59"/>
      <c r="AB921" s="59"/>
      <c r="AC921" s="59"/>
      <c r="AD921" s="59"/>
      <c r="AE921" s="59"/>
      <c r="AF921" s="59"/>
      <c r="AG921" s="59"/>
      <c r="AH921" s="59"/>
    </row>
    <row r="922" spans="1:34" ht="15.75" customHeight="1">
      <c r="A922" s="59"/>
      <c r="B922" s="59"/>
      <c r="C922" s="59"/>
      <c r="D922" s="59"/>
      <c r="E922" s="59"/>
      <c r="F922" s="59"/>
      <c r="G922" s="59"/>
      <c r="H922" s="59"/>
      <c r="I922" s="59"/>
      <c r="J922" s="65"/>
      <c r="K922" s="65"/>
      <c r="L922" s="65"/>
      <c r="M922" s="65"/>
      <c r="N922" s="59"/>
      <c r="O922" s="59"/>
      <c r="P922" s="59"/>
      <c r="Q922" s="59"/>
      <c r="R922" s="59"/>
      <c r="S922" s="59"/>
      <c r="T922" s="59"/>
      <c r="U922" s="59"/>
      <c r="V922" s="59"/>
      <c r="W922" s="59"/>
      <c r="X922" s="59"/>
      <c r="Y922" s="59"/>
      <c r="Z922" s="91"/>
      <c r="AA922" s="59"/>
      <c r="AB922" s="59"/>
      <c r="AC922" s="59"/>
      <c r="AD922" s="59"/>
      <c r="AE922" s="59"/>
      <c r="AF922" s="59"/>
      <c r="AG922" s="59"/>
      <c r="AH922" s="59"/>
    </row>
    <row r="923" spans="1:34" ht="15.75" customHeight="1">
      <c r="A923" s="59"/>
      <c r="B923" s="59"/>
      <c r="C923" s="59"/>
      <c r="D923" s="59"/>
      <c r="E923" s="59"/>
      <c r="F923" s="59"/>
      <c r="G923" s="59"/>
      <c r="H923" s="59"/>
      <c r="I923" s="59"/>
      <c r="J923" s="65"/>
      <c r="K923" s="65"/>
      <c r="L923" s="65"/>
      <c r="M923" s="65"/>
      <c r="N923" s="59"/>
      <c r="O923" s="59"/>
      <c r="P923" s="59"/>
      <c r="Q923" s="59"/>
      <c r="R923" s="59"/>
      <c r="S923" s="59"/>
      <c r="T923" s="59"/>
      <c r="U923" s="59"/>
      <c r="V923" s="59"/>
      <c r="W923" s="59"/>
      <c r="X923" s="59"/>
      <c r="Y923" s="59"/>
      <c r="Z923" s="91"/>
      <c r="AA923" s="59"/>
      <c r="AB923" s="59"/>
      <c r="AC923" s="59"/>
      <c r="AD923" s="59"/>
      <c r="AE923" s="59"/>
      <c r="AF923" s="59"/>
      <c r="AG923" s="59"/>
      <c r="AH923" s="59"/>
    </row>
    <row r="924" spans="1:34" ht="15.75" customHeight="1">
      <c r="A924" s="59"/>
      <c r="B924" s="59"/>
      <c r="C924" s="59"/>
      <c r="D924" s="59"/>
      <c r="E924" s="59"/>
      <c r="F924" s="59"/>
      <c r="G924" s="59"/>
      <c r="H924" s="59"/>
      <c r="I924" s="59"/>
      <c r="J924" s="65"/>
      <c r="K924" s="65"/>
      <c r="L924" s="65"/>
      <c r="M924" s="65"/>
      <c r="N924" s="59"/>
      <c r="O924" s="59"/>
      <c r="P924" s="59"/>
      <c r="Q924" s="59"/>
      <c r="R924" s="59"/>
      <c r="S924" s="59"/>
      <c r="T924" s="59"/>
      <c r="U924" s="59"/>
      <c r="V924" s="59"/>
      <c r="W924" s="59"/>
      <c r="X924" s="59"/>
      <c r="Y924" s="59"/>
      <c r="Z924" s="91"/>
      <c r="AA924" s="59"/>
      <c r="AB924" s="59"/>
      <c r="AC924" s="59"/>
      <c r="AD924" s="59"/>
      <c r="AE924" s="59"/>
      <c r="AF924" s="59"/>
      <c r="AG924" s="59"/>
      <c r="AH924" s="59"/>
    </row>
    <row r="925" spans="1:34" ht="15.75" customHeight="1">
      <c r="A925" s="59"/>
      <c r="B925" s="59"/>
      <c r="C925" s="59"/>
      <c r="D925" s="59"/>
      <c r="E925" s="59"/>
      <c r="F925" s="59"/>
      <c r="G925" s="59"/>
      <c r="H925" s="59"/>
      <c r="I925" s="59"/>
      <c r="J925" s="65"/>
      <c r="K925" s="65"/>
      <c r="L925" s="65"/>
      <c r="M925" s="65"/>
      <c r="N925" s="59"/>
      <c r="O925" s="59"/>
      <c r="P925" s="59"/>
      <c r="Q925" s="59"/>
      <c r="R925" s="59"/>
      <c r="S925" s="59"/>
      <c r="T925" s="59"/>
      <c r="U925" s="59"/>
      <c r="V925" s="59"/>
      <c r="W925" s="59"/>
      <c r="X925" s="59"/>
      <c r="Y925" s="59"/>
      <c r="Z925" s="91"/>
      <c r="AA925" s="59"/>
      <c r="AB925" s="59"/>
      <c r="AC925" s="59"/>
      <c r="AD925" s="59"/>
      <c r="AE925" s="59"/>
      <c r="AF925" s="59"/>
      <c r="AG925" s="59"/>
      <c r="AH925" s="59"/>
    </row>
    <row r="926" spans="1:34" ht="15.75" customHeight="1">
      <c r="A926" s="59"/>
      <c r="B926" s="59"/>
      <c r="C926" s="59"/>
      <c r="D926" s="59"/>
      <c r="E926" s="59"/>
      <c r="F926" s="59"/>
      <c r="G926" s="59"/>
      <c r="H926" s="59"/>
      <c r="I926" s="59"/>
      <c r="J926" s="65"/>
      <c r="K926" s="65"/>
      <c r="L926" s="65"/>
      <c r="M926" s="65"/>
      <c r="N926" s="59"/>
      <c r="O926" s="59"/>
      <c r="P926" s="59"/>
      <c r="Q926" s="59"/>
      <c r="R926" s="59"/>
      <c r="S926" s="59"/>
      <c r="T926" s="59"/>
      <c r="U926" s="59"/>
      <c r="V926" s="59"/>
      <c r="W926" s="59"/>
      <c r="X926" s="59"/>
      <c r="Y926" s="59"/>
      <c r="Z926" s="91"/>
      <c r="AA926" s="59"/>
      <c r="AB926" s="59"/>
      <c r="AC926" s="59"/>
      <c r="AD926" s="59"/>
      <c r="AE926" s="59"/>
      <c r="AF926" s="59"/>
      <c r="AG926" s="59"/>
      <c r="AH926" s="59"/>
    </row>
    <row r="927" spans="1:34" ht="15.75" customHeight="1">
      <c r="A927" s="59"/>
      <c r="B927" s="59"/>
      <c r="C927" s="59"/>
      <c r="D927" s="59"/>
      <c r="E927" s="59"/>
      <c r="F927" s="59"/>
      <c r="G927" s="59"/>
      <c r="H927" s="59"/>
      <c r="I927" s="59"/>
      <c r="J927" s="65"/>
      <c r="K927" s="65"/>
      <c r="L927" s="65"/>
      <c r="M927" s="65"/>
      <c r="N927" s="59"/>
      <c r="O927" s="59"/>
      <c r="P927" s="59"/>
      <c r="Q927" s="59"/>
      <c r="R927" s="59"/>
      <c r="S927" s="59"/>
      <c r="T927" s="59"/>
      <c r="U927" s="59"/>
      <c r="V927" s="59"/>
      <c r="W927" s="59"/>
      <c r="X927" s="59"/>
      <c r="Y927" s="59"/>
      <c r="Z927" s="91"/>
      <c r="AA927" s="59"/>
      <c r="AB927" s="59"/>
      <c r="AC927" s="59"/>
      <c r="AD927" s="59"/>
      <c r="AE927" s="59"/>
      <c r="AF927" s="59"/>
      <c r="AG927" s="59"/>
      <c r="AH927" s="59"/>
    </row>
    <row r="928" spans="1:34" ht="15.75" customHeight="1">
      <c r="A928" s="59"/>
      <c r="B928" s="59"/>
      <c r="C928" s="59"/>
      <c r="D928" s="59"/>
      <c r="E928" s="59"/>
      <c r="F928" s="59"/>
      <c r="G928" s="59"/>
      <c r="H928" s="59"/>
      <c r="I928" s="59"/>
      <c r="J928" s="65"/>
      <c r="K928" s="65"/>
      <c r="L928" s="65"/>
      <c r="M928" s="65"/>
      <c r="N928" s="59"/>
      <c r="O928" s="59"/>
      <c r="P928" s="59"/>
      <c r="Q928" s="59"/>
      <c r="R928" s="59"/>
      <c r="S928" s="59"/>
      <c r="T928" s="59"/>
      <c r="U928" s="59"/>
      <c r="V928" s="59"/>
      <c r="W928" s="59"/>
      <c r="X928" s="59"/>
      <c r="Y928" s="59"/>
      <c r="Z928" s="91"/>
      <c r="AA928" s="59"/>
      <c r="AB928" s="59"/>
      <c r="AC928" s="59"/>
      <c r="AD928" s="59"/>
      <c r="AE928" s="59"/>
      <c r="AF928" s="59"/>
      <c r="AG928" s="59"/>
      <c r="AH928" s="59"/>
    </row>
    <row r="929" spans="1:34" ht="15.75" customHeight="1">
      <c r="A929" s="59"/>
      <c r="B929" s="59"/>
      <c r="C929" s="59"/>
      <c r="D929" s="59"/>
      <c r="E929" s="59"/>
      <c r="F929" s="59"/>
      <c r="G929" s="59"/>
      <c r="H929" s="59"/>
      <c r="I929" s="59"/>
      <c r="J929" s="65"/>
      <c r="K929" s="65"/>
      <c r="L929" s="65"/>
      <c r="M929" s="65"/>
      <c r="N929" s="59"/>
      <c r="O929" s="59"/>
      <c r="P929" s="59"/>
      <c r="Q929" s="59"/>
      <c r="R929" s="59"/>
      <c r="S929" s="59"/>
      <c r="T929" s="59"/>
      <c r="U929" s="59"/>
      <c r="V929" s="59"/>
      <c r="W929" s="59"/>
      <c r="X929" s="59"/>
      <c r="Y929" s="59"/>
      <c r="Z929" s="91"/>
      <c r="AA929" s="59"/>
      <c r="AB929" s="59"/>
      <c r="AC929" s="59"/>
      <c r="AD929" s="59"/>
      <c r="AE929" s="59"/>
      <c r="AF929" s="59"/>
      <c r="AG929" s="59"/>
      <c r="AH929" s="59"/>
    </row>
    <row r="930" spans="1:34" ht="15.75" customHeight="1">
      <c r="A930" s="59"/>
      <c r="B930" s="59"/>
      <c r="C930" s="59"/>
      <c r="D930" s="59"/>
      <c r="E930" s="59"/>
      <c r="F930" s="59"/>
      <c r="G930" s="59"/>
      <c r="H930" s="59"/>
      <c r="I930" s="59"/>
      <c r="J930" s="65"/>
      <c r="K930" s="65"/>
      <c r="L930" s="65"/>
      <c r="M930" s="65"/>
      <c r="N930" s="59"/>
      <c r="O930" s="59"/>
      <c r="P930" s="59"/>
      <c r="Q930" s="59"/>
      <c r="R930" s="59"/>
      <c r="S930" s="59"/>
      <c r="T930" s="59"/>
      <c r="U930" s="59"/>
      <c r="V930" s="59"/>
      <c r="W930" s="59"/>
      <c r="X930" s="59"/>
      <c r="Y930" s="59"/>
      <c r="Z930" s="91"/>
      <c r="AA930" s="59"/>
      <c r="AB930" s="59"/>
      <c r="AC930" s="59"/>
      <c r="AD930" s="59"/>
      <c r="AE930" s="59"/>
      <c r="AF930" s="59"/>
      <c r="AG930" s="59"/>
      <c r="AH930" s="59"/>
    </row>
    <row r="931" spans="1:34" ht="15.75" customHeight="1">
      <c r="A931" s="59"/>
      <c r="B931" s="59"/>
      <c r="C931" s="59"/>
      <c r="D931" s="59"/>
      <c r="E931" s="59"/>
      <c r="F931" s="59"/>
      <c r="G931" s="59"/>
      <c r="H931" s="59"/>
      <c r="I931" s="59"/>
      <c r="J931" s="65"/>
      <c r="K931" s="65"/>
      <c r="L931" s="65"/>
      <c r="M931" s="65"/>
      <c r="N931" s="59"/>
      <c r="O931" s="59"/>
      <c r="P931" s="59"/>
      <c r="Q931" s="59"/>
      <c r="R931" s="59"/>
      <c r="S931" s="59"/>
      <c r="T931" s="59"/>
      <c r="U931" s="59"/>
      <c r="V931" s="59"/>
      <c r="W931" s="59"/>
      <c r="X931" s="59"/>
      <c r="Y931" s="59"/>
      <c r="Z931" s="91"/>
      <c r="AA931" s="59"/>
      <c r="AB931" s="59"/>
      <c r="AC931" s="59"/>
      <c r="AD931" s="59"/>
      <c r="AE931" s="59"/>
      <c r="AF931" s="59"/>
      <c r="AG931" s="59"/>
      <c r="AH931" s="59"/>
    </row>
    <row r="932" spans="1:34" ht="15.75" customHeight="1">
      <c r="A932" s="59"/>
      <c r="B932" s="59"/>
      <c r="C932" s="59"/>
      <c r="D932" s="59"/>
      <c r="E932" s="59"/>
      <c r="F932" s="59"/>
      <c r="G932" s="59"/>
      <c r="H932" s="59"/>
      <c r="I932" s="59"/>
      <c r="J932" s="65"/>
      <c r="K932" s="65"/>
      <c r="L932" s="65"/>
      <c r="M932" s="65"/>
      <c r="N932" s="59"/>
      <c r="O932" s="59"/>
      <c r="P932" s="59"/>
      <c r="Q932" s="59"/>
      <c r="R932" s="59"/>
      <c r="S932" s="59"/>
      <c r="T932" s="59"/>
      <c r="U932" s="59"/>
      <c r="V932" s="59"/>
      <c r="W932" s="59"/>
      <c r="X932" s="59"/>
      <c r="Y932" s="59"/>
      <c r="Z932" s="91"/>
      <c r="AA932" s="59"/>
      <c r="AB932" s="59"/>
      <c r="AC932" s="59"/>
      <c r="AD932" s="59"/>
      <c r="AE932" s="59"/>
      <c r="AF932" s="59"/>
      <c r="AG932" s="59"/>
      <c r="AH932" s="59"/>
    </row>
    <row r="933" spans="1:34" ht="15.75" customHeight="1">
      <c r="A933" s="59"/>
      <c r="B933" s="59"/>
      <c r="C933" s="59"/>
      <c r="D933" s="59"/>
      <c r="E933" s="59"/>
      <c r="F933" s="59"/>
      <c r="G933" s="59"/>
      <c r="H933" s="59"/>
      <c r="I933" s="59"/>
      <c r="J933" s="65"/>
      <c r="K933" s="65"/>
      <c r="L933" s="65"/>
      <c r="M933" s="65"/>
      <c r="N933" s="59"/>
      <c r="O933" s="59"/>
      <c r="P933" s="59"/>
      <c r="Q933" s="59"/>
      <c r="R933" s="59"/>
      <c r="S933" s="59"/>
      <c r="T933" s="59"/>
      <c r="U933" s="59"/>
      <c r="V933" s="59"/>
      <c r="W933" s="59"/>
      <c r="X933" s="59"/>
      <c r="Y933" s="59"/>
      <c r="Z933" s="91"/>
      <c r="AA933" s="59"/>
      <c r="AB933" s="59"/>
      <c r="AC933" s="59"/>
      <c r="AD933" s="59"/>
      <c r="AE933" s="59"/>
      <c r="AF933" s="59"/>
      <c r="AG933" s="59"/>
      <c r="AH933" s="59"/>
    </row>
    <row r="934" spans="1:34" ht="15.75" customHeight="1">
      <c r="A934" s="59"/>
      <c r="B934" s="59"/>
      <c r="C934" s="59"/>
      <c r="D934" s="59"/>
      <c r="E934" s="59"/>
      <c r="F934" s="59"/>
      <c r="G934" s="59"/>
      <c r="H934" s="59"/>
      <c r="I934" s="59"/>
      <c r="J934" s="65"/>
      <c r="K934" s="65"/>
      <c r="L934" s="65"/>
      <c r="M934" s="65"/>
      <c r="N934" s="59"/>
      <c r="O934" s="59"/>
      <c r="P934" s="59"/>
      <c r="Q934" s="59"/>
      <c r="R934" s="59"/>
      <c r="S934" s="59"/>
      <c r="T934" s="59"/>
      <c r="U934" s="59"/>
      <c r="V934" s="59"/>
      <c r="W934" s="59"/>
      <c r="X934" s="59"/>
      <c r="Y934" s="59"/>
      <c r="Z934" s="91"/>
      <c r="AA934" s="59"/>
      <c r="AB934" s="59"/>
      <c r="AC934" s="59"/>
      <c r="AD934" s="59"/>
      <c r="AE934" s="59"/>
      <c r="AF934" s="59"/>
      <c r="AG934" s="59"/>
      <c r="AH934" s="59"/>
    </row>
    <row r="935" spans="1:34" ht="15.75" customHeight="1">
      <c r="A935" s="59"/>
      <c r="B935" s="59"/>
      <c r="C935" s="59"/>
      <c r="D935" s="59"/>
      <c r="E935" s="59"/>
      <c r="F935" s="59"/>
      <c r="G935" s="59"/>
      <c r="H935" s="59"/>
      <c r="I935" s="59"/>
      <c r="J935" s="65"/>
      <c r="K935" s="65"/>
      <c r="L935" s="65"/>
      <c r="M935" s="65"/>
      <c r="N935" s="59"/>
      <c r="O935" s="59"/>
      <c r="P935" s="59"/>
      <c r="Q935" s="59"/>
      <c r="R935" s="59"/>
      <c r="S935" s="59"/>
      <c r="T935" s="59"/>
      <c r="U935" s="59"/>
      <c r="V935" s="59"/>
      <c r="W935" s="59"/>
      <c r="X935" s="59"/>
      <c r="Y935" s="59"/>
      <c r="Z935" s="91"/>
      <c r="AA935" s="59"/>
      <c r="AB935" s="59"/>
      <c r="AC935" s="59"/>
      <c r="AD935" s="59"/>
      <c r="AE935" s="59"/>
      <c r="AF935" s="59"/>
      <c r="AG935" s="59"/>
      <c r="AH935" s="59"/>
    </row>
    <row r="936" spans="1:34" ht="15.75" customHeight="1">
      <c r="A936" s="59"/>
      <c r="B936" s="59"/>
      <c r="C936" s="59"/>
      <c r="D936" s="59"/>
      <c r="E936" s="59"/>
      <c r="F936" s="59"/>
      <c r="G936" s="59"/>
      <c r="H936" s="59"/>
      <c r="I936" s="59"/>
      <c r="J936" s="65"/>
      <c r="K936" s="65"/>
      <c r="L936" s="65"/>
      <c r="M936" s="65"/>
      <c r="N936" s="59"/>
      <c r="O936" s="59"/>
      <c r="P936" s="59"/>
      <c r="Q936" s="59"/>
      <c r="R936" s="59"/>
      <c r="S936" s="59"/>
      <c r="T936" s="59"/>
      <c r="U936" s="59"/>
      <c r="V936" s="59"/>
      <c r="W936" s="59"/>
      <c r="X936" s="59"/>
      <c r="Y936" s="59"/>
      <c r="Z936" s="91"/>
      <c r="AA936" s="59"/>
      <c r="AB936" s="59"/>
      <c r="AC936" s="59"/>
      <c r="AD936" s="59"/>
      <c r="AE936" s="59"/>
      <c r="AF936" s="59"/>
      <c r="AG936" s="59"/>
      <c r="AH936" s="59"/>
    </row>
    <row r="937" spans="1:34" ht="15.75" customHeight="1">
      <c r="A937" s="59"/>
      <c r="B937" s="59"/>
      <c r="C937" s="59"/>
      <c r="D937" s="59"/>
      <c r="E937" s="59"/>
      <c r="F937" s="59"/>
      <c r="G937" s="59"/>
      <c r="H937" s="59"/>
      <c r="I937" s="59"/>
      <c r="J937" s="65"/>
      <c r="K937" s="65"/>
      <c r="L937" s="65"/>
      <c r="M937" s="65"/>
      <c r="N937" s="59"/>
      <c r="O937" s="59"/>
      <c r="P937" s="59"/>
      <c r="Q937" s="59"/>
      <c r="R937" s="59"/>
      <c r="S937" s="59"/>
      <c r="T937" s="59"/>
      <c r="U937" s="59"/>
      <c r="V937" s="59"/>
      <c r="W937" s="59"/>
      <c r="X937" s="59"/>
      <c r="Y937" s="59"/>
      <c r="Z937" s="91"/>
      <c r="AA937" s="59"/>
      <c r="AB937" s="59"/>
      <c r="AC937" s="59"/>
      <c r="AD937" s="59"/>
      <c r="AE937" s="59"/>
      <c r="AF937" s="59"/>
      <c r="AG937" s="59"/>
      <c r="AH937" s="59"/>
    </row>
    <row r="938" spans="1:34" ht="15.75" customHeight="1">
      <c r="A938" s="59"/>
      <c r="B938" s="59"/>
      <c r="C938" s="59"/>
      <c r="D938" s="59"/>
      <c r="E938" s="59"/>
      <c r="F938" s="59"/>
      <c r="G938" s="59"/>
      <c r="H938" s="59"/>
      <c r="I938" s="59"/>
      <c r="J938" s="65"/>
      <c r="K938" s="65"/>
      <c r="L938" s="65"/>
      <c r="M938" s="65"/>
      <c r="N938" s="59"/>
      <c r="O938" s="59"/>
      <c r="P938" s="59"/>
      <c r="Q938" s="59"/>
      <c r="R938" s="59"/>
      <c r="S938" s="59"/>
      <c r="T938" s="59"/>
      <c r="U938" s="59"/>
      <c r="V938" s="59"/>
      <c r="W938" s="59"/>
      <c r="X938" s="59"/>
      <c r="Y938" s="59"/>
      <c r="Z938" s="91"/>
      <c r="AA938" s="59"/>
      <c r="AB938" s="59"/>
      <c r="AC938" s="59"/>
      <c r="AD938" s="59"/>
      <c r="AE938" s="59"/>
      <c r="AF938" s="59"/>
      <c r="AG938" s="59"/>
      <c r="AH938" s="59"/>
    </row>
    <row r="939" spans="1:34" ht="15.75" customHeight="1">
      <c r="A939" s="59"/>
      <c r="B939" s="59"/>
      <c r="C939" s="59"/>
      <c r="D939" s="59"/>
      <c r="E939" s="59"/>
      <c r="F939" s="59"/>
      <c r="G939" s="59"/>
      <c r="H939" s="59"/>
      <c r="I939" s="59"/>
      <c r="J939" s="65"/>
      <c r="K939" s="65"/>
      <c r="L939" s="65"/>
      <c r="M939" s="65"/>
      <c r="N939" s="59"/>
      <c r="O939" s="59"/>
      <c r="P939" s="59"/>
      <c r="Q939" s="59"/>
      <c r="R939" s="59"/>
      <c r="S939" s="59"/>
      <c r="T939" s="59"/>
      <c r="U939" s="59"/>
      <c r="V939" s="59"/>
      <c r="W939" s="59"/>
      <c r="X939" s="59"/>
      <c r="Y939" s="59"/>
      <c r="Z939" s="91"/>
      <c r="AA939" s="59"/>
      <c r="AB939" s="59"/>
      <c r="AC939" s="59"/>
      <c r="AD939" s="59"/>
      <c r="AE939" s="59"/>
      <c r="AF939" s="59"/>
      <c r="AG939" s="59"/>
      <c r="AH939" s="59"/>
    </row>
    <row r="940" spans="1:34" ht="15.75" customHeight="1">
      <c r="A940" s="59"/>
      <c r="B940" s="59"/>
      <c r="C940" s="59"/>
      <c r="D940" s="59"/>
      <c r="E940" s="59"/>
      <c r="F940" s="59"/>
      <c r="G940" s="59"/>
      <c r="H940" s="59"/>
      <c r="I940" s="59"/>
      <c r="J940" s="65"/>
      <c r="K940" s="65"/>
      <c r="L940" s="65"/>
      <c r="M940" s="65"/>
      <c r="N940" s="59"/>
      <c r="O940" s="59"/>
      <c r="P940" s="59"/>
      <c r="Q940" s="59"/>
      <c r="R940" s="59"/>
      <c r="S940" s="59"/>
      <c r="T940" s="59"/>
      <c r="U940" s="59"/>
      <c r="V940" s="59"/>
      <c r="W940" s="59"/>
      <c r="X940" s="59"/>
      <c r="Y940" s="59"/>
      <c r="Z940" s="91"/>
      <c r="AA940" s="59"/>
      <c r="AB940" s="59"/>
      <c r="AC940" s="59"/>
      <c r="AD940" s="59"/>
      <c r="AE940" s="59"/>
      <c r="AF940" s="59"/>
      <c r="AG940" s="59"/>
      <c r="AH940" s="59"/>
    </row>
    <row r="941" spans="1:34" ht="15.75" customHeight="1">
      <c r="A941" s="59"/>
      <c r="B941" s="59"/>
      <c r="C941" s="59"/>
      <c r="D941" s="59"/>
      <c r="E941" s="59"/>
      <c r="F941" s="59"/>
      <c r="G941" s="59"/>
      <c r="H941" s="59"/>
      <c r="I941" s="59"/>
      <c r="J941" s="65"/>
      <c r="K941" s="65"/>
      <c r="L941" s="65"/>
      <c r="M941" s="65"/>
      <c r="N941" s="59"/>
      <c r="O941" s="59"/>
      <c r="P941" s="59"/>
      <c r="Q941" s="59"/>
      <c r="R941" s="59"/>
      <c r="S941" s="59"/>
      <c r="T941" s="59"/>
      <c r="U941" s="59"/>
      <c r="V941" s="59"/>
      <c r="W941" s="59"/>
      <c r="X941" s="59"/>
      <c r="Y941" s="59"/>
      <c r="Z941" s="91"/>
      <c r="AA941" s="59"/>
      <c r="AB941" s="59"/>
      <c r="AC941" s="59"/>
      <c r="AD941" s="59"/>
      <c r="AE941" s="59"/>
      <c r="AF941" s="59"/>
      <c r="AG941" s="59"/>
      <c r="AH941" s="59"/>
    </row>
    <row r="942" spans="1:34" ht="15.75" customHeight="1">
      <c r="A942" s="59"/>
      <c r="B942" s="59"/>
      <c r="C942" s="59"/>
      <c r="D942" s="59"/>
      <c r="E942" s="59"/>
      <c r="F942" s="59"/>
      <c r="G942" s="59"/>
      <c r="H942" s="59"/>
      <c r="I942" s="59"/>
      <c r="J942" s="65"/>
      <c r="K942" s="65"/>
      <c r="L942" s="65"/>
      <c r="M942" s="65"/>
      <c r="N942" s="59"/>
      <c r="O942" s="59"/>
      <c r="P942" s="59"/>
      <c r="Q942" s="59"/>
      <c r="R942" s="59"/>
      <c r="S942" s="59"/>
      <c r="T942" s="59"/>
      <c r="U942" s="59"/>
      <c r="V942" s="59"/>
      <c r="W942" s="59"/>
      <c r="X942" s="59"/>
      <c r="Y942" s="59"/>
      <c r="Z942" s="91"/>
      <c r="AA942" s="59"/>
      <c r="AB942" s="59"/>
      <c r="AC942" s="59"/>
      <c r="AD942" s="59"/>
      <c r="AE942" s="59"/>
      <c r="AF942" s="59"/>
      <c r="AG942" s="59"/>
      <c r="AH942" s="59"/>
    </row>
    <row r="943" spans="1:34" ht="15.75" customHeight="1">
      <c r="A943" s="59"/>
      <c r="B943" s="59"/>
      <c r="C943" s="59"/>
      <c r="D943" s="59"/>
      <c r="E943" s="59"/>
      <c r="F943" s="59"/>
      <c r="G943" s="59"/>
      <c r="H943" s="59"/>
      <c r="I943" s="59"/>
      <c r="J943" s="65"/>
      <c r="K943" s="65"/>
      <c r="L943" s="65"/>
      <c r="M943" s="65"/>
      <c r="N943" s="59"/>
      <c r="O943" s="59"/>
      <c r="P943" s="59"/>
      <c r="Q943" s="59"/>
      <c r="R943" s="59"/>
      <c r="S943" s="59"/>
      <c r="T943" s="59"/>
      <c r="U943" s="59"/>
      <c r="V943" s="59"/>
      <c r="W943" s="59"/>
      <c r="X943" s="59"/>
      <c r="Y943" s="59"/>
      <c r="Z943" s="91"/>
      <c r="AA943" s="59"/>
      <c r="AB943" s="59"/>
      <c r="AC943" s="59"/>
      <c r="AD943" s="59"/>
      <c r="AE943" s="59"/>
      <c r="AF943" s="59"/>
      <c r="AG943" s="59"/>
      <c r="AH943" s="59"/>
    </row>
    <row r="944" spans="1:34" ht="15.75" customHeight="1">
      <c r="A944" s="59"/>
      <c r="B944" s="59"/>
      <c r="C944" s="59"/>
      <c r="D944" s="59"/>
      <c r="E944" s="59"/>
      <c r="F944" s="59"/>
      <c r="G944" s="59"/>
      <c r="H944" s="59"/>
      <c r="I944" s="59"/>
      <c r="J944" s="65"/>
      <c r="K944" s="65"/>
      <c r="L944" s="65"/>
      <c r="M944" s="65"/>
      <c r="N944" s="59"/>
      <c r="O944" s="59"/>
      <c r="P944" s="59"/>
      <c r="Q944" s="59"/>
      <c r="R944" s="59"/>
      <c r="S944" s="59"/>
      <c r="T944" s="59"/>
      <c r="U944" s="59"/>
      <c r="V944" s="59"/>
      <c r="W944" s="59"/>
      <c r="X944" s="59"/>
      <c r="Y944" s="59"/>
      <c r="Z944" s="91"/>
      <c r="AA944" s="59"/>
      <c r="AB944" s="59"/>
      <c r="AC944" s="59"/>
      <c r="AD944" s="59"/>
      <c r="AE944" s="59"/>
      <c r="AF944" s="59"/>
      <c r="AG944" s="59"/>
      <c r="AH944" s="59"/>
    </row>
    <row r="945" spans="1:34" ht="15.75" customHeight="1">
      <c r="A945" s="59"/>
      <c r="B945" s="59"/>
      <c r="C945" s="59"/>
      <c r="D945" s="59"/>
      <c r="E945" s="59"/>
      <c r="F945" s="59"/>
      <c r="G945" s="59"/>
      <c r="H945" s="59"/>
      <c r="I945" s="59"/>
      <c r="J945" s="65"/>
      <c r="K945" s="65"/>
      <c r="L945" s="65"/>
      <c r="M945" s="65"/>
      <c r="N945" s="59"/>
      <c r="O945" s="59"/>
      <c r="P945" s="59"/>
      <c r="Q945" s="59"/>
      <c r="R945" s="59"/>
      <c r="S945" s="59"/>
      <c r="T945" s="59"/>
      <c r="U945" s="59"/>
      <c r="V945" s="59"/>
      <c r="W945" s="59"/>
      <c r="X945" s="59"/>
      <c r="Y945" s="59"/>
      <c r="Z945" s="91"/>
      <c r="AA945" s="59"/>
      <c r="AB945" s="59"/>
      <c r="AC945" s="59"/>
      <c r="AD945" s="59"/>
      <c r="AE945" s="59"/>
      <c r="AF945" s="59"/>
      <c r="AG945" s="59"/>
      <c r="AH945" s="59"/>
    </row>
    <row r="946" spans="1:34" ht="15.75" customHeight="1">
      <c r="A946" s="59"/>
      <c r="B946" s="59"/>
      <c r="C946" s="59"/>
      <c r="D946" s="59"/>
      <c r="E946" s="59"/>
      <c r="F946" s="59"/>
      <c r="G946" s="59"/>
      <c r="H946" s="59"/>
      <c r="I946" s="59"/>
      <c r="J946" s="65"/>
      <c r="K946" s="65"/>
      <c r="L946" s="65"/>
      <c r="M946" s="65"/>
      <c r="N946" s="59"/>
      <c r="O946" s="59"/>
      <c r="P946" s="59"/>
      <c r="Q946" s="59"/>
      <c r="R946" s="59"/>
      <c r="S946" s="59"/>
      <c r="T946" s="59"/>
      <c r="U946" s="59"/>
      <c r="V946" s="59"/>
      <c r="W946" s="59"/>
      <c r="X946" s="59"/>
      <c r="Y946" s="59"/>
      <c r="Z946" s="91"/>
      <c r="AA946" s="59"/>
      <c r="AB946" s="59"/>
      <c r="AC946" s="59"/>
      <c r="AD946" s="59"/>
      <c r="AE946" s="59"/>
      <c r="AF946" s="59"/>
      <c r="AG946" s="59"/>
      <c r="AH946" s="59"/>
    </row>
    <row r="947" spans="1:34" ht="15.75" customHeight="1">
      <c r="A947" s="59"/>
      <c r="B947" s="59"/>
      <c r="C947" s="59"/>
      <c r="D947" s="59"/>
      <c r="E947" s="59"/>
      <c r="F947" s="59"/>
      <c r="G947" s="59"/>
      <c r="H947" s="59"/>
      <c r="I947" s="59"/>
      <c r="J947" s="65"/>
      <c r="K947" s="65"/>
      <c r="L947" s="65"/>
      <c r="M947" s="65"/>
      <c r="N947" s="59"/>
      <c r="O947" s="59"/>
      <c r="P947" s="59"/>
      <c r="Q947" s="59"/>
      <c r="R947" s="59"/>
      <c r="S947" s="59"/>
      <c r="T947" s="59"/>
      <c r="U947" s="59"/>
      <c r="V947" s="59"/>
      <c r="W947" s="59"/>
      <c r="X947" s="59"/>
      <c r="Y947" s="59"/>
      <c r="Z947" s="91"/>
      <c r="AA947" s="59"/>
      <c r="AB947" s="59"/>
      <c r="AC947" s="59"/>
      <c r="AD947" s="59"/>
      <c r="AE947" s="59"/>
      <c r="AF947" s="59"/>
      <c r="AG947" s="59"/>
      <c r="AH947" s="59"/>
    </row>
    <row r="948" spans="1:34" ht="15.75" customHeight="1">
      <c r="A948" s="59"/>
      <c r="B948" s="59"/>
      <c r="C948" s="59"/>
      <c r="D948" s="59"/>
      <c r="E948" s="59"/>
      <c r="F948" s="59"/>
      <c r="G948" s="59"/>
      <c r="H948" s="59"/>
      <c r="I948" s="59"/>
      <c r="J948" s="65"/>
      <c r="K948" s="65"/>
      <c r="L948" s="65"/>
      <c r="M948" s="65"/>
      <c r="N948" s="59"/>
      <c r="O948" s="59"/>
      <c r="P948" s="59"/>
      <c r="Q948" s="59"/>
      <c r="R948" s="59"/>
      <c r="S948" s="59"/>
      <c r="T948" s="59"/>
      <c r="U948" s="59"/>
      <c r="V948" s="59"/>
      <c r="W948" s="59"/>
      <c r="X948" s="59"/>
      <c r="Y948" s="59"/>
      <c r="Z948" s="91"/>
      <c r="AA948" s="59"/>
      <c r="AB948" s="59"/>
      <c r="AC948" s="59"/>
      <c r="AD948" s="59"/>
      <c r="AE948" s="59"/>
      <c r="AF948" s="59"/>
      <c r="AG948" s="59"/>
      <c r="AH948" s="59"/>
    </row>
    <row r="949" spans="1:34" ht="15.75" customHeight="1">
      <c r="A949" s="59"/>
      <c r="B949" s="59"/>
      <c r="C949" s="59"/>
      <c r="D949" s="59"/>
      <c r="E949" s="59"/>
      <c r="F949" s="59"/>
      <c r="G949" s="59"/>
      <c r="H949" s="59"/>
      <c r="I949" s="59"/>
      <c r="J949" s="65"/>
      <c r="K949" s="65"/>
      <c r="L949" s="65"/>
      <c r="M949" s="65"/>
      <c r="N949" s="59"/>
      <c r="O949" s="59"/>
      <c r="P949" s="59"/>
      <c r="Q949" s="59"/>
      <c r="R949" s="59"/>
      <c r="S949" s="59"/>
      <c r="T949" s="59"/>
      <c r="U949" s="59"/>
      <c r="V949" s="59"/>
      <c r="W949" s="59"/>
      <c r="X949" s="59"/>
      <c r="Y949" s="59"/>
      <c r="Z949" s="91"/>
      <c r="AA949" s="59"/>
      <c r="AB949" s="59"/>
      <c r="AC949" s="59"/>
      <c r="AD949" s="59"/>
      <c r="AE949" s="59"/>
      <c r="AF949" s="59"/>
      <c r="AG949" s="59"/>
      <c r="AH949" s="59"/>
    </row>
    <row r="950" spans="1:34" ht="15.75" customHeight="1">
      <c r="A950" s="59"/>
      <c r="B950" s="59"/>
      <c r="C950" s="59"/>
      <c r="D950" s="59"/>
      <c r="E950" s="59"/>
      <c r="F950" s="59"/>
      <c r="G950" s="59"/>
      <c r="H950" s="59"/>
      <c r="I950" s="59"/>
      <c r="J950" s="65"/>
      <c r="K950" s="65"/>
      <c r="L950" s="65"/>
      <c r="M950" s="65"/>
      <c r="N950" s="59"/>
      <c r="O950" s="59"/>
      <c r="P950" s="59"/>
      <c r="Q950" s="59"/>
      <c r="R950" s="59"/>
      <c r="S950" s="59"/>
      <c r="T950" s="59"/>
      <c r="U950" s="59"/>
      <c r="V950" s="59"/>
      <c r="W950" s="59"/>
      <c r="X950" s="59"/>
      <c r="Y950" s="59"/>
      <c r="Z950" s="91"/>
      <c r="AA950" s="59"/>
      <c r="AB950" s="59"/>
      <c r="AC950" s="59"/>
      <c r="AD950" s="59"/>
      <c r="AE950" s="59"/>
      <c r="AF950" s="59"/>
      <c r="AG950" s="59"/>
      <c r="AH950" s="59"/>
    </row>
    <row r="951" spans="1:34" ht="15.75" customHeight="1">
      <c r="A951" s="59"/>
      <c r="B951" s="59"/>
      <c r="C951" s="59"/>
      <c r="D951" s="59"/>
      <c r="E951" s="59"/>
      <c r="F951" s="59"/>
      <c r="G951" s="59"/>
      <c r="H951" s="59"/>
      <c r="I951" s="59"/>
      <c r="J951" s="65"/>
      <c r="K951" s="65"/>
      <c r="L951" s="65"/>
      <c r="M951" s="65"/>
      <c r="N951" s="59"/>
      <c r="O951" s="59"/>
      <c r="P951" s="59"/>
      <c r="Q951" s="59"/>
      <c r="R951" s="59"/>
      <c r="S951" s="59"/>
      <c r="T951" s="59"/>
      <c r="U951" s="59"/>
      <c r="V951" s="59"/>
      <c r="W951" s="59"/>
      <c r="X951" s="59"/>
      <c r="Y951" s="59"/>
      <c r="Z951" s="91"/>
      <c r="AA951" s="59"/>
      <c r="AB951" s="59"/>
      <c r="AC951" s="59"/>
      <c r="AD951" s="59"/>
      <c r="AE951" s="59"/>
      <c r="AF951" s="59"/>
      <c r="AG951" s="59"/>
      <c r="AH951" s="59"/>
    </row>
    <row r="952" spans="1:34" ht="15.75" customHeight="1">
      <c r="A952" s="59"/>
      <c r="B952" s="59"/>
      <c r="C952" s="59"/>
      <c r="D952" s="59"/>
      <c r="E952" s="59"/>
      <c r="F952" s="59"/>
      <c r="G952" s="59"/>
      <c r="H952" s="59"/>
      <c r="I952" s="59"/>
      <c r="J952" s="65"/>
      <c r="K952" s="65"/>
      <c r="L952" s="65"/>
      <c r="M952" s="65"/>
      <c r="N952" s="59"/>
      <c r="O952" s="59"/>
      <c r="P952" s="59"/>
      <c r="Q952" s="59"/>
      <c r="R952" s="59"/>
      <c r="S952" s="59"/>
      <c r="T952" s="59"/>
      <c r="U952" s="59"/>
      <c r="V952" s="59"/>
      <c r="W952" s="59"/>
      <c r="X952" s="59"/>
      <c r="Y952" s="59"/>
      <c r="Z952" s="91"/>
      <c r="AA952" s="59"/>
      <c r="AB952" s="59"/>
      <c r="AC952" s="59"/>
      <c r="AD952" s="59"/>
      <c r="AE952" s="59"/>
      <c r="AF952" s="59"/>
      <c r="AG952" s="59"/>
      <c r="AH952" s="59"/>
    </row>
    <row r="953" spans="1:34" ht="15.75" customHeight="1">
      <c r="A953" s="59"/>
      <c r="B953" s="59"/>
      <c r="C953" s="59"/>
      <c r="D953" s="59"/>
      <c r="E953" s="59"/>
      <c r="F953" s="59"/>
      <c r="G953" s="59"/>
      <c r="H953" s="59"/>
      <c r="I953" s="59"/>
      <c r="J953" s="65"/>
      <c r="K953" s="65"/>
      <c r="L953" s="65"/>
      <c r="M953" s="65"/>
      <c r="N953" s="59"/>
      <c r="O953" s="59"/>
      <c r="P953" s="59"/>
      <c r="Q953" s="59"/>
      <c r="R953" s="59"/>
      <c r="S953" s="59"/>
      <c r="T953" s="59"/>
      <c r="U953" s="59"/>
      <c r="V953" s="59"/>
      <c r="W953" s="59"/>
      <c r="X953" s="59"/>
      <c r="Y953" s="59"/>
      <c r="Z953" s="91"/>
      <c r="AA953" s="59"/>
      <c r="AB953" s="59"/>
      <c r="AC953" s="59"/>
      <c r="AD953" s="59"/>
      <c r="AE953" s="59"/>
      <c r="AF953" s="59"/>
      <c r="AG953" s="59"/>
      <c r="AH953" s="59"/>
    </row>
    <row r="954" spans="1:34" ht="15.75" customHeight="1">
      <c r="A954" s="59"/>
      <c r="B954" s="59"/>
      <c r="C954" s="59"/>
      <c r="D954" s="59"/>
      <c r="E954" s="59"/>
      <c r="F954" s="59"/>
      <c r="G954" s="59"/>
      <c r="H954" s="59"/>
      <c r="I954" s="59"/>
      <c r="J954" s="65"/>
      <c r="K954" s="65"/>
      <c r="L954" s="65"/>
      <c r="M954" s="65"/>
      <c r="N954" s="59"/>
      <c r="O954" s="59"/>
      <c r="P954" s="59"/>
      <c r="Q954" s="59"/>
      <c r="R954" s="59"/>
      <c r="S954" s="59"/>
      <c r="T954" s="59"/>
      <c r="U954" s="59"/>
      <c r="V954" s="59"/>
      <c r="W954" s="59"/>
      <c r="X954" s="59"/>
      <c r="Y954" s="59"/>
      <c r="Z954" s="91"/>
      <c r="AA954" s="59"/>
      <c r="AB954" s="59"/>
      <c r="AC954" s="59"/>
      <c r="AD954" s="59"/>
      <c r="AE954" s="59"/>
      <c r="AF954" s="59"/>
      <c r="AG954" s="59"/>
      <c r="AH954" s="59"/>
    </row>
    <row r="955" spans="1:34" ht="15.75" customHeight="1">
      <c r="A955" s="59"/>
      <c r="B955" s="59"/>
      <c r="C955" s="59"/>
      <c r="D955" s="59"/>
      <c r="E955" s="59"/>
      <c r="F955" s="59"/>
      <c r="G955" s="59"/>
      <c r="H955" s="59"/>
      <c r="I955" s="59"/>
      <c r="J955" s="65"/>
      <c r="K955" s="65"/>
      <c r="L955" s="65"/>
      <c r="M955" s="65"/>
      <c r="N955" s="59"/>
      <c r="O955" s="59"/>
      <c r="P955" s="59"/>
      <c r="Q955" s="59"/>
      <c r="R955" s="59"/>
      <c r="S955" s="59"/>
      <c r="T955" s="59"/>
      <c r="U955" s="59"/>
      <c r="V955" s="59"/>
      <c r="W955" s="59"/>
      <c r="X955" s="59"/>
      <c r="Y955" s="59"/>
      <c r="Z955" s="91"/>
      <c r="AA955" s="59"/>
      <c r="AB955" s="59"/>
      <c r="AC955" s="59"/>
      <c r="AD955" s="59"/>
      <c r="AE955" s="59"/>
      <c r="AF955" s="59"/>
      <c r="AG955" s="59"/>
      <c r="AH955" s="59"/>
    </row>
    <row r="956" spans="1:34" ht="15.75" customHeight="1">
      <c r="A956" s="59"/>
      <c r="B956" s="59"/>
      <c r="C956" s="59"/>
      <c r="D956" s="59"/>
      <c r="E956" s="59"/>
      <c r="F956" s="59"/>
      <c r="G956" s="59"/>
      <c r="H956" s="59"/>
      <c r="I956" s="59"/>
      <c r="J956" s="65"/>
      <c r="K956" s="65"/>
      <c r="L956" s="65"/>
      <c r="M956" s="65"/>
      <c r="N956" s="59"/>
      <c r="O956" s="59"/>
      <c r="P956" s="59"/>
      <c r="Q956" s="59"/>
      <c r="R956" s="59"/>
      <c r="S956" s="59"/>
      <c r="T956" s="59"/>
      <c r="U956" s="59"/>
      <c r="V956" s="59"/>
      <c r="W956" s="59"/>
      <c r="X956" s="59"/>
      <c r="Y956" s="59"/>
      <c r="Z956" s="91"/>
      <c r="AA956" s="59"/>
      <c r="AB956" s="59"/>
      <c r="AC956" s="59"/>
      <c r="AD956" s="59"/>
      <c r="AE956" s="59"/>
      <c r="AF956" s="59"/>
      <c r="AG956" s="59"/>
      <c r="AH956" s="59"/>
    </row>
    <row r="957" spans="1:34" ht="15.75" customHeight="1">
      <c r="A957" s="59"/>
      <c r="B957" s="59"/>
      <c r="C957" s="59"/>
      <c r="D957" s="59"/>
      <c r="E957" s="59"/>
      <c r="F957" s="59"/>
      <c r="G957" s="59"/>
      <c r="H957" s="59"/>
      <c r="I957" s="59"/>
      <c r="J957" s="65"/>
      <c r="K957" s="65"/>
      <c r="L957" s="65"/>
      <c r="M957" s="65"/>
      <c r="N957" s="59"/>
      <c r="O957" s="59"/>
      <c r="P957" s="59"/>
      <c r="Q957" s="59"/>
      <c r="R957" s="59"/>
      <c r="S957" s="59"/>
      <c r="T957" s="59"/>
      <c r="U957" s="59"/>
      <c r="V957" s="59"/>
      <c r="W957" s="59"/>
      <c r="X957" s="59"/>
      <c r="Y957" s="59"/>
      <c r="Z957" s="91"/>
      <c r="AA957" s="59"/>
      <c r="AB957" s="59"/>
      <c r="AC957" s="59"/>
      <c r="AD957" s="59"/>
      <c r="AE957" s="59"/>
      <c r="AF957" s="59"/>
      <c r="AG957" s="59"/>
      <c r="AH957" s="59"/>
    </row>
    <row r="958" spans="1:34" ht="15.75" customHeight="1">
      <c r="A958" s="59"/>
      <c r="B958" s="59"/>
      <c r="C958" s="59"/>
      <c r="D958" s="59"/>
      <c r="E958" s="59"/>
      <c r="F958" s="59"/>
      <c r="G958" s="59"/>
      <c r="H958" s="59"/>
      <c r="I958" s="59"/>
      <c r="J958" s="65"/>
      <c r="K958" s="65"/>
      <c r="L958" s="65"/>
      <c r="M958" s="65"/>
      <c r="N958" s="59"/>
      <c r="O958" s="59"/>
      <c r="P958" s="59"/>
      <c r="Q958" s="59"/>
      <c r="R958" s="59"/>
      <c r="S958" s="59"/>
      <c r="T958" s="59"/>
      <c r="U958" s="59"/>
      <c r="V958" s="59"/>
      <c r="W958" s="59"/>
      <c r="X958" s="59"/>
      <c r="Y958" s="59"/>
      <c r="Z958" s="91"/>
      <c r="AA958" s="59"/>
      <c r="AB958" s="59"/>
      <c r="AC958" s="59"/>
      <c r="AD958" s="59"/>
      <c r="AE958" s="59"/>
      <c r="AF958" s="59"/>
      <c r="AG958" s="59"/>
      <c r="AH958" s="59"/>
    </row>
    <row r="959" spans="1:34" ht="15.75" customHeight="1">
      <c r="A959" s="59"/>
      <c r="B959" s="59"/>
      <c r="C959" s="59"/>
      <c r="D959" s="59"/>
      <c r="E959" s="59"/>
      <c r="F959" s="59"/>
      <c r="G959" s="59"/>
      <c r="H959" s="59"/>
      <c r="I959" s="59"/>
      <c r="J959" s="65"/>
      <c r="K959" s="65"/>
      <c r="L959" s="65"/>
      <c r="M959" s="65"/>
      <c r="N959" s="59"/>
      <c r="O959" s="59"/>
      <c r="P959" s="59"/>
      <c r="Q959" s="59"/>
      <c r="R959" s="59"/>
      <c r="S959" s="59"/>
      <c r="T959" s="59"/>
      <c r="U959" s="59"/>
      <c r="V959" s="59"/>
      <c r="W959" s="59"/>
      <c r="X959" s="59"/>
      <c r="Y959" s="59"/>
      <c r="Z959" s="91"/>
      <c r="AA959" s="59"/>
      <c r="AB959" s="59"/>
      <c r="AC959" s="59"/>
      <c r="AD959" s="59"/>
      <c r="AE959" s="59"/>
      <c r="AF959" s="59"/>
      <c r="AG959" s="59"/>
      <c r="AH959" s="59"/>
    </row>
    <row r="960" spans="1:34" ht="15.75" customHeight="1">
      <c r="A960" s="59"/>
      <c r="B960" s="59"/>
      <c r="C960" s="59"/>
      <c r="D960" s="59"/>
      <c r="E960" s="59"/>
      <c r="F960" s="59"/>
      <c r="G960" s="59"/>
      <c r="H960" s="59"/>
      <c r="I960" s="59"/>
      <c r="J960" s="65"/>
      <c r="K960" s="65"/>
      <c r="L960" s="65"/>
      <c r="M960" s="65"/>
      <c r="N960" s="59"/>
      <c r="O960" s="59"/>
      <c r="P960" s="59"/>
      <c r="Q960" s="59"/>
      <c r="R960" s="59"/>
      <c r="S960" s="59"/>
      <c r="T960" s="59"/>
      <c r="U960" s="59"/>
      <c r="V960" s="59"/>
      <c r="W960" s="59"/>
      <c r="X960" s="59"/>
      <c r="Y960" s="59"/>
      <c r="Z960" s="91"/>
      <c r="AA960" s="59"/>
      <c r="AB960" s="59"/>
      <c r="AC960" s="59"/>
      <c r="AD960" s="59"/>
      <c r="AE960" s="59"/>
      <c r="AF960" s="59"/>
      <c r="AG960" s="59"/>
      <c r="AH960" s="59"/>
    </row>
    <row r="961" spans="1:34" ht="15.75" customHeight="1">
      <c r="A961" s="59"/>
      <c r="B961" s="59"/>
      <c r="C961" s="59"/>
      <c r="D961" s="59"/>
      <c r="E961" s="59"/>
      <c r="F961" s="59"/>
      <c r="G961" s="59"/>
      <c r="H961" s="59"/>
      <c r="I961" s="59"/>
      <c r="J961" s="65"/>
      <c r="K961" s="65"/>
      <c r="L961" s="65"/>
      <c r="M961" s="65"/>
      <c r="N961" s="59"/>
      <c r="O961" s="59"/>
      <c r="P961" s="59"/>
      <c r="Q961" s="59"/>
      <c r="R961" s="59"/>
      <c r="S961" s="59"/>
      <c r="T961" s="59"/>
      <c r="U961" s="59"/>
      <c r="V961" s="59"/>
      <c r="W961" s="59"/>
      <c r="X961" s="59"/>
      <c r="Y961" s="59"/>
      <c r="Z961" s="91"/>
      <c r="AA961" s="59"/>
      <c r="AB961" s="59"/>
      <c r="AC961" s="59"/>
      <c r="AD961" s="59"/>
      <c r="AE961" s="59"/>
      <c r="AF961" s="59"/>
      <c r="AG961" s="59"/>
      <c r="AH961" s="59"/>
    </row>
    <row r="962" spans="1:34" ht="15.75" customHeight="1">
      <c r="A962" s="59"/>
      <c r="B962" s="59"/>
      <c r="C962" s="59"/>
      <c r="D962" s="59"/>
      <c r="E962" s="59"/>
      <c r="F962" s="59"/>
      <c r="G962" s="59"/>
      <c r="H962" s="59"/>
      <c r="I962" s="59"/>
      <c r="J962" s="65"/>
      <c r="K962" s="65"/>
      <c r="L962" s="65"/>
      <c r="M962" s="65"/>
      <c r="N962" s="59"/>
      <c r="O962" s="59"/>
      <c r="P962" s="59"/>
      <c r="Q962" s="59"/>
      <c r="R962" s="59"/>
      <c r="S962" s="59"/>
      <c r="T962" s="59"/>
      <c r="U962" s="59"/>
      <c r="V962" s="59"/>
      <c r="W962" s="59"/>
      <c r="X962" s="59"/>
      <c r="Y962" s="59"/>
      <c r="Z962" s="91"/>
      <c r="AA962" s="59"/>
      <c r="AB962" s="59"/>
      <c r="AC962" s="59"/>
      <c r="AD962" s="59"/>
      <c r="AE962" s="59"/>
      <c r="AF962" s="59"/>
      <c r="AG962" s="59"/>
      <c r="AH962" s="59"/>
    </row>
    <row r="963" spans="1:34" ht="15.75" customHeight="1">
      <c r="A963" s="59"/>
      <c r="B963" s="59"/>
      <c r="C963" s="59"/>
      <c r="D963" s="59"/>
      <c r="E963" s="59"/>
      <c r="F963" s="59"/>
      <c r="G963" s="59"/>
      <c r="H963" s="59"/>
      <c r="I963" s="59"/>
      <c r="J963" s="65"/>
      <c r="K963" s="65"/>
      <c r="L963" s="65"/>
      <c r="M963" s="65"/>
      <c r="N963" s="59"/>
      <c r="O963" s="59"/>
      <c r="P963" s="59"/>
      <c r="Q963" s="59"/>
      <c r="R963" s="59"/>
      <c r="S963" s="59"/>
      <c r="T963" s="59"/>
      <c r="U963" s="59"/>
      <c r="V963" s="59"/>
      <c r="W963" s="59"/>
      <c r="X963" s="59"/>
      <c r="Y963" s="59"/>
      <c r="Z963" s="91"/>
      <c r="AA963" s="59"/>
      <c r="AB963" s="59"/>
      <c r="AC963" s="59"/>
      <c r="AD963" s="59"/>
      <c r="AE963" s="59"/>
      <c r="AF963" s="59"/>
      <c r="AG963" s="59"/>
      <c r="AH963" s="59"/>
    </row>
    <row r="964" spans="1:34" ht="15.75" customHeight="1">
      <c r="A964" s="59"/>
      <c r="B964" s="59"/>
      <c r="C964" s="59"/>
      <c r="D964" s="59"/>
      <c r="E964" s="59"/>
      <c r="F964" s="59"/>
      <c r="G964" s="59"/>
      <c r="H964" s="59"/>
      <c r="I964" s="59"/>
      <c r="J964" s="65"/>
      <c r="K964" s="65"/>
      <c r="L964" s="65"/>
      <c r="M964" s="65"/>
      <c r="N964" s="59"/>
      <c r="O964" s="59"/>
      <c r="P964" s="59"/>
      <c r="Q964" s="59"/>
      <c r="R964" s="59"/>
      <c r="S964" s="59"/>
      <c r="T964" s="59"/>
      <c r="U964" s="59"/>
      <c r="V964" s="59"/>
      <c r="W964" s="59"/>
      <c r="X964" s="59"/>
      <c r="Y964" s="59"/>
      <c r="Z964" s="91"/>
      <c r="AA964" s="59"/>
      <c r="AB964" s="59"/>
      <c r="AC964" s="59"/>
      <c r="AD964" s="59"/>
      <c r="AE964" s="59"/>
      <c r="AF964" s="59"/>
      <c r="AG964" s="59"/>
      <c r="AH964" s="59"/>
    </row>
    <row r="965" spans="1:34" ht="15.75" customHeight="1">
      <c r="A965" s="59"/>
      <c r="B965" s="59"/>
      <c r="C965" s="59"/>
      <c r="D965" s="59"/>
      <c r="E965" s="59"/>
      <c r="F965" s="59"/>
      <c r="G965" s="59"/>
      <c r="H965" s="59"/>
      <c r="I965" s="59"/>
      <c r="J965" s="65"/>
      <c r="K965" s="65"/>
      <c r="L965" s="65"/>
      <c r="M965" s="65"/>
      <c r="N965" s="59"/>
      <c r="O965" s="59"/>
      <c r="P965" s="59"/>
      <c r="Q965" s="59"/>
      <c r="R965" s="59"/>
      <c r="S965" s="59"/>
      <c r="T965" s="59"/>
      <c r="U965" s="59"/>
      <c r="V965" s="59"/>
      <c r="W965" s="59"/>
      <c r="X965" s="59"/>
      <c r="Y965" s="59"/>
      <c r="Z965" s="91"/>
      <c r="AA965" s="59"/>
      <c r="AB965" s="59"/>
      <c r="AC965" s="59"/>
      <c r="AD965" s="59"/>
      <c r="AE965" s="59"/>
      <c r="AF965" s="59"/>
      <c r="AG965" s="59"/>
      <c r="AH965" s="59"/>
    </row>
    <row r="966" spans="1:34" ht="15.75" customHeight="1">
      <c r="A966" s="59"/>
      <c r="B966" s="59"/>
      <c r="C966" s="59"/>
      <c r="D966" s="59"/>
      <c r="E966" s="59"/>
      <c r="F966" s="59"/>
      <c r="G966" s="59"/>
      <c r="H966" s="59"/>
      <c r="I966" s="59"/>
      <c r="J966" s="65"/>
      <c r="K966" s="65"/>
      <c r="L966" s="65"/>
      <c r="M966" s="65"/>
      <c r="N966" s="59"/>
      <c r="O966" s="59"/>
      <c r="P966" s="59"/>
      <c r="Q966" s="59"/>
      <c r="R966" s="59"/>
      <c r="S966" s="59"/>
      <c r="T966" s="59"/>
      <c r="U966" s="59"/>
      <c r="V966" s="59"/>
      <c r="W966" s="59"/>
      <c r="X966" s="59"/>
      <c r="Y966" s="59"/>
      <c r="Z966" s="91"/>
      <c r="AA966" s="59"/>
      <c r="AB966" s="59"/>
      <c r="AC966" s="59"/>
      <c r="AD966" s="59"/>
      <c r="AE966" s="59"/>
      <c r="AF966" s="59"/>
      <c r="AG966" s="59"/>
      <c r="AH966" s="59"/>
    </row>
    <row r="967" spans="1:34" ht="15.75" customHeight="1">
      <c r="A967" s="59"/>
      <c r="B967" s="59"/>
      <c r="C967" s="59"/>
      <c r="D967" s="59"/>
      <c r="E967" s="59"/>
      <c r="F967" s="59"/>
      <c r="G967" s="59"/>
      <c r="H967" s="59"/>
      <c r="I967" s="59"/>
      <c r="J967" s="65"/>
      <c r="K967" s="65"/>
      <c r="L967" s="65"/>
      <c r="M967" s="65"/>
      <c r="N967" s="59"/>
      <c r="O967" s="59"/>
      <c r="P967" s="59"/>
      <c r="Q967" s="59"/>
      <c r="R967" s="59"/>
      <c r="S967" s="59"/>
      <c r="T967" s="59"/>
      <c r="U967" s="59"/>
      <c r="V967" s="59"/>
      <c r="W967" s="59"/>
      <c r="X967" s="59"/>
      <c r="Y967" s="59"/>
      <c r="Z967" s="91"/>
      <c r="AA967" s="59"/>
      <c r="AB967" s="59"/>
      <c r="AC967" s="59"/>
      <c r="AD967" s="59"/>
      <c r="AE967" s="59"/>
      <c r="AF967" s="59"/>
      <c r="AG967" s="59"/>
      <c r="AH967" s="59"/>
    </row>
    <row r="968" spans="1:34" ht="15.75" customHeight="1">
      <c r="A968" s="59"/>
      <c r="B968" s="59"/>
      <c r="C968" s="59"/>
      <c r="D968" s="59"/>
      <c r="E968" s="59"/>
      <c r="F968" s="59"/>
      <c r="G968" s="59"/>
      <c r="H968" s="59"/>
      <c r="I968" s="59"/>
      <c r="J968" s="65"/>
      <c r="K968" s="65"/>
      <c r="L968" s="65"/>
      <c r="M968" s="65"/>
      <c r="N968" s="59"/>
      <c r="O968" s="59"/>
      <c r="P968" s="59"/>
      <c r="Q968" s="59"/>
      <c r="R968" s="59"/>
      <c r="S968" s="59"/>
      <c r="T968" s="59"/>
      <c r="U968" s="59"/>
      <c r="V968" s="59"/>
      <c r="W968" s="59"/>
      <c r="X968" s="59"/>
      <c r="Y968" s="59"/>
      <c r="Z968" s="91"/>
      <c r="AA968" s="59"/>
      <c r="AB968" s="59"/>
      <c r="AC968" s="59"/>
      <c r="AD968" s="59"/>
      <c r="AE968" s="59"/>
      <c r="AF968" s="59"/>
      <c r="AG968" s="59"/>
      <c r="AH968" s="59"/>
    </row>
    <row r="969" spans="1:34" ht="15.75" customHeight="1">
      <c r="A969" s="59"/>
      <c r="B969" s="59"/>
      <c r="C969" s="59"/>
      <c r="D969" s="59"/>
      <c r="E969" s="59"/>
      <c r="F969" s="59"/>
      <c r="G969" s="59"/>
      <c r="H969" s="59"/>
      <c r="I969" s="59"/>
      <c r="J969" s="65"/>
      <c r="K969" s="65"/>
      <c r="L969" s="65"/>
      <c r="M969" s="65"/>
      <c r="N969" s="59"/>
      <c r="O969" s="59"/>
      <c r="P969" s="59"/>
      <c r="Q969" s="59"/>
      <c r="R969" s="59"/>
      <c r="S969" s="59"/>
      <c r="T969" s="59"/>
      <c r="U969" s="59"/>
      <c r="V969" s="59"/>
      <c r="W969" s="59"/>
      <c r="X969" s="59"/>
      <c r="Y969" s="59"/>
      <c r="Z969" s="91"/>
      <c r="AA969" s="59"/>
      <c r="AB969" s="59"/>
      <c r="AC969" s="59"/>
      <c r="AD969" s="59"/>
      <c r="AE969" s="59"/>
      <c r="AF969" s="59"/>
      <c r="AG969" s="59"/>
      <c r="AH969" s="59"/>
    </row>
    <row r="970" spans="1:34" ht="15.75" customHeight="1">
      <c r="A970" s="59"/>
      <c r="B970" s="59"/>
      <c r="C970" s="59"/>
      <c r="D970" s="59"/>
      <c r="E970" s="59"/>
      <c r="F970" s="59"/>
      <c r="G970" s="59"/>
      <c r="H970" s="59"/>
      <c r="I970" s="59"/>
      <c r="J970" s="65"/>
      <c r="K970" s="65"/>
      <c r="L970" s="65"/>
      <c r="M970" s="65"/>
      <c r="N970" s="59"/>
      <c r="O970" s="59"/>
      <c r="P970" s="59"/>
      <c r="Q970" s="59"/>
      <c r="R970" s="59"/>
      <c r="S970" s="59"/>
      <c r="T970" s="59"/>
      <c r="U970" s="59"/>
      <c r="V970" s="59"/>
      <c r="W970" s="59"/>
      <c r="X970" s="59"/>
      <c r="Y970" s="59"/>
      <c r="Z970" s="91"/>
      <c r="AA970" s="59"/>
      <c r="AB970" s="59"/>
      <c r="AC970" s="59"/>
      <c r="AD970" s="59"/>
      <c r="AE970" s="59"/>
      <c r="AF970" s="59"/>
      <c r="AG970" s="59"/>
      <c r="AH970" s="59"/>
    </row>
    <row r="971" spans="1:34" ht="15.75" customHeight="1">
      <c r="A971" s="59"/>
      <c r="B971" s="59"/>
      <c r="C971" s="59"/>
      <c r="D971" s="59"/>
      <c r="E971" s="59"/>
      <c r="F971" s="59"/>
      <c r="G971" s="59"/>
      <c r="H971" s="59"/>
      <c r="I971" s="59"/>
      <c r="J971" s="65"/>
      <c r="K971" s="65"/>
      <c r="L971" s="65"/>
      <c r="M971" s="65"/>
      <c r="N971" s="59"/>
      <c r="O971" s="59"/>
      <c r="P971" s="59"/>
      <c r="Q971" s="59"/>
      <c r="R971" s="59"/>
      <c r="S971" s="59"/>
      <c r="T971" s="59"/>
      <c r="U971" s="59"/>
      <c r="V971" s="59"/>
      <c r="W971" s="59"/>
      <c r="X971" s="59"/>
      <c r="Y971" s="59"/>
      <c r="Z971" s="91"/>
      <c r="AA971" s="59"/>
      <c r="AB971" s="59"/>
      <c r="AC971" s="59"/>
      <c r="AD971" s="59"/>
      <c r="AE971" s="59"/>
      <c r="AF971" s="59"/>
      <c r="AG971" s="59"/>
      <c r="AH971" s="59"/>
    </row>
    <row r="972" spans="1:34" ht="15.75" customHeight="1">
      <c r="A972" s="59"/>
      <c r="B972" s="59"/>
      <c r="C972" s="59"/>
      <c r="D972" s="59"/>
      <c r="E972" s="59"/>
      <c r="F972" s="59"/>
      <c r="G972" s="59"/>
      <c r="H972" s="59"/>
      <c r="I972" s="59"/>
      <c r="J972" s="65"/>
      <c r="K972" s="65"/>
      <c r="L972" s="65"/>
      <c r="M972" s="65"/>
      <c r="N972" s="59"/>
      <c r="O972" s="59"/>
      <c r="P972" s="59"/>
      <c r="Q972" s="59"/>
      <c r="R972" s="59"/>
      <c r="S972" s="59"/>
      <c r="T972" s="59"/>
      <c r="U972" s="59"/>
      <c r="V972" s="59"/>
      <c r="W972" s="59"/>
      <c r="X972" s="59"/>
      <c r="Y972" s="59"/>
      <c r="Z972" s="91"/>
      <c r="AA972" s="59"/>
      <c r="AB972" s="59"/>
      <c r="AC972" s="59"/>
      <c r="AD972" s="59"/>
      <c r="AE972" s="59"/>
      <c r="AF972" s="59"/>
      <c r="AG972" s="59"/>
      <c r="AH972" s="59"/>
    </row>
    <row r="973" spans="1:34" ht="15.75" customHeight="1">
      <c r="A973" s="59"/>
      <c r="B973" s="59"/>
      <c r="C973" s="59"/>
      <c r="D973" s="59"/>
      <c r="E973" s="59"/>
      <c r="F973" s="59"/>
      <c r="G973" s="59"/>
      <c r="H973" s="59"/>
      <c r="I973" s="59"/>
      <c r="J973" s="65"/>
      <c r="K973" s="65"/>
      <c r="L973" s="65"/>
      <c r="M973" s="65"/>
      <c r="N973" s="59"/>
      <c r="O973" s="59"/>
      <c r="P973" s="59"/>
      <c r="Q973" s="59"/>
      <c r="R973" s="59"/>
      <c r="S973" s="59"/>
      <c r="T973" s="59"/>
      <c r="U973" s="59"/>
      <c r="V973" s="59"/>
      <c r="W973" s="59"/>
      <c r="X973" s="59"/>
      <c r="Y973" s="59"/>
      <c r="Z973" s="91"/>
      <c r="AA973" s="59"/>
      <c r="AB973" s="59"/>
      <c r="AC973" s="59"/>
      <c r="AD973" s="59"/>
      <c r="AE973" s="59"/>
      <c r="AF973" s="59"/>
      <c r="AG973" s="59"/>
      <c r="AH973" s="59"/>
    </row>
    <row r="974" spans="1:34" ht="15.75" customHeight="1">
      <c r="A974" s="59"/>
      <c r="B974" s="59"/>
      <c r="C974" s="59"/>
      <c r="D974" s="59"/>
      <c r="E974" s="59"/>
      <c r="F974" s="59"/>
      <c r="G974" s="59"/>
      <c r="H974" s="59"/>
      <c r="I974" s="59"/>
      <c r="J974" s="65"/>
      <c r="K974" s="65"/>
      <c r="L974" s="65"/>
      <c r="M974" s="65"/>
      <c r="N974" s="59"/>
      <c r="O974" s="59"/>
      <c r="P974" s="59"/>
      <c r="Q974" s="59"/>
      <c r="R974" s="59"/>
      <c r="S974" s="59"/>
      <c r="T974" s="59"/>
      <c r="U974" s="59"/>
      <c r="V974" s="59"/>
      <c r="W974" s="59"/>
      <c r="X974" s="59"/>
      <c r="Y974" s="59"/>
      <c r="Z974" s="91"/>
      <c r="AA974" s="59"/>
      <c r="AB974" s="59"/>
      <c r="AC974" s="59"/>
      <c r="AD974" s="59"/>
      <c r="AE974" s="59"/>
      <c r="AF974" s="59"/>
      <c r="AG974" s="59"/>
      <c r="AH974" s="59"/>
    </row>
    <row r="975" spans="1:34" ht="15.75" customHeight="1">
      <c r="A975" s="59"/>
      <c r="B975" s="59"/>
      <c r="C975" s="59"/>
      <c r="D975" s="59"/>
      <c r="E975" s="59"/>
      <c r="F975" s="59"/>
      <c r="G975" s="59"/>
      <c r="H975" s="59"/>
      <c r="I975" s="59"/>
      <c r="J975" s="65"/>
      <c r="K975" s="65"/>
      <c r="L975" s="65"/>
      <c r="M975" s="65"/>
      <c r="N975" s="59"/>
      <c r="O975" s="59"/>
      <c r="P975" s="59"/>
      <c r="Q975" s="59"/>
      <c r="R975" s="59"/>
      <c r="S975" s="59"/>
      <c r="T975" s="59"/>
      <c r="U975" s="59"/>
      <c r="V975" s="59"/>
      <c r="W975" s="59"/>
      <c r="X975" s="59"/>
      <c r="Y975" s="59"/>
      <c r="Z975" s="91"/>
      <c r="AA975" s="59"/>
      <c r="AB975" s="59"/>
      <c r="AC975" s="59"/>
      <c r="AD975" s="59"/>
      <c r="AE975" s="59"/>
      <c r="AF975" s="59"/>
      <c r="AG975" s="59"/>
      <c r="AH975" s="59"/>
    </row>
    <row r="976" spans="1:34" ht="15.75" customHeight="1">
      <c r="A976" s="59"/>
      <c r="B976" s="59"/>
      <c r="C976" s="59"/>
      <c r="D976" s="59"/>
      <c r="E976" s="59"/>
      <c r="F976" s="59"/>
      <c r="G976" s="59"/>
      <c r="H976" s="59"/>
      <c r="I976" s="59"/>
      <c r="J976" s="65"/>
      <c r="K976" s="65"/>
      <c r="L976" s="65"/>
      <c r="M976" s="65"/>
      <c r="N976" s="59"/>
      <c r="O976" s="59"/>
      <c r="P976" s="59"/>
      <c r="Q976" s="59"/>
      <c r="R976" s="59"/>
      <c r="S976" s="59"/>
      <c r="T976" s="59"/>
      <c r="U976" s="59"/>
      <c r="V976" s="59"/>
      <c r="W976" s="59"/>
      <c r="X976" s="59"/>
      <c r="Y976" s="59"/>
      <c r="Z976" s="91"/>
      <c r="AA976" s="59"/>
      <c r="AB976" s="59"/>
      <c r="AC976" s="59"/>
      <c r="AD976" s="59"/>
      <c r="AE976" s="59"/>
      <c r="AF976" s="59"/>
      <c r="AG976" s="59"/>
      <c r="AH976" s="59"/>
    </row>
    <row r="977" spans="1:34" ht="15.75" customHeight="1">
      <c r="A977" s="59"/>
      <c r="B977" s="59"/>
      <c r="C977" s="59"/>
      <c r="D977" s="59"/>
      <c r="E977" s="59"/>
      <c r="F977" s="59"/>
      <c r="G977" s="59"/>
      <c r="H977" s="59"/>
      <c r="I977" s="59"/>
      <c r="J977" s="65"/>
      <c r="K977" s="65"/>
      <c r="L977" s="65"/>
      <c r="M977" s="65"/>
      <c r="N977" s="59"/>
      <c r="O977" s="59"/>
      <c r="P977" s="59"/>
      <c r="Q977" s="59"/>
      <c r="R977" s="59"/>
      <c r="S977" s="59"/>
      <c r="T977" s="59"/>
      <c r="U977" s="59"/>
      <c r="V977" s="59"/>
      <c r="W977" s="59"/>
      <c r="X977" s="59"/>
      <c r="Y977" s="59"/>
      <c r="Z977" s="91"/>
      <c r="AA977" s="59"/>
      <c r="AB977" s="59"/>
      <c r="AC977" s="59"/>
      <c r="AD977" s="59"/>
      <c r="AE977" s="59"/>
      <c r="AF977" s="59"/>
      <c r="AG977" s="59"/>
      <c r="AH977" s="59"/>
    </row>
    <row r="978" spans="1:34" ht="15.75" customHeight="1">
      <c r="A978" s="59"/>
      <c r="B978" s="59"/>
      <c r="C978" s="59"/>
      <c r="D978" s="59"/>
      <c r="E978" s="59"/>
      <c r="F978" s="59"/>
      <c r="G978" s="59"/>
      <c r="H978" s="59"/>
      <c r="I978" s="59"/>
      <c r="J978" s="65"/>
      <c r="K978" s="65"/>
      <c r="L978" s="65"/>
      <c r="M978" s="65"/>
      <c r="N978" s="59"/>
      <c r="O978" s="59"/>
      <c r="P978" s="59"/>
      <c r="Q978" s="59"/>
      <c r="R978" s="59"/>
      <c r="S978" s="59"/>
      <c r="T978" s="59"/>
      <c r="U978" s="59"/>
      <c r="V978" s="59"/>
      <c r="W978" s="59"/>
      <c r="X978" s="59"/>
      <c r="Y978" s="59"/>
      <c r="Z978" s="91"/>
      <c r="AA978" s="59"/>
      <c r="AB978" s="59"/>
      <c r="AC978" s="59"/>
      <c r="AD978" s="59"/>
      <c r="AE978" s="59"/>
      <c r="AF978" s="59"/>
      <c r="AG978" s="59"/>
      <c r="AH978" s="59"/>
    </row>
    <row r="979" spans="1:34" ht="15.75" customHeight="1">
      <c r="A979" s="59"/>
      <c r="B979" s="59"/>
      <c r="C979" s="59"/>
      <c r="D979" s="59"/>
      <c r="E979" s="59"/>
      <c r="F979" s="59"/>
      <c r="G979" s="59"/>
      <c r="H979" s="59"/>
      <c r="I979" s="59"/>
      <c r="J979" s="65"/>
      <c r="K979" s="65"/>
      <c r="L979" s="65"/>
      <c r="M979" s="65"/>
      <c r="N979" s="59"/>
      <c r="O979" s="59"/>
      <c r="P979" s="59"/>
      <c r="Q979" s="59"/>
      <c r="R979" s="59"/>
      <c r="S979" s="59"/>
      <c r="T979" s="59"/>
      <c r="U979" s="59"/>
      <c r="V979" s="59"/>
      <c r="W979" s="59"/>
      <c r="X979" s="59"/>
      <c r="Y979" s="59"/>
      <c r="Z979" s="91"/>
      <c r="AA979" s="59"/>
      <c r="AB979" s="59"/>
      <c r="AC979" s="59"/>
      <c r="AD979" s="59"/>
      <c r="AE979" s="59"/>
      <c r="AF979" s="59"/>
      <c r="AG979" s="59"/>
      <c r="AH979" s="59"/>
    </row>
    <row r="980" spans="1:34" ht="15.75" customHeight="1">
      <c r="A980" s="59"/>
      <c r="B980" s="59"/>
      <c r="C980" s="59"/>
      <c r="D980" s="59"/>
      <c r="E980" s="59"/>
      <c r="F980" s="59"/>
      <c r="G980" s="59"/>
      <c r="H980" s="59"/>
      <c r="I980" s="59"/>
      <c r="J980" s="65"/>
      <c r="K980" s="65"/>
      <c r="L980" s="65"/>
      <c r="M980" s="65"/>
      <c r="N980" s="59"/>
      <c r="O980" s="59"/>
      <c r="P980" s="59"/>
      <c r="Q980" s="59"/>
      <c r="R980" s="59"/>
      <c r="S980" s="59"/>
      <c r="T980" s="59"/>
      <c r="U980" s="59"/>
      <c r="V980" s="59"/>
      <c r="W980" s="59"/>
      <c r="X980" s="59"/>
      <c r="Y980" s="59"/>
      <c r="Z980" s="91"/>
      <c r="AA980" s="59"/>
      <c r="AB980" s="59"/>
      <c r="AC980" s="59"/>
      <c r="AD980" s="59"/>
      <c r="AE980" s="59"/>
      <c r="AF980" s="59"/>
      <c r="AG980" s="59"/>
      <c r="AH980" s="59"/>
    </row>
    <row r="981" spans="1:34" ht="15.75" customHeight="1">
      <c r="A981" s="59"/>
      <c r="B981" s="59"/>
      <c r="C981" s="59"/>
      <c r="D981" s="59"/>
      <c r="E981" s="59"/>
      <c r="F981" s="59"/>
      <c r="G981" s="59"/>
      <c r="H981" s="59"/>
      <c r="I981" s="59"/>
      <c r="J981" s="65"/>
      <c r="K981" s="65"/>
      <c r="L981" s="65"/>
      <c r="M981" s="65"/>
      <c r="N981" s="59"/>
      <c r="O981" s="59"/>
      <c r="P981" s="59"/>
      <c r="Q981" s="59"/>
      <c r="R981" s="59"/>
      <c r="S981" s="59"/>
      <c r="T981" s="59"/>
      <c r="U981" s="59"/>
      <c r="V981" s="59"/>
      <c r="W981" s="59"/>
      <c r="X981" s="59"/>
      <c r="Y981" s="59"/>
      <c r="Z981" s="91"/>
      <c r="AA981" s="59"/>
      <c r="AB981" s="59"/>
      <c r="AC981" s="59"/>
      <c r="AD981" s="59"/>
      <c r="AE981" s="59"/>
      <c r="AF981" s="59"/>
      <c r="AG981" s="59"/>
      <c r="AH981" s="59"/>
    </row>
    <row r="982" spans="1:34" ht="15.75" customHeight="1">
      <c r="A982" s="59"/>
      <c r="B982" s="59"/>
      <c r="C982" s="59"/>
      <c r="D982" s="59"/>
      <c r="E982" s="59"/>
      <c r="F982" s="59"/>
      <c r="G982" s="59"/>
      <c r="H982" s="59"/>
      <c r="I982" s="59"/>
      <c r="J982" s="65"/>
      <c r="K982" s="65"/>
      <c r="L982" s="65"/>
      <c r="M982" s="65"/>
      <c r="N982" s="59"/>
      <c r="O982" s="59"/>
      <c r="P982" s="59"/>
      <c r="Q982" s="59"/>
      <c r="R982" s="59"/>
      <c r="S982" s="59"/>
      <c r="T982" s="59"/>
      <c r="U982" s="59"/>
      <c r="V982" s="59"/>
      <c r="W982" s="59"/>
      <c r="X982" s="59"/>
      <c r="Y982" s="59"/>
      <c r="Z982" s="91"/>
      <c r="AA982" s="59"/>
      <c r="AB982" s="59"/>
      <c r="AC982" s="59"/>
      <c r="AD982" s="59"/>
      <c r="AE982" s="59"/>
      <c r="AF982" s="59"/>
      <c r="AG982" s="59"/>
      <c r="AH982" s="59"/>
    </row>
    <row r="983" spans="1:34" ht="15.75" customHeight="1">
      <c r="A983" s="59"/>
      <c r="B983" s="59"/>
      <c r="C983" s="59"/>
      <c r="D983" s="59"/>
      <c r="E983" s="59"/>
      <c r="F983" s="59"/>
      <c r="G983" s="59"/>
      <c r="H983" s="59"/>
      <c r="I983" s="59"/>
      <c r="J983" s="65"/>
      <c r="K983" s="65"/>
      <c r="L983" s="65"/>
      <c r="M983" s="65"/>
      <c r="N983" s="59"/>
      <c r="O983" s="59"/>
      <c r="P983" s="59"/>
      <c r="Q983" s="59"/>
      <c r="R983" s="59"/>
      <c r="S983" s="59"/>
      <c r="T983" s="59"/>
      <c r="U983" s="59"/>
      <c r="V983" s="59"/>
      <c r="W983" s="59"/>
      <c r="X983" s="59"/>
      <c r="Y983" s="59"/>
      <c r="Z983" s="91"/>
      <c r="AA983" s="59"/>
      <c r="AB983" s="59"/>
      <c r="AC983" s="59"/>
      <c r="AD983" s="59"/>
      <c r="AE983" s="59"/>
      <c r="AF983" s="59"/>
      <c r="AG983" s="59"/>
      <c r="AH983" s="59"/>
    </row>
    <row r="984" spans="1:34" ht="15.75" customHeight="1">
      <c r="A984" s="59"/>
      <c r="B984" s="59"/>
      <c r="C984" s="59"/>
      <c r="D984" s="59"/>
      <c r="E984" s="59"/>
      <c r="F984" s="59"/>
      <c r="G984" s="59"/>
      <c r="H984" s="59"/>
      <c r="I984" s="59"/>
      <c r="J984" s="65"/>
      <c r="K984" s="65"/>
      <c r="L984" s="65"/>
      <c r="M984" s="65"/>
      <c r="N984" s="59"/>
      <c r="O984" s="59"/>
      <c r="P984" s="59"/>
      <c r="Q984" s="59"/>
      <c r="R984" s="59"/>
      <c r="S984" s="59"/>
      <c r="T984" s="59"/>
      <c r="U984" s="59"/>
      <c r="V984" s="59"/>
      <c r="W984" s="59"/>
      <c r="X984" s="59"/>
      <c r="Y984" s="59"/>
      <c r="Z984" s="91"/>
      <c r="AA984" s="59"/>
      <c r="AB984" s="59"/>
      <c r="AC984" s="59"/>
      <c r="AD984" s="59"/>
      <c r="AE984" s="59"/>
      <c r="AF984" s="59"/>
      <c r="AG984" s="59"/>
      <c r="AH984" s="59"/>
    </row>
    <row r="985" spans="1:34" ht="15.75" customHeight="1">
      <c r="A985" s="59"/>
      <c r="B985" s="59"/>
      <c r="C985" s="59"/>
      <c r="D985" s="59"/>
      <c r="E985" s="59"/>
      <c r="F985" s="59"/>
      <c r="G985" s="59"/>
      <c r="H985" s="59"/>
      <c r="I985" s="59"/>
      <c r="J985" s="65"/>
      <c r="K985" s="65"/>
      <c r="L985" s="65"/>
      <c r="M985" s="65"/>
      <c r="N985" s="59"/>
      <c r="O985" s="59"/>
      <c r="P985" s="59"/>
      <c r="Q985" s="59"/>
      <c r="R985" s="59"/>
      <c r="S985" s="59"/>
      <c r="T985" s="59"/>
      <c r="U985" s="59"/>
      <c r="V985" s="59"/>
      <c r="W985" s="59"/>
      <c r="X985" s="59"/>
      <c r="Y985" s="59"/>
      <c r="Z985" s="91"/>
      <c r="AA985" s="59"/>
      <c r="AB985" s="59"/>
      <c r="AC985" s="59"/>
      <c r="AD985" s="59"/>
      <c r="AE985" s="59"/>
      <c r="AF985" s="59"/>
      <c r="AG985" s="59"/>
      <c r="AH985" s="59"/>
    </row>
    <row r="986" spans="1:34" ht="15.75" customHeight="1">
      <c r="A986" s="59"/>
      <c r="B986" s="59"/>
      <c r="C986" s="59"/>
      <c r="D986" s="59"/>
      <c r="E986" s="59"/>
      <c r="F986" s="59"/>
      <c r="G986" s="59"/>
      <c r="H986" s="59"/>
      <c r="I986" s="59"/>
      <c r="J986" s="65"/>
      <c r="K986" s="65"/>
      <c r="L986" s="65"/>
      <c r="M986" s="65"/>
      <c r="N986" s="59"/>
      <c r="O986" s="59"/>
      <c r="P986" s="59"/>
      <c r="Q986" s="59"/>
      <c r="R986" s="59"/>
      <c r="S986" s="59"/>
      <c r="T986" s="59"/>
      <c r="U986" s="59"/>
      <c r="V986" s="59"/>
      <c r="W986" s="59"/>
      <c r="X986" s="59"/>
      <c r="Y986" s="59"/>
      <c r="Z986" s="91"/>
      <c r="AA986" s="59"/>
      <c r="AB986" s="59"/>
      <c r="AC986" s="59"/>
      <c r="AD986" s="59"/>
      <c r="AE986" s="59"/>
      <c r="AF986" s="59"/>
      <c r="AG986" s="59"/>
      <c r="AH986" s="59"/>
    </row>
    <row r="987" spans="1:34" ht="15.75" customHeight="1">
      <c r="A987" s="59"/>
      <c r="B987" s="59"/>
      <c r="C987" s="59"/>
      <c r="D987" s="59"/>
      <c r="E987" s="59"/>
      <c r="F987" s="59"/>
      <c r="G987" s="59"/>
      <c r="H987" s="59"/>
      <c r="I987" s="59"/>
      <c r="J987" s="65"/>
      <c r="K987" s="65"/>
      <c r="L987" s="65"/>
      <c r="M987" s="65"/>
      <c r="N987" s="59"/>
      <c r="O987" s="59"/>
      <c r="P987" s="59"/>
      <c r="Q987" s="59"/>
      <c r="R987" s="59"/>
      <c r="S987" s="59"/>
      <c r="T987" s="59"/>
      <c r="U987" s="59"/>
      <c r="V987" s="59"/>
      <c r="W987" s="59"/>
      <c r="X987" s="59"/>
      <c r="Y987" s="59"/>
      <c r="Z987" s="91"/>
      <c r="AA987" s="59"/>
      <c r="AB987" s="59"/>
      <c r="AC987" s="59"/>
      <c r="AD987" s="59"/>
      <c r="AE987" s="59"/>
      <c r="AF987" s="59"/>
      <c r="AG987" s="59"/>
      <c r="AH987" s="59"/>
    </row>
    <row r="988" spans="1:34" ht="15.75" customHeight="1">
      <c r="A988" s="59"/>
      <c r="B988" s="59"/>
      <c r="C988" s="59"/>
      <c r="D988" s="59"/>
      <c r="E988" s="59"/>
      <c r="F988" s="59"/>
      <c r="G988" s="59"/>
      <c r="H988" s="59"/>
      <c r="I988" s="59"/>
      <c r="J988" s="65"/>
      <c r="K988" s="65"/>
      <c r="L988" s="65"/>
      <c r="M988" s="65"/>
      <c r="N988" s="59"/>
      <c r="O988" s="59"/>
      <c r="P988" s="59"/>
      <c r="Q988" s="59"/>
      <c r="R988" s="59"/>
      <c r="S988" s="59"/>
      <c r="T988" s="59"/>
      <c r="U988" s="59"/>
      <c r="V988" s="59"/>
      <c r="W988" s="59"/>
      <c r="X988" s="59"/>
      <c r="Y988" s="59"/>
      <c r="Z988" s="91"/>
      <c r="AA988" s="59"/>
      <c r="AB988" s="59"/>
      <c r="AC988" s="59"/>
      <c r="AD988" s="59"/>
      <c r="AE988" s="59"/>
      <c r="AF988" s="59"/>
      <c r="AG988" s="59"/>
      <c r="AH988" s="59"/>
    </row>
    <row r="989" spans="1:34" ht="15.75" customHeight="1">
      <c r="A989" s="59"/>
      <c r="B989" s="59"/>
      <c r="C989" s="59"/>
      <c r="D989" s="59"/>
      <c r="E989" s="59"/>
      <c r="F989" s="59"/>
      <c r="G989" s="59"/>
      <c r="H989" s="59"/>
      <c r="I989" s="59"/>
      <c r="J989" s="65"/>
      <c r="K989" s="65"/>
      <c r="L989" s="65"/>
      <c r="M989" s="65"/>
      <c r="N989" s="59"/>
      <c r="O989" s="59"/>
      <c r="P989" s="59"/>
      <c r="Q989" s="59"/>
      <c r="R989" s="59"/>
      <c r="S989" s="59"/>
      <c r="T989" s="59"/>
      <c r="U989" s="59"/>
      <c r="V989" s="59"/>
      <c r="W989" s="59"/>
      <c r="X989" s="59"/>
      <c r="Y989" s="59"/>
      <c r="Z989" s="91"/>
      <c r="AA989" s="59"/>
      <c r="AB989" s="59"/>
      <c r="AC989" s="59"/>
      <c r="AD989" s="59"/>
      <c r="AE989" s="59"/>
      <c r="AF989" s="59"/>
      <c r="AG989" s="59"/>
      <c r="AH989" s="59"/>
    </row>
    <row r="990" spans="1:34" ht="15.75" customHeight="1">
      <c r="A990" s="59"/>
      <c r="B990" s="59"/>
      <c r="C990" s="59"/>
      <c r="D990" s="59"/>
      <c r="E990" s="59"/>
      <c r="F990" s="59"/>
      <c r="G990" s="59"/>
      <c r="H990" s="59"/>
      <c r="I990" s="59"/>
      <c r="J990" s="65"/>
      <c r="K990" s="65"/>
      <c r="L990" s="65"/>
      <c r="M990" s="65"/>
      <c r="N990" s="59"/>
      <c r="O990" s="59"/>
      <c r="P990" s="59"/>
      <c r="Q990" s="59"/>
      <c r="R990" s="59"/>
      <c r="S990" s="59"/>
      <c r="T990" s="59"/>
      <c r="U990" s="59"/>
      <c r="V990" s="59"/>
      <c r="W990" s="59"/>
      <c r="X990" s="59"/>
      <c r="Y990" s="59"/>
      <c r="Z990" s="91"/>
      <c r="AA990" s="59"/>
      <c r="AB990" s="59"/>
      <c r="AC990" s="59"/>
      <c r="AD990" s="59"/>
      <c r="AE990" s="59"/>
      <c r="AF990" s="59"/>
      <c r="AG990" s="59"/>
      <c r="AH990" s="59"/>
    </row>
    <row r="991" spans="1:34" ht="15.75" customHeight="1">
      <c r="A991" s="59"/>
      <c r="B991" s="59"/>
      <c r="C991" s="59"/>
      <c r="D991" s="59"/>
      <c r="E991" s="59"/>
      <c r="F991" s="59"/>
      <c r="G991" s="59"/>
      <c r="H991" s="59"/>
      <c r="I991" s="59"/>
      <c r="J991" s="65"/>
      <c r="K991" s="65"/>
      <c r="L991" s="65"/>
      <c r="M991" s="65"/>
      <c r="N991" s="59"/>
      <c r="O991" s="59"/>
      <c r="P991" s="59"/>
      <c r="Q991" s="59"/>
      <c r="R991" s="59"/>
      <c r="S991" s="59"/>
      <c r="T991" s="59"/>
      <c r="U991" s="59"/>
      <c r="V991" s="59"/>
      <c r="W991" s="59"/>
      <c r="X991" s="59"/>
      <c r="Y991" s="59"/>
      <c r="Z991" s="91"/>
      <c r="AA991" s="59"/>
      <c r="AB991" s="59"/>
      <c r="AC991" s="59"/>
      <c r="AD991" s="59"/>
      <c r="AE991" s="59"/>
      <c r="AF991" s="59"/>
      <c r="AG991" s="59"/>
      <c r="AH991" s="59"/>
    </row>
    <row r="992" spans="1:34" ht="15.75" customHeight="1">
      <c r="A992" s="59"/>
      <c r="B992" s="59"/>
      <c r="C992" s="59"/>
      <c r="D992" s="59"/>
      <c r="E992" s="59"/>
      <c r="F992" s="59"/>
      <c r="G992" s="59"/>
      <c r="H992" s="59"/>
      <c r="I992" s="59"/>
      <c r="J992" s="65"/>
      <c r="K992" s="65"/>
      <c r="L992" s="65"/>
      <c r="M992" s="65"/>
      <c r="N992" s="59"/>
      <c r="O992" s="59"/>
      <c r="P992" s="59"/>
      <c r="Q992" s="59"/>
      <c r="R992" s="59"/>
      <c r="S992" s="59"/>
      <c r="T992" s="59"/>
      <c r="U992" s="59"/>
      <c r="V992" s="59"/>
      <c r="W992" s="59"/>
      <c r="X992" s="59"/>
      <c r="Y992" s="59"/>
      <c r="Z992" s="91"/>
      <c r="AA992" s="59"/>
      <c r="AB992" s="59"/>
      <c r="AC992" s="59"/>
      <c r="AD992" s="59"/>
      <c r="AE992" s="59"/>
      <c r="AF992" s="59"/>
      <c r="AG992" s="59"/>
      <c r="AH992" s="59"/>
    </row>
    <row r="993" spans="1:34" ht="15.75" customHeight="1">
      <c r="A993" s="59"/>
      <c r="B993" s="59"/>
      <c r="C993" s="59"/>
      <c r="D993" s="59"/>
      <c r="E993" s="59"/>
      <c r="F993" s="59"/>
      <c r="G993" s="59"/>
      <c r="H993" s="59"/>
      <c r="I993" s="59"/>
      <c r="J993" s="65"/>
      <c r="K993" s="65"/>
      <c r="L993" s="65"/>
      <c r="M993" s="65"/>
      <c r="N993" s="59"/>
      <c r="O993" s="59"/>
      <c r="P993" s="59"/>
      <c r="Q993" s="59"/>
      <c r="R993" s="59"/>
      <c r="S993" s="59"/>
      <c r="T993" s="59"/>
      <c r="U993" s="59"/>
      <c r="V993" s="59"/>
      <c r="W993" s="59"/>
      <c r="X993" s="59"/>
      <c r="Y993" s="59"/>
      <c r="Z993" s="91"/>
      <c r="AA993" s="59"/>
      <c r="AB993" s="59"/>
      <c r="AC993" s="59"/>
      <c r="AD993" s="59"/>
      <c r="AE993" s="59"/>
      <c r="AF993" s="59"/>
      <c r="AG993" s="59"/>
      <c r="AH993" s="59"/>
    </row>
    <row r="994" spans="1:34" ht="15.75" customHeight="1">
      <c r="A994" s="59"/>
      <c r="B994" s="59"/>
      <c r="C994" s="59"/>
      <c r="D994" s="59"/>
      <c r="E994" s="59"/>
      <c r="F994" s="59"/>
      <c r="G994" s="59"/>
      <c r="H994" s="59"/>
      <c r="I994" s="59"/>
      <c r="J994" s="65"/>
      <c r="K994" s="65"/>
      <c r="L994" s="65"/>
      <c r="M994" s="65"/>
      <c r="N994" s="59"/>
      <c r="O994" s="59"/>
      <c r="P994" s="59"/>
      <c r="Q994" s="59"/>
      <c r="R994" s="59"/>
      <c r="S994" s="59"/>
      <c r="T994" s="59"/>
      <c r="U994" s="59"/>
      <c r="V994" s="59"/>
      <c r="W994" s="59"/>
      <c r="X994" s="59"/>
      <c r="Y994" s="59"/>
      <c r="Z994" s="91"/>
      <c r="AA994" s="59"/>
      <c r="AB994" s="59"/>
      <c r="AC994" s="59"/>
      <c r="AD994" s="59"/>
      <c r="AE994" s="59"/>
      <c r="AF994" s="59"/>
      <c r="AG994" s="59"/>
      <c r="AH994" s="59"/>
    </row>
    <row r="995" spans="1:34" ht="15.75" customHeight="1">
      <c r="A995" s="59"/>
      <c r="B995" s="59"/>
      <c r="C995" s="59"/>
      <c r="D995" s="59"/>
      <c r="E995" s="59"/>
      <c r="F995" s="59"/>
      <c r="G995" s="59"/>
      <c r="H995" s="59"/>
      <c r="I995" s="59"/>
      <c r="J995" s="65"/>
      <c r="K995" s="65"/>
      <c r="L995" s="65"/>
      <c r="M995" s="65"/>
      <c r="N995" s="59"/>
      <c r="O995" s="59"/>
      <c r="P995" s="59"/>
      <c r="Q995" s="59"/>
      <c r="R995" s="59"/>
      <c r="S995" s="59"/>
      <c r="T995" s="59"/>
      <c r="U995" s="59"/>
      <c r="V995" s="59"/>
      <c r="W995" s="59"/>
      <c r="X995" s="59"/>
      <c r="Y995" s="59"/>
      <c r="Z995" s="91"/>
      <c r="AA995" s="59"/>
      <c r="AB995" s="59"/>
      <c r="AC995" s="59"/>
      <c r="AD995" s="59"/>
      <c r="AE995" s="59"/>
      <c r="AF995" s="59"/>
      <c r="AG995" s="59"/>
      <c r="AH995" s="59"/>
    </row>
    <row r="996" spans="1:34" ht="15.75" customHeight="1">
      <c r="A996" s="59"/>
      <c r="B996" s="59"/>
      <c r="C996" s="59"/>
      <c r="D996" s="59"/>
      <c r="E996" s="59"/>
      <c r="F996" s="59"/>
      <c r="G996" s="59"/>
      <c r="H996" s="59"/>
      <c r="I996" s="59"/>
      <c r="J996" s="65"/>
      <c r="K996" s="65"/>
      <c r="L996" s="65"/>
      <c r="M996" s="65"/>
      <c r="N996" s="59"/>
      <c r="O996" s="59"/>
      <c r="P996" s="59"/>
      <c r="Q996" s="59"/>
      <c r="R996" s="59"/>
      <c r="S996" s="59"/>
      <c r="T996" s="59"/>
      <c r="U996" s="59"/>
      <c r="V996" s="59"/>
      <c r="W996" s="59"/>
      <c r="X996" s="59"/>
      <c r="Y996" s="59"/>
      <c r="Z996" s="91"/>
      <c r="AA996" s="59"/>
      <c r="AB996" s="59"/>
      <c r="AC996" s="59"/>
      <c r="AD996" s="59"/>
      <c r="AE996" s="59"/>
      <c r="AF996" s="59"/>
      <c r="AG996" s="59"/>
      <c r="AH996" s="59"/>
    </row>
    <row r="997" spans="1:34" ht="15.75" customHeight="1">
      <c r="A997" s="59"/>
      <c r="B997" s="59"/>
      <c r="C997" s="59"/>
      <c r="D997" s="59"/>
      <c r="E997" s="59"/>
      <c r="F997" s="59"/>
      <c r="G997" s="59"/>
      <c r="H997" s="59"/>
      <c r="I997" s="59"/>
      <c r="J997" s="65"/>
      <c r="K997" s="65"/>
      <c r="L997" s="65"/>
      <c r="M997" s="65"/>
      <c r="N997" s="59"/>
      <c r="O997" s="59"/>
      <c r="P997" s="59"/>
      <c r="Q997" s="59"/>
      <c r="R997" s="59"/>
      <c r="S997" s="59"/>
      <c r="T997" s="59"/>
      <c r="U997" s="59"/>
      <c r="V997" s="59"/>
      <c r="W997" s="59"/>
      <c r="X997" s="59"/>
      <c r="Y997" s="59"/>
      <c r="Z997" s="91"/>
      <c r="AA997" s="59"/>
      <c r="AB997" s="59"/>
      <c r="AC997" s="59"/>
      <c r="AD997" s="59"/>
      <c r="AE997" s="59"/>
      <c r="AF997" s="59"/>
      <c r="AG997" s="59"/>
      <c r="AH997" s="59"/>
    </row>
    <row r="998" spans="1:34" ht="15.75" customHeight="1">
      <c r="A998" s="59"/>
      <c r="B998" s="59"/>
      <c r="C998" s="59"/>
      <c r="D998" s="59"/>
      <c r="E998" s="59"/>
      <c r="F998" s="59"/>
      <c r="G998" s="59"/>
      <c r="H998" s="59"/>
      <c r="I998" s="59"/>
      <c r="J998" s="65"/>
      <c r="K998" s="65"/>
      <c r="L998" s="65"/>
      <c r="M998" s="65"/>
      <c r="N998" s="59"/>
      <c r="O998" s="59"/>
      <c r="P998" s="59"/>
      <c r="Q998" s="59"/>
      <c r="R998" s="59"/>
      <c r="S998" s="59"/>
      <c r="T998" s="59"/>
      <c r="U998" s="59"/>
      <c r="V998" s="59"/>
      <c r="W998" s="59"/>
      <c r="X998" s="59"/>
      <c r="Y998" s="59"/>
      <c r="Z998" s="91"/>
      <c r="AA998" s="59"/>
      <c r="AB998" s="59"/>
      <c r="AC998" s="59"/>
      <c r="AD998" s="59"/>
      <c r="AE998" s="59"/>
      <c r="AF998" s="59"/>
      <c r="AG998" s="59"/>
      <c r="AH998" s="59"/>
    </row>
    <row r="999" spans="1:34" ht="15.75" customHeight="1">
      <c r="A999" s="59"/>
      <c r="B999" s="59"/>
      <c r="C999" s="59"/>
      <c r="D999" s="59"/>
      <c r="E999" s="59"/>
      <c r="F999" s="59"/>
      <c r="G999" s="59"/>
      <c r="H999" s="59"/>
      <c r="I999" s="59"/>
      <c r="J999" s="65"/>
      <c r="K999" s="65"/>
      <c r="L999" s="65"/>
      <c r="M999" s="65"/>
      <c r="N999" s="59"/>
      <c r="O999" s="59"/>
      <c r="P999" s="59"/>
      <c r="Q999" s="59"/>
      <c r="R999" s="59"/>
      <c r="S999" s="59"/>
      <c r="T999" s="59"/>
      <c r="U999" s="59"/>
      <c r="V999" s="59"/>
      <c r="W999" s="59"/>
      <c r="X999" s="59"/>
      <c r="Y999" s="59"/>
      <c r="Z999" s="91"/>
      <c r="AA999" s="59"/>
      <c r="AB999" s="59"/>
      <c r="AC999" s="59"/>
      <c r="AD999" s="59"/>
      <c r="AE999" s="59"/>
      <c r="AF999" s="59"/>
      <c r="AG999" s="59"/>
      <c r="AH999" s="59"/>
    </row>
    <row r="1000" spans="1:34" ht="15.75" customHeight="1">
      <c r="A1000" s="59"/>
      <c r="B1000" s="59"/>
      <c r="C1000" s="59"/>
      <c r="D1000" s="59"/>
      <c r="E1000" s="59"/>
      <c r="F1000" s="59"/>
      <c r="G1000" s="59"/>
      <c r="H1000" s="59"/>
      <c r="I1000" s="59"/>
      <c r="J1000" s="65"/>
      <c r="K1000" s="65"/>
      <c r="L1000" s="65"/>
      <c r="M1000" s="65"/>
      <c r="N1000" s="59"/>
      <c r="O1000" s="59"/>
      <c r="P1000" s="59"/>
      <c r="Q1000" s="59"/>
      <c r="R1000" s="59"/>
      <c r="S1000" s="59"/>
      <c r="T1000" s="59"/>
      <c r="U1000" s="59"/>
      <c r="V1000" s="59"/>
      <c r="W1000" s="59"/>
      <c r="X1000" s="59"/>
      <c r="Y1000" s="59"/>
      <c r="Z1000" s="91"/>
      <c r="AA1000" s="59"/>
      <c r="AB1000" s="59"/>
      <c r="AC1000" s="59"/>
      <c r="AD1000" s="59"/>
      <c r="AE1000" s="59"/>
      <c r="AF1000" s="59"/>
      <c r="AG1000" s="59"/>
      <c r="AH1000" s="59"/>
    </row>
  </sheetData>
  <autoFilter ref="A2:L501"/>
  <mergeCells count="1">
    <mergeCell ref="A1:D1"/>
  </mergeCells>
  <conditionalFormatting sqref="M3:M59 M108:M501 M61:M105">
    <cfRule type="expression" dxfId="2" priority="3">
      <formula>IF(OR(E3=3691,E3=3692,E3=3693,E3=3694),1,0)</formula>
    </cfRule>
  </conditionalFormatting>
  <conditionalFormatting sqref="J3">
    <cfRule type="colorScale" priority="4">
      <colorScale>
        <cfvo type="formula" val="0"/>
        <cfvo type="max"/>
        <color rgb="FFFF7128"/>
        <color rgb="FFFFEF9C"/>
      </colorScale>
    </cfRule>
  </conditionalFormatting>
  <conditionalFormatting sqref="M106:M107">
    <cfRule type="expression" dxfId="1" priority="2">
      <formula>IF(OR(E106=3691,E106=3692,E106=3693,E106=3694),1,0)</formula>
    </cfRule>
  </conditionalFormatting>
  <conditionalFormatting sqref="M60">
    <cfRule type="expression" dxfId="0" priority="1">
      <formula>IF(OR(E60=3691,E60=3692,E60=3693,E60=3694),1,0)</formula>
    </cfRule>
  </conditionalFormatting>
  <dataValidations count="4">
    <dataValidation type="list" allowBlank="1" showInputMessage="1" showErrorMessage="1" prompt="Molimo odaberite vrijednost iz padajućeg izbornika!" sqref="G3:G501">
      <formula1>$AC$6:$AC$348</formula1>
    </dataValidation>
    <dataValidation type="decimal" allowBlank="1" showInputMessage="1" showErrorMessage="1" prompt="GREŠKA - U ovo polje je dozvoljen unos samo brojčanih vrijednosti (bez decimala!)" sqref="J3:L501">
      <formula1>0</formula1>
      <formula2>10000000000</formula2>
    </dataValidation>
    <dataValidation type="list" allowBlank="1" showInputMessage="1" showErrorMessage="1" prompt="Molimo odaberite vrijednost iz padajućeg izbornika!" sqref="E3:E501">
      <formula1>$W$5:$W$130</formula1>
    </dataValidation>
    <dataValidation type="list" allowBlank="1" showInputMessage="1" showErrorMessage="1" prompt="Molimo odaberite vrijednost iz padajućeg izbornika!" sqref="C3:C501">
      <formula1>$T$6:$T$24</formula1>
    </dataValidation>
  </dataValidations>
  <pageMargins left="0.70866141732283472" right="0.70866141732283472" top="0.74803149606299213" bottom="0.74803149606299213" header="0" footer="0"/>
  <pageSetup paperSize="9" scale="57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IF(OR(E3=3691,E3=3692,E3=3693,E3=3694),'KORISNICI DP'!$D$4:$D$616,$M$1)</xm:f>
          </x14:formula1>
          <xm:sqref>M3:M501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828"/>
  <sheetViews>
    <sheetView showGridLines="0" zoomScaleNormal="100" workbookViewId="0">
      <pane ySplit="2" topLeftCell="A3" activePane="bottomLeft" state="frozen"/>
      <selection pane="bottomLeft" activeCell="AM228" sqref="AM228"/>
    </sheetView>
  </sheetViews>
  <sheetFormatPr defaultColWidth="14.42578125" defaultRowHeight="15" customHeight="1"/>
  <cols>
    <col min="1" max="1" width="12.85546875" customWidth="1"/>
    <col min="2" max="2" width="16.85546875" customWidth="1"/>
    <col min="3" max="3" width="10.5703125" style="303" customWidth="1"/>
    <col min="4" max="4" width="25.42578125" customWidth="1"/>
    <col min="5" max="5" width="16.42578125" customWidth="1"/>
    <col min="6" max="6" width="16.7109375" customWidth="1"/>
    <col min="7" max="7" width="6.140625" customWidth="1"/>
    <col min="8" max="10" width="12.28515625" customWidth="1"/>
    <col min="11" max="11" width="23" customWidth="1"/>
    <col min="12" max="13" width="9.5703125" customWidth="1"/>
    <col min="14" max="14" width="13.7109375" customWidth="1"/>
    <col min="15" max="15" width="18.28515625" customWidth="1"/>
    <col min="16" max="16" width="45" customWidth="1"/>
    <col min="17" max="22" width="9.140625" hidden="1" customWidth="1"/>
    <col min="23" max="23" width="46.5703125" hidden="1" customWidth="1"/>
    <col min="24" max="25" width="9.140625" hidden="1" customWidth="1"/>
    <col min="26" max="26" width="58.85546875" hidden="1" customWidth="1"/>
    <col min="27" max="30" width="9.140625" hidden="1" customWidth="1"/>
    <col min="31" max="31" width="14.7109375" hidden="1" customWidth="1"/>
    <col min="32" max="34" width="8.7109375" hidden="1" customWidth="1"/>
    <col min="35" max="35" width="0" hidden="1" customWidth="1"/>
  </cols>
  <sheetData>
    <row r="1" spans="1:34" ht="35.25" customHeight="1">
      <c r="A1" s="320" t="s">
        <v>1430</v>
      </c>
      <c r="B1" s="309"/>
      <c r="C1" s="302" t="str">
        <f>IF(OR('OPĆI DIO'!C1="odaberite -",'OPĆI DIO'!C1=""),"Molimo odaberite proračunskog korisnika na radnom listu Opći podaci!","")</f>
        <v/>
      </c>
      <c r="D1" s="59"/>
      <c r="E1" s="59"/>
      <c r="F1" s="59"/>
      <c r="G1" s="59"/>
      <c r="H1" s="65"/>
      <c r="I1" s="65"/>
      <c r="J1" s="31" t="s">
        <v>53</v>
      </c>
      <c r="K1" s="65"/>
      <c r="L1" s="65"/>
      <c r="M1" s="65"/>
      <c r="N1" s="65"/>
      <c r="O1" s="65"/>
      <c r="P1" s="65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</row>
    <row r="2" spans="1:34" ht="75">
      <c r="A2" s="67" t="s">
        <v>620</v>
      </c>
      <c r="B2" s="66" t="s">
        <v>474</v>
      </c>
      <c r="C2" s="67" t="s">
        <v>475</v>
      </c>
      <c r="D2" s="66" t="s">
        <v>476</v>
      </c>
      <c r="E2" s="67" t="s">
        <v>1431</v>
      </c>
      <c r="F2" s="66" t="s">
        <v>622</v>
      </c>
      <c r="G2" s="96" t="s">
        <v>623</v>
      </c>
      <c r="H2" s="68" t="s">
        <v>59</v>
      </c>
      <c r="I2" s="68" t="s">
        <v>60</v>
      </c>
      <c r="J2" s="68" t="s">
        <v>61</v>
      </c>
      <c r="K2" s="97" t="s">
        <v>1432</v>
      </c>
      <c r="L2" s="97" t="s">
        <v>1433</v>
      </c>
      <c r="M2" s="97" t="s">
        <v>1434</v>
      </c>
      <c r="N2" s="97" t="s">
        <v>1435</v>
      </c>
      <c r="O2" s="97" t="s">
        <v>1436</v>
      </c>
      <c r="P2" s="69" t="s">
        <v>624</v>
      </c>
      <c r="Q2" s="69" t="s">
        <v>478</v>
      </c>
      <c r="R2" s="70" t="s">
        <v>479</v>
      </c>
      <c r="S2" s="70" t="s">
        <v>480</v>
      </c>
      <c r="T2" s="92" t="s">
        <v>626</v>
      </c>
      <c r="U2" s="70" t="s">
        <v>627</v>
      </c>
      <c r="V2" s="70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</row>
    <row r="3" spans="1:34">
      <c r="A3" s="98">
        <v>51</v>
      </c>
      <c r="B3" s="72" t="s">
        <v>498</v>
      </c>
      <c r="C3" s="99">
        <v>3111</v>
      </c>
      <c r="D3" s="72" t="s">
        <v>628</v>
      </c>
      <c r="E3" s="93" t="s">
        <v>2863</v>
      </c>
      <c r="F3" s="285" t="s">
        <v>2864</v>
      </c>
      <c r="G3" s="72" t="s">
        <v>635</v>
      </c>
      <c r="H3" s="77">
        <v>5637</v>
      </c>
      <c r="I3" s="77">
        <v>1409</v>
      </c>
      <c r="J3" s="77"/>
      <c r="K3" s="286" t="s">
        <v>4877</v>
      </c>
      <c r="L3" s="100">
        <v>44287</v>
      </c>
      <c r="M3" s="100">
        <v>45747</v>
      </c>
      <c r="N3" s="99" t="s">
        <v>4847</v>
      </c>
      <c r="O3" s="287" t="s">
        <v>4877</v>
      </c>
      <c r="P3" s="75"/>
      <c r="Q3" s="59" t="str">
        <f>IF(C3="","",'OPĆI DIO'!$C$1)</f>
        <v>3041 INSTITUT RUĐER BOŠKOVIĆ</v>
      </c>
      <c r="R3" s="59" t="str">
        <f t="shared" ref="R3:R66" si="0">LEFT(C3,3)</f>
        <v>311</v>
      </c>
      <c r="S3" s="59" t="str">
        <f t="shared" ref="S3:S66" si="1">LEFT(C3,2)</f>
        <v>31</v>
      </c>
      <c r="T3" s="59" t="str">
        <f t="shared" ref="T3:T66" si="2">MID(G3,2,2)</f>
        <v>15</v>
      </c>
      <c r="U3" s="59" t="str">
        <f t="shared" ref="U3:U66" si="3">LEFT(C3,1)</f>
        <v>3</v>
      </c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</row>
    <row r="4" spans="1:34">
      <c r="A4" s="98">
        <v>51</v>
      </c>
      <c r="B4" s="72" t="s">
        <v>498</v>
      </c>
      <c r="C4" s="99">
        <v>3132</v>
      </c>
      <c r="D4" s="72" t="s">
        <v>645</v>
      </c>
      <c r="E4" s="93" t="s">
        <v>2863</v>
      </c>
      <c r="F4" s="72" t="s">
        <v>2864</v>
      </c>
      <c r="G4" s="72" t="s">
        <v>635</v>
      </c>
      <c r="H4" s="77">
        <v>940</v>
      </c>
      <c r="I4" s="77">
        <v>234</v>
      </c>
      <c r="J4" s="77"/>
      <c r="K4" s="99" t="s">
        <v>4877</v>
      </c>
      <c r="L4" s="100">
        <v>44287</v>
      </c>
      <c r="M4" s="100">
        <v>45747</v>
      </c>
      <c r="N4" s="99" t="s">
        <v>4847</v>
      </c>
      <c r="O4" s="82" t="s">
        <v>4877</v>
      </c>
      <c r="P4" s="75"/>
      <c r="Q4" s="59" t="str">
        <f>IF(C4="","",'OPĆI DIO'!$C$1)</f>
        <v>3041 INSTITUT RUĐER BOŠKOVIĆ</v>
      </c>
      <c r="R4" s="59" t="str">
        <f t="shared" si="0"/>
        <v>313</v>
      </c>
      <c r="S4" s="59" t="str">
        <f t="shared" si="1"/>
        <v>31</v>
      </c>
      <c r="T4" s="59" t="str">
        <f t="shared" si="2"/>
        <v>15</v>
      </c>
      <c r="U4" s="59" t="str">
        <f t="shared" si="3"/>
        <v>3</v>
      </c>
      <c r="V4" s="59"/>
      <c r="W4" s="59"/>
      <c r="X4" s="59"/>
      <c r="Y4" s="94"/>
      <c r="Z4" s="94"/>
      <c r="AA4" s="59"/>
      <c r="AB4" s="59"/>
      <c r="AC4" s="59"/>
      <c r="AD4" s="59"/>
      <c r="AE4" s="59"/>
      <c r="AF4" s="59"/>
      <c r="AG4" s="59"/>
      <c r="AH4" s="59"/>
    </row>
    <row r="5" spans="1:34">
      <c r="A5" s="98">
        <v>51</v>
      </c>
      <c r="B5" s="72" t="s">
        <v>498</v>
      </c>
      <c r="C5" s="99">
        <v>3211</v>
      </c>
      <c r="D5" s="72" t="s">
        <v>648</v>
      </c>
      <c r="E5" s="93" t="s">
        <v>2863</v>
      </c>
      <c r="F5" s="72" t="s">
        <v>2864</v>
      </c>
      <c r="G5" s="72" t="s">
        <v>635</v>
      </c>
      <c r="H5" s="77">
        <v>626</v>
      </c>
      <c r="I5" s="77">
        <v>156</v>
      </c>
      <c r="J5" s="77"/>
      <c r="K5" s="99" t="s">
        <v>4877</v>
      </c>
      <c r="L5" s="100">
        <v>44287</v>
      </c>
      <c r="M5" s="100">
        <v>45747</v>
      </c>
      <c r="N5" s="99" t="s">
        <v>4847</v>
      </c>
      <c r="O5" s="82" t="s">
        <v>4877</v>
      </c>
      <c r="P5" s="75"/>
      <c r="Q5" s="59" t="str">
        <f>IF(C5="","",'OPĆI DIO'!$C$1)</f>
        <v>3041 INSTITUT RUĐER BOŠKOVIĆ</v>
      </c>
      <c r="R5" s="59" t="str">
        <f t="shared" si="0"/>
        <v>321</v>
      </c>
      <c r="S5" s="59" t="str">
        <f t="shared" si="1"/>
        <v>32</v>
      </c>
      <c r="T5" s="59" t="str">
        <f t="shared" si="2"/>
        <v>15</v>
      </c>
      <c r="U5" s="59" t="str">
        <f t="shared" si="3"/>
        <v>3</v>
      </c>
      <c r="V5" s="59" t="s">
        <v>473</v>
      </c>
      <c r="W5" s="59" t="s">
        <v>474</v>
      </c>
      <c r="X5" s="59"/>
      <c r="Y5" s="59">
        <v>3111</v>
      </c>
      <c r="Z5" s="59" t="s">
        <v>628</v>
      </c>
      <c r="AA5" s="59"/>
      <c r="AB5" s="59" t="str">
        <f t="shared" ref="AB5:AB129" si="4">LEFT(Y5,2)</f>
        <v>31</v>
      </c>
      <c r="AC5" s="59" t="str">
        <f t="shared" ref="AC5:AC129" si="5">LEFT(Y5,3)</f>
        <v>311</v>
      </c>
      <c r="AD5" s="59"/>
      <c r="AE5" s="59" t="s">
        <v>629</v>
      </c>
      <c r="AF5" s="59" t="s">
        <v>622</v>
      </c>
      <c r="AG5" s="59"/>
      <c r="AH5" s="59"/>
    </row>
    <row r="6" spans="1:34">
      <c r="A6" s="98">
        <v>51</v>
      </c>
      <c r="B6" s="72" t="s">
        <v>498</v>
      </c>
      <c r="C6" s="99">
        <v>3222</v>
      </c>
      <c r="D6" s="72" t="s">
        <v>671</v>
      </c>
      <c r="E6" s="93" t="s">
        <v>2863</v>
      </c>
      <c r="F6" s="72" t="s">
        <v>2864</v>
      </c>
      <c r="G6" s="72" t="s">
        <v>635</v>
      </c>
      <c r="H6" s="77">
        <v>1566</v>
      </c>
      <c r="I6" s="77">
        <v>392</v>
      </c>
      <c r="J6" s="77"/>
      <c r="K6" s="99" t="s">
        <v>4877</v>
      </c>
      <c r="L6" s="100">
        <v>44287</v>
      </c>
      <c r="M6" s="100">
        <v>45747</v>
      </c>
      <c r="N6" s="99" t="s">
        <v>4847</v>
      </c>
      <c r="O6" s="82" t="s">
        <v>4877</v>
      </c>
      <c r="P6" s="75"/>
      <c r="Q6" s="59" t="str">
        <f>IF(C6="","",'OPĆI DIO'!$C$1)</f>
        <v>3041 INSTITUT RUĐER BOŠKOVIĆ</v>
      </c>
      <c r="R6" s="59" t="str">
        <f t="shared" si="0"/>
        <v>322</v>
      </c>
      <c r="S6" s="59" t="str">
        <f t="shared" si="1"/>
        <v>32</v>
      </c>
      <c r="T6" s="59" t="str">
        <f t="shared" si="2"/>
        <v>15</v>
      </c>
      <c r="U6" s="59" t="str">
        <f t="shared" si="3"/>
        <v>3</v>
      </c>
      <c r="V6" s="59">
        <v>11</v>
      </c>
      <c r="W6" s="59" t="s">
        <v>489</v>
      </c>
      <c r="X6" s="59"/>
      <c r="Y6" s="59">
        <v>3112</v>
      </c>
      <c r="Z6" s="59" t="s">
        <v>630</v>
      </c>
      <c r="AA6" s="59"/>
      <c r="AB6" s="59" t="str">
        <f t="shared" si="4"/>
        <v>31</v>
      </c>
      <c r="AC6" s="59" t="str">
        <f t="shared" si="5"/>
        <v>311</v>
      </c>
      <c r="AD6" s="59"/>
      <c r="AE6" s="59" t="s">
        <v>1437</v>
      </c>
      <c r="AF6" s="59" t="s">
        <v>1437</v>
      </c>
      <c r="AG6" s="59" t="s">
        <v>1437</v>
      </c>
      <c r="AH6" s="59" t="s">
        <v>1437</v>
      </c>
    </row>
    <row r="7" spans="1:34">
      <c r="A7" s="98">
        <v>51</v>
      </c>
      <c r="B7" s="72" t="s">
        <v>498</v>
      </c>
      <c r="C7" s="99">
        <v>3299</v>
      </c>
      <c r="D7" s="72" t="s">
        <v>749</v>
      </c>
      <c r="E7" s="93" t="s">
        <v>2863</v>
      </c>
      <c r="F7" s="72" t="s">
        <v>2864</v>
      </c>
      <c r="G7" s="72" t="s">
        <v>635</v>
      </c>
      <c r="H7" s="77">
        <v>5455</v>
      </c>
      <c r="I7" s="77">
        <v>1292</v>
      </c>
      <c r="J7" s="77"/>
      <c r="K7" s="99" t="s">
        <v>4877</v>
      </c>
      <c r="L7" s="100">
        <v>44287</v>
      </c>
      <c r="M7" s="100">
        <v>45747</v>
      </c>
      <c r="N7" s="99" t="s">
        <v>4847</v>
      </c>
      <c r="O7" s="82" t="s">
        <v>4877</v>
      </c>
      <c r="P7" s="75"/>
      <c r="Q7" s="59" t="str">
        <f>IF(C7="","",'OPĆI DIO'!$C$1)</f>
        <v>3041 INSTITUT RUĐER BOŠKOVIĆ</v>
      </c>
      <c r="R7" s="59" t="str">
        <f t="shared" si="0"/>
        <v>329</v>
      </c>
      <c r="S7" s="59" t="str">
        <f t="shared" si="1"/>
        <v>32</v>
      </c>
      <c r="T7" s="59" t="str">
        <f t="shared" si="2"/>
        <v>15</v>
      </c>
      <c r="U7" s="59" t="str">
        <f t="shared" si="3"/>
        <v>3</v>
      </c>
      <c r="V7" s="59">
        <v>12</v>
      </c>
      <c r="W7" s="59" t="s">
        <v>491</v>
      </c>
      <c r="X7" s="59"/>
      <c r="Y7" s="59">
        <v>3113</v>
      </c>
      <c r="Z7" s="59" t="s">
        <v>632</v>
      </c>
      <c r="AA7" s="59"/>
      <c r="AB7" s="59" t="str">
        <f t="shared" si="4"/>
        <v>31</v>
      </c>
      <c r="AC7" s="59" t="str">
        <f t="shared" si="5"/>
        <v>311</v>
      </c>
      <c r="AD7" s="59"/>
      <c r="AE7" s="59"/>
      <c r="AF7" s="59"/>
      <c r="AG7" s="59"/>
      <c r="AH7" s="59"/>
    </row>
    <row r="8" spans="1:34">
      <c r="A8" s="98">
        <v>51</v>
      </c>
      <c r="B8" s="72" t="s">
        <v>498</v>
      </c>
      <c r="C8" s="99">
        <v>4224</v>
      </c>
      <c r="D8" s="72" t="s">
        <v>922</v>
      </c>
      <c r="E8" s="93" t="s">
        <v>2863</v>
      </c>
      <c r="F8" s="72" t="s">
        <v>2864</v>
      </c>
      <c r="G8" s="72" t="s">
        <v>635</v>
      </c>
      <c r="H8" s="77">
        <v>1722</v>
      </c>
      <c r="I8" s="77">
        <v>431</v>
      </c>
      <c r="J8" s="77"/>
      <c r="K8" s="99" t="s">
        <v>4877</v>
      </c>
      <c r="L8" s="100">
        <v>44287</v>
      </c>
      <c r="M8" s="100">
        <v>45747</v>
      </c>
      <c r="N8" s="99" t="s">
        <v>4847</v>
      </c>
      <c r="O8" s="82" t="s">
        <v>4877</v>
      </c>
      <c r="P8" s="75"/>
      <c r="Q8" s="59" t="str">
        <f>IF(C8="","",'OPĆI DIO'!$C$1)</f>
        <v>3041 INSTITUT RUĐER BOŠKOVIĆ</v>
      </c>
      <c r="R8" s="59" t="str">
        <f t="shared" si="0"/>
        <v>422</v>
      </c>
      <c r="S8" s="59" t="str">
        <f t="shared" si="1"/>
        <v>42</v>
      </c>
      <c r="T8" s="59" t="str">
        <f t="shared" si="2"/>
        <v>15</v>
      </c>
      <c r="U8" s="59" t="str">
        <f t="shared" si="3"/>
        <v>4</v>
      </c>
      <c r="V8" s="59">
        <v>31</v>
      </c>
      <c r="W8" s="59" t="s">
        <v>492</v>
      </c>
      <c r="X8" s="59"/>
      <c r="Y8" s="59">
        <v>3114</v>
      </c>
      <c r="Z8" s="59" t="s">
        <v>639</v>
      </c>
      <c r="AA8" s="59"/>
      <c r="AB8" s="59" t="str">
        <f t="shared" si="4"/>
        <v>31</v>
      </c>
      <c r="AC8" s="59" t="str">
        <f t="shared" si="5"/>
        <v>311</v>
      </c>
      <c r="AD8" s="59"/>
      <c r="AE8" s="59" t="s">
        <v>1438</v>
      </c>
      <c r="AF8" s="59" t="s">
        <v>1439</v>
      </c>
      <c r="AG8" s="59" t="str">
        <f t="shared" ref="AG8:AG71" si="6">LEFT(AE8,7)</f>
        <v>A676072</v>
      </c>
      <c r="AH8" s="59" t="s">
        <v>658</v>
      </c>
    </row>
    <row r="9" spans="1:34">
      <c r="A9" s="98">
        <v>51</v>
      </c>
      <c r="B9" s="72" t="s">
        <v>498</v>
      </c>
      <c r="C9" s="99">
        <v>3111</v>
      </c>
      <c r="D9" s="72" t="s">
        <v>628</v>
      </c>
      <c r="E9" s="93" t="s">
        <v>2827</v>
      </c>
      <c r="F9" s="72" t="s">
        <v>2828</v>
      </c>
      <c r="G9" s="72" t="s">
        <v>635</v>
      </c>
      <c r="H9" s="77">
        <v>118192</v>
      </c>
      <c r="I9" s="77">
        <v>118192</v>
      </c>
      <c r="J9" s="77">
        <v>60125</v>
      </c>
      <c r="K9" s="99" t="s">
        <v>2828</v>
      </c>
      <c r="L9" s="100">
        <v>43922</v>
      </c>
      <c r="M9" s="100">
        <v>46112</v>
      </c>
      <c r="N9" s="99" t="s">
        <v>4847</v>
      </c>
      <c r="O9" s="82" t="s">
        <v>4878</v>
      </c>
      <c r="P9" s="75"/>
      <c r="Q9" s="59" t="str">
        <f>IF(C9="","",'OPĆI DIO'!$C$1)</f>
        <v>3041 INSTITUT RUĐER BOŠKOVIĆ</v>
      </c>
      <c r="R9" s="59" t="str">
        <f t="shared" si="0"/>
        <v>311</v>
      </c>
      <c r="S9" s="59" t="str">
        <f t="shared" si="1"/>
        <v>31</v>
      </c>
      <c r="T9" s="59" t="str">
        <f t="shared" si="2"/>
        <v>15</v>
      </c>
      <c r="U9" s="59" t="str">
        <f t="shared" si="3"/>
        <v>3</v>
      </c>
      <c r="V9" s="78">
        <v>41</v>
      </c>
      <c r="W9" s="78" t="s">
        <v>494</v>
      </c>
      <c r="X9" s="59"/>
      <c r="Y9" s="59">
        <v>3121</v>
      </c>
      <c r="Z9" s="59" t="s">
        <v>642</v>
      </c>
      <c r="AA9" s="59"/>
      <c r="AB9" s="59" t="str">
        <f t="shared" si="4"/>
        <v>31</v>
      </c>
      <c r="AC9" s="59" t="str">
        <f t="shared" si="5"/>
        <v>312</v>
      </c>
      <c r="AD9" s="59"/>
      <c r="AE9" s="59" t="s">
        <v>1440</v>
      </c>
      <c r="AF9" s="59" t="s">
        <v>1441</v>
      </c>
      <c r="AG9" s="59" t="str">
        <f t="shared" si="6"/>
        <v>A676072</v>
      </c>
      <c r="AH9" s="59" t="s">
        <v>658</v>
      </c>
    </row>
    <row r="10" spans="1:34">
      <c r="A10" s="98">
        <v>51</v>
      </c>
      <c r="B10" s="72" t="s">
        <v>498</v>
      </c>
      <c r="C10" s="99">
        <v>3132</v>
      </c>
      <c r="D10" s="72" t="s">
        <v>645</v>
      </c>
      <c r="E10" s="93" t="s">
        <v>2827</v>
      </c>
      <c r="F10" s="72" t="s">
        <v>2828</v>
      </c>
      <c r="G10" s="72" t="s">
        <v>635</v>
      </c>
      <c r="H10" s="77">
        <v>20329</v>
      </c>
      <c r="I10" s="77">
        <v>20329</v>
      </c>
      <c r="J10" s="77">
        <v>10341</v>
      </c>
      <c r="K10" s="99" t="s">
        <v>2828</v>
      </c>
      <c r="L10" s="100">
        <v>43922</v>
      </c>
      <c r="M10" s="100">
        <v>46112</v>
      </c>
      <c r="N10" s="99" t="s">
        <v>4847</v>
      </c>
      <c r="O10" s="82" t="s">
        <v>4878</v>
      </c>
      <c r="P10" s="75"/>
      <c r="Q10" s="59" t="str">
        <f>IF(C10="","",'OPĆI DIO'!$C$1)</f>
        <v>3041 INSTITUT RUĐER BOŠKOVIĆ</v>
      </c>
      <c r="R10" s="59" t="str">
        <f t="shared" si="0"/>
        <v>313</v>
      </c>
      <c r="S10" s="59" t="str">
        <f t="shared" si="1"/>
        <v>31</v>
      </c>
      <c r="T10" s="59" t="str">
        <f t="shared" si="2"/>
        <v>15</v>
      </c>
      <c r="U10" s="59" t="str">
        <f t="shared" si="3"/>
        <v>3</v>
      </c>
      <c r="V10" s="59">
        <v>43</v>
      </c>
      <c r="W10" s="59" t="s">
        <v>496</v>
      </c>
      <c r="X10" s="59"/>
      <c r="Y10" s="59">
        <v>3132</v>
      </c>
      <c r="Z10" s="59" t="s">
        <v>645</v>
      </c>
      <c r="AA10" s="59"/>
      <c r="AB10" s="59" t="str">
        <f t="shared" si="4"/>
        <v>31</v>
      </c>
      <c r="AC10" s="59" t="str">
        <f t="shared" si="5"/>
        <v>313</v>
      </c>
      <c r="AD10" s="59"/>
      <c r="AE10" s="59" t="s">
        <v>1442</v>
      </c>
      <c r="AF10" s="59" t="s">
        <v>1443</v>
      </c>
      <c r="AG10" s="59" t="str">
        <f t="shared" si="6"/>
        <v>A676072</v>
      </c>
      <c r="AH10" s="59" t="s">
        <v>658</v>
      </c>
    </row>
    <row r="11" spans="1:34">
      <c r="A11" s="98">
        <v>51</v>
      </c>
      <c r="B11" s="72" t="s">
        <v>498</v>
      </c>
      <c r="C11" s="99">
        <v>3211</v>
      </c>
      <c r="D11" s="72" t="s">
        <v>648</v>
      </c>
      <c r="E11" s="93" t="s">
        <v>2827</v>
      </c>
      <c r="F11" s="72" t="s">
        <v>2828</v>
      </c>
      <c r="G11" s="72" t="s">
        <v>635</v>
      </c>
      <c r="H11" s="77">
        <v>23731</v>
      </c>
      <c r="I11" s="77">
        <v>23731</v>
      </c>
      <c r="J11" s="77">
        <v>6314.92</v>
      </c>
      <c r="K11" s="99" t="s">
        <v>2828</v>
      </c>
      <c r="L11" s="100">
        <v>43922</v>
      </c>
      <c r="M11" s="100">
        <v>46112</v>
      </c>
      <c r="N11" s="99" t="s">
        <v>4847</v>
      </c>
      <c r="O11" s="82" t="s">
        <v>4878</v>
      </c>
      <c r="P11" s="75"/>
      <c r="Q11" s="59" t="str">
        <f>IF(C11="","",'OPĆI DIO'!$C$1)</f>
        <v>3041 INSTITUT RUĐER BOŠKOVIĆ</v>
      </c>
      <c r="R11" s="59" t="str">
        <f t="shared" si="0"/>
        <v>321</v>
      </c>
      <c r="S11" s="59" t="str">
        <f t="shared" si="1"/>
        <v>32</v>
      </c>
      <c r="T11" s="59" t="str">
        <f t="shared" si="2"/>
        <v>15</v>
      </c>
      <c r="U11" s="59" t="str">
        <f t="shared" si="3"/>
        <v>3</v>
      </c>
      <c r="V11" s="59">
        <v>51</v>
      </c>
      <c r="W11" s="59" t="s">
        <v>498</v>
      </c>
      <c r="X11" s="59"/>
      <c r="Y11" s="59">
        <v>3211</v>
      </c>
      <c r="Z11" s="59" t="s">
        <v>648</v>
      </c>
      <c r="AA11" s="59"/>
      <c r="AB11" s="59" t="str">
        <f t="shared" si="4"/>
        <v>32</v>
      </c>
      <c r="AC11" s="59" t="str">
        <f t="shared" si="5"/>
        <v>321</v>
      </c>
      <c r="AD11" s="59"/>
      <c r="AE11" s="59" t="s">
        <v>1444</v>
      </c>
      <c r="AF11" s="59" t="s">
        <v>1445</v>
      </c>
      <c r="AG11" s="59" t="str">
        <f t="shared" si="6"/>
        <v>A676072</v>
      </c>
      <c r="AH11" s="59" t="s">
        <v>658</v>
      </c>
    </row>
    <row r="12" spans="1:34">
      <c r="A12" s="98">
        <v>51</v>
      </c>
      <c r="B12" s="72" t="s">
        <v>498</v>
      </c>
      <c r="C12" s="99">
        <v>3212</v>
      </c>
      <c r="D12" s="72" t="s">
        <v>655</v>
      </c>
      <c r="E12" s="93" t="s">
        <v>2827</v>
      </c>
      <c r="F12" s="72" t="s">
        <v>2828</v>
      </c>
      <c r="G12" s="72" t="s">
        <v>635</v>
      </c>
      <c r="H12" s="77">
        <v>489</v>
      </c>
      <c r="I12" s="77">
        <v>489</v>
      </c>
      <c r="J12" s="77">
        <v>250</v>
      </c>
      <c r="K12" s="99" t="s">
        <v>2828</v>
      </c>
      <c r="L12" s="100">
        <v>43922</v>
      </c>
      <c r="M12" s="100">
        <v>46112</v>
      </c>
      <c r="N12" s="99" t="s">
        <v>4847</v>
      </c>
      <c r="O12" s="82" t="s">
        <v>4878</v>
      </c>
      <c r="P12" s="75"/>
      <c r="Q12" s="59" t="str">
        <f>IF(C12="","",'OPĆI DIO'!$C$1)</f>
        <v>3041 INSTITUT RUĐER BOŠKOVIĆ</v>
      </c>
      <c r="R12" s="59" t="str">
        <f t="shared" si="0"/>
        <v>321</v>
      </c>
      <c r="S12" s="59" t="str">
        <f t="shared" si="1"/>
        <v>32</v>
      </c>
      <c r="T12" s="59" t="str">
        <f t="shared" si="2"/>
        <v>15</v>
      </c>
      <c r="U12" s="59" t="str">
        <f t="shared" si="3"/>
        <v>3</v>
      </c>
      <c r="V12" s="59">
        <v>52</v>
      </c>
      <c r="W12" s="59" t="s">
        <v>500</v>
      </c>
      <c r="X12" s="59"/>
      <c r="Y12" s="59">
        <v>3212</v>
      </c>
      <c r="Z12" s="59" t="s">
        <v>655</v>
      </c>
      <c r="AA12" s="59"/>
      <c r="AB12" s="59" t="str">
        <f t="shared" si="4"/>
        <v>32</v>
      </c>
      <c r="AC12" s="59" t="str">
        <f t="shared" si="5"/>
        <v>321</v>
      </c>
      <c r="AD12" s="59"/>
      <c r="AE12" s="59" t="s">
        <v>1446</v>
      </c>
      <c r="AF12" s="59" t="s">
        <v>1447</v>
      </c>
      <c r="AG12" s="59" t="str">
        <f t="shared" si="6"/>
        <v>A676072</v>
      </c>
      <c r="AH12" s="59" t="s">
        <v>658</v>
      </c>
    </row>
    <row r="13" spans="1:34">
      <c r="A13" s="98">
        <v>51</v>
      </c>
      <c r="B13" s="72" t="s">
        <v>498</v>
      </c>
      <c r="C13" s="99">
        <v>3214</v>
      </c>
      <c r="D13" s="72" t="s">
        <v>664</v>
      </c>
      <c r="E13" s="93" t="s">
        <v>2827</v>
      </c>
      <c r="F13" s="72" t="s">
        <v>2828</v>
      </c>
      <c r="G13" s="72" t="s">
        <v>635</v>
      </c>
      <c r="H13" s="77">
        <v>489</v>
      </c>
      <c r="I13" s="77">
        <v>489</v>
      </c>
      <c r="J13" s="77">
        <v>250</v>
      </c>
      <c r="K13" s="99" t="s">
        <v>2828</v>
      </c>
      <c r="L13" s="100">
        <v>43922</v>
      </c>
      <c r="M13" s="100">
        <v>46112</v>
      </c>
      <c r="N13" s="99" t="s">
        <v>4847</v>
      </c>
      <c r="O13" s="82" t="s">
        <v>4878</v>
      </c>
      <c r="P13" s="75"/>
      <c r="Q13" s="59" t="str">
        <f>IF(C13="","",'OPĆI DIO'!$C$1)</f>
        <v>3041 INSTITUT RUĐER BOŠKOVIĆ</v>
      </c>
      <c r="R13" s="59" t="str">
        <f t="shared" si="0"/>
        <v>321</v>
      </c>
      <c r="S13" s="59" t="str">
        <f t="shared" si="1"/>
        <v>32</v>
      </c>
      <c r="T13" s="59" t="str">
        <f t="shared" si="2"/>
        <v>15</v>
      </c>
      <c r="U13" s="59" t="str">
        <f t="shared" si="3"/>
        <v>3</v>
      </c>
      <c r="V13" s="78">
        <v>552</v>
      </c>
      <c r="W13" s="78" t="s">
        <v>503</v>
      </c>
      <c r="X13" s="59"/>
      <c r="Y13" s="59">
        <v>3213</v>
      </c>
      <c r="Z13" s="59" t="s">
        <v>660</v>
      </c>
      <c r="AA13" s="59"/>
      <c r="AB13" s="59" t="str">
        <f t="shared" si="4"/>
        <v>32</v>
      </c>
      <c r="AC13" s="59" t="str">
        <f t="shared" si="5"/>
        <v>321</v>
      </c>
      <c r="AD13" s="59"/>
      <c r="AE13" s="59" t="s">
        <v>1448</v>
      </c>
      <c r="AF13" s="59" t="s">
        <v>1449</v>
      </c>
      <c r="AG13" s="59" t="str">
        <f t="shared" si="6"/>
        <v>K578051</v>
      </c>
      <c r="AH13" s="59" t="s">
        <v>635</v>
      </c>
    </row>
    <row r="14" spans="1:34">
      <c r="A14" s="98">
        <v>51</v>
      </c>
      <c r="B14" s="72" t="s">
        <v>498</v>
      </c>
      <c r="C14" s="99">
        <v>3221</v>
      </c>
      <c r="D14" s="72" t="s">
        <v>667</v>
      </c>
      <c r="E14" s="93" t="s">
        <v>2827</v>
      </c>
      <c r="F14" s="72" t="s">
        <v>2828</v>
      </c>
      <c r="G14" s="72" t="s">
        <v>635</v>
      </c>
      <c r="H14" s="77">
        <v>489</v>
      </c>
      <c r="I14" s="77">
        <v>489</v>
      </c>
      <c r="J14" s="77">
        <v>250</v>
      </c>
      <c r="K14" s="99" t="s">
        <v>2828</v>
      </c>
      <c r="L14" s="100">
        <v>43922</v>
      </c>
      <c r="M14" s="100">
        <v>46112</v>
      </c>
      <c r="N14" s="99" t="s">
        <v>4847</v>
      </c>
      <c r="O14" s="82" t="s">
        <v>4878</v>
      </c>
      <c r="P14" s="75"/>
      <c r="Q14" s="59" t="str">
        <f>IF(C14="","",'OPĆI DIO'!$C$1)</f>
        <v>3041 INSTITUT RUĐER BOŠKOVIĆ</v>
      </c>
      <c r="R14" s="59" t="str">
        <f t="shared" si="0"/>
        <v>322</v>
      </c>
      <c r="S14" s="59" t="str">
        <f t="shared" si="1"/>
        <v>32</v>
      </c>
      <c r="T14" s="59" t="str">
        <f t="shared" si="2"/>
        <v>15</v>
      </c>
      <c r="U14" s="59" t="str">
        <f t="shared" si="3"/>
        <v>3</v>
      </c>
      <c r="V14" s="78">
        <v>559</v>
      </c>
      <c r="W14" s="78" t="s">
        <v>505</v>
      </c>
      <c r="X14" s="59"/>
      <c r="Y14" s="59">
        <v>3214</v>
      </c>
      <c r="Z14" s="59" t="s">
        <v>664</v>
      </c>
      <c r="AA14" s="59"/>
      <c r="AB14" s="59" t="str">
        <f t="shared" si="4"/>
        <v>32</v>
      </c>
      <c r="AC14" s="59" t="str">
        <f t="shared" si="5"/>
        <v>321</v>
      </c>
      <c r="AD14" s="59"/>
      <c r="AE14" s="59" t="s">
        <v>1450</v>
      </c>
      <c r="AF14" s="59" t="s">
        <v>1451</v>
      </c>
      <c r="AG14" s="59" t="str">
        <f t="shared" si="6"/>
        <v>K578051</v>
      </c>
      <c r="AH14" s="59" t="s">
        <v>635</v>
      </c>
    </row>
    <row r="15" spans="1:34">
      <c r="A15" s="98">
        <v>51</v>
      </c>
      <c r="B15" s="72" t="s">
        <v>498</v>
      </c>
      <c r="C15" s="99">
        <v>3222</v>
      </c>
      <c r="D15" s="72" t="s">
        <v>671</v>
      </c>
      <c r="E15" s="93" t="s">
        <v>2827</v>
      </c>
      <c r="F15" s="72" t="s">
        <v>2828</v>
      </c>
      <c r="G15" s="72" t="s">
        <v>635</v>
      </c>
      <c r="H15" s="77">
        <v>105932</v>
      </c>
      <c r="I15" s="77">
        <v>105932</v>
      </c>
      <c r="J15" s="77">
        <v>55634.77</v>
      </c>
      <c r="K15" s="99" t="s">
        <v>2828</v>
      </c>
      <c r="L15" s="100">
        <v>43922</v>
      </c>
      <c r="M15" s="100">
        <v>46112</v>
      </c>
      <c r="N15" s="99" t="s">
        <v>4847</v>
      </c>
      <c r="O15" s="82" t="s">
        <v>4878</v>
      </c>
      <c r="P15" s="75"/>
      <c r="Q15" s="59" t="str">
        <f>IF(C15="","",'OPĆI DIO'!$C$1)</f>
        <v>3041 INSTITUT RUĐER BOŠKOVIĆ</v>
      </c>
      <c r="R15" s="59" t="str">
        <f t="shared" si="0"/>
        <v>322</v>
      </c>
      <c r="S15" s="59" t="str">
        <f t="shared" si="1"/>
        <v>32</v>
      </c>
      <c r="T15" s="59" t="str">
        <f t="shared" si="2"/>
        <v>15</v>
      </c>
      <c r="U15" s="59" t="str">
        <f t="shared" si="3"/>
        <v>3</v>
      </c>
      <c r="V15" s="59">
        <v>561</v>
      </c>
      <c r="W15" s="59" t="s">
        <v>507</v>
      </c>
      <c r="X15" s="59"/>
      <c r="Y15" s="59">
        <v>3221</v>
      </c>
      <c r="Z15" s="59" t="s">
        <v>667</v>
      </c>
      <c r="AA15" s="59"/>
      <c r="AB15" s="59" t="str">
        <f t="shared" si="4"/>
        <v>32</v>
      </c>
      <c r="AC15" s="59" t="str">
        <f t="shared" si="5"/>
        <v>322</v>
      </c>
      <c r="AD15" s="59"/>
      <c r="AE15" s="59" t="s">
        <v>1452</v>
      </c>
      <c r="AF15" s="59" t="s">
        <v>1453</v>
      </c>
      <c r="AG15" s="59" t="str">
        <f t="shared" si="6"/>
        <v>K578051</v>
      </c>
      <c r="AH15" s="59" t="s">
        <v>635</v>
      </c>
    </row>
    <row r="16" spans="1:34">
      <c r="A16" s="98">
        <v>51</v>
      </c>
      <c r="B16" s="72" t="s">
        <v>498</v>
      </c>
      <c r="C16" s="99">
        <v>3224</v>
      </c>
      <c r="D16" s="72" t="s">
        <v>679</v>
      </c>
      <c r="E16" s="93" t="s">
        <v>2827</v>
      </c>
      <c r="F16" s="72" t="s">
        <v>2828</v>
      </c>
      <c r="G16" s="72" t="s">
        <v>635</v>
      </c>
      <c r="H16" s="77">
        <v>22100</v>
      </c>
      <c r="I16" s="77">
        <v>22100</v>
      </c>
      <c r="J16" s="77">
        <v>1950.8</v>
      </c>
      <c r="K16" s="99" t="s">
        <v>2828</v>
      </c>
      <c r="L16" s="100">
        <v>43922</v>
      </c>
      <c r="M16" s="100">
        <v>46112</v>
      </c>
      <c r="N16" s="99" t="s">
        <v>4847</v>
      </c>
      <c r="O16" s="82" t="s">
        <v>4878</v>
      </c>
      <c r="P16" s="75"/>
      <c r="Q16" s="59" t="str">
        <f>IF(C16="","",'OPĆI DIO'!$C$1)</f>
        <v>3041 INSTITUT RUĐER BOŠKOVIĆ</v>
      </c>
      <c r="R16" s="59" t="str">
        <f t="shared" si="0"/>
        <v>322</v>
      </c>
      <c r="S16" s="59" t="str">
        <f t="shared" si="1"/>
        <v>32</v>
      </c>
      <c r="T16" s="59" t="str">
        <f t="shared" si="2"/>
        <v>15</v>
      </c>
      <c r="U16" s="59" t="str">
        <f t="shared" si="3"/>
        <v>3</v>
      </c>
      <c r="V16" s="59">
        <v>563</v>
      </c>
      <c r="W16" s="59" t="s">
        <v>509</v>
      </c>
      <c r="X16" s="59"/>
      <c r="Y16" s="59">
        <v>3222</v>
      </c>
      <c r="Z16" s="59" t="s">
        <v>671</v>
      </c>
      <c r="AA16" s="59"/>
      <c r="AB16" s="59" t="str">
        <f t="shared" si="4"/>
        <v>32</v>
      </c>
      <c r="AC16" s="59" t="str">
        <f t="shared" si="5"/>
        <v>322</v>
      </c>
      <c r="AD16" s="59"/>
      <c r="AE16" s="59" t="s">
        <v>1454</v>
      </c>
      <c r="AF16" s="59" t="s">
        <v>1455</v>
      </c>
      <c r="AG16" s="59" t="str">
        <f t="shared" si="6"/>
        <v>K578051</v>
      </c>
      <c r="AH16" s="59" t="s">
        <v>635</v>
      </c>
    </row>
    <row r="17" spans="1:34">
      <c r="A17" s="98">
        <v>51</v>
      </c>
      <c r="B17" s="72" t="s">
        <v>498</v>
      </c>
      <c r="C17" s="99">
        <v>3299</v>
      </c>
      <c r="D17" s="72" t="s">
        <v>749</v>
      </c>
      <c r="E17" s="93" t="s">
        <v>2827</v>
      </c>
      <c r="F17" s="72" t="s">
        <v>2828</v>
      </c>
      <c r="G17" s="72" t="s">
        <v>635</v>
      </c>
      <c r="H17" s="77">
        <v>85781</v>
      </c>
      <c r="I17" s="77">
        <v>85781</v>
      </c>
      <c r="J17" s="77">
        <v>350.56</v>
      </c>
      <c r="K17" s="99" t="s">
        <v>2828</v>
      </c>
      <c r="L17" s="100">
        <v>43922</v>
      </c>
      <c r="M17" s="100">
        <v>46112</v>
      </c>
      <c r="N17" s="99" t="s">
        <v>4847</v>
      </c>
      <c r="O17" s="82" t="s">
        <v>4878</v>
      </c>
      <c r="P17" s="75"/>
      <c r="Q17" s="59" t="str">
        <f>IF(C17="","",'OPĆI DIO'!$C$1)</f>
        <v>3041 INSTITUT RUĐER BOŠKOVIĆ</v>
      </c>
      <c r="R17" s="59" t="str">
        <f t="shared" si="0"/>
        <v>329</v>
      </c>
      <c r="S17" s="59" t="str">
        <f t="shared" si="1"/>
        <v>32</v>
      </c>
      <c r="T17" s="59" t="str">
        <f t="shared" si="2"/>
        <v>15</v>
      </c>
      <c r="U17" s="59" t="str">
        <f t="shared" si="3"/>
        <v>3</v>
      </c>
      <c r="V17" s="59">
        <v>573</v>
      </c>
      <c r="W17" s="78" t="s">
        <v>511</v>
      </c>
      <c r="X17" s="59"/>
      <c r="Y17" s="59">
        <v>3223</v>
      </c>
      <c r="Z17" s="59" t="s">
        <v>674</v>
      </c>
      <c r="AA17" s="59"/>
      <c r="AB17" s="59" t="str">
        <f t="shared" si="4"/>
        <v>32</v>
      </c>
      <c r="AC17" s="59" t="str">
        <f t="shared" si="5"/>
        <v>322</v>
      </c>
      <c r="AD17" s="59"/>
      <c r="AE17" s="59" t="s">
        <v>1456</v>
      </c>
      <c r="AF17" s="59" t="s">
        <v>1457</v>
      </c>
      <c r="AG17" s="59" t="str">
        <f t="shared" si="6"/>
        <v>K578051</v>
      </c>
      <c r="AH17" s="59" t="s">
        <v>635</v>
      </c>
    </row>
    <row r="18" spans="1:34">
      <c r="A18" s="98">
        <v>51</v>
      </c>
      <c r="B18" s="72" t="s">
        <v>498</v>
      </c>
      <c r="C18" s="99">
        <v>3231</v>
      </c>
      <c r="D18" s="72" t="s">
        <v>696</v>
      </c>
      <c r="E18" s="93" t="s">
        <v>2827</v>
      </c>
      <c r="F18" s="72" t="s">
        <v>2828</v>
      </c>
      <c r="G18" s="72" t="s">
        <v>635</v>
      </c>
      <c r="H18" s="77">
        <v>965</v>
      </c>
      <c r="I18" s="77">
        <v>965</v>
      </c>
      <c r="J18" s="77">
        <v>482.5</v>
      </c>
      <c r="K18" s="99" t="s">
        <v>2828</v>
      </c>
      <c r="L18" s="100">
        <v>43922</v>
      </c>
      <c r="M18" s="100">
        <v>46112</v>
      </c>
      <c r="N18" s="99" t="s">
        <v>4847</v>
      </c>
      <c r="O18" s="82" t="s">
        <v>4878</v>
      </c>
      <c r="P18" s="75"/>
      <c r="Q18" s="59" t="str">
        <f>IF(C18="","",'OPĆI DIO'!$C$1)</f>
        <v>3041 INSTITUT RUĐER BOŠKOVIĆ</v>
      </c>
      <c r="R18" s="59" t="str">
        <f t="shared" si="0"/>
        <v>323</v>
      </c>
      <c r="S18" s="59" t="str">
        <f t="shared" si="1"/>
        <v>32</v>
      </c>
      <c r="T18" s="59" t="str">
        <f t="shared" si="2"/>
        <v>15</v>
      </c>
      <c r="U18" s="59" t="str">
        <f t="shared" si="3"/>
        <v>3</v>
      </c>
      <c r="V18" s="78">
        <v>575</v>
      </c>
      <c r="W18" s="78" t="s">
        <v>513</v>
      </c>
      <c r="X18" s="59"/>
      <c r="Y18" s="59">
        <v>3224</v>
      </c>
      <c r="Z18" s="59" t="s">
        <v>679</v>
      </c>
      <c r="AA18" s="59"/>
      <c r="AB18" s="59" t="str">
        <f t="shared" si="4"/>
        <v>32</v>
      </c>
      <c r="AC18" s="59" t="str">
        <f t="shared" si="5"/>
        <v>322</v>
      </c>
      <c r="AD18" s="59"/>
      <c r="AE18" s="59" t="s">
        <v>1458</v>
      </c>
      <c r="AF18" s="59" t="s">
        <v>1459</v>
      </c>
      <c r="AG18" s="59" t="str">
        <f t="shared" si="6"/>
        <v>K578051</v>
      </c>
      <c r="AH18" s="59" t="s">
        <v>635</v>
      </c>
    </row>
    <row r="19" spans="1:34">
      <c r="A19" s="98">
        <v>51</v>
      </c>
      <c r="B19" s="72" t="s">
        <v>498</v>
      </c>
      <c r="C19" s="99">
        <v>3232</v>
      </c>
      <c r="D19" s="72" t="s">
        <v>699</v>
      </c>
      <c r="E19" s="93" t="s">
        <v>2827</v>
      </c>
      <c r="F19" s="72" t="s">
        <v>2828</v>
      </c>
      <c r="G19" s="72" t="s">
        <v>635</v>
      </c>
      <c r="H19" s="77">
        <v>5260</v>
      </c>
      <c r="I19" s="77">
        <v>5260</v>
      </c>
      <c r="J19" s="77">
        <v>250</v>
      </c>
      <c r="K19" s="99" t="s">
        <v>2828</v>
      </c>
      <c r="L19" s="100">
        <v>43922</v>
      </c>
      <c r="M19" s="100">
        <v>46112</v>
      </c>
      <c r="N19" s="99" t="s">
        <v>4847</v>
      </c>
      <c r="O19" s="82" t="s">
        <v>4878</v>
      </c>
      <c r="P19" s="75"/>
      <c r="Q19" s="59" t="str">
        <f>IF(C19="","",'OPĆI DIO'!$C$1)</f>
        <v>3041 INSTITUT RUĐER BOŠKOVIĆ</v>
      </c>
      <c r="R19" s="59" t="str">
        <f t="shared" si="0"/>
        <v>323</v>
      </c>
      <c r="S19" s="59" t="str">
        <f t="shared" si="1"/>
        <v>32</v>
      </c>
      <c r="T19" s="59" t="str">
        <f t="shared" si="2"/>
        <v>15</v>
      </c>
      <c r="U19" s="59" t="str">
        <f t="shared" si="3"/>
        <v>3</v>
      </c>
      <c r="V19" s="59">
        <v>576</v>
      </c>
      <c r="W19" s="87" t="s">
        <v>1460</v>
      </c>
      <c r="X19" s="59"/>
      <c r="Y19" s="59">
        <v>3225</v>
      </c>
      <c r="Z19" s="59" t="s">
        <v>683</v>
      </c>
      <c r="AA19" s="59"/>
      <c r="AB19" s="59" t="str">
        <f t="shared" si="4"/>
        <v>32</v>
      </c>
      <c r="AC19" s="59" t="str">
        <f t="shared" si="5"/>
        <v>322</v>
      </c>
      <c r="AD19" s="59"/>
      <c r="AE19" s="59" t="s">
        <v>1461</v>
      </c>
      <c r="AF19" s="59" t="s">
        <v>1462</v>
      </c>
      <c r="AG19" s="59" t="str">
        <f t="shared" si="6"/>
        <v>K578051</v>
      </c>
      <c r="AH19" s="59" t="s">
        <v>635</v>
      </c>
    </row>
    <row r="20" spans="1:34">
      <c r="A20" s="98">
        <v>51</v>
      </c>
      <c r="B20" s="72" t="s">
        <v>498</v>
      </c>
      <c r="C20" s="99">
        <v>3233</v>
      </c>
      <c r="D20" s="72" t="s">
        <v>702</v>
      </c>
      <c r="E20" s="93" t="s">
        <v>2827</v>
      </c>
      <c r="F20" s="72" t="s">
        <v>2828</v>
      </c>
      <c r="G20" s="72" t="s">
        <v>635</v>
      </c>
      <c r="H20" s="77">
        <v>965</v>
      </c>
      <c r="I20" s="77">
        <v>965</v>
      </c>
      <c r="J20" s="77">
        <v>482.5</v>
      </c>
      <c r="K20" s="99" t="s">
        <v>2828</v>
      </c>
      <c r="L20" s="100">
        <v>43922</v>
      </c>
      <c r="M20" s="100">
        <v>46112</v>
      </c>
      <c r="N20" s="99" t="s">
        <v>4847</v>
      </c>
      <c r="O20" s="82" t="s">
        <v>4878</v>
      </c>
      <c r="P20" s="75"/>
      <c r="Q20" s="59" t="str">
        <f>IF(C20="","",'OPĆI DIO'!$C$1)</f>
        <v>3041 INSTITUT RUĐER BOŠKOVIĆ</v>
      </c>
      <c r="R20" s="59" t="str">
        <f t="shared" si="0"/>
        <v>323</v>
      </c>
      <c r="S20" s="59" t="str">
        <f t="shared" si="1"/>
        <v>32</v>
      </c>
      <c r="T20" s="59" t="str">
        <f t="shared" si="2"/>
        <v>15</v>
      </c>
      <c r="U20" s="59" t="str">
        <f t="shared" si="3"/>
        <v>3</v>
      </c>
      <c r="V20" s="59">
        <v>581</v>
      </c>
      <c r="W20" s="87" t="s">
        <v>517</v>
      </c>
      <c r="X20" s="59"/>
      <c r="Y20" s="59">
        <v>3226</v>
      </c>
      <c r="Z20" s="59" t="s">
        <v>688</v>
      </c>
      <c r="AA20" s="59"/>
      <c r="AB20" s="59" t="str">
        <f t="shared" si="4"/>
        <v>32</v>
      </c>
      <c r="AC20" s="59" t="str">
        <f t="shared" si="5"/>
        <v>322</v>
      </c>
      <c r="AD20" s="59"/>
      <c r="AE20" s="59" t="s">
        <v>1463</v>
      </c>
      <c r="AF20" s="59" t="s">
        <v>1464</v>
      </c>
      <c r="AG20" s="59" t="str">
        <f t="shared" si="6"/>
        <v>K676068</v>
      </c>
      <c r="AH20" s="59" t="s">
        <v>635</v>
      </c>
    </row>
    <row r="21" spans="1:34" ht="15.75" customHeight="1">
      <c r="A21" s="98">
        <v>51</v>
      </c>
      <c r="B21" s="72" t="s">
        <v>498</v>
      </c>
      <c r="C21" s="99">
        <v>3235</v>
      </c>
      <c r="D21" s="72" t="s">
        <v>708</v>
      </c>
      <c r="E21" s="93" t="s">
        <v>2827</v>
      </c>
      <c r="F21" s="72" t="s">
        <v>2828</v>
      </c>
      <c r="G21" s="72" t="s">
        <v>635</v>
      </c>
      <c r="H21" s="77">
        <v>489</v>
      </c>
      <c r="I21" s="77">
        <v>489</v>
      </c>
      <c r="J21" s="77">
        <v>250</v>
      </c>
      <c r="K21" s="99" t="s">
        <v>2828</v>
      </c>
      <c r="L21" s="100">
        <v>43922</v>
      </c>
      <c r="M21" s="100">
        <v>46112</v>
      </c>
      <c r="N21" s="99" t="s">
        <v>4847</v>
      </c>
      <c r="O21" s="82" t="s">
        <v>4878</v>
      </c>
      <c r="P21" s="75"/>
      <c r="Q21" s="59" t="str">
        <f>IF(C21="","",'OPĆI DIO'!$C$1)</f>
        <v>3041 INSTITUT RUĐER BOŠKOVIĆ</v>
      </c>
      <c r="R21" s="59" t="str">
        <f t="shared" si="0"/>
        <v>323</v>
      </c>
      <c r="S21" s="59" t="str">
        <f t="shared" si="1"/>
        <v>32</v>
      </c>
      <c r="T21" s="59" t="str">
        <f t="shared" si="2"/>
        <v>15</v>
      </c>
      <c r="U21" s="59" t="str">
        <f t="shared" si="3"/>
        <v>3</v>
      </c>
      <c r="V21" s="59">
        <v>61</v>
      </c>
      <c r="W21" s="59" t="s">
        <v>519</v>
      </c>
      <c r="X21" s="59"/>
      <c r="Y21" s="59">
        <v>3227</v>
      </c>
      <c r="Z21" s="59" t="s">
        <v>693</v>
      </c>
      <c r="AA21" s="59"/>
      <c r="AB21" s="59" t="str">
        <f t="shared" si="4"/>
        <v>32</v>
      </c>
      <c r="AC21" s="59" t="str">
        <f t="shared" si="5"/>
        <v>322</v>
      </c>
      <c r="AD21" s="59"/>
      <c r="AE21" s="59" t="s">
        <v>1465</v>
      </c>
      <c r="AF21" s="59" t="s">
        <v>1466</v>
      </c>
      <c r="AG21" s="59" t="str">
        <f t="shared" si="6"/>
        <v>K676068</v>
      </c>
      <c r="AH21" s="59" t="s">
        <v>635</v>
      </c>
    </row>
    <row r="22" spans="1:34" ht="15.75" customHeight="1">
      <c r="A22" s="98">
        <v>51</v>
      </c>
      <c r="B22" s="72" t="s">
        <v>498</v>
      </c>
      <c r="C22" s="99">
        <v>3237</v>
      </c>
      <c r="D22" s="72" t="s">
        <v>714</v>
      </c>
      <c r="E22" s="93" t="s">
        <v>2827</v>
      </c>
      <c r="F22" s="72" t="s">
        <v>2828</v>
      </c>
      <c r="G22" s="72" t="s">
        <v>635</v>
      </c>
      <c r="H22" s="77">
        <v>5260</v>
      </c>
      <c r="I22" s="77">
        <v>5260</v>
      </c>
      <c r="J22" s="77">
        <v>250</v>
      </c>
      <c r="K22" s="99" t="s">
        <v>2828</v>
      </c>
      <c r="L22" s="100">
        <v>43922</v>
      </c>
      <c r="M22" s="100">
        <v>46112</v>
      </c>
      <c r="N22" s="99" t="s">
        <v>4847</v>
      </c>
      <c r="O22" s="82" t="s">
        <v>4878</v>
      </c>
      <c r="P22" s="75"/>
      <c r="Q22" s="59" t="str">
        <f>IF(C22="","",'OPĆI DIO'!$C$1)</f>
        <v>3041 INSTITUT RUĐER BOŠKOVIĆ</v>
      </c>
      <c r="R22" s="59" t="str">
        <f t="shared" si="0"/>
        <v>323</v>
      </c>
      <c r="S22" s="59" t="str">
        <f t="shared" si="1"/>
        <v>32</v>
      </c>
      <c r="T22" s="59" t="str">
        <f t="shared" si="2"/>
        <v>15</v>
      </c>
      <c r="U22" s="59" t="str">
        <f t="shared" si="3"/>
        <v>3</v>
      </c>
      <c r="V22" s="59">
        <v>71</v>
      </c>
      <c r="W22" s="59" t="s">
        <v>523</v>
      </c>
      <c r="X22" s="59"/>
      <c r="Y22" s="59">
        <v>3231</v>
      </c>
      <c r="Z22" s="59" t="s">
        <v>696</v>
      </c>
      <c r="AA22" s="59"/>
      <c r="AB22" s="59" t="str">
        <f t="shared" si="4"/>
        <v>32</v>
      </c>
      <c r="AC22" s="59" t="str">
        <f t="shared" si="5"/>
        <v>323</v>
      </c>
      <c r="AD22" s="59"/>
      <c r="AE22" s="59" t="s">
        <v>1467</v>
      </c>
      <c r="AF22" s="59" t="s">
        <v>1468</v>
      </c>
      <c r="AG22" s="59" t="str">
        <f t="shared" si="6"/>
        <v>K676068</v>
      </c>
      <c r="AH22" s="59" t="s">
        <v>635</v>
      </c>
    </row>
    <row r="23" spans="1:34" ht="15.75" customHeight="1">
      <c r="A23" s="98">
        <v>51</v>
      </c>
      <c r="B23" s="72" t="s">
        <v>498</v>
      </c>
      <c r="C23" s="99">
        <v>3239</v>
      </c>
      <c r="D23" s="72" t="s">
        <v>720</v>
      </c>
      <c r="E23" s="93" t="s">
        <v>2827</v>
      </c>
      <c r="F23" s="72" t="s">
        <v>2828</v>
      </c>
      <c r="G23" s="72" t="s">
        <v>635</v>
      </c>
      <c r="H23" s="77">
        <v>965</v>
      </c>
      <c r="I23" s="77">
        <v>965</v>
      </c>
      <c r="J23" s="77">
        <v>482.5</v>
      </c>
      <c r="K23" s="99" t="s">
        <v>2828</v>
      </c>
      <c r="L23" s="100">
        <v>43922</v>
      </c>
      <c r="M23" s="100">
        <v>46112</v>
      </c>
      <c r="N23" s="99" t="s">
        <v>4847</v>
      </c>
      <c r="O23" s="82" t="s">
        <v>4878</v>
      </c>
      <c r="P23" s="75"/>
      <c r="Q23" s="59" t="str">
        <f>IF(C23="","",'OPĆI DIO'!$C$1)</f>
        <v>3041 INSTITUT RUĐER BOŠKOVIĆ</v>
      </c>
      <c r="R23" s="59" t="str">
        <f t="shared" si="0"/>
        <v>323</v>
      </c>
      <c r="S23" s="59" t="str">
        <f t="shared" si="1"/>
        <v>32</v>
      </c>
      <c r="T23" s="59" t="str">
        <f t="shared" si="2"/>
        <v>15</v>
      </c>
      <c r="U23" s="59" t="str">
        <f t="shared" si="3"/>
        <v>3</v>
      </c>
      <c r="V23" s="59">
        <v>81</v>
      </c>
      <c r="W23" s="59" t="s">
        <v>526</v>
      </c>
      <c r="X23" s="59"/>
      <c r="Y23" s="59">
        <v>3232</v>
      </c>
      <c r="Z23" s="59" t="s">
        <v>699</v>
      </c>
      <c r="AA23" s="59"/>
      <c r="AB23" s="59" t="str">
        <f t="shared" si="4"/>
        <v>32</v>
      </c>
      <c r="AC23" s="59" t="str">
        <f t="shared" si="5"/>
        <v>323</v>
      </c>
      <c r="AD23" s="59"/>
      <c r="AE23" s="59" t="s">
        <v>1469</v>
      </c>
      <c r="AF23" s="59" t="s">
        <v>1470</v>
      </c>
      <c r="AG23" s="59" t="str">
        <f t="shared" si="6"/>
        <v>K733067</v>
      </c>
      <c r="AH23" s="59" t="s">
        <v>840</v>
      </c>
    </row>
    <row r="24" spans="1:34" ht="15.75" customHeight="1">
      <c r="A24" s="98">
        <v>51</v>
      </c>
      <c r="B24" s="72" t="s">
        <v>498</v>
      </c>
      <c r="C24" s="99">
        <v>3241</v>
      </c>
      <c r="D24" s="72" t="s">
        <v>723</v>
      </c>
      <c r="E24" s="93" t="s">
        <v>2827</v>
      </c>
      <c r="F24" s="72" t="s">
        <v>2828</v>
      </c>
      <c r="G24" s="72" t="s">
        <v>635</v>
      </c>
      <c r="H24" s="77">
        <v>5260</v>
      </c>
      <c r="I24" s="77">
        <v>5260</v>
      </c>
      <c r="J24" s="77">
        <v>250</v>
      </c>
      <c r="K24" s="99" t="s">
        <v>2828</v>
      </c>
      <c r="L24" s="100">
        <v>43922</v>
      </c>
      <c r="M24" s="100">
        <v>46112</v>
      </c>
      <c r="N24" s="99" t="s">
        <v>4847</v>
      </c>
      <c r="O24" s="82" t="s">
        <v>4878</v>
      </c>
      <c r="P24" s="75"/>
      <c r="Q24" s="59" t="str">
        <f>IF(C24="","",'OPĆI DIO'!$C$1)</f>
        <v>3041 INSTITUT RUĐER BOŠKOVIĆ</v>
      </c>
      <c r="R24" s="59" t="str">
        <f t="shared" si="0"/>
        <v>324</v>
      </c>
      <c r="S24" s="59" t="str">
        <f t="shared" si="1"/>
        <v>32</v>
      </c>
      <c r="T24" s="59" t="str">
        <f t="shared" si="2"/>
        <v>15</v>
      </c>
      <c r="U24" s="59" t="str">
        <f t="shared" si="3"/>
        <v>3</v>
      </c>
      <c r="V24" s="101">
        <v>83</v>
      </c>
      <c r="W24" s="101" t="s">
        <v>1471</v>
      </c>
      <c r="X24" s="59"/>
      <c r="Y24" s="59">
        <v>3233</v>
      </c>
      <c r="Z24" s="59" t="s">
        <v>702</v>
      </c>
      <c r="AA24" s="59"/>
      <c r="AB24" s="59" t="str">
        <f t="shared" si="4"/>
        <v>32</v>
      </c>
      <c r="AC24" s="59" t="str">
        <f t="shared" si="5"/>
        <v>323</v>
      </c>
      <c r="AD24" s="59"/>
      <c r="AE24" s="59" t="s">
        <v>1472</v>
      </c>
      <c r="AF24" s="59" t="s">
        <v>1473</v>
      </c>
      <c r="AG24" s="59" t="str">
        <f t="shared" si="6"/>
        <v>K733067</v>
      </c>
      <c r="AH24" s="59" t="s">
        <v>840</v>
      </c>
    </row>
    <row r="25" spans="1:34" ht="15.75" customHeight="1">
      <c r="A25" s="98">
        <v>51</v>
      </c>
      <c r="B25" s="72" t="s">
        <v>498</v>
      </c>
      <c r="C25" s="99">
        <v>3299</v>
      </c>
      <c r="D25" s="72" t="s">
        <v>749</v>
      </c>
      <c r="E25" s="93" t="s">
        <v>2827</v>
      </c>
      <c r="F25" s="72" t="s">
        <v>2828</v>
      </c>
      <c r="G25" s="72" t="s">
        <v>635</v>
      </c>
      <c r="H25" s="77">
        <v>965</v>
      </c>
      <c r="I25" s="77">
        <v>965</v>
      </c>
      <c r="J25" s="77">
        <v>482.5</v>
      </c>
      <c r="K25" s="99" t="s">
        <v>2828</v>
      </c>
      <c r="L25" s="100">
        <v>43922</v>
      </c>
      <c r="M25" s="100">
        <v>46112</v>
      </c>
      <c r="N25" s="99" t="s">
        <v>4847</v>
      </c>
      <c r="O25" s="82" t="s">
        <v>4878</v>
      </c>
      <c r="P25" s="75"/>
      <c r="Q25" s="59" t="str">
        <f>IF(C25="","",'OPĆI DIO'!$C$1)</f>
        <v>3041 INSTITUT RUĐER BOŠKOVIĆ</v>
      </c>
      <c r="R25" s="59" t="str">
        <f t="shared" si="0"/>
        <v>329</v>
      </c>
      <c r="S25" s="59" t="str">
        <f t="shared" si="1"/>
        <v>32</v>
      </c>
      <c r="T25" s="59" t="str">
        <f t="shared" si="2"/>
        <v>15</v>
      </c>
      <c r="U25" s="59" t="str">
        <f t="shared" si="3"/>
        <v>3</v>
      </c>
      <c r="V25" s="59"/>
      <c r="W25" s="59"/>
      <c r="X25" s="59"/>
      <c r="Y25" s="59">
        <v>3234</v>
      </c>
      <c r="Z25" s="59" t="s">
        <v>705</v>
      </c>
      <c r="AA25" s="59"/>
      <c r="AB25" s="59" t="str">
        <f t="shared" si="4"/>
        <v>32</v>
      </c>
      <c r="AC25" s="59" t="str">
        <f t="shared" si="5"/>
        <v>323</v>
      </c>
      <c r="AD25" s="59"/>
      <c r="AE25" s="59" t="s">
        <v>1474</v>
      </c>
      <c r="AF25" s="59" t="s">
        <v>1475</v>
      </c>
      <c r="AG25" s="59" t="str">
        <f t="shared" si="6"/>
        <v>K733067</v>
      </c>
      <c r="AH25" s="59" t="s">
        <v>840</v>
      </c>
    </row>
    <row r="26" spans="1:34" ht="15.75" customHeight="1">
      <c r="A26" s="98">
        <v>51</v>
      </c>
      <c r="B26" s="72" t="s">
        <v>498</v>
      </c>
      <c r="C26" s="99">
        <v>3431</v>
      </c>
      <c r="D26" s="72" t="s">
        <v>764</v>
      </c>
      <c r="E26" s="93" t="s">
        <v>2827</v>
      </c>
      <c r="F26" s="72" t="s">
        <v>2828</v>
      </c>
      <c r="G26" s="72" t="s">
        <v>635</v>
      </c>
      <c r="H26" s="77">
        <v>2.13</v>
      </c>
      <c r="I26" s="77">
        <v>2.13</v>
      </c>
      <c r="J26" s="77">
        <v>2.13</v>
      </c>
      <c r="K26" s="99" t="s">
        <v>2828</v>
      </c>
      <c r="L26" s="100">
        <v>43922</v>
      </c>
      <c r="M26" s="100">
        <v>46112</v>
      </c>
      <c r="N26" s="99" t="s">
        <v>4847</v>
      </c>
      <c r="O26" s="82" t="s">
        <v>4878</v>
      </c>
      <c r="P26" s="75"/>
      <c r="Q26" s="59" t="str">
        <f>IF(C26="","",'OPĆI DIO'!$C$1)</f>
        <v>3041 INSTITUT RUĐER BOŠKOVIĆ</v>
      </c>
      <c r="R26" s="59" t="str">
        <f t="shared" si="0"/>
        <v>343</v>
      </c>
      <c r="S26" s="59" t="str">
        <f t="shared" si="1"/>
        <v>34</v>
      </c>
      <c r="T26" s="59" t="str">
        <f t="shared" si="2"/>
        <v>15</v>
      </c>
      <c r="U26" s="59" t="str">
        <f t="shared" si="3"/>
        <v>3</v>
      </c>
      <c r="V26" s="59"/>
      <c r="W26" s="59"/>
      <c r="X26" s="59"/>
      <c r="Y26" s="59">
        <v>3235</v>
      </c>
      <c r="Z26" s="59" t="s">
        <v>708</v>
      </c>
      <c r="AA26" s="59"/>
      <c r="AB26" s="59" t="str">
        <f t="shared" si="4"/>
        <v>32</v>
      </c>
      <c r="AC26" s="59" t="str">
        <f t="shared" si="5"/>
        <v>323</v>
      </c>
      <c r="AD26" s="59"/>
      <c r="AE26" s="59" t="s">
        <v>1476</v>
      </c>
      <c r="AF26" s="59" t="s">
        <v>1477</v>
      </c>
      <c r="AG26" s="59" t="str">
        <f t="shared" si="6"/>
        <v>K733067</v>
      </c>
      <c r="AH26" s="59" t="s">
        <v>840</v>
      </c>
    </row>
    <row r="27" spans="1:34" ht="15.75" customHeight="1">
      <c r="A27" s="98">
        <v>51</v>
      </c>
      <c r="B27" s="72" t="s">
        <v>498</v>
      </c>
      <c r="C27" s="99">
        <v>3721</v>
      </c>
      <c r="D27" s="72" t="s">
        <v>842</v>
      </c>
      <c r="E27" s="93" t="s">
        <v>2827</v>
      </c>
      <c r="F27" s="72" t="s">
        <v>2828</v>
      </c>
      <c r="G27" s="72" t="s">
        <v>635</v>
      </c>
      <c r="H27" s="77">
        <v>6503.47</v>
      </c>
      <c r="I27" s="77">
        <v>6503.47</v>
      </c>
      <c r="J27" s="77">
        <v>6503.47</v>
      </c>
      <c r="K27" s="99" t="s">
        <v>2828</v>
      </c>
      <c r="L27" s="100">
        <v>43922</v>
      </c>
      <c r="M27" s="100">
        <v>46112</v>
      </c>
      <c r="N27" s="99" t="s">
        <v>4847</v>
      </c>
      <c r="O27" s="82" t="s">
        <v>4878</v>
      </c>
      <c r="P27" s="75"/>
      <c r="Q27" s="59" t="str">
        <f>IF(C27="","",'OPĆI DIO'!$C$1)</f>
        <v>3041 INSTITUT RUĐER BOŠKOVIĆ</v>
      </c>
      <c r="R27" s="59" t="str">
        <f t="shared" si="0"/>
        <v>372</v>
      </c>
      <c r="S27" s="59" t="str">
        <f t="shared" si="1"/>
        <v>37</v>
      </c>
      <c r="T27" s="59" t="str">
        <f t="shared" si="2"/>
        <v>15</v>
      </c>
      <c r="U27" s="59" t="str">
        <f t="shared" si="3"/>
        <v>3</v>
      </c>
      <c r="V27" s="59"/>
      <c r="W27" s="59"/>
      <c r="X27" s="59"/>
      <c r="Y27" s="59">
        <v>3236</v>
      </c>
      <c r="Z27" s="59" t="s">
        <v>711</v>
      </c>
      <c r="AA27" s="59"/>
      <c r="AB27" s="59" t="str">
        <f t="shared" si="4"/>
        <v>32</v>
      </c>
      <c r="AC27" s="59" t="str">
        <f t="shared" si="5"/>
        <v>323</v>
      </c>
      <c r="AD27" s="59"/>
      <c r="AE27" s="59" t="s">
        <v>1478</v>
      </c>
      <c r="AF27" s="59" t="s">
        <v>1479</v>
      </c>
      <c r="AG27" s="59" t="str">
        <f t="shared" si="6"/>
        <v>K818050</v>
      </c>
      <c r="AH27" s="59" t="s">
        <v>840</v>
      </c>
    </row>
    <row r="28" spans="1:34" ht="15.75" customHeight="1">
      <c r="A28" s="98">
        <v>51</v>
      </c>
      <c r="B28" s="72" t="s">
        <v>498</v>
      </c>
      <c r="C28" s="99">
        <v>4224</v>
      </c>
      <c r="D28" s="72" t="s">
        <v>922</v>
      </c>
      <c r="E28" s="93" t="s">
        <v>2827</v>
      </c>
      <c r="F28" s="72" t="s">
        <v>2828</v>
      </c>
      <c r="G28" s="72" t="s">
        <v>635</v>
      </c>
      <c r="H28" s="77">
        <v>45260</v>
      </c>
      <c r="I28" s="77">
        <v>45260</v>
      </c>
      <c r="J28" s="77">
        <v>45260</v>
      </c>
      <c r="K28" s="99" t="s">
        <v>2828</v>
      </c>
      <c r="L28" s="100">
        <v>43922</v>
      </c>
      <c r="M28" s="100">
        <v>46112</v>
      </c>
      <c r="N28" s="99" t="s">
        <v>4847</v>
      </c>
      <c r="O28" s="82" t="s">
        <v>4878</v>
      </c>
      <c r="P28" s="75"/>
      <c r="Q28" s="59" t="str">
        <f>IF(C28="","",'OPĆI DIO'!$C$1)</f>
        <v>3041 INSTITUT RUĐER BOŠKOVIĆ</v>
      </c>
      <c r="R28" s="59" t="str">
        <f t="shared" si="0"/>
        <v>422</v>
      </c>
      <c r="S28" s="59" t="str">
        <f t="shared" si="1"/>
        <v>42</v>
      </c>
      <c r="T28" s="59" t="str">
        <f t="shared" si="2"/>
        <v>15</v>
      </c>
      <c r="U28" s="59" t="str">
        <f t="shared" si="3"/>
        <v>4</v>
      </c>
      <c r="V28" s="59"/>
      <c r="W28" s="59"/>
      <c r="X28" s="59"/>
      <c r="Y28" s="59">
        <v>3237</v>
      </c>
      <c r="Z28" s="59" t="s">
        <v>714</v>
      </c>
      <c r="AA28" s="59"/>
      <c r="AB28" s="59" t="str">
        <f t="shared" si="4"/>
        <v>32</v>
      </c>
      <c r="AC28" s="59" t="str">
        <f t="shared" si="5"/>
        <v>323</v>
      </c>
      <c r="AD28" s="59"/>
      <c r="AE28" s="59" t="s">
        <v>1480</v>
      </c>
      <c r="AF28" s="59" t="s">
        <v>1481</v>
      </c>
      <c r="AG28" s="59" t="str">
        <f t="shared" si="6"/>
        <v>K818050</v>
      </c>
      <c r="AH28" s="59" t="s">
        <v>840</v>
      </c>
    </row>
    <row r="29" spans="1:34" ht="15.75" customHeight="1">
      <c r="A29" s="98">
        <v>51</v>
      </c>
      <c r="B29" s="72" t="s">
        <v>498</v>
      </c>
      <c r="C29" s="99">
        <v>4262</v>
      </c>
      <c r="D29" s="72" t="s">
        <v>952</v>
      </c>
      <c r="E29" s="93" t="s">
        <v>2827</v>
      </c>
      <c r="F29" s="72" t="s">
        <v>2828</v>
      </c>
      <c r="G29" s="72" t="s">
        <v>635</v>
      </c>
      <c r="H29" s="77">
        <v>965</v>
      </c>
      <c r="I29" s="77">
        <v>965</v>
      </c>
      <c r="J29" s="77">
        <v>482.5</v>
      </c>
      <c r="K29" s="99" t="s">
        <v>2828</v>
      </c>
      <c r="L29" s="100">
        <v>43922</v>
      </c>
      <c r="M29" s="100">
        <v>46112</v>
      </c>
      <c r="N29" s="99" t="s">
        <v>4847</v>
      </c>
      <c r="O29" s="82" t="s">
        <v>4878</v>
      </c>
      <c r="P29" s="75"/>
      <c r="Q29" s="59" t="str">
        <f>IF(C29="","",'OPĆI DIO'!$C$1)</f>
        <v>3041 INSTITUT RUĐER BOŠKOVIĆ</v>
      </c>
      <c r="R29" s="59" t="str">
        <f t="shared" si="0"/>
        <v>426</v>
      </c>
      <c r="S29" s="59" t="str">
        <f t="shared" si="1"/>
        <v>42</v>
      </c>
      <c r="T29" s="59" t="str">
        <f t="shared" si="2"/>
        <v>15</v>
      </c>
      <c r="U29" s="59" t="str">
        <f t="shared" si="3"/>
        <v>4</v>
      </c>
      <c r="V29" s="59"/>
      <c r="W29" s="59"/>
      <c r="X29" s="59"/>
      <c r="Y29" s="59">
        <v>3238</v>
      </c>
      <c r="Z29" s="59" t="s">
        <v>717</v>
      </c>
      <c r="AA29" s="59"/>
      <c r="AB29" s="59" t="str">
        <f t="shared" si="4"/>
        <v>32</v>
      </c>
      <c r="AC29" s="59" t="str">
        <f t="shared" si="5"/>
        <v>323</v>
      </c>
      <c r="AD29" s="59"/>
      <c r="AE29" s="59" t="s">
        <v>1482</v>
      </c>
      <c r="AF29" s="59" t="s">
        <v>1483</v>
      </c>
      <c r="AG29" s="59" t="str">
        <f t="shared" si="6"/>
        <v>K818050</v>
      </c>
      <c r="AH29" s="59" t="s">
        <v>840</v>
      </c>
    </row>
    <row r="30" spans="1:34" ht="15.75" customHeight="1">
      <c r="A30" s="98">
        <v>51</v>
      </c>
      <c r="B30" s="72" t="s">
        <v>498</v>
      </c>
      <c r="C30" s="99">
        <v>3111</v>
      </c>
      <c r="D30" s="72" t="s">
        <v>628</v>
      </c>
      <c r="E30" s="93" t="s">
        <v>2867</v>
      </c>
      <c r="F30" s="72" t="s">
        <v>2868</v>
      </c>
      <c r="G30" s="72" t="s">
        <v>635</v>
      </c>
      <c r="H30" s="77">
        <v>69989</v>
      </c>
      <c r="I30" s="77">
        <v>47012</v>
      </c>
      <c r="J30" s="77">
        <v>0</v>
      </c>
      <c r="K30" s="99" t="s">
        <v>2868</v>
      </c>
      <c r="L30" s="100">
        <v>44470</v>
      </c>
      <c r="M30" s="100">
        <v>45895</v>
      </c>
      <c r="N30" s="99" t="s">
        <v>4847</v>
      </c>
      <c r="O30" s="82" t="s">
        <v>4879</v>
      </c>
      <c r="P30" s="75"/>
      <c r="Q30" s="59" t="str">
        <f>IF(C30="","",'OPĆI DIO'!$C$1)</f>
        <v>3041 INSTITUT RUĐER BOŠKOVIĆ</v>
      </c>
      <c r="R30" s="59" t="str">
        <f t="shared" si="0"/>
        <v>311</v>
      </c>
      <c r="S30" s="59" t="str">
        <f t="shared" si="1"/>
        <v>31</v>
      </c>
      <c r="T30" s="59" t="str">
        <f t="shared" si="2"/>
        <v>15</v>
      </c>
      <c r="U30" s="59" t="str">
        <f t="shared" si="3"/>
        <v>3</v>
      </c>
      <c r="V30" s="59"/>
      <c r="W30" s="59"/>
      <c r="X30" s="59"/>
      <c r="Y30" s="59">
        <v>3239</v>
      </c>
      <c r="Z30" s="59" t="s">
        <v>720</v>
      </c>
      <c r="AA30" s="59"/>
      <c r="AB30" s="59" t="str">
        <f t="shared" si="4"/>
        <v>32</v>
      </c>
      <c r="AC30" s="59" t="str">
        <f t="shared" si="5"/>
        <v>323</v>
      </c>
      <c r="AD30" s="59"/>
      <c r="AE30" s="59" t="s">
        <v>1484</v>
      </c>
      <c r="AF30" s="59" t="s">
        <v>1485</v>
      </c>
      <c r="AG30" s="59" t="str">
        <f t="shared" si="6"/>
        <v>K818050</v>
      </c>
      <c r="AH30" s="59" t="s">
        <v>840</v>
      </c>
    </row>
    <row r="31" spans="1:34" ht="15.75" customHeight="1">
      <c r="A31" s="98">
        <v>51</v>
      </c>
      <c r="B31" s="72" t="s">
        <v>498</v>
      </c>
      <c r="C31" s="99">
        <v>3132</v>
      </c>
      <c r="D31" s="72" t="s">
        <v>645</v>
      </c>
      <c r="E31" s="93" t="s">
        <v>2867</v>
      </c>
      <c r="F31" s="72" t="s">
        <v>2868</v>
      </c>
      <c r="G31" s="72" t="s">
        <v>635</v>
      </c>
      <c r="H31" s="77">
        <v>13985</v>
      </c>
      <c r="I31" s="77">
        <v>9805</v>
      </c>
      <c r="J31" s="77">
        <v>0</v>
      </c>
      <c r="K31" s="99" t="s">
        <v>2868</v>
      </c>
      <c r="L31" s="100">
        <v>44470</v>
      </c>
      <c r="M31" s="100">
        <v>45895</v>
      </c>
      <c r="N31" s="99" t="s">
        <v>4847</v>
      </c>
      <c r="O31" s="82" t="s">
        <v>4879</v>
      </c>
      <c r="P31" s="75"/>
      <c r="Q31" s="59" t="str">
        <f>IF(C31="","",'OPĆI DIO'!$C$1)</f>
        <v>3041 INSTITUT RUĐER BOŠKOVIĆ</v>
      </c>
      <c r="R31" s="59" t="str">
        <f t="shared" si="0"/>
        <v>313</v>
      </c>
      <c r="S31" s="59" t="str">
        <f t="shared" si="1"/>
        <v>31</v>
      </c>
      <c r="T31" s="59" t="str">
        <f t="shared" si="2"/>
        <v>15</v>
      </c>
      <c r="U31" s="59" t="str">
        <f t="shared" si="3"/>
        <v>3</v>
      </c>
      <c r="V31" s="59"/>
      <c r="W31" s="59"/>
      <c r="X31" s="59"/>
      <c r="Y31" s="59">
        <v>3241</v>
      </c>
      <c r="Z31" s="59" t="s">
        <v>723</v>
      </c>
      <c r="AA31" s="59"/>
      <c r="AB31" s="59" t="str">
        <f t="shared" si="4"/>
        <v>32</v>
      </c>
      <c r="AC31" s="59" t="str">
        <f t="shared" si="5"/>
        <v>324</v>
      </c>
      <c r="AD31" s="59"/>
      <c r="AE31" s="59" t="s">
        <v>1486</v>
      </c>
      <c r="AF31" s="59" t="s">
        <v>1487</v>
      </c>
      <c r="AG31" s="59" t="str">
        <f t="shared" si="6"/>
        <v>K818050</v>
      </c>
      <c r="AH31" s="59" t="s">
        <v>840</v>
      </c>
    </row>
    <row r="32" spans="1:34" ht="15.75" customHeight="1">
      <c r="A32" s="98">
        <v>51</v>
      </c>
      <c r="B32" s="72" t="s">
        <v>498</v>
      </c>
      <c r="C32" s="99">
        <v>3211</v>
      </c>
      <c r="D32" s="72" t="s">
        <v>648</v>
      </c>
      <c r="E32" s="93" t="s">
        <v>2867</v>
      </c>
      <c r="F32" s="72" t="s">
        <v>2868</v>
      </c>
      <c r="G32" s="72" t="s">
        <v>635</v>
      </c>
      <c r="H32" s="77"/>
      <c r="I32" s="77"/>
      <c r="J32" s="77">
        <v>0</v>
      </c>
      <c r="K32" s="99" t="s">
        <v>2868</v>
      </c>
      <c r="L32" s="100">
        <v>44470</v>
      </c>
      <c r="M32" s="100">
        <v>45895</v>
      </c>
      <c r="N32" s="99" t="s">
        <v>4847</v>
      </c>
      <c r="O32" s="82" t="s">
        <v>4879</v>
      </c>
      <c r="P32" s="75"/>
      <c r="Q32" s="59" t="str">
        <f>IF(C32="","",'OPĆI DIO'!$C$1)</f>
        <v>3041 INSTITUT RUĐER BOŠKOVIĆ</v>
      </c>
      <c r="R32" s="59" t="str">
        <f t="shared" si="0"/>
        <v>321</v>
      </c>
      <c r="S32" s="59" t="str">
        <f t="shared" si="1"/>
        <v>32</v>
      </c>
      <c r="T32" s="59" t="str">
        <f t="shared" si="2"/>
        <v>15</v>
      </c>
      <c r="U32" s="59" t="str">
        <f t="shared" si="3"/>
        <v>3</v>
      </c>
      <c r="V32" s="59"/>
      <c r="W32" s="59"/>
      <c r="X32" s="59"/>
      <c r="Y32" s="59">
        <v>3291</v>
      </c>
      <c r="Z32" s="59" t="s">
        <v>726</v>
      </c>
      <c r="AA32" s="59"/>
      <c r="AB32" s="59" t="str">
        <f t="shared" si="4"/>
        <v>32</v>
      </c>
      <c r="AC32" s="59" t="str">
        <f t="shared" si="5"/>
        <v>329</v>
      </c>
      <c r="AD32" s="59"/>
      <c r="AE32" s="59" t="s">
        <v>1488</v>
      </c>
      <c r="AF32" s="59" t="s">
        <v>1489</v>
      </c>
      <c r="AG32" s="59" t="str">
        <f t="shared" si="6"/>
        <v>K818050</v>
      </c>
      <c r="AH32" s="59" t="s">
        <v>840</v>
      </c>
    </row>
    <row r="33" spans="1:34" ht="15.75" customHeight="1">
      <c r="A33" s="98">
        <v>51</v>
      </c>
      <c r="B33" s="72" t="s">
        <v>498</v>
      </c>
      <c r="C33" s="99">
        <v>3222</v>
      </c>
      <c r="D33" s="72" t="s">
        <v>671</v>
      </c>
      <c r="E33" s="93" t="s">
        <v>2867</v>
      </c>
      <c r="F33" s="72" t="s">
        <v>2868</v>
      </c>
      <c r="G33" s="72" t="s">
        <v>635</v>
      </c>
      <c r="H33" s="77">
        <v>1546.7039999999979</v>
      </c>
      <c r="I33" s="77">
        <v>230</v>
      </c>
      <c r="J33" s="77">
        <v>0</v>
      </c>
      <c r="K33" s="99" t="s">
        <v>2868</v>
      </c>
      <c r="L33" s="100">
        <v>44470</v>
      </c>
      <c r="M33" s="100">
        <v>45895</v>
      </c>
      <c r="N33" s="99" t="s">
        <v>4847</v>
      </c>
      <c r="O33" s="82" t="s">
        <v>4879</v>
      </c>
      <c r="P33" s="75"/>
      <c r="Q33" s="59" t="str">
        <f>IF(C33="","",'OPĆI DIO'!$C$1)</f>
        <v>3041 INSTITUT RUĐER BOŠKOVIĆ</v>
      </c>
      <c r="R33" s="59" t="str">
        <f t="shared" si="0"/>
        <v>322</v>
      </c>
      <c r="S33" s="59" t="str">
        <f t="shared" si="1"/>
        <v>32</v>
      </c>
      <c r="T33" s="59" t="str">
        <f t="shared" si="2"/>
        <v>15</v>
      </c>
      <c r="U33" s="59" t="str">
        <f t="shared" si="3"/>
        <v>3</v>
      </c>
      <c r="V33" s="59"/>
      <c r="W33" s="59"/>
      <c r="X33" s="59"/>
      <c r="Y33" s="59">
        <v>3292</v>
      </c>
      <c r="Z33" s="59" t="s">
        <v>729</v>
      </c>
      <c r="AA33" s="59"/>
      <c r="AB33" s="59" t="str">
        <f t="shared" si="4"/>
        <v>32</v>
      </c>
      <c r="AC33" s="59" t="str">
        <f t="shared" si="5"/>
        <v>329</v>
      </c>
      <c r="AD33" s="59"/>
      <c r="AE33" s="59" t="s">
        <v>1490</v>
      </c>
      <c r="AF33" s="59" t="s">
        <v>1491</v>
      </c>
      <c r="AG33" s="59" t="str">
        <f t="shared" si="6"/>
        <v>A679071</v>
      </c>
      <c r="AH33" s="59" t="s">
        <v>677</v>
      </c>
    </row>
    <row r="34" spans="1:34" ht="15.75" customHeight="1">
      <c r="A34" s="98">
        <v>51</v>
      </c>
      <c r="B34" s="72" t="s">
        <v>498</v>
      </c>
      <c r="C34" s="99">
        <v>3299</v>
      </c>
      <c r="D34" s="72" t="s">
        <v>749</v>
      </c>
      <c r="E34" s="93" t="s">
        <v>2867</v>
      </c>
      <c r="F34" s="72" t="s">
        <v>2868</v>
      </c>
      <c r="G34" s="72" t="s">
        <v>635</v>
      </c>
      <c r="H34" s="77"/>
      <c r="I34" s="77"/>
      <c r="J34" s="77">
        <v>0</v>
      </c>
      <c r="K34" s="99" t="s">
        <v>2868</v>
      </c>
      <c r="L34" s="100">
        <v>44470</v>
      </c>
      <c r="M34" s="100">
        <v>45895</v>
      </c>
      <c r="N34" s="99" t="s">
        <v>4847</v>
      </c>
      <c r="O34" s="82" t="s">
        <v>4879</v>
      </c>
      <c r="P34" s="75"/>
      <c r="Q34" s="59" t="str">
        <f>IF(C34="","",'OPĆI DIO'!$C$1)</f>
        <v>3041 INSTITUT RUĐER BOŠKOVIĆ</v>
      </c>
      <c r="R34" s="59" t="str">
        <f t="shared" si="0"/>
        <v>329</v>
      </c>
      <c r="S34" s="59" t="str">
        <f t="shared" si="1"/>
        <v>32</v>
      </c>
      <c r="T34" s="59" t="str">
        <f t="shared" si="2"/>
        <v>15</v>
      </c>
      <c r="U34" s="59" t="str">
        <f t="shared" si="3"/>
        <v>3</v>
      </c>
      <c r="V34" s="59"/>
      <c r="W34" s="59"/>
      <c r="X34" s="59"/>
      <c r="Y34" s="59">
        <v>3293</v>
      </c>
      <c r="Z34" s="59" t="s">
        <v>732</v>
      </c>
      <c r="AA34" s="59"/>
      <c r="AB34" s="59" t="str">
        <f t="shared" si="4"/>
        <v>32</v>
      </c>
      <c r="AC34" s="59" t="str">
        <f t="shared" si="5"/>
        <v>329</v>
      </c>
      <c r="AD34" s="59"/>
      <c r="AE34" s="59" t="s">
        <v>1492</v>
      </c>
      <c r="AF34" s="59" t="s">
        <v>1493</v>
      </c>
      <c r="AG34" s="59" t="str">
        <f t="shared" si="6"/>
        <v>A679071</v>
      </c>
      <c r="AH34" s="59" t="s">
        <v>677</v>
      </c>
    </row>
    <row r="35" spans="1:34" ht="15.75" customHeight="1">
      <c r="A35" s="98">
        <v>51</v>
      </c>
      <c r="B35" s="72" t="s">
        <v>498</v>
      </c>
      <c r="C35" s="99">
        <v>4224</v>
      </c>
      <c r="D35" s="72" t="s">
        <v>922</v>
      </c>
      <c r="E35" s="93" t="s">
        <v>2867</v>
      </c>
      <c r="F35" s="72" t="s">
        <v>2868</v>
      </c>
      <c r="G35" s="72" t="s">
        <v>635</v>
      </c>
      <c r="H35" s="77"/>
      <c r="I35" s="77"/>
      <c r="J35" s="77">
        <v>0</v>
      </c>
      <c r="K35" s="99" t="s">
        <v>2868</v>
      </c>
      <c r="L35" s="100">
        <v>44470</v>
      </c>
      <c r="M35" s="100">
        <v>45895</v>
      </c>
      <c r="N35" s="99" t="s">
        <v>4847</v>
      </c>
      <c r="O35" s="82" t="s">
        <v>4879</v>
      </c>
      <c r="P35" s="75"/>
      <c r="Q35" s="59" t="str">
        <f>IF(C35="","",'OPĆI DIO'!$C$1)</f>
        <v>3041 INSTITUT RUĐER BOŠKOVIĆ</v>
      </c>
      <c r="R35" s="59" t="str">
        <f t="shared" si="0"/>
        <v>422</v>
      </c>
      <c r="S35" s="59" t="str">
        <f t="shared" si="1"/>
        <v>42</v>
      </c>
      <c r="T35" s="59" t="str">
        <f t="shared" si="2"/>
        <v>15</v>
      </c>
      <c r="U35" s="59" t="str">
        <f t="shared" si="3"/>
        <v>4</v>
      </c>
      <c r="V35" s="59"/>
      <c r="W35" s="59"/>
      <c r="X35" s="59"/>
      <c r="Y35" s="59">
        <v>3293</v>
      </c>
      <c r="Z35" s="59" t="s">
        <v>735</v>
      </c>
      <c r="AA35" s="59"/>
      <c r="AB35" s="59" t="str">
        <f t="shared" si="4"/>
        <v>32</v>
      </c>
      <c r="AC35" s="59" t="str">
        <f t="shared" si="5"/>
        <v>329</v>
      </c>
      <c r="AD35" s="59"/>
      <c r="AE35" s="59" t="s">
        <v>1494</v>
      </c>
      <c r="AF35" s="59" t="s">
        <v>1495</v>
      </c>
      <c r="AG35" s="59" t="str">
        <f t="shared" si="6"/>
        <v>A679071</v>
      </c>
      <c r="AH35" s="59" t="s">
        <v>677</v>
      </c>
    </row>
    <row r="36" spans="1:34" ht="15.75" customHeight="1">
      <c r="A36" s="98">
        <v>51</v>
      </c>
      <c r="B36" s="72" t="s">
        <v>498</v>
      </c>
      <c r="C36" s="99">
        <v>3111</v>
      </c>
      <c r="D36" s="72" t="s">
        <v>628</v>
      </c>
      <c r="E36" s="93" t="s">
        <v>2875</v>
      </c>
      <c r="F36" s="72" t="s">
        <v>2424</v>
      </c>
      <c r="G36" s="72" t="s">
        <v>635</v>
      </c>
      <c r="H36" s="77">
        <v>9050</v>
      </c>
      <c r="I36" s="77">
        <v>4100</v>
      </c>
      <c r="J36" s="77"/>
      <c r="K36" s="99" t="s">
        <v>4880</v>
      </c>
      <c r="L36" s="100">
        <v>44317</v>
      </c>
      <c r="M36" s="100">
        <v>45777</v>
      </c>
      <c r="N36" s="99" t="s">
        <v>4847</v>
      </c>
      <c r="O36" s="82" t="s">
        <v>4880</v>
      </c>
      <c r="P36" s="75"/>
      <c r="Q36" s="59" t="str">
        <f>IF(C36="","",'OPĆI DIO'!$C$1)</f>
        <v>3041 INSTITUT RUĐER BOŠKOVIĆ</v>
      </c>
      <c r="R36" s="59" t="str">
        <f t="shared" si="0"/>
        <v>311</v>
      </c>
      <c r="S36" s="59" t="str">
        <f t="shared" si="1"/>
        <v>31</v>
      </c>
      <c r="T36" s="59" t="str">
        <f t="shared" si="2"/>
        <v>15</v>
      </c>
      <c r="U36" s="59" t="str">
        <f t="shared" si="3"/>
        <v>3</v>
      </c>
      <c r="V36" s="59"/>
      <c r="W36" s="59"/>
      <c r="X36" s="59"/>
      <c r="Y36" s="59">
        <v>3294</v>
      </c>
      <c r="Z36" s="59" t="s">
        <v>740</v>
      </c>
      <c r="AA36" s="59"/>
      <c r="AB36" s="59" t="str">
        <f t="shared" si="4"/>
        <v>32</v>
      </c>
      <c r="AC36" s="59" t="str">
        <f t="shared" si="5"/>
        <v>329</v>
      </c>
      <c r="AD36" s="59"/>
      <c r="AE36" s="59" t="s">
        <v>1496</v>
      </c>
      <c r="AF36" s="59" t="s">
        <v>1497</v>
      </c>
      <c r="AG36" s="59" t="str">
        <f t="shared" si="6"/>
        <v>A679071</v>
      </c>
      <c r="AH36" s="59" t="s">
        <v>677</v>
      </c>
    </row>
    <row r="37" spans="1:34" ht="15.75" customHeight="1">
      <c r="A37" s="98">
        <v>51</v>
      </c>
      <c r="B37" s="72" t="s">
        <v>498</v>
      </c>
      <c r="C37" s="99">
        <v>3132</v>
      </c>
      <c r="D37" s="72" t="s">
        <v>645</v>
      </c>
      <c r="E37" s="93" t="s">
        <v>2875</v>
      </c>
      <c r="F37" s="72" t="s">
        <v>2424</v>
      </c>
      <c r="G37" s="72" t="s">
        <v>635</v>
      </c>
      <c r="H37" s="77">
        <v>1581</v>
      </c>
      <c r="I37" s="77">
        <v>680</v>
      </c>
      <c r="J37" s="77"/>
      <c r="K37" s="99" t="s">
        <v>4880</v>
      </c>
      <c r="L37" s="100">
        <v>44317</v>
      </c>
      <c r="M37" s="100">
        <v>45777</v>
      </c>
      <c r="N37" s="99" t="s">
        <v>4847</v>
      </c>
      <c r="O37" s="82" t="s">
        <v>4880</v>
      </c>
      <c r="P37" s="75"/>
      <c r="Q37" s="59" t="str">
        <f>IF(C37="","",'OPĆI DIO'!$C$1)</f>
        <v>3041 INSTITUT RUĐER BOŠKOVIĆ</v>
      </c>
      <c r="R37" s="59" t="str">
        <f t="shared" si="0"/>
        <v>313</v>
      </c>
      <c r="S37" s="59" t="str">
        <f t="shared" si="1"/>
        <v>31</v>
      </c>
      <c r="T37" s="59" t="str">
        <f t="shared" si="2"/>
        <v>15</v>
      </c>
      <c r="U37" s="59" t="str">
        <f t="shared" si="3"/>
        <v>3</v>
      </c>
      <c r="V37" s="59"/>
      <c r="W37" s="59"/>
      <c r="X37" s="59"/>
      <c r="Y37" s="59">
        <v>3295</v>
      </c>
      <c r="Z37" s="59" t="s">
        <v>743</v>
      </c>
      <c r="AA37" s="59"/>
      <c r="AB37" s="59" t="str">
        <f t="shared" si="4"/>
        <v>32</v>
      </c>
      <c r="AC37" s="59" t="str">
        <f t="shared" si="5"/>
        <v>329</v>
      </c>
      <c r="AD37" s="59"/>
      <c r="AE37" s="59" t="s">
        <v>1498</v>
      </c>
      <c r="AF37" s="59" t="s">
        <v>1499</v>
      </c>
      <c r="AG37" s="59" t="str">
        <f t="shared" si="6"/>
        <v>A679071</v>
      </c>
      <c r="AH37" s="59" t="s">
        <v>677</v>
      </c>
    </row>
    <row r="38" spans="1:34" ht="15.75" customHeight="1">
      <c r="A38" s="98">
        <v>51</v>
      </c>
      <c r="B38" s="72" t="s">
        <v>498</v>
      </c>
      <c r="C38" s="99">
        <v>3211</v>
      </c>
      <c r="D38" s="72" t="s">
        <v>648</v>
      </c>
      <c r="E38" s="93" t="s">
        <v>2875</v>
      </c>
      <c r="F38" s="72" t="s">
        <v>2424</v>
      </c>
      <c r="G38" s="72" t="s">
        <v>635</v>
      </c>
      <c r="H38" s="77">
        <v>750</v>
      </c>
      <c r="I38" s="77">
        <v>200</v>
      </c>
      <c r="J38" s="77"/>
      <c r="K38" s="99" t="s">
        <v>4880</v>
      </c>
      <c r="L38" s="100">
        <v>44317</v>
      </c>
      <c r="M38" s="100">
        <v>45777</v>
      </c>
      <c r="N38" s="99" t="s">
        <v>4847</v>
      </c>
      <c r="O38" s="82" t="s">
        <v>4880</v>
      </c>
      <c r="P38" s="75"/>
      <c r="Q38" s="59" t="str">
        <f>IF(C38="","",'OPĆI DIO'!$C$1)</f>
        <v>3041 INSTITUT RUĐER BOŠKOVIĆ</v>
      </c>
      <c r="R38" s="59" t="str">
        <f t="shared" si="0"/>
        <v>321</v>
      </c>
      <c r="S38" s="59" t="str">
        <f t="shared" si="1"/>
        <v>32</v>
      </c>
      <c r="T38" s="59" t="str">
        <f t="shared" si="2"/>
        <v>15</v>
      </c>
      <c r="U38" s="59" t="str">
        <f t="shared" si="3"/>
        <v>3</v>
      </c>
      <c r="V38" s="59"/>
      <c r="W38" s="59"/>
      <c r="X38" s="59"/>
      <c r="Y38" s="59">
        <v>3296</v>
      </c>
      <c r="Z38" s="59" t="s">
        <v>746</v>
      </c>
      <c r="AA38" s="59"/>
      <c r="AB38" s="59" t="str">
        <f t="shared" si="4"/>
        <v>32</v>
      </c>
      <c r="AC38" s="59" t="str">
        <f t="shared" si="5"/>
        <v>329</v>
      </c>
      <c r="AD38" s="59"/>
      <c r="AE38" s="59" t="s">
        <v>1500</v>
      </c>
      <c r="AF38" s="59" t="s">
        <v>1501</v>
      </c>
      <c r="AG38" s="59" t="str">
        <f t="shared" si="6"/>
        <v>A679071</v>
      </c>
      <c r="AH38" s="59" t="s">
        <v>677</v>
      </c>
    </row>
    <row r="39" spans="1:34" ht="15.75" customHeight="1">
      <c r="A39" s="98">
        <v>51</v>
      </c>
      <c r="B39" s="72" t="s">
        <v>498</v>
      </c>
      <c r="C39" s="99">
        <v>3222</v>
      </c>
      <c r="D39" s="72" t="s">
        <v>671</v>
      </c>
      <c r="E39" s="93" t="s">
        <v>2875</v>
      </c>
      <c r="F39" s="72" t="s">
        <v>2424</v>
      </c>
      <c r="G39" s="72" t="s">
        <v>635</v>
      </c>
      <c r="H39" s="77">
        <v>7451</v>
      </c>
      <c r="I39" s="77">
        <v>3500</v>
      </c>
      <c r="J39" s="77"/>
      <c r="K39" s="99" t="s">
        <v>4880</v>
      </c>
      <c r="L39" s="100">
        <v>44317</v>
      </c>
      <c r="M39" s="100">
        <v>45777</v>
      </c>
      <c r="N39" s="99" t="s">
        <v>4847</v>
      </c>
      <c r="O39" s="82" t="s">
        <v>4880</v>
      </c>
      <c r="P39" s="75"/>
      <c r="Q39" s="59" t="str">
        <f>IF(C39="","",'OPĆI DIO'!$C$1)</f>
        <v>3041 INSTITUT RUĐER BOŠKOVIĆ</v>
      </c>
      <c r="R39" s="59" t="str">
        <f t="shared" si="0"/>
        <v>322</v>
      </c>
      <c r="S39" s="59" t="str">
        <f t="shared" si="1"/>
        <v>32</v>
      </c>
      <c r="T39" s="59" t="str">
        <f t="shared" si="2"/>
        <v>15</v>
      </c>
      <c r="U39" s="59" t="str">
        <f t="shared" si="3"/>
        <v>3</v>
      </c>
      <c r="V39" s="59"/>
      <c r="W39" s="59"/>
      <c r="X39" s="59"/>
      <c r="Y39" s="59">
        <v>3299</v>
      </c>
      <c r="Z39" s="59" t="s">
        <v>749</v>
      </c>
      <c r="AA39" s="59"/>
      <c r="AB39" s="59" t="str">
        <f t="shared" si="4"/>
        <v>32</v>
      </c>
      <c r="AC39" s="59" t="str">
        <f t="shared" si="5"/>
        <v>329</v>
      </c>
      <c r="AD39" s="59"/>
      <c r="AE39" s="59" t="s">
        <v>1502</v>
      </c>
      <c r="AF39" s="59" t="s">
        <v>1503</v>
      </c>
      <c r="AG39" s="59" t="str">
        <f t="shared" si="6"/>
        <v>A679071</v>
      </c>
      <c r="AH39" s="59" t="s">
        <v>677</v>
      </c>
    </row>
    <row r="40" spans="1:34" ht="15.75" customHeight="1">
      <c r="A40" s="98">
        <v>51</v>
      </c>
      <c r="B40" s="72" t="s">
        <v>498</v>
      </c>
      <c r="C40" s="99">
        <v>3299</v>
      </c>
      <c r="D40" s="72" t="s">
        <v>749</v>
      </c>
      <c r="E40" s="93" t="s">
        <v>2875</v>
      </c>
      <c r="F40" s="72" t="s">
        <v>2424</v>
      </c>
      <c r="G40" s="72" t="s">
        <v>635</v>
      </c>
      <c r="H40" s="77">
        <v>129</v>
      </c>
      <c r="I40" s="77"/>
      <c r="J40" s="77"/>
      <c r="K40" s="99" t="s">
        <v>4880</v>
      </c>
      <c r="L40" s="100">
        <v>44317</v>
      </c>
      <c r="M40" s="100">
        <v>45777</v>
      </c>
      <c r="N40" s="99" t="s">
        <v>4847</v>
      </c>
      <c r="O40" s="82" t="s">
        <v>4880</v>
      </c>
      <c r="P40" s="75"/>
      <c r="Q40" s="59" t="str">
        <f>IF(C40="","",'OPĆI DIO'!$C$1)</f>
        <v>3041 INSTITUT RUĐER BOŠKOVIĆ</v>
      </c>
      <c r="R40" s="59" t="str">
        <f t="shared" si="0"/>
        <v>329</v>
      </c>
      <c r="S40" s="59" t="str">
        <f t="shared" si="1"/>
        <v>32</v>
      </c>
      <c r="T40" s="59" t="str">
        <f t="shared" si="2"/>
        <v>15</v>
      </c>
      <c r="U40" s="59" t="str">
        <f t="shared" si="3"/>
        <v>3</v>
      </c>
      <c r="V40" s="59"/>
      <c r="W40" s="59"/>
      <c r="X40" s="59"/>
      <c r="Y40" s="59">
        <v>3411</v>
      </c>
      <c r="Z40" s="59" t="s">
        <v>752</v>
      </c>
      <c r="AA40" s="59"/>
      <c r="AB40" s="59" t="str">
        <f t="shared" si="4"/>
        <v>34</v>
      </c>
      <c r="AC40" s="59" t="str">
        <f t="shared" si="5"/>
        <v>341</v>
      </c>
      <c r="AD40" s="59"/>
      <c r="AE40" s="59" t="s">
        <v>1504</v>
      </c>
      <c r="AF40" s="59" t="s">
        <v>1505</v>
      </c>
      <c r="AG40" s="59" t="str">
        <f t="shared" si="6"/>
        <v>A679071</v>
      </c>
      <c r="AH40" s="59" t="s">
        <v>677</v>
      </c>
    </row>
    <row r="41" spans="1:34" ht="15.75" customHeight="1">
      <c r="A41" s="98">
        <v>51</v>
      </c>
      <c r="B41" s="72" t="s">
        <v>498</v>
      </c>
      <c r="C41" s="99">
        <v>4224</v>
      </c>
      <c r="D41" s="72" t="s">
        <v>922</v>
      </c>
      <c r="E41" s="93" t="s">
        <v>2875</v>
      </c>
      <c r="F41" s="72" t="s">
        <v>2424</v>
      </c>
      <c r="G41" s="72" t="s">
        <v>635</v>
      </c>
      <c r="H41" s="77">
        <v>2900</v>
      </c>
      <c r="I41" s="77"/>
      <c r="J41" s="77"/>
      <c r="K41" s="99" t="s">
        <v>4880</v>
      </c>
      <c r="L41" s="100">
        <v>44317</v>
      </c>
      <c r="M41" s="100">
        <v>45777</v>
      </c>
      <c r="N41" s="99" t="s">
        <v>4847</v>
      </c>
      <c r="O41" s="82" t="s">
        <v>4880</v>
      </c>
      <c r="P41" s="75"/>
      <c r="Q41" s="59" t="str">
        <f>IF(C41="","",'OPĆI DIO'!$C$1)</f>
        <v>3041 INSTITUT RUĐER BOŠKOVIĆ</v>
      </c>
      <c r="R41" s="59" t="str">
        <f t="shared" si="0"/>
        <v>422</v>
      </c>
      <c r="S41" s="59" t="str">
        <f t="shared" si="1"/>
        <v>42</v>
      </c>
      <c r="T41" s="59" t="str">
        <f t="shared" si="2"/>
        <v>15</v>
      </c>
      <c r="U41" s="59" t="str">
        <f t="shared" si="3"/>
        <v>4</v>
      </c>
      <c r="V41" s="59"/>
      <c r="W41" s="59"/>
      <c r="X41" s="59"/>
      <c r="Y41" s="59">
        <v>3422</v>
      </c>
      <c r="Z41" s="59" t="s">
        <v>755</v>
      </c>
      <c r="AA41" s="59"/>
      <c r="AB41" s="59" t="str">
        <f t="shared" si="4"/>
        <v>34</v>
      </c>
      <c r="AC41" s="59" t="str">
        <f t="shared" si="5"/>
        <v>342</v>
      </c>
      <c r="AD41" s="59"/>
      <c r="AE41" s="59" t="s">
        <v>1506</v>
      </c>
      <c r="AF41" s="59" t="s">
        <v>1507</v>
      </c>
      <c r="AG41" s="59" t="str">
        <f t="shared" si="6"/>
        <v>A679071</v>
      </c>
      <c r="AH41" s="59" t="s">
        <v>677</v>
      </c>
    </row>
    <row r="42" spans="1:34" ht="15.75" customHeight="1">
      <c r="A42" s="98">
        <v>51</v>
      </c>
      <c r="B42" s="72" t="s">
        <v>498</v>
      </c>
      <c r="C42" s="99">
        <v>3111</v>
      </c>
      <c r="D42" s="72" t="s">
        <v>628</v>
      </c>
      <c r="E42" s="93" t="s">
        <v>2876</v>
      </c>
      <c r="F42" s="72" t="s">
        <v>2877</v>
      </c>
      <c r="G42" s="72" t="s">
        <v>635</v>
      </c>
      <c r="H42" s="77">
        <v>27568.639999999999</v>
      </c>
      <c r="I42" s="77">
        <v>0</v>
      </c>
      <c r="J42" s="77">
        <v>0</v>
      </c>
      <c r="K42" s="99" t="s">
        <v>4881</v>
      </c>
      <c r="L42" s="100">
        <v>44105</v>
      </c>
      <c r="M42" s="100">
        <v>45412</v>
      </c>
      <c r="N42" s="99" t="s">
        <v>4847</v>
      </c>
      <c r="O42" s="82" t="s">
        <v>4881</v>
      </c>
      <c r="P42" s="75"/>
      <c r="Q42" s="59" t="str">
        <f>IF(C42="","",'OPĆI DIO'!$C$1)</f>
        <v>3041 INSTITUT RUĐER BOŠKOVIĆ</v>
      </c>
      <c r="R42" s="59" t="str">
        <f t="shared" si="0"/>
        <v>311</v>
      </c>
      <c r="S42" s="59" t="str">
        <f t="shared" si="1"/>
        <v>31</v>
      </c>
      <c r="T42" s="59" t="str">
        <f t="shared" si="2"/>
        <v>15</v>
      </c>
      <c r="U42" s="59" t="str">
        <f t="shared" si="3"/>
        <v>3</v>
      </c>
      <c r="V42" s="59"/>
      <c r="W42" s="59"/>
      <c r="X42" s="59"/>
      <c r="Y42" s="59">
        <v>3423</v>
      </c>
      <c r="Z42" s="59" t="s">
        <v>755</v>
      </c>
      <c r="AA42" s="59"/>
      <c r="AB42" s="59" t="str">
        <f t="shared" si="4"/>
        <v>34</v>
      </c>
      <c r="AC42" s="59" t="str">
        <f t="shared" si="5"/>
        <v>342</v>
      </c>
      <c r="AD42" s="59"/>
      <c r="AE42" s="59" t="s">
        <v>1508</v>
      </c>
      <c r="AF42" s="59" t="s">
        <v>1509</v>
      </c>
      <c r="AG42" s="59" t="str">
        <f t="shared" si="6"/>
        <v>A679071</v>
      </c>
      <c r="AH42" s="59" t="s">
        <v>677</v>
      </c>
    </row>
    <row r="43" spans="1:34" ht="15.75" customHeight="1">
      <c r="A43" s="98">
        <v>51</v>
      </c>
      <c r="B43" s="72" t="s">
        <v>498</v>
      </c>
      <c r="C43" s="99">
        <v>3132</v>
      </c>
      <c r="D43" s="72" t="s">
        <v>645</v>
      </c>
      <c r="E43" s="93" t="s">
        <v>2876</v>
      </c>
      <c r="F43" s="72" t="s">
        <v>2877</v>
      </c>
      <c r="G43" s="72" t="s">
        <v>635</v>
      </c>
      <c r="H43" s="77">
        <v>4548.83</v>
      </c>
      <c r="I43" s="77">
        <v>0</v>
      </c>
      <c r="J43" s="77">
        <v>0</v>
      </c>
      <c r="K43" s="99" t="s">
        <v>4881</v>
      </c>
      <c r="L43" s="100">
        <v>44105</v>
      </c>
      <c r="M43" s="100">
        <v>45412</v>
      </c>
      <c r="N43" s="99" t="s">
        <v>4847</v>
      </c>
      <c r="O43" s="82" t="s">
        <v>4881</v>
      </c>
      <c r="P43" s="75"/>
      <c r="Q43" s="59" t="str">
        <f>IF(C43="","",'OPĆI DIO'!$C$1)</f>
        <v>3041 INSTITUT RUĐER BOŠKOVIĆ</v>
      </c>
      <c r="R43" s="59" t="str">
        <f t="shared" si="0"/>
        <v>313</v>
      </c>
      <c r="S43" s="59" t="str">
        <f t="shared" si="1"/>
        <v>31</v>
      </c>
      <c r="T43" s="59" t="str">
        <f t="shared" si="2"/>
        <v>15</v>
      </c>
      <c r="U43" s="59" t="str">
        <f t="shared" si="3"/>
        <v>3</v>
      </c>
      <c r="V43" s="59"/>
      <c r="W43" s="59"/>
      <c r="X43" s="59"/>
      <c r="Y43" s="59">
        <v>3427</v>
      </c>
      <c r="Z43" s="59" t="s">
        <v>761</v>
      </c>
      <c r="AA43" s="59"/>
      <c r="AB43" s="59" t="str">
        <f t="shared" si="4"/>
        <v>34</v>
      </c>
      <c r="AC43" s="59" t="str">
        <f t="shared" si="5"/>
        <v>342</v>
      </c>
      <c r="AD43" s="59"/>
      <c r="AE43" s="59" t="s">
        <v>1510</v>
      </c>
      <c r="AF43" s="59" t="s">
        <v>1511</v>
      </c>
      <c r="AG43" s="59" t="str">
        <f t="shared" si="6"/>
        <v>A679071</v>
      </c>
      <c r="AH43" s="59" t="s">
        <v>677</v>
      </c>
    </row>
    <row r="44" spans="1:34" ht="15.75" customHeight="1">
      <c r="A44" s="98">
        <v>51</v>
      </c>
      <c r="B44" s="72" t="s">
        <v>498</v>
      </c>
      <c r="C44" s="99">
        <v>3211</v>
      </c>
      <c r="D44" s="72" t="s">
        <v>648</v>
      </c>
      <c r="E44" s="93" t="s">
        <v>2876</v>
      </c>
      <c r="F44" s="72" t="s">
        <v>2877</v>
      </c>
      <c r="G44" s="72" t="s">
        <v>635</v>
      </c>
      <c r="H44" s="77">
        <v>2587.98</v>
      </c>
      <c r="I44" s="77">
        <v>0</v>
      </c>
      <c r="J44" s="77">
        <v>0</v>
      </c>
      <c r="K44" s="99" t="s">
        <v>4881</v>
      </c>
      <c r="L44" s="100">
        <v>44105</v>
      </c>
      <c r="M44" s="100">
        <v>45412</v>
      </c>
      <c r="N44" s="99" t="s">
        <v>4847</v>
      </c>
      <c r="O44" s="82" t="s">
        <v>4881</v>
      </c>
      <c r="P44" s="75"/>
      <c r="Q44" s="59" t="str">
        <f>IF(C44="","",'OPĆI DIO'!$C$1)</f>
        <v>3041 INSTITUT RUĐER BOŠKOVIĆ</v>
      </c>
      <c r="R44" s="59" t="str">
        <f t="shared" si="0"/>
        <v>321</v>
      </c>
      <c r="S44" s="59" t="str">
        <f t="shared" si="1"/>
        <v>32</v>
      </c>
      <c r="T44" s="59" t="str">
        <f t="shared" si="2"/>
        <v>15</v>
      </c>
      <c r="U44" s="59" t="str">
        <f t="shared" si="3"/>
        <v>3</v>
      </c>
      <c r="V44" s="59"/>
      <c r="W44" s="59"/>
      <c r="X44" s="59"/>
      <c r="Y44" s="59">
        <v>3431</v>
      </c>
      <c r="Z44" s="59" t="s">
        <v>764</v>
      </c>
      <c r="AA44" s="59"/>
      <c r="AB44" s="59" t="str">
        <f t="shared" si="4"/>
        <v>34</v>
      </c>
      <c r="AC44" s="59" t="str">
        <f t="shared" si="5"/>
        <v>343</v>
      </c>
      <c r="AD44" s="59"/>
      <c r="AE44" s="59" t="s">
        <v>1512</v>
      </c>
      <c r="AF44" s="59" t="s">
        <v>1513</v>
      </c>
      <c r="AG44" s="59" t="str">
        <f t="shared" si="6"/>
        <v>A679071</v>
      </c>
      <c r="AH44" s="59" t="s">
        <v>677</v>
      </c>
    </row>
    <row r="45" spans="1:34" ht="15.75" customHeight="1">
      <c r="A45" s="98">
        <v>51</v>
      </c>
      <c r="B45" s="72" t="s">
        <v>498</v>
      </c>
      <c r="C45" s="99">
        <v>3222</v>
      </c>
      <c r="D45" s="72" t="s">
        <v>671</v>
      </c>
      <c r="E45" s="93" t="s">
        <v>2876</v>
      </c>
      <c r="F45" s="72" t="s">
        <v>2877</v>
      </c>
      <c r="G45" s="72" t="s">
        <v>635</v>
      </c>
      <c r="H45" s="77" t="s">
        <v>16</v>
      </c>
      <c r="I45" s="77">
        <v>0</v>
      </c>
      <c r="J45" s="77">
        <v>0</v>
      </c>
      <c r="K45" s="99" t="s">
        <v>4881</v>
      </c>
      <c r="L45" s="100">
        <v>44105</v>
      </c>
      <c r="M45" s="100">
        <v>45412</v>
      </c>
      <c r="N45" s="99" t="s">
        <v>4847</v>
      </c>
      <c r="O45" s="82" t="s">
        <v>4881</v>
      </c>
      <c r="P45" s="75"/>
      <c r="Q45" s="59" t="str">
        <f>IF(C45="","",'OPĆI DIO'!$C$1)</f>
        <v>3041 INSTITUT RUĐER BOŠKOVIĆ</v>
      </c>
      <c r="R45" s="59" t="str">
        <f t="shared" si="0"/>
        <v>322</v>
      </c>
      <c r="S45" s="59" t="str">
        <f t="shared" si="1"/>
        <v>32</v>
      </c>
      <c r="T45" s="59" t="str">
        <f t="shared" si="2"/>
        <v>15</v>
      </c>
      <c r="U45" s="59" t="str">
        <f t="shared" si="3"/>
        <v>3</v>
      </c>
      <c r="V45" s="59"/>
      <c r="W45" s="59"/>
      <c r="X45" s="59"/>
      <c r="Y45" s="59">
        <v>3432</v>
      </c>
      <c r="Z45" s="59" t="s">
        <v>767</v>
      </c>
      <c r="AA45" s="59"/>
      <c r="AB45" s="59" t="str">
        <f t="shared" si="4"/>
        <v>34</v>
      </c>
      <c r="AC45" s="59" t="str">
        <f t="shared" si="5"/>
        <v>343</v>
      </c>
      <c r="AD45" s="59"/>
      <c r="AE45" s="59" t="s">
        <v>1514</v>
      </c>
      <c r="AF45" s="59" t="s">
        <v>1515</v>
      </c>
      <c r="AG45" s="59" t="str">
        <f t="shared" si="6"/>
        <v>A679071</v>
      </c>
      <c r="AH45" s="59" t="s">
        <v>677</v>
      </c>
    </row>
    <row r="46" spans="1:34" ht="15.75" customHeight="1">
      <c r="A46" s="98">
        <v>51</v>
      </c>
      <c r="B46" s="72" t="s">
        <v>498</v>
      </c>
      <c r="C46" s="99">
        <v>3299</v>
      </c>
      <c r="D46" s="72" t="s">
        <v>749</v>
      </c>
      <c r="E46" s="93" t="s">
        <v>2876</v>
      </c>
      <c r="F46" s="72" t="s">
        <v>2877</v>
      </c>
      <c r="G46" s="72" t="s">
        <v>635</v>
      </c>
      <c r="H46" s="77">
        <v>39.68</v>
      </c>
      <c r="I46" s="77">
        <v>0</v>
      </c>
      <c r="J46" s="77">
        <v>0</v>
      </c>
      <c r="K46" s="99" t="s">
        <v>4881</v>
      </c>
      <c r="L46" s="100">
        <v>44105</v>
      </c>
      <c r="M46" s="100">
        <v>45412</v>
      </c>
      <c r="N46" s="99" t="s">
        <v>4847</v>
      </c>
      <c r="O46" s="82" t="s">
        <v>4881</v>
      </c>
      <c r="P46" s="75"/>
      <c r="Q46" s="59" t="str">
        <f>IF(C46="","",'OPĆI DIO'!$C$1)</f>
        <v>3041 INSTITUT RUĐER BOŠKOVIĆ</v>
      </c>
      <c r="R46" s="59" t="str">
        <f t="shared" si="0"/>
        <v>329</v>
      </c>
      <c r="S46" s="59" t="str">
        <f t="shared" si="1"/>
        <v>32</v>
      </c>
      <c r="T46" s="59" t="str">
        <f t="shared" si="2"/>
        <v>15</v>
      </c>
      <c r="U46" s="59" t="str">
        <f t="shared" si="3"/>
        <v>3</v>
      </c>
      <c r="V46" s="59"/>
      <c r="W46" s="59"/>
      <c r="X46" s="59"/>
      <c r="Y46" s="59">
        <v>3433</v>
      </c>
      <c r="Z46" s="59" t="s">
        <v>770</v>
      </c>
      <c r="AA46" s="59"/>
      <c r="AB46" s="59" t="str">
        <f t="shared" si="4"/>
        <v>34</v>
      </c>
      <c r="AC46" s="59" t="str">
        <f t="shared" si="5"/>
        <v>343</v>
      </c>
      <c r="AD46" s="59"/>
      <c r="AE46" s="59" t="s">
        <v>1516</v>
      </c>
      <c r="AF46" s="59" t="s">
        <v>1517</v>
      </c>
      <c r="AG46" s="59" t="str">
        <f t="shared" si="6"/>
        <v>A679071</v>
      </c>
      <c r="AH46" s="59" t="s">
        <v>677</v>
      </c>
    </row>
    <row r="47" spans="1:34" ht="15.75" customHeight="1">
      <c r="A47" s="98">
        <v>51</v>
      </c>
      <c r="B47" s="72" t="s">
        <v>498</v>
      </c>
      <c r="C47" s="99">
        <v>4224</v>
      </c>
      <c r="D47" s="72" t="s">
        <v>922</v>
      </c>
      <c r="E47" s="93" t="s">
        <v>2878</v>
      </c>
      <c r="F47" s="72" t="s">
        <v>2879</v>
      </c>
      <c r="G47" s="72" t="s">
        <v>635</v>
      </c>
      <c r="H47" s="77"/>
      <c r="I47" s="77">
        <v>0</v>
      </c>
      <c r="J47" s="77">
        <v>0</v>
      </c>
      <c r="K47" s="99" t="s">
        <v>4881</v>
      </c>
      <c r="L47" s="100">
        <v>44105</v>
      </c>
      <c r="M47" s="100">
        <v>45412</v>
      </c>
      <c r="N47" s="99" t="s">
        <v>4847</v>
      </c>
      <c r="O47" s="82" t="s">
        <v>4881</v>
      </c>
      <c r="P47" s="75"/>
      <c r="Q47" s="59" t="str">
        <f>IF(C47="","",'OPĆI DIO'!$C$1)</f>
        <v>3041 INSTITUT RUĐER BOŠKOVIĆ</v>
      </c>
      <c r="R47" s="59" t="str">
        <f t="shared" si="0"/>
        <v>422</v>
      </c>
      <c r="S47" s="59" t="str">
        <f t="shared" si="1"/>
        <v>42</v>
      </c>
      <c r="T47" s="59" t="str">
        <f t="shared" si="2"/>
        <v>15</v>
      </c>
      <c r="U47" s="59" t="str">
        <f t="shared" si="3"/>
        <v>4</v>
      </c>
      <c r="V47" s="59"/>
      <c r="W47" s="59"/>
      <c r="X47" s="59"/>
      <c r="Y47" s="59">
        <v>3434</v>
      </c>
      <c r="Z47" s="59" t="s">
        <v>773</v>
      </c>
      <c r="AA47" s="59"/>
      <c r="AB47" s="59" t="str">
        <f t="shared" si="4"/>
        <v>34</v>
      </c>
      <c r="AC47" s="59" t="str">
        <f t="shared" si="5"/>
        <v>343</v>
      </c>
      <c r="AD47" s="59"/>
      <c r="AE47" s="59" t="s">
        <v>1518</v>
      </c>
      <c r="AF47" s="59" t="s">
        <v>1519</v>
      </c>
      <c r="AG47" s="59" t="str">
        <f t="shared" si="6"/>
        <v>A679071</v>
      </c>
      <c r="AH47" s="59" t="s">
        <v>677</v>
      </c>
    </row>
    <row r="48" spans="1:34" ht="15.75" customHeight="1">
      <c r="A48" s="98">
        <v>51</v>
      </c>
      <c r="B48" s="72" t="s">
        <v>498</v>
      </c>
      <c r="C48" s="99">
        <v>3111</v>
      </c>
      <c r="D48" s="72" t="s">
        <v>628</v>
      </c>
      <c r="E48" s="93" t="s">
        <v>2878</v>
      </c>
      <c r="F48" s="72" t="s">
        <v>2879</v>
      </c>
      <c r="G48" s="72" t="s">
        <v>635</v>
      </c>
      <c r="H48" s="77"/>
      <c r="I48" s="77">
        <v>0</v>
      </c>
      <c r="J48" s="77">
        <v>0</v>
      </c>
      <c r="K48" s="99" t="s">
        <v>4882</v>
      </c>
      <c r="L48" s="100">
        <v>44105</v>
      </c>
      <c r="M48" s="100">
        <v>45322</v>
      </c>
      <c r="N48" s="99" t="s">
        <v>4847</v>
      </c>
      <c r="O48" s="82" t="s">
        <v>4882</v>
      </c>
      <c r="P48" s="75"/>
      <c r="Q48" s="59" t="str">
        <f>IF(C48="","",'OPĆI DIO'!$C$1)</f>
        <v>3041 INSTITUT RUĐER BOŠKOVIĆ</v>
      </c>
      <c r="R48" s="59" t="str">
        <f t="shared" si="0"/>
        <v>311</v>
      </c>
      <c r="S48" s="59" t="str">
        <f t="shared" si="1"/>
        <v>31</v>
      </c>
      <c r="T48" s="59" t="str">
        <f t="shared" si="2"/>
        <v>15</v>
      </c>
      <c r="U48" s="59" t="str">
        <f t="shared" si="3"/>
        <v>3</v>
      </c>
      <c r="V48" s="59"/>
      <c r="W48" s="59"/>
      <c r="X48" s="59"/>
      <c r="Y48" s="59">
        <v>3511</v>
      </c>
      <c r="Z48" s="59" t="s">
        <v>776</v>
      </c>
      <c r="AA48" s="59"/>
      <c r="AB48" s="59" t="str">
        <f t="shared" si="4"/>
        <v>35</v>
      </c>
      <c r="AC48" s="59" t="str">
        <f t="shared" si="5"/>
        <v>351</v>
      </c>
      <c r="AD48" s="59"/>
      <c r="AE48" s="59" t="s">
        <v>1520</v>
      </c>
      <c r="AF48" s="59" t="s">
        <v>1521</v>
      </c>
      <c r="AG48" s="59" t="str">
        <f t="shared" si="6"/>
        <v>A679071</v>
      </c>
      <c r="AH48" s="59" t="s">
        <v>677</v>
      </c>
    </row>
    <row r="49" spans="1:34" ht="15.75" customHeight="1">
      <c r="A49" s="98">
        <v>51</v>
      </c>
      <c r="B49" s="72" t="s">
        <v>498</v>
      </c>
      <c r="C49" s="99">
        <v>3132</v>
      </c>
      <c r="D49" s="72" t="s">
        <v>645</v>
      </c>
      <c r="E49" s="93" t="s">
        <v>2878</v>
      </c>
      <c r="F49" s="72" t="s">
        <v>2879</v>
      </c>
      <c r="G49" s="72" t="s">
        <v>635</v>
      </c>
      <c r="H49" s="77"/>
      <c r="I49" s="77">
        <v>0</v>
      </c>
      <c r="J49" s="77">
        <v>0</v>
      </c>
      <c r="K49" s="99" t="s">
        <v>4882</v>
      </c>
      <c r="L49" s="100">
        <v>44105</v>
      </c>
      <c r="M49" s="100">
        <v>45322</v>
      </c>
      <c r="N49" s="99" t="s">
        <v>4847</v>
      </c>
      <c r="O49" s="82" t="s">
        <v>4882</v>
      </c>
      <c r="P49" s="75"/>
      <c r="Q49" s="59" t="str">
        <f>IF(C49="","",'OPĆI DIO'!$C$1)</f>
        <v>3041 INSTITUT RUĐER BOŠKOVIĆ</v>
      </c>
      <c r="R49" s="59" t="str">
        <f t="shared" si="0"/>
        <v>313</v>
      </c>
      <c r="S49" s="59" t="str">
        <f t="shared" si="1"/>
        <v>31</v>
      </c>
      <c r="T49" s="59" t="str">
        <f t="shared" si="2"/>
        <v>15</v>
      </c>
      <c r="U49" s="59" t="str">
        <f t="shared" si="3"/>
        <v>3</v>
      </c>
      <c r="V49" s="59"/>
      <c r="W49" s="59"/>
      <c r="X49" s="59"/>
      <c r="Y49" s="59">
        <v>3512</v>
      </c>
      <c r="Z49" s="59" t="s">
        <v>779</v>
      </c>
      <c r="AA49" s="59"/>
      <c r="AB49" s="59" t="str">
        <f t="shared" si="4"/>
        <v>35</v>
      </c>
      <c r="AC49" s="59" t="str">
        <f t="shared" si="5"/>
        <v>351</v>
      </c>
      <c r="AD49" s="59"/>
      <c r="AE49" s="59" t="s">
        <v>1522</v>
      </c>
      <c r="AF49" s="59" t="s">
        <v>1523</v>
      </c>
      <c r="AG49" s="59" t="str">
        <f t="shared" si="6"/>
        <v>A679071</v>
      </c>
      <c r="AH49" s="59" t="s">
        <v>677</v>
      </c>
    </row>
    <row r="50" spans="1:34" ht="15.75" customHeight="1">
      <c r="A50" s="98">
        <v>51</v>
      </c>
      <c r="B50" s="72" t="s">
        <v>498</v>
      </c>
      <c r="C50" s="99">
        <v>3211</v>
      </c>
      <c r="D50" s="72" t="s">
        <v>648</v>
      </c>
      <c r="E50" s="93" t="s">
        <v>2878</v>
      </c>
      <c r="F50" s="72" t="s">
        <v>2879</v>
      </c>
      <c r="G50" s="72" t="s">
        <v>635</v>
      </c>
      <c r="H50" s="77">
        <v>2456</v>
      </c>
      <c r="I50" s="77">
        <v>0</v>
      </c>
      <c r="J50" s="77">
        <v>0</v>
      </c>
      <c r="K50" s="99" t="s">
        <v>4882</v>
      </c>
      <c r="L50" s="100">
        <v>44105</v>
      </c>
      <c r="M50" s="100">
        <v>45322</v>
      </c>
      <c r="N50" s="99" t="s">
        <v>4847</v>
      </c>
      <c r="O50" s="82" t="s">
        <v>4882</v>
      </c>
      <c r="P50" s="75"/>
      <c r="Q50" s="59" t="str">
        <f>IF(C50="","",'OPĆI DIO'!$C$1)</f>
        <v>3041 INSTITUT RUĐER BOŠKOVIĆ</v>
      </c>
      <c r="R50" s="59" t="str">
        <f t="shared" si="0"/>
        <v>321</v>
      </c>
      <c r="S50" s="59" t="str">
        <f t="shared" si="1"/>
        <v>32</v>
      </c>
      <c r="T50" s="59" t="str">
        <f t="shared" si="2"/>
        <v>15</v>
      </c>
      <c r="U50" s="59" t="str">
        <f t="shared" si="3"/>
        <v>3</v>
      </c>
      <c r="V50" s="59"/>
      <c r="W50" s="59"/>
      <c r="X50" s="59"/>
      <c r="Y50" s="59">
        <v>3522</v>
      </c>
      <c r="Z50" s="59" t="s">
        <v>782</v>
      </c>
      <c r="AA50" s="59"/>
      <c r="AB50" s="59" t="str">
        <f t="shared" si="4"/>
        <v>35</v>
      </c>
      <c r="AC50" s="59" t="str">
        <f t="shared" si="5"/>
        <v>352</v>
      </c>
      <c r="AD50" s="59"/>
      <c r="AE50" s="59" t="s">
        <v>1524</v>
      </c>
      <c r="AF50" s="59" t="s">
        <v>1525</v>
      </c>
      <c r="AG50" s="59" t="str">
        <f t="shared" si="6"/>
        <v>A679071</v>
      </c>
      <c r="AH50" s="59" t="s">
        <v>677</v>
      </c>
    </row>
    <row r="51" spans="1:34" ht="15.75" customHeight="1">
      <c r="A51" s="98">
        <v>51</v>
      </c>
      <c r="B51" s="72" t="s">
        <v>498</v>
      </c>
      <c r="C51" s="99">
        <v>3222</v>
      </c>
      <c r="D51" s="72" t="s">
        <v>671</v>
      </c>
      <c r="E51" s="93" t="s">
        <v>2878</v>
      </c>
      <c r="F51" s="72" t="s">
        <v>2879</v>
      </c>
      <c r="G51" s="72" t="s">
        <v>635</v>
      </c>
      <c r="H51" s="77"/>
      <c r="I51" s="77">
        <v>0</v>
      </c>
      <c r="J51" s="77">
        <v>0</v>
      </c>
      <c r="K51" s="99" t="s">
        <v>4882</v>
      </c>
      <c r="L51" s="100">
        <v>44105</v>
      </c>
      <c r="M51" s="100">
        <v>45322</v>
      </c>
      <c r="N51" s="99" t="s">
        <v>4847</v>
      </c>
      <c r="O51" s="82" t="s">
        <v>4882</v>
      </c>
      <c r="P51" s="75"/>
      <c r="Q51" s="59" t="str">
        <f>IF(C51="","",'OPĆI DIO'!$C$1)</f>
        <v>3041 INSTITUT RUĐER BOŠKOVIĆ</v>
      </c>
      <c r="R51" s="59" t="str">
        <f t="shared" si="0"/>
        <v>322</v>
      </c>
      <c r="S51" s="59" t="str">
        <f t="shared" si="1"/>
        <v>32</v>
      </c>
      <c r="T51" s="59" t="str">
        <f t="shared" si="2"/>
        <v>15</v>
      </c>
      <c r="U51" s="59" t="str">
        <f t="shared" si="3"/>
        <v>3</v>
      </c>
      <c r="V51" s="59"/>
      <c r="W51" s="59"/>
      <c r="X51" s="59"/>
      <c r="Y51" s="59">
        <v>3531</v>
      </c>
      <c r="Z51" s="59" t="s">
        <v>786</v>
      </c>
      <c r="AA51" s="59"/>
      <c r="AB51" s="59" t="str">
        <f t="shared" si="4"/>
        <v>35</v>
      </c>
      <c r="AC51" s="59" t="str">
        <f t="shared" si="5"/>
        <v>353</v>
      </c>
      <c r="AD51" s="59"/>
      <c r="AE51" s="59" t="s">
        <v>1526</v>
      </c>
      <c r="AF51" s="59" t="s">
        <v>1527</v>
      </c>
      <c r="AG51" s="59" t="str">
        <f t="shared" si="6"/>
        <v>A679071</v>
      </c>
      <c r="AH51" s="59" t="s">
        <v>677</v>
      </c>
    </row>
    <row r="52" spans="1:34" ht="15.75" customHeight="1">
      <c r="A52" s="98">
        <v>51</v>
      </c>
      <c r="B52" s="72" t="s">
        <v>498</v>
      </c>
      <c r="C52" s="99">
        <v>3299</v>
      </c>
      <c r="D52" s="72" t="s">
        <v>749</v>
      </c>
      <c r="E52" s="93" t="s">
        <v>2878</v>
      </c>
      <c r="F52" s="72" t="s">
        <v>2879</v>
      </c>
      <c r="G52" s="72" t="s">
        <v>635</v>
      </c>
      <c r="H52" s="77"/>
      <c r="I52" s="77">
        <v>0</v>
      </c>
      <c r="J52" s="77">
        <v>0</v>
      </c>
      <c r="K52" s="99" t="s">
        <v>4882</v>
      </c>
      <c r="L52" s="100">
        <v>44105</v>
      </c>
      <c r="M52" s="100">
        <v>45322</v>
      </c>
      <c r="N52" s="99" t="s">
        <v>4847</v>
      </c>
      <c r="O52" s="82" t="s">
        <v>4882</v>
      </c>
      <c r="P52" s="75"/>
      <c r="Q52" s="59" t="str">
        <f>IF(C52="","",'OPĆI DIO'!$C$1)</f>
        <v>3041 INSTITUT RUĐER BOŠKOVIĆ</v>
      </c>
      <c r="R52" s="59" t="str">
        <f t="shared" si="0"/>
        <v>329</v>
      </c>
      <c r="S52" s="59" t="str">
        <f t="shared" si="1"/>
        <v>32</v>
      </c>
      <c r="T52" s="59" t="str">
        <f t="shared" si="2"/>
        <v>15</v>
      </c>
      <c r="U52" s="59" t="str">
        <f t="shared" si="3"/>
        <v>3</v>
      </c>
      <c r="V52" s="59"/>
      <c r="W52" s="59"/>
      <c r="X52" s="59"/>
      <c r="Y52" s="59">
        <v>3611</v>
      </c>
      <c r="Z52" s="59" t="s">
        <v>789</v>
      </c>
      <c r="AA52" s="59"/>
      <c r="AB52" s="59" t="str">
        <f t="shared" si="4"/>
        <v>36</v>
      </c>
      <c r="AC52" s="59" t="str">
        <f t="shared" si="5"/>
        <v>361</v>
      </c>
      <c r="AD52" s="59"/>
      <c r="AE52" s="59" t="s">
        <v>1528</v>
      </c>
      <c r="AF52" s="59" t="s">
        <v>1495</v>
      </c>
      <c r="AG52" s="59" t="str">
        <f t="shared" si="6"/>
        <v>A679071</v>
      </c>
      <c r="AH52" s="59" t="s">
        <v>677</v>
      </c>
    </row>
    <row r="53" spans="1:34" ht="15.75" customHeight="1">
      <c r="A53" s="98">
        <v>51</v>
      </c>
      <c r="B53" s="72" t="s">
        <v>498</v>
      </c>
      <c r="C53" s="99">
        <v>4224</v>
      </c>
      <c r="D53" s="72" t="s">
        <v>922</v>
      </c>
      <c r="E53" s="93" t="s">
        <v>2878</v>
      </c>
      <c r="F53" s="72" t="s">
        <v>2879</v>
      </c>
      <c r="G53" s="72" t="s">
        <v>635</v>
      </c>
      <c r="H53" s="77"/>
      <c r="I53" s="77">
        <v>0</v>
      </c>
      <c r="J53" s="77">
        <v>0</v>
      </c>
      <c r="K53" s="99" t="s">
        <v>4882</v>
      </c>
      <c r="L53" s="100">
        <v>44105</v>
      </c>
      <c r="M53" s="100">
        <v>45322</v>
      </c>
      <c r="N53" s="99" t="s">
        <v>4847</v>
      </c>
      <c r="O53" s="82" t="s">
        <v>4882</v>
      </c>
      <c r="P53" s="75"/>
      <c r="Q53" s="59" t="str">
        <f>IF(C53="","",'OPĆI DIO'!$C$1)</f>
        <v>3041 INSTITUT RUĐER BOŠKOVIĆ</v>
      </c>
      <c r="R53" s="59" t="str">
        <f t="shared" si="0"/>
        <v>422</v>
      </c>
      <c r="S53" s="59" t="str">
        <f t="shared" si="1"/>
        <v>42</v>
      </c>
      <c r="T53" s="59" t="str">
        <f t="shared" si="2"/>
        <v>15</v>
      </c>
      <c r="U53" s="59" t="str">
        <f t="shared" si="3"/>
        <v>4</v>
      </c>
      <c r="V53" s="59"/>
      <c r="W53" s="59"/>
      <c r="X53" s="59"/>
      <c r="Y53" s="59">
        <v>3621</v>
      </c>
      <c r="Z53" s="59" t="s">
        <v>795</v>
      </c>
      <c r="AA53" s="59"/>
      <c r="AB53" s="59" t="str">
        <f t="shared" si="4"/>
        <v>36</v>
      </c>
      <c r="AC53" s="59" t="str">
        <f t="shared" si="5"/>
        <v>362</v>
      </c>
      <c r="AD53" s="59"/>
      <c r="AE53" s="59" t="s">
        <v>1529</v>
      </c>
      <c r="AF53" s="59" t="s">
        <v>1530</v>
      </c>
      <c r="AG53" s="59" t="str">
        <f t="shared" si="6"/>
        <v>A679071</v>
      </c>
      <c r="AH53" s="59" t="s">
        <v>677</v>
      </c>
    </row>
    <row r="54" spans="1:34" ht="15.75" customHeight="1">
      <c r="A54" s="98">
        <v>51</v>
      </c>
      <c r="B54" s="72" t="s">
        <v>498</v>
      </c>
      <c r="C54" s="99">
        <v>3111</v>
      </c>
      <c r="D54" s="72" t="s">
        <v>628</v>
      </c>
      <c r="E54" s="93" t="s">
        <v>2923</v>
      </c>
      <c r="F54" s="72" t="s">
        <v>2924</v>
      </c>
      <c r="G54" s="72" t="s">
        <v>635</v>
      </c>
      <c r="H54" s="77"/>
      <c r="I54" s="77">
        <v>0</v>
      </c>
      <c r="J54" s="77">
        <v>0</v>
      </c>
      <c r="K54" s="99" t="s">
        <v>4883</v>
      </c>
      <c r="L54" s="100">
        <v>43862</v>
      </c>
      <c r="M54" s="100">
        <v>45322</v>
      </c>
      <c r="N54" s="99" t="s">
        <v>4847</v>
      </c>
      <c r="O54" s="82" t="s">
        <v>4884</v>
      </c>
      <c r="P54" s="75"/>
      <c r="Q54" s="59" t="str">
        <f>IF(C54="","",'OPĆI DIO'!$C$1)</f>
        <v>3041 INSTITUT RUĐER BOŠKOVIĆ</v>
      </c>
      <c r="R54" s="59" t="str">
        <f t="shared" si="0"/>
        <v>311</v>
      </c>
      <c r="S54" s="59" t="str">
        <f t="shared" si="1"/>
        <v>31</v>
      </c>
      <c r="T54" s="59" t="str">
        <f t="shared" si="2"/>
        <v>15</v>
      </c>
      <c r="U54" s="59" t="str">
        <f t="shared" si="3"/>
        <v>3</v>
      </c>
      <c r="V54" s="59"/>
      <c r="W54" s="59"/>
      <c r="X54" s="59"/>
      <c r="Y54" s="59">
        <v>3631</v>
      </c>
      <c r="Z54" s="59" t="s">
        <v>798</v>
      </c>
      <c r="AA54" s="59"/>
      <c r="AB54" s="59" t="str">
        <f t="shared" si="4"/>
        <v>36</v>
      </c>
      <c r="AC54" s="59" t="str">
        <f t="shared" si="5"/>
        <v>363</v>
      </c>
      <c r="AD54" s="59"/>
      <c r="AE54" s="59" t="s">
        <v>1531</v>
      </c>
      <c r="AF54" s="59" t="s">
        <v>1532</v>
      </c>
      <c r="AG54" s="59" t="str">
        <f t="shared" si="6"/>
        <v>A679071</v>
      </c>
      <c r="AH54" s="59" t="s">
        <v>677</v>
      </c>
    </row>
    <row r="55" spans="1:34" ht="15.75" customHeight="1">
      <c r="A55" s="98">
        <v>51</v>
      </c>
      <c r="B55" s="72" t="s">
        <v>498</v>
      </c>
      <c r="C55" s="99">
        <v>3132</v>
      </c>
      <c r="D55" s="72" t="s">
        <v>645</v>
      </c>
      <c r="E55" s="93" t="s">
        <v>2923</v>
      </c>
      <c r="F55" s="72" t="s">
        <v>2924</v>
      </c>
      <c r="G55" s="72" t="s">
        <v>635</v>
      </c>
      <c r="H55" s="77"/>
      <c r="I55" s="77">
        <v>0</v>
      </c>
      <c r="J55" s="77">
        <v>0</v>
      </c>
      <c r="K55" s="99" t="s">
        <v>4883</v>
      </c>
      <c r="L55" s="100">
        <v>43862</v>
      </c>
      <c r="M55" s="100">
        <v>45322</v>
      </c>
      <c r="N55" s="99" t="s">
        <v>4847</v>
      </c>
      <c r="O55" s="82" t="s">
        <v>4885</v>
      </c>
      <c r="P55" s="75"/>
      <c r="Q55" s="59" t="str">
        <f>IF(C55="","",'OPĆI DIO'!$C$1)</f>
        <v>3041 INSTITUT RUĐER BOŠKOVIĆ</v>
      </c>
      <c r="R55" s="59" t="str">
        <f t="shared" si="0"/>
        <v>313</v>
      </c>
      <c r="S55" s="59" t="str">
        <f t="shared" si="1"/>
        <v>31</v>
      </c>
      <c r="T55" s="59" t="str">
        <f t="shared" si="2"/>
        <v>15</v>
      </c>
      <c r="U55" s="59" t="str">
        <f t="shared" si="3"/>
        <v>3</v>
      </c>
      <c r="V55" s="59"/>
      <c r="W55" s="59"/>
      <c r="X55" s="59"/>
      <c r="Y55" s="59">
        <v>3632</v>
      </c>
      <c r="Z55" s="59" t="s">
        <v>801</v>
      </c>
      <c r="AA55" s="59"/>
      <c r="AB55" s="59" t="str">
        <f t="shared" si="4"/>
        <v>36</v>
      </c>
      <c r="AC55" s="59" t="str">
        <f t="shared" si="5"/>
        <v>363</v>
      </c>
      <c r="AD55" s="59"/>
      <c r="AE55" s="59" t="s">
        <v>1533</v>
      </c>
      <c r="AF55" s="59" t="s">
        <v>1534</v>
      </c>
      <c r="AG55" s="59" t="str">
        <f t="shared" si="6"/>
        <v>A679071</v>
      </c>
      <c r="AH55" s="59" t="s">
        <v>677</v>
      </c>
    </row>
    <row r="56" spans="1:34" ht="15.75" customHeight="1">
      <c r="A56" s="98">
        <v>51</v>
      </c>
      <c r="B56" s="72" t="s">
        <v>498</v>
      </c>
      <c r="C56" s="99">
        <v>3211</v>
      </c>
      <c r="D56" s="72" t="s">
        <v>648</v>
      </c>
      <c r="E56" s="93" t="s">
        <v>2923</v>
      </c>
      <c r="F56" s="72" t="s">
        <v>2924</v>
      </c>
      <c r="G56" s="72" t="s">
        <v>635</v>
      </c>
      <c r="H56" s="77">
        <v>1056</v>
      </c>
      <c r="I56" s="77">
        <v>0</v>
      </c>
      <c r="J56" s="77">
        <v>0</v>
      </c>
      <c r="K56" s="99" t="s">
        <v>4883</v>
      </c>
      <c r="L56" s="100">
        <v>43862</v>
      </c>
      <c r="M56" s="100">
        <v>45322</v>
      </c>
      <c r="N56" s="99" t="s">
        <v>4847</v>
      </c>
      <c r="O56" s="82" t="s">
        <v>4886</v>
      </c>
      <c r="P56" s="75"/>
      <c r="Q56" s="59" t="str">
        <f>IF(C56="","",'OPĆI DIO'!$C$1)</f>
        <v>3041 INSTITUT RUĐER BOŠKOVIĆ</v>
      </c>
      <c r="R56" s="59" t="str">
        <f t="shared" si="0"/>
        <v>321</v>
      </c>
      <c r="S56" s="59" t="str">
        <f t="shared" si="1"/>
        <v>32</v>
      </c>
      <c r="T56" s="59" t="str">
        <f t="shared" si="2"/>
        <v>15</v>
      </c>
      <c r="U56" s="59" t="str">
        <f t="shared" si="3"/>
        <v>3</v>
      </c>
      <c r="V56" s="59"/>
      <c r="W56" s="59"/>
      <c r="X56" s="59"/>
      <c r="Y56" s="59">
        <v>3661</v>
      </c>
      <c r="Z56" s="59" t="s">
        <v>804</v>
      </c>
      <c r="AA56" s="59"/>
      <c r="AB56" s="59" t="str">
        <f t="shared" si="4"/>
        <v>36</v>
      </c>
      <c r="AC56" s="59" t="str">
        <f t="shared" si="5"/>
        <v>366</v>
      </c>
      <c r="AD56" s="59"/>
      <c r="AE56" s="59" t="s">
        <v>1535</v>
      </c>
      <c r="AF56" s="59" t="s">
        <v>1536</v>
      </c>
      <c r="AG56" s="59" t="str">
        <f t="shared" si="6"/>
        <v>A679071</v>
      </c>
      <c r="AH56" s="59" t="s">
        <v>677</v>
      </c>
    </row>
    <row r="57" spans="1:34" ht="15.75" customHeight="1">
      <c r="A57" s="98">
        <v>51</v>
      </c>
      <c r="B57" s="72" t="s">
        <v>498</v>
      </c>
      <c r="C57" s="99">
        <v>3222</v>
      </c>
      <c r="D57" s="72" t="s">
        <v>671</v>
      </c>
      <c r="E57" s="93" t="s">
        <v>2923</v>
      </c>
      <c r="F57" s="72" t="s">
        <v>2924</v>
      </c>
      <c r="G57" s="72" t="s">
        <v>635</v>
      </c>
      <c r="H57" s="77">
        <v>229</v>
      </c>
      <c r="I57" s="77">
        <v>0</v>
      </c>
      <c r="J57" s="77">
        <v>0</v>
      </c>
      <c r="K57" s="99" t="s">
        <v>4883</v>
      </c>
      <c r="L57" s="100">
        <v>43862</v>
      </c>
      <c r="M57" s="100">
        <v>45322</v>
      </c>
      <c r="N57" s="99" t="s">
        <v>4847</v>
      </c>
      <c r="O57" s="82" t="s">
        <v>4887</v>
      </c>
      <c r="P57" s="75"/>
      <c r="Q57" s="59" t="str">
        <f>IF(C57="","",'OPĆI DIO'!$C$1)</f>
        <v>3041 INSTITUT RUĐER BOŠKOVIĆ</v>
      </c>
      <c r="R57" s="59" t="str">
        <f t="shared" si="0"/>
        <v>322</v>
      </c>
      <c r="S57" s="59" t="str">
        <f t="shared" si="1"/>
        <v>32</v>
      </c>
      <c r="T57" s="59" t="str">
        <f t="shared" si="2"/>
        <v>15</v>
      </c>
      <c r="U57" s="59" t="str">
        <f t="shared" si="3"/>
        <v>3</v>
      </c>
      <c r="V57" s="59"/>
      <c r="W57" s="59"/>
      <c r="X57" s="59"/>
      <c r="Y57" s="59">
        <v>3662</v>
      </c>
      <c r="Z57" s="59" t="s">
        <v>808</v>
      </c>
      <c r="AA57" s="59"/>
      <c r="AB57" s="59" t="str">
        <f t="shared" si="4"/>
        <v>36</v>
      </c>
      <c r="AC57" s="59" t="str">
        <f t="shared" si="5"/>
        <v>366</v>
      </c>
      <c r="AD57" s="59"/>
      <c r="AE57" s="59" t="s">
        <v>1537</v>
      </c>
      <c r="AF57" s="59" t="s">
        <v>1538</v>
      </c>
      <c r="AG57" s="59" t="str">
        <f t="shared" si="6"/>
        <v>A679071</v>
      </c>
      <c r="AH57" s="59" t="s">
        <v>677</v>
      </c>
    </row>
    <row r="58" spans="1:34" ht="15.75" customHeight="1">
      <c r="A58" s="98">
        <v>51</v>
      </c>
      <c r="B58" s="72" t="s">
        <v>498</v>
      </c>
      <c r="C58" s="99">
        <v>3299</v>
      </c>
      <c r="D58" s="72" t="s">
        <v>749</v>
      </c>
      <c r="E58" s="93" t="s">
        <v>2923</v>
      </c>
      <c r="F58" s="72" t="s">
        <v>2924</v>
      </c>
      <c r="G58" s="72" t="s">
        <v>635</v>
      </c>
      <c r="H58" s="77">
        <v>1012</v>
      </c>
      <c r="I58" s="77">
        <v>0</v>
      </c>
      <c r="J58" s="77">
        <v>0</v>
      </c>
      <c r="K58" s="99" t="s">
        <v>4883</v>
      </c>
      <c r="L58" s="100">
        <v>43862</v>
      </c>
      <c r="M58" s="100">
        <v>45322</v>
      </c>
      <c r="N58" s="99" t="s">
        <v>4847</v>
      </c>
      <c r="O58" s="82" t="s">
        <v>4888</v>
      </c>
      <c r="P58" s="75"/>
      <c r="Q58" s="59" t="str">
        <f>IF(C58="","",'OPĆI DIO'!$C$1)</f>
        <v>3041 INSTITUT RUĐER BOŠKOVIĆ</v>
      </c>
      <c r="R58" s="59" t="str">
        <f t="shared" si="0"/>
        <v>329</v>
      </c>
      <c r="S58" s="59" t="str">
        <f t="shared" si="1"/>
        <v>32</v>
      </c>
      <c r="T58" s="59" t="str">
        <f t="shared" si="2"/>
        <v>15</v>
      </c>
      <c r="U58" s="59" t="str">
        <f t="shared" si="3"/>
        <v>3</v>
      </c>
      <c r="V58" s="59"/>
      <c r="W58" s="59"/>
      <c r="X58" s="59"/>
      <c r="Y58" s="59">
        <v>3681</v>
      </c>
      <c r="Z58" s="59" t="s">
        <v>811</v>
      </c>
      <c r="AA58" s="59"/>
      <c r="AB58" s="59" t="str">
        <f t="shared" si="4"/>
        <v>36</v>
      </c>
      <c r="AC58" s="59" t="str">
        <f t="shared" si="5"/>
        <v>368</v>
      </c>
      <c r="AD58" s="59"/>
      <c r="AE58" s="59" t="s">
        <v>1539</v>
      </c>
      <c r="AF58" s="59" t="s">
        <v>1540</v>
      </c>
      <c r="AG58" s="59" t="str">
        <f t="shared" si="6"/>
        <v>A679071</v>
      </c>
      <c r="AH58" s="59" t="s">
        <v>677</v>
      </c>
    </row>
    <row r="59" spans="1:34" ht="15.75" customHeight="1">
      <c r="A59" s="98">
        <v>51</v>
      </c>
      <c r="B59" s="72" t="s">
        <v>498</v>
      </c>
      <c r="C59" s="99">
        <v>4224</v>
      </c>
      <c r="D59" s="72" t="s">
        <v>922</v>
      </c>
      <c r="E59" s="93" t="s">
        <v>2923</v>
      </c>
      <c r="F59" s="72" t="s">
        <v>2924</v>
      </c>
      <c r="G59" s="72" t="s">
        <v>635</v>
      </c>
      <c r="H59" s="77"/>
      <c r="I59" s="77">
        <v>0</v>
      </c>
      <c r="J59" s="77">
        <v>0</v>
      </c>
      <c r="K59" s="99" t="s">
        <v>4883</v>
      </c>
      <c r="L59" s="100">
        <v>43862</v>
      </c>
      <c r="M59" s="100">
        <v>45322</v>
      </c>
      <c r="N59" s="99" t="s">
        <v>4847</v>
      </c>
      <c r="O59" s="82" t="s">
        <v>4889</v>
      </c>
      <c r="P59" s="75"/>
      <c r="Q59" s="59" t="str">
        <f>IF(C59="","",'OPĆI DIO'!$C$1)</f>
        <v>3041 INSTITUT RUĐER BOŠKOVIĆ</v>
      </c>
      <c r="R59" s="59" t="str">
        <f t="shared" si="0"/>
        <v>422</v>
      </c>
      <c r="S59" s="59" t="str">
        <f t="shared" si="1"/>
        <v>42</v>
      </c>
      <c r="T59" s="59" t="str">
        <f t="shared" si="2"/>
        <v>15</v>
      </c>
      <c r="U59" s="59" t="str">
        <f t="shared" si="3"/>
        <v>4</v>
      </c>
      <c r="V59" s="59"/>
      <c r="W59" s="59"/>
      <c r="X59" s="59"/>
      <c r="Y59" s="59">
        <v>3682</v>
      </c>
      <c r="Z59" s="59" t="s">
        <v>814</v>
      </c>
      <c r="AA59" s="59"/>
      <c r="AB59" s="59" t="str">
        <f t="shared" si="4"/>
        <v>36</v>
      </c>
      <c r="AC59" s="59" t="str">
        <f t="shared" si="5"/>
        <v>368</v>
      </c>
      <c r="AD59" s="59"/>
      <c r="AE59" s="59" t="s">
        <v>1541</v>
      </c>
      <c r="AF59" s="59" t="s">
        <v>1542</v>
      </c>
      <c r="AG59" s="59" t="str">
        <f t="shared" si="6"/>
        <v>A679071</v>
      </c>
      <c r="AH59" s="59" t="s">
        <v>677</v>
      </c>
    </row>
    <row r="60" spans="1:34" ht="15.75" customHeight="1">
      <c r="A60" s="98">
        <v>51</v>
      </c>
      <c r="B60" s="72" t="s">
        <v>498</v>
      </c>
      <c r="C60" s="99">
        <v>3111</v>
      </c>
      <c r="D60" s="72" t="s">
        <v>628</v>
      </c>
      <c r="E60" s="93" t="s">
        <v>4859</v>
      </c>
      <c r="F60" s="72" t="s">
        <v>4861</v>
      </c>
      <c r="G60" s="72" t="s">
        <v>635</v>
      </c>
      <c r="H60" s="77">
        <v>4140</v>
      </c>
      <c r="I60" s="77">
        <v>4140</v>
      </c>
      <c r="J60" s="77">
        <v>4140</v>
      </c>
      <c r="K60" s="99" t="s">
        <v>4890</v>
      </c>
      <c r="L60" s="100">
        <v>43922</v>
      </c>
      <c r="M60" s="100">
        <v>46112</v>
      </c>
      <c r="N60" s="99" t="s">
        <v>4847</v>
      </c>
      <c r="O60" s="82" t="s">
        <v>4890</v>
      </c>
      <c r="P60" s="75"/>
      <c r="Q60" s="59" t="str">
        <f>IF(C60="","",'OPĆI DIO'!$C$1)</f>
        <v>3041 INSTITUT RUĐER BOŠKOVIĆ</v>
      </c>
      <c r="R60" s="59" t="str">
        <f t="shared" si="0"/>
        <v>311</v>
      </c>
      <c r="S60" s="59" t="str">
        <f t="shared" si="1"/>
        <v>31</v>
      </c>
      <c r="T60" s="59" t="str">
        <f t="shared" si="2"/>
        <v>15</v>
      </c>
      <c r="U60" s="59" t="str">
        <f t="shared" si="3"/>
        <v>3</v>
      </c>
      <c r="V60" s="59"/>
      <c r="W60" s="59"/>
      <c r="X60" s="59"/>
      <c r="Y60" s="59">
        <v>3691</v>
      </c>
      <c r="Z60" s="59" t="s">
        <v>817</v>
      </c>
      <c r="AA60" s="59"/>
      <c r="AB60" s="59" t="str">
        <f t="shared" si="4"/>
        <v>36</v>
      </c>
      <c r="AC60" s="59" t="str">
        <f t="shared" si="5"/>
        <v>369</v>
      </c>
      <c r="AD60" s="59"/>
      <c r="AE60" s="59" t="s">
        <v>1543</v>
      </c>
      <c r="AF60" s="59" t="s">
        <v>1544</v>
      </c>
      <c r="AG60" s="59" t="str">
        <f t="shared" si="6"/>
        <v>A679072</v>
      </c>
      <c r="AH60" s="59" t="s">
        <v>677</v>
      </c>
    </row>
    <row r="61" spans="1:34" ht="15.75" customHeight="1">
      <c r="A61" s="98">
        <v>51</v>
      </c>
      <c r="B61" s="72" t="s">
        <v>498</v>
      </c>
      <c r="C61" s="99">
        <v>3132</v>
      </c>
      <c r="D61" s="72" t="s">
        <v>645</v>
      </c>
      <c r="E61" s="93" t="s">
        <v>4859</v>
      </c>
      <c r="F61" s="72" t="s">
        <v>4861</v>
      </c>
      <c r="G61" s="72" t="s">
        <v>635</v>
      </c>
      <c r="H61" s="77">
        <v>690</v>
      </c>
      <c r="I61" s="77">
        <v>690</v>
      </c>
      <c r="J61" s="77">
        <v>690</v>
      </c>
      <c r="K61" s="99" t="s">
        <v>4890</v>
      </c>
      <c r="L61" s="100">
        <v>43922</v>
      </c>
      <c r="M61" s="100">
        <v>46112</v>
      </c>
      <c r="N61" s="99" t="s">
        <v>4847</v>
      </c>
      <c r="O61" s="82" t="s">
        <v>4890</v>
      </c>
      <c r="P61" s="75"/>
      <c r="Q61" s="59" t="str">
        <f>IF(C61="","",'OPĆI DIO'!$C$1)</f>
        <v>3041 INSTITUT RUĐER BOŠKOVIĆ</v>
      </c>
      <c r="R61" s="59" t="str">
        <f t="shared" si="0"/>
        <v>313</v>
      </c>
      <c r="S61" s="59" t="str">
        <f t="shared" si="1"/>
        <v>31</v>
      </c>
      <c r="T61" s="59" t="str">
        <f t="shared" si="2"/>
        <v>15</v>
      </c>
      <c r="U61" s="59" t="str">
        <f t="shared" si="3"/>
        <v>3</v>
      </c>
      <c r="V61" s="59"/>
      <c r="W61" s="59"/>
      <c r="X61" s="59"/>
      <c r="Y61" s="59">
        <v>3692</v>
      </c>
      <c r="Z61" s="59" t="s">
        <v>820</v>
      </c>
      <c r="AA61" s="59"/>
      <c r="AB61" s="59" t="str">
        <f t="shared" si="4"/>
        <v>36</v>
      </c>
      <c r="AC61" s="59" t="str">
        <f t="shared" si="5"/>
        <v>369</v>
      </c>
      <c r="AD61" s="59"/>
      <c r="AE61" s="59" t="s">
        <v>1545</v>
      </c>
      <c r="AF61" s="59" t="s">
        <v>1546</v>
      </c>
      <c r="AG61" s="59" t="str">
        <f t="shared" si="6"/>
        <v>A679072</v>
      </c>
      <c r="AH61" s="59" t="s">
        <v>677</v>
      </c>
    </row>
    <row r="62" spans="1:34" ht="15.75" customHeight="1">
      <c r="A62" s="98">
        <v>51</v>
      </c>
      <c r="B62" s="72" t="s">
        <v>498</v>
      </c>
      <c r="C62" s="99">
        <v>3211</v>
      </c>
      <c r="D62" s="72" t="s">
        <v>648</v>
      </c>
      <c r="E62" s="93" t="s">
        <v>4859</v>
      </c>
      <c r="F62" s="72" t="s">
        <v>4861</v>
      </c>
      <c r="G62" s="72" t="s">
        <v>635</v>
      </c>
      <c r="H62" s="77">
        <v>460</v>
      </c>
      <c r="I62" s="77">
        <v>460</v>
      </c>
      <c r="J62" s="77">
        <v>460</v>
      </c>
      <c r="K62" s="99" t="s">
        <v>4890</v>
      </c>
      <c r="L62" s="100">
        <v>43922</v>
      </c>
      <c r="M62" s="100">
        <v>46112</v>
      </c>
      <c r="N62" s="99" t="s">
        <v>4847</v>
      </c>
      <c r="O62" s="82" t="s">
        <v>4890</v>
      </c>
      <c r="P62" s="75"/>
      <c r="Q62" s="59" t="str">
        <f>IF(C62="","",'OPĆI DIO'!$C$1)</f>
        <v>3041 INSTITUT RUĐER BOŠKOVIĆ</v>
      </c>
      <c r="R62" s="59" t="str">
        <f t="shared" si="0"/>
        <v>321</v>
      </c>
      <c r="S62" s="59" t="str">
        <f t="shared" si="1"/>
        <v>32</v>
      </c>
      <c r="T62" s="59" t="str">
        <f t="shared" si="2"/>
        <v>15</v>
      </c>
      <c r="U62" s="59" t="str">
        <f t="shared" si="3"/>
        <v>3</v>
      </c>
      <c r="V62" s="59"/>
      <c r="W62" s="59"/>
      <c r="X62" s="59"/>
      <c r="Y62" s="59">
        <v>3693</v>
      </c>
      <c r="Z62" s="59" t="s">
        <v>817</v>
      </c>
      <c r="AA62" s="59"/>
      <c r="AB62" s="59" t="str">
        <f t="shared" si="4"/>
        <v>36</v>
      </c>
      <c r="AC62" s="59" t="str">
        <f t="shared" si="5"/>
        <v>369</v>
      </c>
      <c r="AD62" s="59"/>
      <c r="AE62" s="59" t="s">
        <v>1547</v>
      </c>
      <c r="AF62" s="59" t="s">
        <v>1548</v>
      </c>
      <c r="AG62" s="59" t="str">
        <f t="shared" si="6"/>
        <v>A679072</v>
      </c>
      <c r="AH62" s="59" t="s">
        <v>677</v>
      </c>
    </row>
    <row r="63" spans="1:34" ht="15.75" customHeight="1">
      <c r="A63" s="98">
        <v>51</v>
      </c>
      <c r="B63" s="72" t="s">
        <v>498</v>
      </c>
      <c r="C63" s="99">
        <v>3222</v>
      </c>
      <c r="D63" s="72" t="s">
        <v>671</v>
      </c>
      <c r="E63" s="93" t="s">
        <v>4859</v>
      </c>
      <c r="F63" s="72" t="s">
        <v>4861</v>
      </c>
      <c r="G63" s="72" t="s">
        <v>635</v>
      </c>
      <c r="H63" s="77">
        <v>1150</v>
      </c>
      <c r="I63" s="77">
        <v>1150</v>
      </c>
      <c r="J63" s="77">
        <v>1150</v>
      </c>
      <c r="K63" s="99" t="s">
        <v>4890</v>
      </c>
      <c r="L63" s="100">
        <v>43922</v>
      </c>
      <c r="M63" s="100">
        <v>46112</v>
      </c>
      <c r="N63" s="99" t="s">
        <v>4847</v>
      </c>
      <c r="O63" s="82" t="s">
        <v>4890</v>
      </c>
      <c r="P63" s="75"/>
      <c r="Q63" s="59" t="str">
        <f>IF(C63="","",'OPĆI DIO'!$C$1)</f>
        <v>3041 INSTITUT RUĐER BOŠKOVIĆ</v>
      </c>
      <c r="R63" s="59" t="str">
        <f t="shared" si="0"/>
        <v>322</v>
      </c>
      <c r="S63" s="59" t="str">
        <f t="shared" si="1"/>
        <v>32</v>
      </c>
      <c r="T63" s="59" t="str">
        <f t="shared" si="2"/>
        <v>15</v>
      </c>
      <c r="U63" s="59" t="str">
        <f t="shared" si="3"/>
        <v>3</v>
      </c>
      <c r="V63" s="59"/>
      <c r="W63" s="59"/>
      <c r="X63" s="59"/>
      <c r="Y63" s="59">
        <v>3694</v>
      </c>
      <c r="Z63" s="59" t="s">
        <v>820</v>
      </c>
      <c r="AA63" s="59"/>
      <c r="AB63" s="59" t="str">
        <f t="shared" si="4"/>
        <v>36</v>
      </c>
      <c r="AC63" s="59" t="str">
        <f t="shared" si="5"/>
        <v>369</v>
      </c>
      <c r="AD63" s="59"/>
      <c r="AE63" s="59" t="s">
        <v>1549</v>
      </c>
      <c r="AF63" s="59" t="s">
        <v>1550</v>
      </c>
      <c r="AG63" s="59" t="str">
        <f t="shared" si="6"/>
        <v>A679072</v>
      </c>
      <c r="AH63" s="59" t="s">
        <v>677</v>
      </c>
    </row>
    <row r="64" spans="1:34" ht="15.75" customHeight="1">
      <c r="A64" s="98">
        <v>51</v>
      </c>
      <c r="B64" s="72" t="s">
        <v>498</v>
      </c>
      <c r="C64" s="99">
        <v>3299</v>
      </c>
      <c r="D64" s="72" t="s">
        <v>749</v>
      </c>
      <c r="E64" s="93" t="s">
        <v>4859</v>
      </c>
      <c r="F64" s="72" t="s">
        <v>4861</v>
      </c>
      <c r="G64" s="72" t="s">
        <v>635</v>
      </c>
      <c r="H64" s="77">
        <v>3795</v>
      </c>
      <c r="I64" s="77">
        <v>3795</v>
      </c>
      <c r="J64" s="77">
        <v>3795</v>
      </c>
      <c r="K64" s="99" t="s">
        <v>4890</v>
      </c>
      <c r="L64" s="100">
        <v>43922</v>
      </c>
      <c r="M64" s="100">
        <v>46112</v>
      </c>
      <c r="N64" s="99" t="s">
        <v>4847</v>
      </c>
      <c r="O64" s="82" t="s">
        <v>4890</v>
      </c>
      <c r="P64" s="75"/>
      <c r="Q64" s="59" t="str">
        <f>IF(C64="","",'OPĆI DIO'!$C$1)</f>
        <v>3041 INSTITUT RUĐER BOŠKOVIĆ</v>
      </c>
      <c r="R64" s="59" t="str">
        <f t="shared" si="0"/>
        <v>329</v>
      </c>
      <c r="S64" s="59" t="str">
        <f t="shared" si="1"/>
        <v>32</v>
      </c>
      <c r="T64" s="59" t="str">
        <f t="shared" si="2"/>
        <v>15</v>
      </c>
      <c r="U64" s="59" t="str">
        <f t="shared" si="3"/>
        <v>3</v>
      </c>
      <c r="V64" s="59"/>
      <c r="W64" s="59"/>
      <c r="X64" s="59"/>
      <c r="Y64" s="59">
        <v>3711</v>
      </c>
      <c r="Z64" s="59" t="s">
        <v>827</v>
      </c>
      <c r="AA64" s="59"/>
      <c r="AB64" s="59" t="str">
        <f t="shared" si="4"/>
        <v>37</v>
      </c>
      <c r="AC64" s="59" t="str">
        <f t="shared" si="5"/>
        <v>371</v>
      </c>
      <c r="AD64" s="59"/>
      <c r="AE64" s="59" t="s">
        <v>1551</v>
      </c>
      <c r="AF64" s="59" t="s">
        <v>1552</v>
      </c>
      <c r="AG64" s="59" t="str">
        <f t="shared" si="6"/>
        <v>A679072</v>
      </c>
      <c r="AH64" s="59" t="s">
        <v>677</v>
      </c>
    </row>
    <row r="65" spans="1:34" ht="15.75" customHeight="1">
      <c r="A65" s="98">
        <v>51</v>
      </c>
      <c r="B65" s="72" t="s">
        <v>498</v>
      </c>
      <c r="C65" s="99">
        <v>4224</v>
      </c>
      <c r="D65" s="72" t="s">
        <v>922</v>
      </c>
      <c r="E65" s="93" t="s">
        <v>4859</v>
      </c>
      <c r="F65" s="72" t="s">
        <v>4861</v>
      </c>
      <c r="G65" s="72" t="s">
        <v>635</v>
      </c>
      <c r="H65" s="77">
        <v>1265</v>
      </c>
      <c r="I65" s="77">
        <v>1265</v>
      </c>
      <c r="J65" s="77">
        <v>1265</v>
      </c>
      <c r="K65" s="99" t="s">
        <v>4890</v>
      </c>
      <c r="L65" s="100">
        <v>43922</v>
      </c>
      <c r="M65" s="100">
        <v>46112</v>
      </c>
      <c r="N65" s="99" t="s">
        <v>4847</v>
      </c>
      <c r="O65" s="82" t="s">
        <v>4890</v>
      </c>
      <c r="P65" s="75"/>
      <c r="Q65" s="59" t="str">
        <f>IF(C65="","",'OPĆI DIO'!$C$1)</f>
        <v>3041 INSTITUT RUĐER BOŠKOVIĆ</v>
      </c>
      <c r="R65" s="59" t="str">
        <f t="shared" si="0"/>
        <v>422</v>
      </c>
      <c r="S65" s="59" t="str">
        <f t="shared" si="1"/>
        <v>42</v>
      </c>
      <c r="T65" s="59" t="str">
        <f t="shared" si="2"/>
        <v>15</v>
      </c>
      <c r="U65" s="59" t="str">
        <f t="shared" si="3"/>
        <v>4</v>
      </c>
      <c r="V65" s="59"/>
      <c r="W65" s="59"/>
      <c r="X65" s="59"/>
      <c r="Y65" s="59">
        <v>3712</v>
      </c>
      <c r="Z65" s="59" t="s">
        <v>830</v>
      </c>
      <c r="AA65" s="59"/>
      <c r="AB65" s="59" t="str">
        <f t="shared" si="4"/>
        <v>37</v>
      </c>
      <c r="AC65" s="59" t="str">
        <f t="shared" si="5"/>
        <v>371</v>
      </c>
      <c r="AD65" s="59"/>
      <c r="AE65" s="59" t="s">
        <v>1553</v>
      </c>
      <c r="AF65" s="59" t="s">
        <v>1554</v>
      </c>
      <c r="AG65" s="59" t="str">
        <f t="shared" si="6"/>
        <v>A679072</v>
      </c>
      <c r="AH65" s="59" t="s">
        <v>677</v>
      </c>
    </row>
    <row r="66" spans="1:34" ht="15.75" customHeight="1">
      <c r="A66" s="98">
        <v>51</v>
      </c>
      <c r="B66" s="72" t="s">
        <v>498</v>
      </c>
      <c r="C66" s="99">
        <v>3111</v>
      </c>
      <c r="D66" s="72" t="s">
        <v>628</v>
      </c>
      <c r="E66" s="93" t="s">
        <v>2880</v>
      </c>
      <c r="F66" s="72" t="s">
        <v>2881</v>
      </c>
      <c r="G66" s="72" t="s">
        <v>635</v>
      </c>
      <c r="H66" s="77">
        <v>16195</v>
      </c>
      <c r="I66" s="77"/>
      <c r="J66" s="77">
        <v>0</v>
      </c>
      <c r="K66" s="99" t="s">
        <v>4891</v>
      </c>
      <c r="L66" s="100">
        <v>44136</v>
      </c>
      <c r="M66" s="100">
        <v>45596</v>
      </c>
      <c r="N66" s="99" t="s">
        <v>4847</v>
      </c>
      <c r="O66" s="82" t="s">
        <v>4891</v>
      </c>
      <c r="P66" s="75"/>
      <c r="Q66" s="59" t="str">
        <f>IF(C66="","",'OPĆI DIO'!$C$1)</f>
        <v>3041 INSTITUT RUĐER BOŠKOVIĆ</v>
      </c>
      <c r="R66" s="59" t="str">
        <f t="shared" si="0"/>
        <v>311</v>
      </c>
      <c r="S66" s="59" t="str">
        <f t="shared" si="1"/>
        <v>31</v>
      </c>
      <c r="T66" s="59" t="str">
        <f t="shared" si="2"/>
        <v>15</v>
      </c>
      <c r="U66" s="59" t="str">
        <f t="shared" si="3"/>
        <v>3</v>
      </c>
      <c r="V66" s="59"/>
      <c r="W66" s="59"/>
      <c r="X66" s="59"/>
      <c r="Y66" s="59">
        <v>3713</v>
      </c>
      <c r="Z66" s="59" t="s">
        <v>833</v>
      </c>
      <c r="AA66" s="59"/>
      <c r="AB66" s="59" t="str">
        <f t="shared" si="4"/>
        <v>37</v>
      </c>
      <c r="AC66" s="59" t="str">
        <f t="shared" si="5"/>
        <v>371</v>
      </c>
      <c r="AD66" s="59"/>
      <c r="AE66" s="59" t="s">
        <v>1555</v>
      </c>
      <c r="AF66" s="59" t="s">
        <v>1556</v>
      </c>
      <c r="AG66" s="59" t="str">
        <f t="shared" si="6"/>
        <v>A679072</v>
      </c>
      <c r="AH66" s="59" t="s">
        <v>677</v>
      </c>
    </row>
    <row r="67" spans="1:34" ht="15.75" customHeight="1">
      <c r="A67" s="98">
        <v>51</v>
      </c>
      <c r="B67" s="72" t="s">
        <v>498</v>
      </c>
      <c r="C67" s="99">
        <v>3132</v>
      </c>
      <c r="D67" s="72" t="s">
        <v>645</v>
      </c>
      <c r="E67" s="93" t="s">
        <v>2880</v>
      </c>
      <c r="F67" s="72" t="s">
        <v>2881</v>
      </c>
      <c r="G67" s="72" t="s">
        <v>635</v>
      </c>
      <c r="H67" s="77">
        <v>2699</v>
      </c>
      <c r="I67" s="77"/>
      <c r="J67" s="77">
        <v>0</v>
      </c>
      <c r="K67" s="99" t="s">
        <v>4891</v>
      </c>
      <c r="L67" s="100">
        <v>44136</v>
      </c>
      <c r="M67" s="100">
        <v>45596</v>
      </c>
      <c r="N67" s="99" t="s">
        <v>4847</v>
      </c>
      <c r="O67" s="82" t="s">
        <v>4891</v>
      </c>
      <c r="P67" s="75"/>
      <c r="Q67" s="59" t="str">
        <f>IF(C67="","",'OPĆI DIO'!$C$1)</f>
        <v>3041 INSTITUT RUĐER BOŠKOVIĆ</v>
      </c>
      <c r="R67" s="59" t="str">
        <f t="shared" ref="R67:R130" si="7">LEFT(C67,3)</f>
        <v>313</v>
      </c>
      <c r="S67" s="59" t="str">
        <f t="shared" ref="S67:S130" si="8">LEFT(C67,2)</f>
        <v>31</v>
      </c>
      <c r="T67" s="59" t="str">
        <f t="shared" ref="T67:T130" si="9">MID(G67,2,2)</f>
        <v>15</v>
      </c>
      <c r="U67" s="59" t="str">
        <f t="shared" ref="U67:U130" si="10">LEFT(C67,1)</f>
        <v>3</v>
      </c>
      <c r="V67" s="59"/>
      <c r="W67" s="59"/>
      <c r="X67" s="59"/>
      <c r="Y67" s="59">
        <v>3714</v>
      </c>
      <c r="Z67" s="59" t="s">
        <v>836</v>
      </c>
      <c r="AA67" s="59"/>
      <c r="AB67" s="59" t="str">
        <f t="shared" si="4"/>
        <v>37</v>
      </c>
      <c r="AC67" s="59" t="str">
        <f t="shared" si="5"/>
        <v>371</v>
      </c>
      <c r="AD67" s="59"/>
      <c r="AE67" s="59" t="s">
        <v>1557</v>
      </c>
      <c r="AF67" s="59" t="s">
        <v>1558</v>
      </c>
      <c r="AG67" s="59" t="str">
        <f t="shared" si="6"/>
        <v>A679072</v>
      </c>
      <c r="AH67" s="59" t="s">
        <v>677</v>
      </c>
    </row>
    <row r="68" spans="1:34" ht="15.75" customHeight="1">
      <c r="A68" s="98">
        <v>51</v>
      </c>
      <c r="B68" s="72" t="s">
        <v>498</v>
      </c>
      <c r="C68" s="99">
        <v>3211</v>
      </c>
      <c r="D68" s="72" t="s">
        <v>648</v>
      </c>
      <c r="E68" s="93" t="s">
        <v>2880</v>
      </c>
      <c r="F68" s="72" t="s">
        <v>2881</v>
      </c>
      <c r="G68" s="72" t="s">
        <v>635</v>
      </c>
      <c r="H68" s="77">
        <v>1799</v>
      </c>
      <c r="I68" s="77"/>
      <c r="J68" s="77">
        <v>0</v>
      </c>
      <c r="K68" s="99" t="s">
        <v>4891</v>
      </c>
      <c r="L68" s="100">
        <v>44136</v>
      </c>
      <c r="M68" s="100">
        <v>45596</v>
      </c>
      <c r="N68" s="99" t="s">
        <v>4847</v>
      </c>
      <c r="O68" s="82" t="s">
        <v>4891</v>
      </c>
      <c r="P68" s="75"/>
      <c r="Q68" s="59" t="str">
        <f>IF(C68="","",'OPĆI DIO'!$C$1)</f>
        <v>3041 INSTITUT RUĐER BOŠKOVIĆ</v>
      </c>
      <c r="R68" s="59" t="str">
        <f t="shared" si="7"/>
        <v>321</v>
      </c>
      <c r="S68" s="59" t="str">
        <f t="shared" si="8"/>
        <v>32</v>
      </c>
      <c r="T68" s="59" t="str">
        <f t="shared" si="9"/>
        <v>15</v>
      </c>
      <c r="U68" s="59" t="str">
        <f t="shared" si="10"/>
        <v>3</v>
      </c>
      <c r="V68" s="59"/>
      <c r="W68" s="59"/>
      <c r="X68" s="59"/>
      <c r="Y68" s="59">
        <v>3715</v>
      </c>
      <c r="Z68" s="59" t="s">
        <v>837</v>
      </c>
      <c r="AA68" s="59"/>
      <c r="AB68" s="59" t="str">
        <f t="shared" si="4"/>
        <v>37</v>
      </c>
      <c r="AC68" s="59" t="str">
        <f t="shared" si="5"/>
        <v>371</v>
      </c>
      <c r="AD68" s="59"/>
      <c r="AE68" s="59" t="s">
        <v>1559</v>
      </c>
      <c r="AF68" s="59" t="s">
        <v>1560</v>
      </c>
      <c r="AG68" s="59" t="str">
        <f t="shared" si="6"/>
        <v>A679072</v>
      </c>
      <c r="AH68" s="59" t="s">
        <v>677</v>
      </c>
    </row>
    <row r="69" spans="1:34" ht="15.75" customHeight="1">
      <c r="A69" s="98">
        <v>51</v>
      </c>
      <c r="B69" s="72" t="s">
        <v>498</v>
      </c>
      <c r="C69" s="99">
        <v>3222</v>
      </c>
      <c r="D69" s="72" t="s">
        <v>671</v>
      </c>
      <c r="E69" s="93" t="s">
        <v>2880</v>
      </c>
      <c r="F69" s="72" t="s">
        <v>2881</v>
      </c>
      <c r="G69" s="72" t="s">
        <v>635</v>
      </c>
      <c r="H69" s="77">
        <v>4498</v>
      </c>
      <c r="I69" s="77"/>
      <c r="J69" s="77">
        <v>0</v>
      </c>
      <c r="K69" s="99" t="s">
        <v>4891</v>
      </c>
      <c r="L69" s="100">
        <v>44136</v>
      </c>
      <c r="M69" s="100">
        <v>45596</v>
      </c>
      <c r="N69" s="99" t="s">
        <v>4847</v>
      </c>
      <c r="O69" s="82" t="s">
        <v>4891</v>
      </c>
      <c r="P69" s="75"/>
      <c r="Q69" s="59" t="str">
        <f>IF(C69="","",'OPĆI DIO'!$C$1)</f>
        <v>3041 INSTITUT RUĐER BOŠKOVIĆ</v>
      </c>
      <c r="R69" s="59" t="str">
        <f t="shared" si="7"/>
        <v>322</v>
      </c>
      <c r="S69" s="59" t="str">
        <f t="shared" si="8"/>
        <v>32</v>
      </c>
      <c r="T69" s="59" t="str">
        <f t="shared" si="9"/>
        <v>15</v>
      </c>
      <c r="U69" s="59" t="str">
        <f t="shared" si="10"/>
        <v>3</v>
      </c>
      <c r="V69" s="59"/>
      <c r="W69" s="59"/>
      <c r="X69" s="59"/>
      <c r="Y69" s="59">
        <v>3721</v>
      </c>
      <c r="Z69" s="59" t="s">
        <v>842</v>
      </c>
      <c r="AA69" s="59"/>
      <c r="AB69" s="59" t="str">
        <f t="shared" si="4"/>
        <v>37</v>
      </c>
      <c r="AC69" s="59" t="str">
        <f t="shared" si="5"/>
        <v>372</v>
      </c>
      <c r="AD69" s="59"/>
      <c r="AE69" s="59" t="s">
        <v>1561</v>
      </c>
      <c r="AF69" s="59" t="s">
        <v>1562</v>
      </c>
      <c r="AG69" s="59" t="str">
        <f t="shared" si="6"/>
        <v>A679072</v>
      </c>
      <c r="AH69" s="59" t="s">
        <v>677</v>
      </c>
    </row>
    <row r="70" spans="1:34" ht="15.75" customHeight="1">
      <c r="A70" s="98">
        <v>51</v>
      </c>
      <c r="B70" s="72" t="s">
        <v>498</v>
      </c>
      <c r="C70" s="99">
        <v>3299</v>
      </c>
      <c r="D70" s="72" t="s">
        <v>749</v>
      </c>
      <c r="E70" s="93" t="s">
        <v>2880</v>
      </c>
      <c r="F70" s="72" t="s">
        <v>2881</v>
      </c>
      <c r="G70" s="72" t="s">
        <v>635</v>
      </c>
      <c r="H70" s="77">
        <v>14857</v>
      </c>
      <c r="I70" s="77"/>
      <c r="J70" s="77">
        <v>0</v>
      </c>
      <c r="K70" s="99" t="s">
        <v>4891</v>
      </c>
      <c r="L70" s="100">
        <v>44136</v>
      </c>
      <c r="M70" s="100">
        <v>45596</v>
      </c>
      <c r="N70" s="99" t="s">
        <v>4847</v>
      </c>
      <c r="O70" s="82" t="s">
        <v>4891</v>
      </c>
      <c r="P70" s="75"/>
      <c r="Q70" s="59" t="str">
        <f>IF(C70="","",'OPĆI DIO'!$C$1)</f>
        <v>3041 INSTITUT RUĐER BOŠKOVIĆ</v>
      </c>
      <c r="R70" s="59" t="str">
        <f t="shared" si="7"/>
        <v>329</v>
      </c>
      <c r="S70" s="59" t="str">
        <f t="shared" si="8"/>
        <v>32</v>
      </c>
      <c r="T70" s="59" t="str">
        <f t="shared" si="9"/>
        <v>15</v>
      </c>
      <c r="U70" s="59" t="str">
        <f t="shared" si="10"/>
        <v>3</v>
      </c>
      <c r="V70" s="59"/>
      <c r="W70" s="59"/>
      <c r="X70" s="59"/>
      <c r="Y70" s="59">
        <v>3722</v>
      </c>
      <c r="Z70" s="59" t="s">
        <v>845</v>
      </c>
      <c r="AA70" s="59"/>
      <c r="AB70" s="59" t="str">
        <f t="shared" si="4"/>
        <v>37</v>
      </c>
      <c r="AC70" s="59" t="str">
        <f t="shared" si="5"/>
        <v>372</v>
      </c>
      <c r="AD70" s="59"/>
      <c r="AE70" s="59" t="s">
        <v>1563</v>
      </c>
      <c r="AF70" s="59" t="s">
        <v>1564</v>
      </c>
      <c r="AG70" s="59" t="str">
        <f t="shared" si="6"/>
        <v>A679072</v>
      </c>
      <c r="AH70" s="59" t="s">
        <v>677</v>
      </c>
    </row>
    <row r="71" spans="1:34" ht="15.75" customHeight="1">
      <c r="A71" s="98">
        <v>51</v>
      </c>
      <c r="B71" s="72" t="s">
        <v>498</v>
      </c>
      <c r="C71" s="99">
        <v>4224</v>
      </c>
      <c r="D71" s="72" t="s">
        <v>922</v>
      </c>
      <c r="E71" s="93" t="s">
        <v>2880</v>
      </c>
      <c r="F71" s="72" t="s">
        <v>2881</v>
      </c>
      <c r="G71" s="72" t="s">
        <v>635</v>
      </c>
      <c r="H71" s="77">
        <v>4949</v>
      </c>
      <c r="I71" s="77"/>
      <c r="J71" s="77">
        <v>0</v>
      </c>
      <c r="K71" s="99" t="s">
        <v>4891</v>
      </c>
      <c r="L71" s="100">
        <v>44136</v>
      </c>
      <c r="M71" s="100">
        <v>45596</v>
      </c>
      <c r="N71" s="99" t="s">
        <v>4847</v>
      </c>
      <c r="O71" s="82" t="s">
        <v>4891</v>
      </c>
      <c r="P71" s="75"/>
      <c r="Q71" s="59" t="str">
        <f>IF(C71="","",'OPĆI DIO'!$C$1)</f>
        <v>3041 INSTITUT RUĐER BOŠKOVIĆ</v>
      </c>
      <c r="R71" s="59" t="str">
        <f t="shared" si="7"/>
        <v>422</v>
      </c>
      <c r="S71" s="59" t="str">
        <f t="shared" si="8"/>
        <v>42</v>
      </c>
      <c r="T71" s="59" t="str">
        <f t="shared" si="9"/>
        <v>15</v>
      </c>
      <c r="U71" s="59" t="str">
        <f t="shared" si="10"/>
        <v>4</v>
      </c>
      <c r="V71" s="59"/>
      <c r="W71" s="59"/>
      <c r="X71" s="59"/>
      <c r="Y71" s="59">
        <v>3723</v>
      </c>
      <c r="Z71" s="59" t="s">
        <v>848</v>
      </c>
      <c r="AA71" s="59"/>
      <c r="AB71" s="59" t="str">
        <f t="shared" si="4"/>
        <v>37</v>
      </c>
      <c r="AC71" s="59" t="str">
        <f t="shared" si="5"/>
        <v>372</v>
      </c>
      <c r="AD71" s="59"/>
      <c r="AE71" s="59" t="s">
        <v>1565</v>
      </c>
      <c r="AF71" s="59" t="s">
        <v>1566</v>
      </c>
      <c r="AG71" s="59" t="str">
        <f t="shared" si="6"/>
        <v>A679072</v>
      </c>
      <c r="AH71" s="59" t="s">
        <v>677</v>
      </c>
    </row>
    <row r="72" spans="1:34" ht="15.75" customHeight="1">
      <c r="A72" s="98">
        <v>51</v>
      </c>
      <c r="B72" s="72" t="s">
        <v>498</v>
      </c>
      <c r="C72" s="99">
        <v>3111</v>
      </c>
      <c r="D72" s="72" t="s">
        <v>628</v>
      </c>
      <c r="E72" s="93" t="s">
        <v>2882</v>
      </c>
      <c r="F72" s="72" t="s">
        <v>2883</v>
      </c>
      <c r="G72" s="72" t="s">
        <v>635</v>
      </c>
      <c r="H72" s="77">
        <v>34500</v>
      </c>
      <c r="I72" s="77"/>
      <c r="J72" s="77">
        <v>0</v>
      </c>
      <c r="K72" s="99" t="s">
        <v>4892</v>
      </c>
      <c r="L72" s="100">
        <v>44197</v>
      </c>
      <c r="M72" s="100">
        <v>45657</v>
      </c>
      <c r="N72" s="99" t="s">
        <v>4847</v>
      </c>
      <c r="O72" s="82" t="s">
        <v>4892</v>
      </c>
      <c r="P72" s="75"/>
      <c r="Q72" s="59" t="str">
        <f>IF(C72="","",'OPĆI DIO'!$C$1)</f>
        <v>3041 INSTITUT RUĐER BOŠKOVIĆ</v>
      </c>
      <c r="R72" s="59" t="str">
        <f t="shared" si="7"/>
        <v>311</v>
      </c>
      <c r="S72" s="59" t="str">
        <f t="shared" si="8"/>
        <v>31</v>
      </c>
      <c r="T72" s="59" t="str">
        <f t="shared" si="9"/>
        <v>15</v>
      </c>
      <c r="U72" s="59" t="str">
        <f t="shared" si="10"/>
        <v>3</v>
      </c>
      <c r="V72" s="59"/>
      <c r="W72" s="59"/>
      <c r="X72" s="59"/>
      <c r="Y72" s="59">
        <v>3811</v>
      </c>
      <c r="Z72" s="59" t="s">
        <v>851</v>
      </c>
      <c r="AA72" s="59"/>
      <c r="AB72" s="59" t="str">
        <f t="shared" si="4"/>
        <v>38</v>
      </c>
      <c r="AC72" s="59" t="str">
        <f t="shared" si="5"/>
        <v>381</v>
      </c>
      <c r="AD72" s="59"/>
      <c r="AE72" s="59" t="s">
        <v>1567</v>
      </c>
      <c r="AF72" s="59" t="s">
        <v>1568</v>
      </c>
      <c r="AG72" s="59" t="str">
        <f t="shared" ref="AG72:AG135" si="11">LEFT(AE72,7)</f>
        <v>A679072</v>
      </c>
      <c r="AH72" s="59" t="s">
        <v>677</v>
      </c>
    </row>
    <row r="73" spans="1:34" ht="15.75" customHeight="1">
      <c r="A73" s="98">
        <v>51</v>
      </c>
      <c r="B73" s="72" t="s">
        <v>498</v>
      </c>
      <c r="C73" s="99">
        <v>3132</v>
      </c>
      <c r="D73" s="72" t="s">
        <v>645</v>
      </c>
      <c r="E73" s="93" t="s">
        <v>2882</v>
      </c>
      <c r="F73" s="72" t="s">
        <v>2883</v>
      </c>
      <c r="G73" s="72" t="s">
        <v>635</v>
      </c>
      <c r="H73" s="77">
        <v>5685</v>
      </c>
      <c r="I73" s="77"/>
      <c r="J73" s="77">
        <v>0</v>
      </c>
      <c r="K73" s="99" t="s">
        <v>4892</v>
      </c>
      <c r="L73" s="100">
        <v>44197</v>
      </c>
      <c r="M73" s="100">
        <v>45657</v>
      </c>
      <c r="N73" s="99" t="s">
        <v>4847</v>
      </c>
      <c r="O73" s="82" t="s">
        <v>4892</v>
      </c>
      <c r="P73" s="75"/>
      <c r="Q73" s="59" t="str">
        <f>IF(C73="","",'OPĆI DIO'!$C$1)</f>
        <v>3041 INSTITUT RUĐER BOŠKOVIĆ</v>
      </c>
      <c r="R73" s="59" t="str">
        <f t="shared" si="7"/>
        <v>313</v>
      </c>
      <c r="S73" s="59" t="str">
        <f t="shared" si="8"/>
        <v>31</v>
      </c>
      <c r="T73" s="59" t="str">
        <f t="shared" si="9"/>
        <v>15</v>
      </c>
      <c r="U73" s="59" t="str">
        <f t="shared" si="10"/>
        <v>3</v>
      </c>
      <c r="V73" s="59"/>
      <c r="W73" s="59"/>
      <c r="X73" s="59"/>
      <c r="Y73" s="59">
        <v>3812</v>
      </c>
      <c r="Z73" s="59" t="s">
        <v>854</v>
      </c>
      <c r="AA73" s="59"/>
      <c r="AB73" s="59" t="str">
        <f t="shared" si="4"/>
        <v>38</v>
      </c>
      <c r="AC73" s="59" t="str">
        <f t="shared" si="5"/>
        <v>381</v>
      </c>
      <c r="AD73" s="59"/>
      <c r="AE73" s="59" t="s">
        <v>1569</v>
      </c>
      <c r="AF73" s="59" t="s">
        <v>1570</v>
      </c>
      <c r="AG73" s="59" t="str">
        <f t="shared" si="11"/>
        <v>A679072</v>
      </c>
      <c r="AH73" s="59" t="s">
        <v>677</v>
      </c>
    </row>
    <row r="74" spans="1:34" ht="15.75" customHeight="1">
      <c r="A74" s="98">
        <v>51</v>
      </c>
      <c r="B74" s="72" t="s">
        <v>498</v>
      </c>
      <c r="C74" s="99">
        <v>3211</v>
      </c>
      <c r="D74" s="72" t="s">
        <v>648</v>
      </c>
      <c r="E74" s="93" t="s">
        <v>2882</v>
      </c>
      <c r="F74" s="72" t="s">
        <v>2883</v>
      </c>
      <c r="G74" s="72" t="s">
        <v>635</v>
      </c>
      <c r="H74" s="77">
        <v>420</v>
      </c>
      <c r="I74" s="77"/>
      <c r="J74" s="77">
        <v>0</v>
      </c>
      <c r="K74" s="99" t="s">
        <v>4892</v>
      </c>
      <c r="L74" s="100">
        <v>44197</v>
      </c>
      <c r="M74" s="100">
        <v>45657</v>
      </c>
      <c r="N74" s="99" t="s">
        <v>4847</v>
      </c>
      <c r="O74" s="82" t="s">
        <v>4892</v>
      </c>
      <c r="P74" s="75"/>
      <c r="Q74" s="59" t="str">
        <f>IF(C74="","",'OPĆI DIO'!$C$1)</f>
        <v>3041 INSTITUT RUĐER BOŠKOVIĆ</v>
      </c>
      <c r="R74" s="59" t="str">
        <f t="shared" si="7"/>
        <v>321</v>
      </c>
      <c r="S74" s="59" t="str">
        <f t="shared" si="8"/>
        <v>32</v>
      </c>
      <c r="T74" s="59" t="str">
        <f t="shared" si="9"/>
        <v>15</v>
      </c>
      <c r="U74" s="59" t="str">
        <f t="shared" si="10"/>
        <v>3</v>
      </c>
      <c r="V74" s="59"/>
      <c r="W74" s="59"/>
      <c r="X74" s="59"/>
      <c r="Y74" s="59">
        <v>3813</v>
      </c>
      <c r="Z74" s="59" t="s">
        <v>859</v>
      </c>
      <c r="AA74" s="59"/>
      <c r="AB74" s="59" t="str">
        <f t="shared" si="4"/>
        <v>38</v>
      </c>
      <c r="AC74" s="59" t="str">
        <f t="shared" si="5"/>
        <v>381</v>
      </c>
      <c r="AD74" s="59"/>
      <c r="AE74" s="59" t="s">
        <v>1571</v>
      </c>
      <c r="AF74" s="59" t="s">
        <v>1572</v>
      </c>
      <c r="AG74" s="59" t="str">
        <f t="shared" si="11"/>
        <v>A679072</v>
      </c>
      <c r="AH74" s="59" t="s">
        <v>677</v>
      </c>
    </row>
    <row r="75" spans="1:34" ht="15.75" customHeight="1">
      <c r="A75" s="98">
        <v>51</v>
      </c>
      <c r="B75" s="72" t="s">
        <v>498</v>
      </c>
      <c r="C75" s="99">
        <v>3222</v>
      </c>
      <c r="D75" s="72" t="s">
        <v>671</v>
      </c>
      <c r="E75" s="93" t="s">
        <v>2882</v>
      </c>
      <c r="F75" s="72" t="s">
        <v>2883</v>
      </c>
      <c r="G75" s="72" t="s">
        <v>635</v>
      </c>
      <c r="H75" s="77">
        <v>20156</v>
      </c>
      <c r="I75" s="77"/>
      <c r="J75" s="77">
        <v>0</v>
      </c>
      <c r="K75" s="99" t="s">
        <v>4892</v>
      </c>
      <c r="L75" s="100">
        <v>44197</v>
      </c>
      <c r="M75" s="100">
        <v>45657</v>
      </c>
      <c r="N75" s="99" t="s">
        <v>4847</v>
      </c>
      <c r="O75" s="82" t="s">
        <v>4892</v>
      </c>
      <c r="P75" s="75"/>
      <c r="Q75" s="59" t="str">
        <f>IF(C75="","",'OPĆI DIO'!$C$1)</f>
        <v>3041 INSTITUT RUĐER BOŠKOVIĆ</v>
      </c>
      <c r="R75" s="59" t="str">
        <f t="shared" si="7"/>
        <v>322</v>
      </c>
      <c r="S75" s="59" t="str">
        <f t="shared" si="8"/>
        <v>32</v>
      </c>
      <c r="T75" s="59" t="str">
        <f t="shared" si="9"/>
        <v>15</v>
      </c>
      <c r="U75" s="59" t="str">
        <f t="shared" si="10"/>
        <v>3</v>
      </c>
      <c r="V75" s="59"/>
      <c r="W75" s="59"/>
      <c r="X75" s="59"/>
      <c r="Y75" s="59">
        <v>3821</v>
      </c>
      <c r="Z75" s="59" t="s">
        <v>862</v>
      </c>
      <c r="AA75" s="59"/>
      <c r="AB75" s="59" t="str">
        <f t="shared" si="4"/>
        <v>38</v>
      </c>
      <c r="AC75" s="59" t="str">
        <f t="shared" si="5"/>
        <v>382</v>
      </c>
      <c r="AD75" s="59"/>
      <c r="AE75" s="59" t="s">
        <v>1573</v>
      </c>
      <c r="AF75" s="59" t="s">
        <v>1574</v>
      </c>
      <c r="AG75" s="59" t="str">
        <f t="shared" si="11"/>
        <v>A679072</v>
      </c>
      <c r="AH75" s="59" t="s">
        <v>677</v>
      </c>
    </row>
    <row r="76" spans="1:34" ht="15.75" customHeight="1">
      <c r="A76" s="98">
        <v>51</v>
      </c>
      <c r="B76" s="72" t="s">
        <v>498</v>
      </c>
      <c r="C76" s="99">
        <v>3299</v>
      </c>
      <c r="D76" s="72" t="s">
        <v>749</v>
      </c>
      <c r="E76" s="93" t="s">
        <v>2882</v>
      </c>
      <c r="F76" s="72" t="s">
        <v>2883</v>
      </c>
      <c r="G76" s="72" t="s">
        <v>635</v>
      </c>
      <c r="H76" s="77">
        <v>19100</v>
      </c>
      <c r="I76" s="77"/>
      <c r="J76" s="77">
        <v>0</v>
      </c>
      <c r="K76" s="99" t="s">
        <v>4892</v>
      </c>
      <c r="L76" s="100">
        <v>44197</v>
      </c>
      <c r="M76" s="100">
        <v>45657</v>
      </c>
      <c r="N76" s="99" t="s">
        <v>4847</v>
      </c>
      <c r="O76" s="82" t="s">
        <v>4892</v>
      </c>
      <c r="P76" s="75"/>
      <c r="Q76" s="59" t="str">
        <f>IF(C76="","",'OPĆI DIO'!$C$1)</f>
        <v>3041 INSTITUT RUĐER BOŠKOVIĆ</v>
      </c>
      <c r="R76" s="59" t="str">
        <f t="shared" si="7"/>
        <v>329</v>
      </c>
      <c r="S76" s="59" t="str">
        <f t="shared" si="8"/>
        <v>32</v>
      </c>
      <c r="T76" s="59" t="str">
        <f t="shared" si="9"/>
        <v>15</v>
      </c>
      <c r="U76" s="59" t="str">
        <f t="shared" si="10"/>
        <v>3</v>
      </c>
      <c r="V76" s="59"/>
      <c r="W76" s="59"/>
      <c r="X76" s="59"/>
      <c r="Y76" s="59">
        <v>3831</v>
      </c>
      <c r="Z76" s="59" t="s">
        <v>865</v>
      </c>
      <c r="AA76" s="59"/>
      <c r="AB76" s="59" t="str">
        <f t="shared" si="4"/>
        <v>38</v>
      </c>
      <c r="AC76" s="59" t="str">
        <f t="shared" si="5"/>
        <v>383</v>
      </c>
      <c r="AD76" s="59"/>
      <c r="AE76" s="59" t="s">
        <v>1575</v>
      </c>
      <c r="AF76" s="59" t="s">
        <v>1576</v>
      </c>
      <c r="AG76" s="59" t="str">
        <f t="shared" si="11"/>
        <v>A679072</v>
      </c>
      <c r="AH76" s="59" t="s">
        <v>677</v>
      </c>
    </row>
    <row r="77" spans="1:34" ht="15.75" customHeight="1">
      <c r="A77" s="98">
        <v>51</v>
      </c>
      <c r="B77" s="72" t="s">
        <v>498</v>
      </c>
      <c r="C77" s="99">
        <v>4224</v>
      </c>
      <c r="D77" s="72" t="s">
        <v>922</v>
      </c>
      <c r="E77" s="93" t="s">
        <v>2882</v>
      </c>
      <c r="F77" s="72" t="s">
        <v>2883</v>
      </c>
      <c r="G77" s="72" t="s">
        <v>635</v>
      </c>
      <c r="H77" s="77"/>
      <c r="I77" s="77"/>
      <c r="J77" s="77">
        <v>0</v>
      </c>
      <c r="K77" s="99" t="s">
        <v>4892</v>
      </c>
      <c r="L77" s="100">
        <v>44197</v>
      </c>
      <c r="M77" s="100">
        <v>45657</v>
      </c>
      <c r="N77" s="99" t="s">
        <v>4847</v>
      </c>
      <c r="O77" s="82" t="s">
        <v>4892</v>
      </c>
      <c r="P77" s="75"/>
      <c r="Q77" s="59" t="str">
        <f>IF(C77="","",'OPĆI DIO'!$C$1)</f>
        <v>3041 INSTITUT RUĐER BOŠKOVIĆ</v>
      </c>
      <c r="R77" s="59" t="str">
        <f t="shared" si="7"/>
        <v>422</v>
      </c>
      <c r="S77" s="59" t="str">
        <f t="shared" si="8"/>
        <v>42</v>
      </c>
      <c r="T77" s="59" t="str">
        <f t="shared" si="9"/>
        <v>15</v>
      </c>
      <c r="U77" s="59" t="str">
        <f t="shared" si="10"/>
        <v>4</v>
      </c>
      <c r="V77" s="59"/>
      <c r="W77" s="59"/>
      <c r="X77" s="59"/>
      <c r="Y77" s="59">
        <v>3832</v>
      </c>
      <c r="Z77" s="59" t="s">
        <v>868</v>
      </c>
      <c r="AA77" s="59"/>
      <c r="AB77" s="59" t="str">
        <f t="shared" si="4"/>
        <v>38</v>
      </c>
      <c r="AC77" s="59" t="str">
        <f t="shared" si="5"/>
        <v>383</v>
      </c>
      <c r="AD77" s="59"/>
      <c r="AE77" s="59" t="s">
        <v>1577</v>
      </c>
      <c r="AF77" s="59" t="s">
        <v>1578</v>
      </c>
      <c r="AG77" s="59" t="str">
        <f t="shared" si="11"/>
        <v>A679072</v>
      </c>
      <c r="AH77" s="59" t="s">
        <v>677</v>
      </c>
    </row>
    <row r="78" spans="1:34" ht="15.75" customHeight="1">
      <c r="A78" s="98">
        <v>51</v>
      </c>
      <c r="B78" s="72" t="s">
        <v>498</v>
      </c>
      <c r="C78" s="99">
        <v>3111</v>
      </c>
      <c r="D78" s="72" t="s">
        <v>628</v>
      </c>
      <c r="E78" s="93" t="s">
        <v>2829</v>
      </c>
      <c r="F78" s="72" t="s">
        <v>2830</v>
      </c>
      <c r="G78" s="72" t="s">
        <v>635</v>
      </c>
      <c r="H78" s="77">
        <v>946</v>
      </c>
      <c r="I78" s="77">
        <v>0</v>
      </c>
      <c r="J78" s="77">
        <v>0</v>
      </c>
      <c r="K78" s="99" t="s">
        <v>4893</v>
      </c>
      <c r="L78" s="100">
        <v>43617</v>
      </c>
      <c r="M78" s="100">
        <v>45504</v>
      </c>
      <c r="N78" s="99" t="s">
        <v>4847</v>
      </c>
      <c r="O78" s="82" t="s">
        <v>4893</v>
      </c>
      <c r="P78" s="75"/>
      <c r="Q78" s="59" t="str">
        <f>IF(C78="","",'OPĆI DIO'!$C$1)</f>
        <v>3041 INSTITUT RUĐER BOŠKOVIĆ</v>
      </c>
      <c r="R78" s="59" t="str">
        <f t="shared" si="7"/>
        <v>311</v>
      </c>
      <c r="S78" s="59" t="str">
        <f t="shared" si="8"/>
        <v>31</v>
      </c>
      <c r="T78" s="59" t="str">
        <f t="shared" si="9"/>
        <v>15</v>
      </c>
      <c r="U78" s="59" t="str">
        <f t="shared" si="10"/>
        <v>3</v>
      </c>
      <c r="V78" s="59"/>
      <c r="W78" s="59"/>
      <c r="X78" s="59"/>
      <c r="Y78" s="59">
        <v>3833</v>
      </c>
      <c r="Z78" s="59" t="s">
        <v>871</v>
      </c>
      <c r="AA78" s="59"/>
      <c r="AB78" s="59" t="str">
        <f t="shared" si="4"/>
        <v>38</v>
      </c>
      <c r="AC78" s="59" t="str">
        <f t="shared" si="5"/>
        <v>383</v>
      </c>
      <c r="AD78" s="59"/>
      <c r="AE78" s="59" t="s">
        <v>1579</v>
      </c>
      <c r="AF78" s="59" t="s">
        <v>1580</v>
      </c>
      <c r="AG78" s="59" t="str">
        <f t="shared" si="11"/>
        <v>A679072</v>
      </c>
      <c r="AH78" s="59" t="s">
        <v>677</v>
      </c>
    </row>
    <row r="79" spans="1:34" ht="15.75" customHeight="1">
      <c r="A79" s="98">
        <v>51</v>
      </c>
      <c r="B79" s="72" t="s">
        <v>498</v>
      </c>
      <c r="C79" s="99">
        <v>3132</v>
      </c>
      <c r="D79" s="72" t="s">
        <v>645</v>
      </c>
      <c r="E79" s="93" t="s">
        <v>2829</v>
      </c>
      <c r="F79" s="72" t="s">
        <v>2830</v>
      </c>
      <c r="G79" s="72" t="s">
        <v>635</v>
      </c>
      <c r="H79" s="77">
        <v>158</v>
      </c>
      <c r="I79" s="77">
        <v>0</v>
      </c>
      <c r="J79" s="77">
        <v>0</v>
      </c>
      <c r="K79" s="99" t="s">
        <v>4894</v>
      </c>
      <c r="L79" s="100">
        <v>43617</v>
      </c>
      <c r="M79" s="100">
        <v>45504</v>
      </c>
      <c r="N79" s="99" t="s">
        <v>4847</v>
      </c>
      <c r="O79" s="82" t="s">
        <v>4894</v>
      </c>
      <c r="P79" s="75"/>
      <c r="Q79" s="59" t="str">
        <f>IF(C79="","",'OPĆI DIO'!$C$1)</f>
        <v>3041 INSTITUT RUĐER BOŠKOVIĆ</v>
      </c>
      <c r="R79" s="59" t="str">
        <f t="shared" si="7"/>
        <v>313</v>
      </c>
      <c r="S79" s="59" t="str">
        <f t="shared" si="8"/>
        <v>31</v>
      </c>
      <c r="T79" s="59" t="str">
        <f t="shared" si="9"/>
        <v>15</v>
      </c>
      <c r="U79" s="59" t="str">
        <f t="shared" si="10"/>
        <v>3</v>
      </c>
      <c r="V79" s="59"/>
      <c r="W79" s="59"/>
      <c r="X79" s="59"/>
      <c r="Y79" s="59">
        <v>3834</v>
      </c>
      <c r="Z79" s="59" t="s">
        <v>874</v>
      </c>
      <c r="AA79" s="59"/>
      <c r="AB79" s="59" t="str">
        <f t="shared" si="4"/>
        <v>38</v>
      </c>
      <c r="AC79" s="59" t="str">
        <f t="shared" si="5"/>
        <v>383</v>
      </c>
      <c r="AD79" s="59"/>
      <c r="AE79" s="59" t="s">
        <v>1581</v>
      </c>
      <c r="AF79" s="59" t="s">
        <v>1582</v>
      </c>
      <c r="AG79" s="59" t="str">
        <f t="shared" si="11"/>
        <v>A679072</v>
      </c>
      <c r="AH79" s="59" t="s">
        <v>677</v>
      </c>
    </row>
    <row r="80" spans="1:34" ht="15.75" customHeight="1">
      <c r="A80" s="98">
        <v>51</v>
      </c>
      <c r="B80" s="72" t="s">
        <v>498</v>
      </c>
      <c r="C80" s="99">
        <v>3211</v>
      </c>
      <c r="D80" s="72" t="s">
        <v>648</v>
      </c>
      <c r="E80" s="93" t="s">
        <v>2829</v>
      </c>
      <c r="F80" s="72" t="s">
        <v>2830</v>
      </c>
      <c r="G80" s="72" t="s">
        <v>635</v>
      </c>
      <c r="H80" s="77">
        <v>105</v>
      </c>
      <c r="I80" s="77">
        <v>0</v>
      </c>
      <c r="J80" s="77">
        <v>0</v>
      </c>
      <c r="K80" s="99" t="s">
        <v>4895</v>
      </c>
      <c r="L80" s="100">
        <v>43617</v>
      </c>
      <c r="M80" s="100">
        <v>45504</v>
      </c>
      <c r="N80" s="99" t="s">
        <v>4847</v>
      </c>
      <c r="O80" s="82" t="s">
        <v>4895</v>
      </c>
      <c r="P80" s="75"/>
      <c r="Q80" s="59" t="str">
        <f>IF(C80="","",'OPĆI DIO'!$C$1)</f>
        <v>3041 INSTITUT RUĐER BOŠKOVIĆ</v>
      </c>
      <c r="R80" s="59" t="str">
        <f t="shared" si="7"/>
        <v>321</v>
      </c>
      <c r="S80" s="59" t="str">
        <f t="shared" si="8"/>
        <v>32</v>
      </c>
      <c r="T80" s="59" t="str">
        <f t="shared" si="9"/>
        <v>15</v>
      </c>
      <c r="U80" s="59" t="str">
        <f t="shared" si="10"/>
        <v>3</v>
      </c>
      <c r="V80" s="59"/>
      <c r="W80" s="59"/>
      <c r="X80" s="59"/>
      <c r="Y80" s="59">
        <v>3835</v>
      </c>
      <c r="Z80" s="59" t="s">
        <v>877</v>
      </c>
      <c r="AA80" s="59"/>
      <c r="AB80" s="59" t="str">
        <f t="shared" si="4"/>
        <v>38</v>
      </c>
      <c r="AC80" s="59" t="str">
        <f t="shared" si="5"/>
        <v>383</v>
      </c>
      <c r="AD80" s="59"/>
      <c r="AE80" s="59" t="s">
        <v>1583</v>
      </c>
      <c r="AF80" s="59" t="s">
        <v>1584</v>
      </c>
      <c r="AG80" s="59" t="str">
        <f t="shared" si="11"/>
        <v>A679072</v>
      </c>
      <c r="AH80" s="59" t="s">
        <v>677</v>
      </c>
    </row>
    <row r="81" spans="1:34" ht="15.75" customHeight="1">
      <c r="A81" s="98">
        <v>51</v>
      </c>
      <c r="B81" s="72" t="s">
        <v>498</v>
      </c>
      <c r="C81" s="99">
        <v>3222</v>
      </c>
      <c r="D81" s="72" t="s">
        <v>671</v>
      </c>
      <c r="E81" s="93" t="s">
        <v>2829</v>
      </c>
      <c r="F81" s="72" t="s">
        <v>2830</v>
      </c>
      <c r="G81" s="72" t="s">
        <v>635</v>
      </c>
      <c r="H81" s="77">
        <v>263</v>
      </c>
      <c r="I81" s="77">
        <v>0</v>
      </c>
      <c r="J81" s="77">
        <v>0</v>
      </c>
      <c r="K81" s="99" t="s">
        <v>4896</v>
      </c>
      <c r="L81" s="100">
        <v>43617</v>
      </c>
      <c r="M81" s="100">
        <v>45504</v>
      </c>
      <c r="N81" s="99" t="s">
        <v>4847</v>
      </c>
      <c r="O81" s="82" t="s">
        <v>4896</v>
      </c>
      <c r="P81" s="75"/>
      <c r="Q81" s="59" t="str">
        <f>IF(C81="","",'OPĆI DIO'!$C$1)</f>
        <v>3041 INSTITUT RUĐER BOŠKOVIĆ</v>
      </c>
      <c r="R81" s="59" t="str">
        <f t="shared" si="7"/>
        <v>322</v>
      </c>
      <c r="S81" s="59" t="str">
        <f t="shared" si="8"/>
        <v>32</v>
      </c>
      <c r="T81" s="59" t="str">
        <f t="shared" si="9"/>
        <v>15</v>
      </c>
      <c r="U81" s="59" t="str">
        <f t="shared" si="10"/>
        <v>3</v>
      </c>
      <c r="V81" s="59"/>
      <c r="W81" s="59"/>
      <c r="X81" s="59"/>
      <c r="Y81" s="59">
        <v>3861</v>
      </c>
      <c r="Z81" s="102" t="s">
        <v>880</v>
      </c>
      <c r="AA81" s="59"/>
      <c r="AB81" s="59" t="str">
        <f t="shared" si="4"/>
        <v>38</v>
      </c>
      <c r="AC81" s="59" t="str">
        <f t="shared" si="5"/>
        <v>386</v>
      </c>
      <c r="AD81" s="59"/>
      <c r="AE81" s="59" t="s">
        <v>1585</v>
      </c>
      <c r="AF81" s="59" t="s">
        <v>1586</v>
      </c>
      <c r="AG81" s="59" t="str">
        <f t="shared" si="11"/>
        <v>A679072</v>
      </c>
      <c r="AH81" s="59" t="s">
        <v>677</v>
      </c>
    </row>
    <row r="82" spans="1:34" ht="15.75" customHeight="1">
      <c r="A82" s="98">
        <v>51</v>
      </c>
      <c r="B82" s="72" t="s">
        <v>498</v>
      </c>
      <c r="C82" s="99">
        <v>3299</v>
      </c>
      <c r="D82" s="72" t="s">
        <v>749</v>
      </c>
      <c r="E82" s="93" t="s">
        <v>2829</v>
      </c>
      <c r="F82" s="72" t="s">
        <v>2830</v>
      </c>
      <c r="G82" s="72" t="s">
        <v>635</v>
      </c>
      <c r="H82" s="77">
        <v>867</v>
      </c>
      <c r="I82" s="77">
        <v>0</v>
      </c>
      <c r="J82" s="77">
        <v>0</v>
      </c>
      <c r="K82" s="99" t="s">
        <v>4897</v>
      </c>
      <c r="L82" s="100">
        <v>43617</v>
      </c>
      <c r="M82" s="100">
        <v>45504</v>
      </c>
      <c r="N82" s="99" t="s">
        <v>4847</v>
      </c>
      <c r="O82" s="82" t="s">
        <v>4897</v>
      </c>
      <c r="P82" s="75"/>
      <c r="Q82" s="59" t="str">
        <f>IF(C82="","",'OPĆI DIO'!$C$1)</f>
        <v>3041 INSTITUT RUĐER BOŠKOVIĆ</v>
      </c>
      <c r="R82" s="59" t="str">
        <f t="shared" si="7"/>
        <v>329</v>
      </c>
      <c r="S82" s="59" t="str">
        <f t="shared" si="8"/>
        <v>32</v>
      </c>
      <c r="T82" s="59" t="str">
        <f t="shared" si="9"/>
        <v>15</v>
      </c>
      <c r="U82" s="59" t="str">
        <f t="shared" si="10"/>
        <v>3</v>
      </c>
      <c r="V82" s="59"/>
      <c r="W82" s="59"/>
      <c r="X82" s="59"/>
      <c r="Y82" s="59">
        <v>3862</v>
      </c>
      <c r="Z82" s="59" t="s">
        <v>881</v>
      </c>
      <c r="AA82" s="59"/>
      <c r="AB82" s="59" t="str">
        <f t="shared" si="4"/>
        <v>38</v>
      </c>
      <c r="AC82" s="59" t="str">
        <f t="shared" si="5"/>
        <v>386</v>
      </c>
      <c r="AD82" s="59"/>
      <c r="AE82" s="59" t="s">
        <v>1587</v>
      </c>
      <c r="AF82" s="59" t="s">
        <v>1588</v>
      </c>
      <c r="AG82" s="59" t="str">
        <f t="shared" si="11"/>
        <v>A679072</v>
      </c>
      <c r="AH82" s="59" t="s">
        <v>677</v>
      </c>
    </row>
    <row r="83" spans="1:34" ht="15.75" customHeight="1">
      <c r="A83" s="98">
        <v>51</v>
      </c>
      <c r="B83" s="72" t="s">
        <v>498</v>
      </c>
      <c r="C83" s="99">
        <v>4224</v>
      </c>
      <c r="D83" s="72" t="s">
        <v>922</v>
      </c>
      <c r="E83" s="93" t="s">
        <v>2829</v>
      </c>
      <c r="F83" s="72" t="s">
        <v>2830</v>
      </c>
      <c r="G83" s="72" t="s">
        <v>635</v>
      </c>
      <c r="H83" s="77">
        <v>289</v>
      </c>
      <c r="I83" s="77">
        <v>0</v>
      </c>
      <c r="J83" s="77">
        <v>0</v>
      </c>
      <c r="K83" s="99" t="s">
        <v>4898</v>
      </c>
      <c r="L83" s="100">
        <v>43617</v>
      </c>
      <c r="M83" s="100">
        <v>45504</v>
      </c>
      <c r="N83" s="99" t="s">
        <v>4847</v>
      </c>
      <c r="O83" s="82" t="s">
        <v>4898</v>
      </c>
      <c r="P83" s="75"/>
      <c r="Q83" s="59" t="str">
        <f>IF(C83="","",'OPĆI DIO'!$C$1)</f>
        <v>3041 INSTITUT RUĐER BOŠKOVIĆ</v>
      </c>
      <c r="R83" s="59" t="str">
        <f t="shared" si="7"/>
        <v>422</v>
      </c>
      <c r="S83" s="59" t="str">
        <f t="shared" si="8"/>
        <v>42</v>
      </c>
      <c r="T83" s="59" t="str">
        <f t="shared" si="9"/>
        <v>15</v>
      </c>
      <c r="U83" s="59" t="str">
        <f t="shared" si="10"/>
        <v>4</v>
      </c>
      <c r="V83" s="59"/>
      <c r="W83" s="59"/>
      <c r="X83" s="59"/>
      <c r="Y83" s="59">
        <v>3863</v>
      </c>
      <c r="Z83" s="59" t="s">
        <v>886</v>
      </c>
      <c r="AA83" s="59"/>
      <c r="AB83" s="59" t="str">
        <f t="shared" si="4"/>
        <v>38</v>
      </c>
      <c r="AC83" s="59" t="str">
        <f t="shared" si="5"/>
        <v>386</v>
      </c>
      <c r="AD83" s="59"/>
      <c r="AE83" s="59" t="s">
        <v>1589</v>
      </c>
      <c r="AF83" s="59" t="s">
        <v>1590</v>
      </c>
      <c r="AG83" s="59" t="str">
        <f t="shared" si="11"/>
        <v>A679072</v>
      </c>
      <c r="AH83" s="59" t="s">
        <v>677</v>
      </c>
    </row>
    <row r="84" spans="1:34" ht="15.75" customHeight="1">
      <c r="A84" s="98">
        <v>51</v>
      </c>
      <c r="B84" s="72" t="s">
        <v>498</v>
      </c>
      <c r="C84" s="99">
        <v>3111</v>
      </c>
      <c r="D84" s="72" t="s">
        <v>628</v>
      </c>
      <c r="E84" s="93" t="s">
        <v>2925</v>
      </c>
      <c r="F84" s="72" t="s">
        <v>2926</v>
      </c>
      <c r="G84" s="72" t="s">
        <v>635</v>
      </c>
      <c r="H84" s="77">
        <v>55332</v>
      </c>
      <c r="I84" s="77">
        <v>55332</v>
      </c>
      <c r="J84" s="77"/>
      <c r="K84" s="99" t="s">
        <v>2926</v>
      </c>
      <c r="L84" s="100">
        <v>44197</v>
      </c>
      <c r="M84" s="100">
        <v>46022</v>
      </c>
      <c r="N84" s="99" t="s">
        <v>4847</v>
      </c>
      <c r="O84" s="82" t="s">
        <v>4899</v>
      </c>
      <c r="P84" s="75"/>
      <c r="Q84" s="59" t="str">
        <f>IF(C84="","",'OPĆI DIO'!$C$1)</f>
        <v>3041 INSTITUT RUĐER BOŠKOVIĆ</v>
      </c>
      <c r="R84" s="59" t="str">
        <f t="shared" si="7"/>
        <v>311</v>
      </c>
      <c r="S84" s="59" t="str">
        <f t="shared" si="8"/>
        <v>31</v>
      </c>
      <c r="T84" s="59" t="str">
        <f t="shared" si="9"/>
        <v>15</v>
      </c>
      <c r="U84" s="59" t="str">
        <f t="shared" si="10"/>
        <v>3</v>
      </c>
      <c r="V84" s="59"/>
      <c r="W84" s="59"/>
      <c r="X84" s="59"/>
      <c r="Y84" s="59">
        <v>4111</v>
      </c>
      <c r="Z84" s="59" t="s">
        <v>887</v>
      </c>
      <c r="AA84" s="59"/>
      <c r="AB84" s="59" t="str">
        <f t="shared" si="4"/>
        <v>41</v>
      </c>
      <c r="AC84" s="59" t="str">
        <f t="shared" si="5"/>
        <v>411</v>
      </c>
      <c r="AD84" s="59"/>
      <c r="AE84" s="59" t="s">
        <v>1591</v>
      </c>
      <c r="AF84" s="59" t="s">
        <v>1592</v>
      </c>
      <c r="AG84" s="59" t="str">
        <f t="shared" si="11"/>
        <v>A679072</v>
      </c>
      <c r="AH84" s="59" t="s">
        <v>677</v>
      </c>
    </row>
    <row r="85" spans="1:34" ht="15.75" customHeight="1">
      <c r="A85" s="98">
        <v>51</v>
      </c>
      <c r="B85" s="72" t="s">
        <v>498</v>
      </c>
      <c r="C85" s="99">
        <v>3132</v>
      </c>
      <c r="D85" s="72" t="s">
        <v>645</v>
      </c>
      <c r="E85" s="93" t="s">
        <v>2925</v>
      </c>
      <c r="F85" s="72" t="s">
        <v>2926</v>
      </c>
      <c r="G85" s="72" t="s">
        <v>635</v>
      </c>
      <c r="H85" s="77">
        <v>9222</v>
      </c>
      <c r="I85" s="77">
        <v>9222</v>
      </c>
      <c r="J85" s="77"/>
      <c r="K85" s="99" t="s">
        <v>2926</v>
      </c>
      <c r="L85" s="100">
        <v>44197</v>
      </c>
      <c r="M85" s="100">
        <v>46022</v>
      </c>
      <c r="N85" s="99" t="s">
        <v>4847</v>
      </c>
      <c r="O85" s="82" t="s">
        <v>4899</v>
      </c>
      <c r="P85" s="75"/>
      <c r="Q85" s="59" t="str">
        <f>IF(C85="","",'OPĆI DIO'!$C$1)</f>
        <v>3041 INSTITUT RUĐER BOŠKOVIĆ</v>
      </c>
      <c r="R85" s="59" t="str">
        <f t="shared" si="7"/>
        <v>313</v>
      </c>
      <c r="S85" s="59" t="str">
        <f t="shared" si="8"/>
        <v>31</v>
      </c>
      <c r="T85" s="59" t="str">
        <f t="shared" si="9"/>
        <v>15</v>
      </c>
      <c r="U85" s="59" t="str">
        <f t="shared" si="10"/>
        <v>3</v>
      </c>
      <c r="V85" s="59"/>
      <c r="W85" s="59"/>
      <c r="X85" s="59"/>
      <c r="Y85" s="59">
        <v>4113</v>
      </c>
      <c r="Z85" s="59" t="s">
        <v>890</v>
      </c>
      <c r="AA85" s="59"/>
      <c r="AB85" s="59" t="str">
        <f t="shared" si="4"/>
        <v>41</v>
      </c>
      <c r="AC85" s="59" t="str">
        <f t="shared" si="5"/>
        <v>411</v>
      </c>
      <c r="AD85" s="59"/>
      <c r="AE85" s="59" t="s">
        <v>1593</v>
      </c>
      <c r="AF85" s="59" t="s">
        <v>1594</v>
      </c>
      <c r="AG85" s="59" t="str">
        <f t="shared" si="11"/>
        <v>A679072</v>
      </c>
      <c r="AH85" s="59" t="s">
        <v>677</v>
      </c>
    </row>
    <row r="86" spans="1:34" ht="15.75" customHeight="1">
      <c r="A86" s="98">
        <v>51</v>
      </c>
      <c r="B86" s="72" t="s">
        <v>498</v>
      </c>
      <c r="C86" s="99">
        <v>3211</v>
      </c>
      <c r="D86" s="72" t="s">
        <v>648</v>
      </c>
      <c r="E86" s="93" t="s">
        <v>2925</v>
      </c>
      <c r="F86" s="72" t="s">
        <v>2926</v>
      </c>
      <c r="G86" s="72" t="s">
        <v>635</v>
      </c>
      <c r="H86" s="77">
        <v>6148</v>
      </c>
      <c r="I86" s="77">
        <v>6148</v>
      </c>
      <c r="J86" s="77"/>
      <c r="K86" s="99" t="s">
        <v>2926</v>
      </c>
      <c r="L86" s="100">
        <v>44197</v>
      </c>
      <c r="M86" s="100">
        <v>46022</v>
      </c>
      <c r="N86" s="99" t="s">
        <v>4847</v>
      </c>
      <c r="O86" s="82" t="s">
        <v>4899</v>
      </c>
      <c r="P86" s="75"/>
      <c r="Q86" s="59" t="str">
        <f>IF(C86="","",'OPĆI DIO'!$C$1)</f>
        <v>3041 INSTITUT RUĐER BOŠKOVIĆ</v>
      </c>
      <c r="R86" s="59" t="str">
        <f t="shared" si="7"/>
        <v>321</v>
      </c>
      <c r="S86" s="59" t="str">
        <f t="shared" si="8"/>
        <v>32</v>
      </c>
      <c r="T86" s="59" t="str">
        <f t="shared" si="9"/>
        <v>15</v>
      </c>
      <c r="U86" s="59" t="str">
        <f t="shared" si="10"/>
        <v>3</v>
      </c>
      <c r="V86" s="59"/>
      <c r="W86" s="59"/>
      <c r="X86" s="59"/>
      <c r="Y86" s="59">
        <v>4122</v>
      </c>
      <c r="Z86" s="59" t="s">
        <v>893</v>
      </c>
      <c r="AA86" s="59"/>
      <c r="AB86" s="59" t="str">
        <f t="shared" si="4"/>
        <v>41</v>
      </c>
      <c r="AC86" s="59" t="str">
        <f t="shared" si="5"/>
        <v>412</v>
      </c>
      <c r="AD86" s="59"/>
      <c r="AE86" s="59" t="s">
        <v>1595</v>
      </c>
      <c r="AF86" s="59" t="s">
        <v>1596</v>
      </c>
      <c r="AG86" s="59" t="str">
        <f t="shared" si="11"/>
        <v>A679072</v>
      </c>
      <c r="AH86" s="59" t="s">
        <v>677</v>
      </c>
    </row>
    <row r="87" spans="1:34" ht="15.75" customHeight="1">
      <c r="A87" s="98">
        <v>51</v>
      </c>
      <c r="B87" s="72" t="s">
        <v>498</v>
      </c>
      <c r="C87" s="99">
        <v>3222</v>
      </c>
      <c r="D87" s="72" t="s">
        <v>671</v>
      </c>
      <c r="E87" s="93" t="s">
        <v>2925</v>
      </c>
      <c r="F87" s="72" t="s">
        <v>2926</v>
      </c>
      <c r="G87" s="72" t="s">
        <v>635</v>
      </c>
      <c r="H87" s="77">
        <v>15370</v>
      </c>
      <c r="I87" s="77">
        <v>15370</v>
      </c>
      <c r="J87" s="77"/>
      <c r="K87" s="99" t="s">
        <v>2926</v>
      </c>
      <c r="L87" s="100">
        <v>44197</v>
      </c>
      <c r="M87" s="100">
        <v>46022</v>
      </c>
      <c r="N87" s="99" t="s">
        <v>4847</v>
      </c>
      <c r="O87" s="82" t="s">
        <v>4899</v>
      </c>
      <c r="P87" s="75"/>
      <c r="Q87" s="59" t="str">
        <f>IF(C87="","",'OPĆI DIO'!$C$1)</f>
        <v>3041 INSTITUT RUĐER BOŠKOVIĆ</v>
      </c>
      <c r="R87" s="59" t="str">
        <f t="shared" si="7"/>
        <v>322</v>
      </c>
      <c r="S87" s="59" t="str">
        <f t="shared" si="8"/>
        <v>32</v>
      </c>
      <c r="T87" s="59" t="str">
        <f t="shared" si="9"/>
        <v>15</v>
      </c>
      <c r="U87" s="59" t="str">
        <f t="shared" si="10"/>
        <v>3</v>
      </c>
      <c r="V87" s="59"/>
      <c r="W87" s="59"/>
      <c r="X87" s="59"/>
      <c r="Y87" s="59">
        <v>4123</v>
      </c>
      <c r="Z87" s="59" t="s">
        <v>894</v>
      </c>
      <c r="AA87" s="59"/>
      <c r="AB87" s="59" t="str">
        <f t="shared" si="4"/>
        <v>41</v>
      </c>
      <c r="AC87" s="59" t="str">
        <f t="shared" si="5"/>
        <v>412</v>
      </c>
      <c r="AD87" s="59"/>
      <c r="AE87" s="59" t="s">
        <v>1597</v>
      </c>
      <c r="AF87" s="59" t="s">
        <v>1598</v>
      </c>
      <c r="AG87" s="59" t="str">
        <f t="shared" si="11"/>
        <v>A679072</v>
      </c>
      <c r="AH87" s="59" t="s">
        <v>677</v>
      </c>
    </row>
    <row r="88" spans="1:34" ht="15.75" customHeight="1">
      <c r="A88" s="98">
        <v>51</v>
      </c>
      <c r="B88" s="72" t="s">
        <v>498</v>
      </c>
      <c r="C88" s="99">
        <v>3299</v>
      </c>
      <c r="D88" s="72" t="s">
        <v>749</v>
      </c>
      <c r="E88" s="93" t="s">
        <v>2925</v>
      </c>
      <c r="F88" s="72" t="s">
        <v>2926</v>
      </c>
      <c r="G88" s="72" t="s">
        <v>635</v>
      </c>
      <c r="H88" s="77">
        <v>50721</v>
      </c>
      <c r="I88" s="77">
        <v>50721</v>
      </c>
      <c r="J88" s="77"/>
      <c r="K88" s="99" t="s">
        <v>2926</v>
      </c>
      <c r="L88" s="100">
        <v>44197</v>
      </c>
      <c r="M88" s="100">
        <v>46022</v>
      </c>
      <c r="N88" s="99" t="s">
        <v>4847</v>
      </c>
      <c r="O88" s="82" t="s">
        <v>4899</v>
      </c>
      <c r="P88" s="75"/>
      <c r="Q88" s="59" t="str">
        <f>IF(C88="","",'OPĆI DIO'!$C$1)</f>
        <v>3041 INSTITUT RUĐER BOŠKOVIĆ</v>
      </c>
      <c r="R88" s="59" t="str">
        <f t="shared" si="7"/>
        <v>329</v>
      </c>
      <c r="S88" s="59" t="str">
        <f t="shared" si="8"/>
        <v>32</v>
      </c>
      <c r="T88" s="59" t="str">
        <f t="shared" si="9"/>
        <v>15</v>
      </c>
      <c r="U88" s="59" t="str">
        <f t="shared" si="10"/>
        <v>3</v>
      </c>
      <c r="V88" s="59"/>
      <c r="W88" s="59"/>
      <c r="X88" s="59"/>
      <c r="Y88" s="59">
        <v>4124</v>
      </c>
      <c r="Z88" s="59" t="s">
        <v>897</v>
      </c>
      <c r="AA88" s="59"/>
      <c r="AB88" s="59" t="str">
        <f t="shared" si="4"/>
        <v>41</v>
      </c>
      <c r="AC88" s="59" t="str">
        <f t="shared" si="5"/>
        <v>412</v>
      </c>
      <c r="AD88" s="59"/>
      <c r="AE88" s="59" t="s">
        <v>1599</v>
      </c>
      <c r="AF88" s="59" t="s">
        <v>1600</v>
      </c>
      <c r="AG88" s="59" t="str">
        <f t="shared" si="11"/>
        <v>A679072</v>
      </c>
      <c r="AH88" s="59" t="s">
        <v>677</v>
      </c>
    </row>
    <row r="89" spans="1:34" ht="15.75" customHeight="1">
      <c r="A89" s="98">
        <v>51</v>
      </c>
      <c r="B89" s="72" t="s">
        <v>498</v>
      </c>
      <c r="C89" s="99">
        <v>4224</v>
      </c>
      <c r="D89" s="72" t="s">
        <v>922</v>
      </c>
      <c r="E89" s="93" t="s">
        <v>2925</v>
      </c>
      <c r="F89" s="72" t="s">
        <v>2926</v>
      </c>
      <c r="G89" s="72" t="s">
        <v>635</v>
      </c>
      <c r="H89" s="77">
        <v>16907</v>
      </c>
      <c r="I89" s="77">
        <v>16907</v>
      </c>
      <c r="J89" s="77"/>
      <c r="K89" s="99" t="s">
        <v>2926</v>
      </c>
      <c r="L89" s="100">
        <v>44197</v>
      </c>
      <c r="M89" s="100">
        <v>46022</v>
      </c>
      <c r="N89" s="99" t="s">
        <v>4847</v>
      </c>
      <c r="O89" s="82" t="s">
        <v>4899</v>
      </c>
      <c r="P89" s="75"/>
      <c r="Q89" s="59" t="str">
        <f>IF(C89="","",'OPĆI DIO'!$C$1)</f>
        <v>3041 INSTITUT RUĐER BOŠKOVIĆ</v>
      </c>
      <c r="R89" s="59" t="str">
        <f t="shared" si="7"/>
        <v>422</v>
      </c>
      <c r="S89" s="59" t="str">
        <f t="shared" si="8"/>
        <v>42</v>
      </c>
      <c r="T89" s="59" t="str">
        <f t="shared" si="9"/>
        <v>15</v>
      </c>
      <c r="U89" s="59" t="str">
        <f t="shared" si="10"/>
        <v>4</v>
      </c>
      <c r="V89" s="59"/>
      <c r="W89" s="59"/>
      <c r="X89" s="59"/>
      <c r="Y89" s="59">
        <v>4126</v>
      </c>
      <c r="Z89" s="59" t="s">
        <v>900</v>
      </c>
      <c r="AA89" s="59"/>
      <c r="AB89" s="59" t="str">
        <f t="shared" si="4"/>
        <v>41</v>
      </c>
      <c r="AC89" s="59" t="str">
        <f t="shared" si="5"/>
        <v>412</v>
      </c>
      <c r="AD89" s="59"/>
      <c r="AE89" s="59" t="s">
        <v>1601</v>
      </c>
      <c r="AF89" s="59" t="s">
        <v>1602</v>
      </c>
      <c r="AG89" s="59" t="str">
        <f t="shared" si="11"/>
        <v>A679072</v>
      </c>
      <c r="AH89" s="59" t="s">
        <v>677</v>
      </c>
    </row>
    <row r="90" spans="1:34" ht="15.75" customHeight="1">
      <c r="A90" s="98">
        <v>51</v>
      </c>
      <c r="B90" s="72" t="s">
        <v>498</v>
      </c>
      <c r="C90" s="99">
        <v>3111</v>
      </c>
      <c r="D90" s="72" t="s">
        <v>628</v>
      </c>
      <c r="E90" s="93" t="s">
        <v>2927</v>
      </c>
      <c r="F90" s="72" t="s">
        <v>2928</v>
      </c>
      <c r="G90" s="72" t="s">
        <v>635</v>
      </c>
      <c r="H90" s="77">
        <v>3712</v>
      </c>
      <c r="I90" s="77">
        <v>3712</v>
      </c>
      <c r="J90" s="77"/>
      <c r="K90" s="99" t="s">
        <v>2928</v>
      </c>
      <c r="L90" s="100">
        <v>44743</v>
      </c>
      <c r="M90" s="100">
        <v>45838</v>
      </c>
      <c r="N90" s="99" t="s">
        <v>4847</v>
      </c>
      <c r="O90" s="82" t="s">
        <v>2928</v>
      </c>
      <c r="P90" s="75"/>
      <c r="Q90" s="59" t="str">
        <f>IF(C90="","",'OPĆI DIO'!$C$1)</f>
        <v>3041 INSTITUT RUĐER BOŠKOVIĆ</v>
      </c>
      <c r="R90" s="59" t="str">
        <f t="shared" si="7"/>
        <v>311</v>
      </c>
      <c r="S90" s="59" t="str">
        <f t="shared" si="8"/>
        <v>31</v>
      </c>
      <c r="T90" s="59" t="str">
        <f t="shared" si="9"/>
        <v>15</v>
      </c>
      <c r="U90" s="59" t="str">
        <f t="shared" si="10"/>
        <v>3</v>
      </c>
      <c r="V90" s="59"/>
      <c r="W90" s="59"/>
      <c r="X90" s="59"/>
      <c r="Y90" s="59">
        <v>4211</v>
      </c>
      <c r="Z90" s="59" t="s">
        <v>903</v>
      </c>
      <c r="AA90" s="59"/>
      <c r="AB90" s="59" t="str">
        <f t="shared" si="4"/>
        <v>42</v>
      </c>
      <c r="AC90" s="59" t="str">
        <f t="shared" si="5"/>
        <v>421</v>
      </c>
      <c r="AD90" s="59"/>
      <c r="AE90" s="59" t="s">
        <v>1603</v>
      </c>
      <c r="AF90" s="59" t="s">
        <v>1604</v>
      </c>
      <c r="AG90" s="59" t="str">
        <f t="shared" si="11"/>
        <v>A679072</v>
      </c>
      <c r="AH90" s="59" t="s">
        <v>677</v>
      </c>
    </row>
    <row r="91" spans="1:34" ht="15.75" customHeight="1">
      <c r="A91" s="98">
        <v>51</v>
      </c>
      <c r="B91" s="72" t="s">
        <v>498</v>
      </c>
      <c r="C91" s="99">
        <v>3132</v>
      </c>
      <c r="D91" s="72" t="s">
        <v>645</v>
      </c>
      <c r="E91" s="93" t="s">
        <v>2927</v>
      </c>
      <c r="F91" s="72" t="s">
        <v>2928</v>
      </c>
      <c r="G91" s="72" t="s">
        <v>635</v>
      </c>
      <c r="H91" s="77">
        <v>619</v>
      </c>
      <c r="I91" s="77">
        <v>619</v>
      </c>
      <c r="J91" s="77"/>
      <c r="K91" s="99" t="s">
        <v>2928</v>
      </c>
      <c r="L91" s="100">
        <v>44743</v>
      </c>
      <c r="M91" s="100">
        <v>45838</v>
      </c>
      <c r="N91" s="99" t="s">
        <v>4847</v>
      </c>
      <c r="O91" s="82" t="s">
        <v>2928</v>
      </c>
      <c r="P91" s="75"/>
      <c r="Q91" s="59" t="str">
        <f>IF(C91="","",'OPĆI DIO'!$C$1)</f>
        <v>3041 INSTITUT RUĐER BOŠKOVIĆ</v>
      </c>
      <c r="R91" s="59" t="str">
        <f t="shared" si="7"/>
        <v>313</v>
      </c>
      <c r="S91" s="59" t="str">
        <f t="shared" si="8"/>
        <v>31</v>
      </c>
      <c r="T91" s="59" t="str">
        <f t="shared" si="9"/>
        <v>15</v>
      </c>
      <c r="U91" s="59" t="str">
        <f t="shared" si="10"/>
        <v>3</v>
      </c>
      <c r="V91" s="59"/>
      <c r="W91" s="59"/>
      <c r="X91" s="59"/>
      <c r="Y91" s="59">
        <v>4212</v>
      </c>
      <c r="Z91" s="59" t="s">
        <v>906</v>
      </c>
      <c r="AA91" s="59"/>
      <c r="AB91" s="59" t="str">
        <f t="shared" si="4"/>
        <v>42</v>
      </c>
      <c r="AC91" s="59" t="str">
        <f t="shared" si="5"/>
        <v>421</v>
      </c>
      <c r="AD91" s="59"/>
      <c r="AE91" s="59" t="s">
        <v>1605</v>
      </c>
      <c r="AF91" s="59" t="s">
        <v>1606</v>
      </c>
      <c r="AG91" s="59" t="str">
        <f t="shared" si="11"/>
        <v>A679072</v>
      </c>
      <c r="AH91" s="59" t="s">
        <v>677</v>
      </c>
    </row>
    <row r="92" spans="1:34" ht="15.75" customHeight="1">
      <c r="A92" s="98">
        <v>51</v>
      </c>
      <c r="B92" s="72" t="s">
        <v>498</v>
      </c>
      <c r="C92" s="99">
        <v>3211</v>
      </c>
      <c r="D92" s="72" t="s">
        <v>648</v>
      </c>
      <c r="E92" s="93" t="s">
        <v>2927</v>
      </c>
      <c r="F92" s="72" t="s">
        <v>2928</v>
      </c>
      <c r="G92" s="72" t="s">
        <v>635</v>
      </c>
      <c r="H92" s="77">
        <v>412</v>
      </c>
      <c r="I92" s="77">
        <v>412</v>
      </c>
      <c r="J92" s="77"/>
      <c r="K92" s="99" t="s">
        <v>2928</v>
      </c>
      <c r="L92" s="100">
        <v>44743</v>
      </c>
      <c r="M92" s="100">
        <v>45838</v>
      </c>
      <c r="N92" s="99" t="s">
        <v>4847</v>
      </c>
      <c r="O92" s="82" t="s">
        <v>2928</v>
      </c>
      <c r="P92" s="75"/>
      <c r="Q92" s="59" t="str">
        <f>IF(C92="","",'OPĆI DIO'!$C$1)</f>
        <v>3041 INSTITUT RUĐER BOŠKOVIĆ</v>
      </c>
      <c r="R92" s="59" t="str">
        <f t="shared" si="7"/>
        <v>321</v>
      </c>
      <c r="S92" s="59" t="str">
        <f t="shared" si="8"/>
        <v>32</v>
      </c>
      <c r="T92" s="59" t="str">
        <f t="shared" si="9"/>
        <v>15</v>
      </c>
      <c r="U92" s="59" t="str">
        <f t="shared" si="10"/>
        <v>3</v>
      </c>
      <c r="V92" s="59"/>
      <c r="W92" s="59"/>
      <c r="X92" s="59"/>
      <c r="Y92" s="59">
        <v>4213</v>
      </c>
      <c r="Z92" s="59" t="s">
        <v>909</v>
      </c>
      <c r="AA92" s="59"/>
      <c r="AB92" s="59" t="str">
        <f t="shared" si="4"/>
        <v>42</v>
      </c>
      <c r="AC92" s="59" t="str">
        <f t="shared" si="5"/>
        <v>421</v>
      </c>
      <c r="AD92" s="59"/>
      <c r="AE92" s="59" t="s">
        <v>1607</v>
      </c>
      <c r="AF92" s="59" t="s">
        <v>1608</v>
      </c>
      <c r="AG92" s="59" t="str">
        <f t="shared" si="11"/>
        <v>A679072</v>
      </c>
      <c r="AH92" s="59" t="s">
        <v>677</v>
      </c>
    </row>
    <row r="93" spans="1:34" ht="15.75" customHeight="1">
      <c r="A93" s="98">
        <v>51</v>
      </c>
      <c r="B93" s="72" t="s">
        <v>498</v>
      </c>
      <c r="C93" s="99">
        <v>3222</v>
      </c>
      <c r="D93" s="72" t="s">
        <v>671</v>
      </c>
      <c r="E93" s="93" t="s">
        <v>2927</v>
      </c>
      <c r="F93" s="72" t="s">
        <v>2928</v>
      </c>
      <c r="G93" s="72" t="s">
        <v>635</v>
      </c>
      <c r="H93" s="77">
        <v>1031</v>
      </c>
      <c r="I93" s="77">
        <v>1031</v>
      </c>
      <c r="J93" s="77"/>
      <c r="K93" s="99" t="s">
        <v>2928</v>
      </c>
      <c r="L93" s="100">
        <v>44743</v>
      </c>
      <c r="M93" s="100">
        <v>45838</v>
      </c>
      <c r="N93" s="99" t="s">
        <v>4847</v>
      </c>
      <c r="O93" s="82" t="s">
        <v>2928</v>
      </c>
      <c r="P93" s="75"/>
      <c r="Q93" s="59" t="str">
        <f>IF(C93="","",'OPĆI DIO'!$C$1)</f>
        <v>3041 INSTITUT RUĐER BOŠKOVIĆ</v>
      </c>
      <c r="R93" s="59" t="str">
        <f t="shared" si="7"/>
        <v>322</v>
      </c>
      <c r="S93" s="59" t="str">
        <f t="shared" si="8"/>
        <v>32</v>
      </c>
      <c r="T93" s="59" t="str">
        <f t="shared" si="9"/>
        <v>15</v>
      </c>
      <c r="U93" s="59" t="str">
        <f t="shared" si="10"/>
        <v>3</v>
      </c>
      <c r="V93" s="59"/>
      <c r="W93" s="59"/>
      <c r="X93" s="59"/>
      <c r="Y93" s="59">
        <v>4214</v>
      </c>
      <c r="Z93" s="59" t="s">
        <v>912</v>
      </c>
      <c r="AA93" s="59"/>
      <c r="AB93" s="59" t="str">
        <f t="shared" si="4"/>
        <v>42</v>
      </c>
      <c r="AC93" s="59" t="str">
        <f t="shared" si="5"/>
        <v>421</v>
      </c>
      <c r="AD93" s="59"/>
      <c r="AE93" s="59" t="s">
        <v>1609</v>
      </c>
      <c r="AF93" s="59" t="s">
        <v>1610</v>
      </c>
      <c r="AG93" s="59" t="str">
        <f t="shared" si="11"/>
        <v>A679072</v>
      </c>
      <c r="AH93" s="59" t="s">
        <v>677</v>
      </c>
    </row>
    <row r="94" spans="1:34" ht="15.75" customHeight="1">
      <c r="A94" s="98">
        <v>51</v>
      </c>
      <c r="B94" s="72" t="s">
        <v>498</v>
      </c>
      <c r="C94" s="99">
        <v>3299</v>
      </c>
      <c r="D94" s="72" t="s">
        <v>749</v>
      </c>
      <c r="E94" s="93" t="s">
        <v>2927</v>
      </c>
      <c r="F94" s="72" t="s">
        <v>2928</v>
      </c>
      <c r="G94" s="72" t="s">
        <v>635</v>
      </c>
      <c r="H94" s="77">
        <v>3403</v>
      </c>
      <c r="I94" s="77">
        <v>3403</v>
      </c>
      <c r="J94" s="77"/>
      <c r="K94" s="99" t="s">
        <v>2928</v>
      </c>
      <c r="L94" s="100">
        <v>44743</v>
      </c>
      <c r="M94" s="100">
        <v>45838</v>
      </c>
      <c r="N94" s="99" t="s">
        <v>4847</v>
      </c>
      <c r="O94" s="82" t="s">
        <v>2928</v>
      </c>
      <c r="P94" s="75"/>
      <c r="Q94" s="59" t="str">
        <f>IF(C94="","",'OPĆI DIO'!$C$1)</f>
        <v>3041 INSTITUT RUĐER BOŠKOVIĆ</v>
      </c>
      <c r="R94" s="59" t="str">
        <f t="shared" si="7"/>
        <v>329</v>
      </c>
      <c r="S94" s="59" t="str">
        <f t="shared" si="8"/>
        <v>32</v>
      </c>
      <c r="T94" s="59" t="str">
        <f t="shared" si="9"/>
        <v>15</v>
      </c>
      <c r="U94" s="59" t="str">
        <f t="shared" si="10"/>
        <v>3</v>
      </c>
      <c r="V94" s="59"/>
      <c r="W94" s="59"/>
      <c r="X94" s="59"/>
      <c r="Y94" s="59">
        <v>4221</v>
      </c>
      <c r="Z94" s="59" t="s">
        <v>915</v>
      </c>
      <c r="AA94" s="59"/>
      <c r="AB94" s="59" t="str">
        <f t="shared" si="4"/>
        <v>42</v>
      </c>
      <c r="AC94" s="59" t="str">
        <f t="shared" si="5"/>
        <v>422</v>
      </c>
      <c r="AD94" s="59"/>
      <c r="AE94" s="59" t="s">
        <v>1611</v>
      </c>
      <c r="AF94" s="59" t="s">
        <v>1612</v>
      </c>
      <c r="AG94" s="59" t="str">
        <f t="shared" si="11"/>
        <v>A679072</v>
      </c>
      <c r="AH94" s="59" t="s">
        <v>677</v>
      </c>
    </row>
    <row r="95" spans="1:34" ht="15.75" customHeight="1">
      <c r="A95" s="98">
        <v>51</v>
      </c>
      <c r="B95" s="72" t="s">
        <v>498</v>
      </c>
      <c r="C95" s="99">
        <v>4224</v>
      </c>
      <c r="D95" s="72" t="s">
        <v>922</v>
      </c>
      <c r="E95" s="93" t="s">
        <v>2927</v>
      </c>
      <c r="F95" s="72" t="s">
        <v>2928</v>
      </c>
      <c r="G95" s="72" t="s">
        <v>635</v>
      </c>
      <c r="H95" s="77">
        <v>1134</v>
      </c>
      <c r="I95" s="77">
        <v>1134</v>
      </c>
      <c r="J95" s="77"/>
      <c r="K95" s="99" t="s">
        <v>2928</v>
      </c>
      <c r="L95" s="100">
        <v>44743</v>
      </c>
      <c r="M95" s="100">
        <v>45838</v>
      </c>
      <c r="N95" s="99" t="s">
        <v>4847</v>
      </c>
      <c r="O95" s="82" t="s">
        <v>2928</v>
      </c>
      <c r="P95" s="75"/>
      <c r="Q95" s="59" t="str">
        <f>IF(C95="","",'OPĆI DIO'!$C$1)</f>
        <v>3041 INSTITUT RUĐER BOŠKOVIĆ</v>
      </c>
      <c r="R95" s="59" t="str">
        <f t="shared" si="7"/>
        <v>422</v>
      </c>
      <c r="S95" s="59" t="str">
        <f t="shared" si="8"/>
        <v>42</v>
      </c>
      <c r="T95" s="59" t="str">
        <f t="shared" si="9"/>
        <v>15</v>
      </c>
      <c r="U95" s="59" t="str">
        <f t="shared" si="10"/>
        <v>4</v>
      </c>
      <c r="V95" s="59"/>
      <c r="W95" s="59"/>
      <c r="X95" s="59"/>
      <c r="Y95" s="59">
        <v>4222</v>
      </c>
      <c r="Z95" s="59" t="s">
        <v>918</v>
      </c>
      <c r="AA95" s="59"/>
      <c r="AB95" s="59" t="str">
        <f t="shared" si="4"/>
        <v>42</v>
      </c>
      <c r="AC95" s="59" t="str">
        <f t="shared" si="5"/>
        <v>422</v>
      </c>
      <c r="AD95" s="59"/>
      <c r="AE95" s="59" t="s">
        <v>1613</v>
      </c>
      <c r="AF95" s="59" t="s">
        <v>1614</v>
      </c>
      <c r="AG95" s="59" t="str">
        <f t="shared" si="11"/>
        <v>A679072</v>
      </c>
      <c r="AH95" s="59" t="s">
        <v>677</v>
      </c>
    </row>
    <row r="96" spans="1:34" ht="15.75" customHeight="1">
      <c r="A96" s="98">
        <v>51</v>
      </c>
      <c r="B96" s="72" t="s">
        <v>498</v>
      </c>
      <c r="C96" s="99">
        <v>3111</v>
      </c>
      <c r="D96" s="72" t="s">
        <v>628</v>
      </c>
      <c r="E96" s="93" t="s">
        <v>2929</v>
      </c>
      <c r="F96" s="72" t="s">
        <v>2930</v>
      </c>
      <c r="G96" s="72" t="s">
        <v>635</v>
      </c>
      <c r="H96" s="77">
        <v>6408</v>
      </c>
      <c r="I96" s="77">
        <v>6408</v>
      </c>
      <c r="J96" s="77">
        <v>6408</v>
      </c>
      <c r="K96" s="99" t="s">
        <v>4900</v>
      </c>
      <c r="L96" s="100">
        <v>44805</v>
      </c>
      <c r="M96" s="100">
        <v>46265</v>
      </c>
      <c r="N96" s="99" t="s">
        <v>4847</v>
      </c>
      <c r="O96" s="82" t="s">
        <v>4901</v>
      </c>
      <c r="P96" s="75"/>
      <c r="Q96" s="59" t="str">
        <f>IF(C96="","",'OPĆI DIO'!$C$1)</f>
        <v>3041 INSTITUT RUĐER BOŠKOVIĆ</v>
      </c>
      <c r="R96" s="59" t="str">
        <f t="shared" si="7"/>
        <v>311</v>
      </c>
      <c r="S96" s="59" t="str">
        <f t="shared" si="8"/>
        <v>31</v>
      </c>
      <c r="T96" s="59" t="str">
        <f t="shared" si="9"/>
        <v>15</v>
      </c>
      <c r="U96" s="59" t="str">
        <f t="shared" si="10"/>
        <v>3</v>
      </c>
      <c r="V96" s="59"/>
      <c r="W96" s="59"/>
      <c r="X96" s="59"/>
      <c r="Y96" s="59">
        <v>4223</v>
      </c>
      <c r="Z96" s="59" t="s">
        <v>919</v>
      </c>
      <c r="AA96" s="59"/>
      <c r="AB96" s="59" t="str">
        <f t="shared" si="4"/>
        <v>42</v>
      </c>
      <c r="AC96" s="59" t="str">
        <f t="shared" si="5"/>
        <v>422</v>
      </c>
      <c r="AD96" s="59"/>
      <c r="AE96" s="59" t="s">
        <v>1615</v>
      </c>
      <c r="AF96" s="59" t="s">
        <v>1616</v>
      </c>
      <c r="AG96" s="59" t="str">
        <f t="shared" si="11"/>
        <v>A679072</v>
      </c>
      <c r="AH96" s="59" t="s">
        <v>677</v>
      </c>
    </row>
    <row r="97" spans="1:34" ht="15.75" customHeight="1">
      <c r="A97" s="98">
        <v>51</v>
      </c>
      <c r="B97" s="72" t="s">
        <v>498</v>
      </c>
      <c r="C97" s="99">
        <v>3132</v>
      </c>
      <c r="D97" s="72" t="s">
        <v>645</v>
      </c>
      <c r="E97" s="93" t="s">
        <v>2929</v>
      </c>
      <c r="F97" s="72" t="s">
        <v>2930</v>
      </c>
      <c r="G97" s="72" t="s">
        <v>635</v>
      </c>
      <c r="H97" s="77">
        <v>1068</v>
      </c>
      <c r="I97" s="77">
        <v>1068</v>
      </c>
      <c r="J97" s="77">
        <v>1068</v>
      </c>
      <c r="K97" s="99" t="s">
        <v>4900</v>
      </c>
      <c r="L97" s="100">
        <v>44805</v>
      </c>
      <c r="M97" s="100">
        <v>46265</v>
      </c>
      <c r="N97" s="99" t="s">
        <v>4847</v>
      </c>
      <c r="O97" s="82" t="s">
        <v>4901</v>
      </c>
      <c r="P97" s="75"/>
      <c r="Q97" s="59" t="str">
        <f>IF(C97="","",'OPĆI DIO'!$C$1)</f>
        <v>3041 INSTITUT RUĐER BOŠKOVIĆ</v>
      </c>
      <c r="R97" s="59" t="str">
        <f t="shared" si="7"/>
        <v>313</v>
      </c>
      <c r="S97" s="59" t="str">
        <f t="shared" si="8"/>
        <v>31</v>
      </c>
      <c r="T97" s="59" t="str">
        <f t="shared" si="9"/>
        <v>15</v>
      </c>
      <c r="U97" s="59" t="str">
        <f t="shared" si="10"/>
        <v>3</v>
      </c>
      <c r="V97" s="59"/>
      <c r="W97" s="59"/>
      <c r="X97" s="59"/>
      <c r="Y97" s="59">
        <v>4224</v>
      </c>
      <c r="Z97" s="59" t="s">
        <v>922</v>
      </c>
      <c r="AA97" s="59"/>
      <c r="AB97" s="59" t="str">
        <f t="shared" si="4"/>
        <v>42</v>
      </c>
      <c r="AC97" s="59" t="str">
        <f t="shared" si="5"/>
        <v>422</v>
      </c>
      <c r="AD97" s="59"/>
      <c r="AE97" s="59" t="s">
        <v>1617</v>
      </c>
      <c r="AF97" s="59" t="s">
        <v>1618</v>
      </c>
      <c r="AG97" s="59" t="str">
        <f t="shared" si="11"/>
        <v>A679072</v>
      </c>
      <c r="AH97" s="59" t="s">
        <v>677</v>
      </c>
    </row>
    <row r="98" spans="1:34" ht="15.75" customHeight="1">
      <c r="A98" s="98">
        <v>51</v>
      </c>
      <c r="B98" s="72" t="s">
        <v>498</v>
      </c>
      <c r="C98" s="99">
        <v>3211</v>
      </c>
      <c r="D98" s="72" t="s">
        <v>648</v>
      </c>
      <c r="E98" s="93" t="s">
        <v>2929</v>
      </c>
      <c r="F98" s="72" t="s">
        <v>2930</v>
      </c>
      <c r="G98" s="72" t="s">
        <v>635</v>
      </c>
      <c r="H98" s="77">
        <v>712</v>
      </c>
      <c r="I98" s="77">
        <v>712</v>
      </c>
      <c r="J98" s="77">
        <v>712</v>
      </c>
      <c r="K98" s="99" t="s">
        <v>4900</v>
      </c>
      <c r="L98" s="100">
        <v>44805</v>
      </c>
      <c r="M98" s="100">
        <v>46265</v>
      </c>
      <c r="N98" s="99" t="s">
        <v>4847</v>
      </c>
      <c r="O98" s="82" t="s">
        <v>4901</v>
      </c>
      <c r="P98" s="75"/>
      <c r="Q98" s="59" t="str">
        <f>IF(C98="","",'OPĆI DIO'!$C$1)</f>
        <v>3041 INSTITUT RUĐER BOŠKOVIĆ</v>
      </c>
      <c r="R98" s="59" t="str">
        <f t="shared" si="7"/>
        <v>321</v>
      </c>
      <c r="S98" s="59" t="str">
        <f t="shared" si="8"/>
        <v>32</v>
      </c>
      <c r="T98" s="59" t="str">
        <f t="shared" si="9"/>
        <v>15</v>
      </c>
      <c r="U98" s="59" t="str">
        <f t="shared" si="10"/>
        <v>3</v>
      </c>
      <c r="V98" s="59"/>
      <c r="W98" s="59"/>
      <c r="X98" s="59"/>
      <c r="Y98" s="59">
        <v>4225</v>
      </c>
      <c r="Z98" s="59" t="s">
        <v>924</v>
      </c>
      <c r="AA98" s="59"/>
      <c r="AB98" s="59" t="str">
        <f t="shared" si="4"/>
        <v>42</v>
      </c>
      <c r="AC98" s="59" t="str">
        <f t="shared" si="5"/>
        <v>422</v>
      </c>
      <c r="AD98" s="59"/>
      <c r="AE98" s="59" t="s">
        <v>1619</v>
      </c>
      <c r="AF98" s="59" t="s">
        <v>1620</v>
      </c>
      <c r="AG98" s="59" t="str">
        <f t="shared" si="11"/>
        <v>A679072</v>
      </c>
      <c r="AH98" s="59" t="s">
        <v>677</v>
      </c>
    </row>
    <row r="99" spans="1:34" ht="15.75" customHeight="1">
      <c r="A99" s="98">
        <v>51</v>
      </c>
      <c r="B99" s="72" t="s">
        <v>498</v>
      </c>
      <c r="C99" s="99">
        <v>3222</v>
      </c>
      <c r="D99" s="72" t="s">
        <v>671</v>
      </c>
      <c r="E99" s="93" t="s">
        <v>2929</v>
      </c>
      <c r="F99" s="72" t="s">
        <v>2930</v>
      </c>
      <c r="G99" s="72" t="s">
        <v>635</v>
      </c>
      <c r="H99" s="77">
        <v>1780</v>
      </c>
      <c r="I99" s="77">
        <v>1780</v>
      </c>
      <c r="J99" s="77">
        <v>1780</v>
      </c>
      <c r="K99" s="99" t="s">
        <v>4900</v>
      </c>
      <c r="L99" s="100">
        <v>44805</v>
      </c>
      <c r="M99" s="100">
        <v>46265</v>
      </c>
      <c r="N99" s="99" t="s">
        <v>4847</v>
      </c>
      <c r="O99" s="82" t="s">
        <v>4901</v>
      </c>
      <c r="P99" s="75"/>
      <c r="Q99" s="59" t="str">
        <f>IF(C99="","",'OPĆI DIO'!$C$1)</f>
        <v>3041 INSTITUT RUĐER BOŠKOVIĆ</v>
      </c>
      <c r="R99" s="59" t="str">
        <f t="shared" si="7"/>
        <v>322</v>
      </c>
      <c r="S99" s="59" t="str">
        <f t="shared" si="8"/>
        <v>32</v>
      </c>
      <c r="T99" s="59" t="str">
        <f t="shared" si="9"/>
        <v>15</v>
      </c>
      <c r="U99" s="59" t="str">
        <f t="shared" si="10"/>
        <v>3</v>
      </c>
      <c r="V99" s="59"/>
      <c r="W99" s="59"/>
      <c r="X99" s="59"/>
      <c r="Y99" s="59">
        <v>4226</v>
      </c>
      <c r="Z99" s="59" t="s">
        <v>927</v>
      </c>
      <c r="AA99" s="59"/>
      <c r="AB99" s="59" t="str">
        <f t="shared" si="4"/>
        <v>42</v>
      </c>
      <c r="AC99" s="59" t="str">
        <f t="shared" si="5"/>
        <v>422</v>
      </c>
      <c r="AD99" s="59"/>
      <c r="AE99" s="59" t="s">
        <v>1621</v>
      </c>
      <c r="AF99" s="59" t="s">
        <v>1622</v>
      </c>
      <c r="AG99" s="59" t="str">
        <f t="shared" si="11"/>
        <v>A679072</v>
      </c>
      <c r="AH99" s="59" t="s">
        <v>677</v>
      </c>
    </row>
    <row r="100" spans="1:34" ht="15.75" customHeight="1">
      <c r="A100" s="98">
        <v>51</v>
      </c>
      <c r="B100" s="72" t="s">
        <v>498</v>
      </c>
      <c r="C100" s="99">
        <v>3299</v>
      </c>
      <c r="D100" s="72" t="s">
        <v>749</v>
      </c>
      <c r="E100" s="93" t="s">
        <v>2929</v>
      </c>
      <c r="F100" s="72" t="s">
        <v>2930</v>
      </c>
      <c r="G100" s="72" t="s">
        <v>635</v>
      </c>
      <c r="H100" s="77">
        <v>5874</v>
      </c>
      <c r="I100" s="77">
        <v>5874</v>
      </c>
      <c r="J100" s="77">
        <v>5874</v>
      </c>
      <c r="K100" s="99" t="s">
        <v>4900</v>
      </c>
      <c r="L100" s="100">
        <v>44805</v>
      </c>
      <c r="M100" s="100">
        <v>46265</v>
      </c>
      <c r="N100" s="99" t="s">
        <v>4847</v>
      </c>
      <c r="O100" s="82" t="s">
        <v>4901</v>
      </c>
      <c r="P100" s="75"/>
      <c r="Q100" s="59" t="str">
        <f>IF(C100="","",'OPĆI DIO'!$C$1)</f>
        <v>3041 INSTITUT RUĐER BOŠKOVIĆ</v>
      </c>
      <c r="R100" s="59" t="str">
        <f t="shared" si="7"/>
        <v>329</v>
      </c>
      <c r="S100" s="59" t="str">
        <f t="shared" si="8"/>
        <v>32</v>
      </c>
      <c r="T100" s="59" t="str">
        <f t="shared" si="9"/>
        <v>15</v>
      </c>
      <c r="U100" s="59" t="str">
        <f t="shared" si="10"/>
        <v>3</v>
      </c>
      <c r="V100" s="59"/>
      <c r="W100" s="59"/>
      <c r="X100" s="59"/>
      <c r="Y100" s="59">
        <v>4227</v>
      </c>
      <c r="Z100" s="59" t="s">
        <v>930</v>
      </c>
      <c r="AA100" s="59"/>
      <c r="AB100" s="59" t="str">
        <f t="shared" si="4"/>
        <v>42</v>
      </c>
      <c r="AC100" s="59" t="str">
        <f t="shared" si="5"/>
        <v>422</v>
      </c>
      <c r="AD100" s="59"/>
      <c r="AE100" s="59" t="s">
        <v>1623</v>
      </c>
      <c r="AF100" s="59" t="s">
        <v>1624</v>
      </c>
      <c r="AG100" s="59" t="str">
        <f t="shared" si="11"/>
        <v>A679072</v>
      </c>
      <c r="AH100" s="59" t="s">
        <v>677</v>
      </c>
    </row>
    <row r="101" spans="1:34" ht="15.75" customHeight="1">
      <c r="A101" s="98">
        <v>51</v>
      </c>
      <c r="B101" s="72" t="s">
        <v>498</v>
      </c>
      <c r="C101" s="99">
        <v>4224</v>
      </c>
      <c r="D101" s="72" t="s">
        <v>922</v>
      </c>
      <c r="E101" s="93" t="s">
        <v>2929</v>
      </c>
      <c r="F101" s="72" t="s">
        <v>2930</v>
      </c>
      <c r="G101" s="72" t="s">
        <v>635</v>
      </c>
      <c r="H101" s="77">
        <v>1958</v>
      </c>
      <c r="I101" s="77">
        <v>1958</v>
      </c>
      <c r="J101" s="77">
        <v>1958</v>
      </c>
      <c r="K101" s="99" t="s">
        <v>4900</v>
      </c>
      <c r="L101" s="100">
        <v>44805</v>
      </c>
      <c r="M101" s="100">
        <v>46265</v>
      </c>
      <c r="N101" s="99" t="s">
        <v>4847</v>
      </c>
      <c r="O101" s="82" t="s">
        <v>4901</v>
      </c>
      <c r="P101" s="75"/>
      <c r="Q101" s="59" t="str">
        <f>IF(C101="","",'OPĆI DIO'!$C$1)</f>
        <v>3041 INSTITUT RUĐER BOŠKOVIĆ</v>
      </c>
      <c r="R101" s="59" t="str">
        <f t="shared" si="7"/>
        <v>422</v>
      </c>
      <c r="S101" s="59" t="str">
        <f t="shared" si="8"/>
        <v>42</v>
      </c>
      <c r="T101" s="59" t="str">
        <f t="shared" si="9"/>
        <v>15</v>
      </c>
      <c r="U101" s="59" t="str">
        <f t="shared" si="10"/>
        <v>4</v>
      </c>
      <c r="V101" s="59"/>
      <c r="W101" s="59"/>
      <c r="X101" s="59"/>
      <c r="Y101" s="59">
        <v>4231</v>
      </c>
      <c r="Z101" s="59" t="s">
        <v>933</v>
      </c>
      <c r="AA101" s="59"/>
      <c r="AB101" s="59" t="str">
        <f t="shared" si="4"/>
        <v>42</v>
      </c>
      <c r="AC101" s="59" t="str">
        <f t="shared" si="5"/>
        <v>423</v>
      </c>
      <c r="AD101" s="59"/>
      <c r="AE101" s="59" t="s">
        <v>1625</v>
      </c>
      <c r="AF101" s="59" t="s">
        <v>1626</v>
      </c>
      <c r="AG101" s="59" t="str">
        <f t="shared" si="11"/>
        <v>A679072</v>
      </c>
      <c r="AH101" s="59" t="s">
        <v>677</v>
      </c>
    </row>
    <row r="102" spans="1:34" ht="15.75" customHeight="1">
      <c r="A102" s="98">
        <v>51</v>
      </c>
      <c r="B102" s="72" t="s">
        <v>498</v>
      </c>
      <c r="C102" s="99">
        <v>3111</v>
      </c>
      <c r="D102" s="72" t="s">
        <v>628</v>
      </c>
      <c r="E102" s="93" t="s">
        <v>2931</v>
      </c>
      <c r="F102" s="72" t="s">
        <v>2932</v>
      </c>
      <c r="G102" s="72" t="s">
        <v>635</v>
      </c>
      <c r="H102" s="77">
        <v>59164.499271203371</v>
      </c>
      <c r="I102" s="77"/>
      <c r="J102" s="77"/>
      <c r="K102" s="99" t="s">
        <v>2932</v>
      </c>
      <c r="L102" s="100">
        <v>44879</v>
      </c>
      <c r="M102" s="100">
        <v>45609</v>
      </c>
      <c r="N102" s="99" t="s">
        <v>4847</v>
      </c>
      <c r="O102" s="82" t="s">
        <v>2932</v>
      </c>
      <c r="P102" s="75"/>
      <c r="Q102" s="59" t="str">
        <f>IF(C102="","",'OPĆI DIO'!$C$1)</f>
        <v>3041 INSTITUT RUĐER BOŠKOVIĆ</v>
      </c>
      <c r="R102" s="59" t="str">
        <f t="shared" si="7"/>
        <v>311</v>
      </c>
      <c r="S102" s="59" t="str">
        <f t="shared" si="8"/>
        <v>31</v>
      </c>
      <c r="T102" s="59" t="str">
        <f t="shared" si="9"/>
        <v>15</v>
      </c>
      <c r="U102" s="59" t="str">
        <f t="shared" si="10"/>
        <v>3</v>
      </c>
      <c r="V102" s="59"/>
      <c r="W102" s="59"/>
      <c r="X102" s="59"/>
      <c r="Y102" s="59">
        <v>4233</v>
      </c>
      <c r="Z102" s="59" t="s">
        <v>936</v>
      </c>
      <c r="AA102" s="59"/>
      <c r="AB102" s="59" t="str">
        <f t="shared" si="4"/>
        <v>42</v>
      </c>
      <c r="AC102" s="59" t="str">
        <f t="shared" si="5"/>
        <v>423</v>
      </c>
      <c r="AD102" s="59"/>
      <c r="AE102" s="59" t="s">
        <v>1627</v>
      </c>
      <c r="AF102" s="59" t="s">
        <v>1628</v>
      </c>
      <c r="AG102" s="59" t="str">
        <f t="shared" si="11"/>
        <v>A679072</v>
      </c>
      <c r="AH102" s="59" t="s">
        <v>677</v>
      </c>
    </row>
    <row r="103" spans="1:34" ht="15.75" customHeight="1">
      <c r="A103" s="98">
        <v>51</v>
      </c>
      <c r="B103" s="72" t="s">
        <v>498</v>
      </c>
      <c r="C103" s="99">
        <v>3132</v>
      </c>
      <c r="D103" s="72" t="s">
        <v>645</v>
      </c>
      <c r="E103" s="93" t="s">
        <v>2931</v>
      </c>
      <c r="F103" s="72" t="s">
        <v>2932</v>
      </c>
      <c r="G103" s="72" t="s">
        <v>635</v>
      </c>
      <c r="H103" s="77">
        <v>9762.2039286945783</v>
      </c>
      <c r="I103" s="77"/>
      <c r="J103" s="77"/>
      <c r="K103" s="99" t="s">
        <v>2932</v>
      </c>
      <c r="L103" s="100">
        <v>44879</v>
      </c>
      <c r="M103" s="100">
        <v>45609</v>
      </c>
      <c r="N103" s="99" t="s">
        <v>4847</v>
      </c>
      <c r="O103" s="82" t="s">
        <v>2932</v>
      </c>
      <c r="P103" s="75"/>
      <c r="Q103" s="59" t="str">
        <f>IF(C103="","",'OPĆI DIO'!$C$1)</f>
        <v>3041 INSTITUT RUĐER BOŠKOVIĆ</v>
      </c>
      <c r="R103" s="59" t="str">
        <f t="shared" si="7"/>
        <v>313</v>
      </c>
      <c r="S103" s="59" t="str">
        <f t="shared" si="8"/>
        <v>31</v>
      </c>
      <c r="T103" s="59" t="str">
        <f t="shared" si="9"/>
        <v>15</v>
      </c>
      <c r="U103" s="59" t="str">
        <f t="shared" si="10"/>
        <v>3</v>
      </c>
      <c r="V103" s="59"/>
      <c r="W103" s="59"/>
      <c r="X103" s="59"/>
      <c r="Y103" s="59">
        <v>4241</v>
      </c>
      <c r="Z103" s="59" t="s">
        <v>939</v>
      </c>
      <c r="AA103" s="59"/>
      <c r="AB103" s="59" t="str">
        <f t="shared" si="4"/>
        <v>42</v>
      </c>
      <c r="AC103" s="59" t="str">
        <f t="shared" si="5"/>
        <v>424</v>
      </c>
      <c r="AD103" s="59"/>
      <c r="AE103" s="59" t="s">
        <v>1629</v>
      </c>
      <c r="AF103" s="59" t="s">
        <v>1630</v>
      </c>
      <c r="AG103" s="59" t="str">
        <f t="shared" si="11"/>
        <v>A679072</v>
      </c>
      <c r="AH103" s="59" t="s">
        <v>677</v>
      </c>
    </row>
    <row r="104" spans="1:34" ht="15.75" customHeight="1">
      <c r="A104" s="98">
        <v>51</v>
      </c>
      <c r="B104" s="72" t="s">
        <v>498</v>
      </c>
      <c r="C104" s="99">
        <v>3211</v>
      </c>
      <c r="D104" s="72" t="s">
        <v>648</v>
      </c>
      <c r="E104" s="93" t="s">
        <v>2931</v>
      </c>
      <c r="F104" s="72" t="s">
        <v>2932</v>
      </c>
      <c r="G104" s="72" t="s">
        <v>635</v>
      </c>
      <c r="H104" s="77">
        <v>1500.3062864349572</v>
      </c>
      <c r="I104" s="77"/>
      <c r="J104" s="77"/>
      <c r="K104" s="99" t="s">
        <v>2932</v>
      </c>
      <c r="L104" s="100">
        <v>44879</v>
      </c>
      <c r="M104" s="100">
        <v>45609</v>
      </c>
      <c r="N104" s="99" t="s">
        <v>4847</v>
      </c>
      <c r="O104" s="82" t="s">
        <v>2932</v>
      </c>
      <c r="P104" s="75"/>
      <c r="Q104" s="59" t="str">
        <f>IF(C104="","",'OPĆI DIO'!$C$1)</f>
        <v>3041 INSTITUT RUĐER BOŠKOVIĆ</v>
      </c>
      <c r="R104" s="59" t="str">
        <f t="shared" si="7"/>
        <v>321</v>
      </c>
      <c r="S104" s="59" t="str">
        <f t="shared" si="8"/>
        <v>32</v>
      </c>
      <c r="T104" s="59" t="str">
        <f t="shared" si="9"/>
        <v>15</v>
      </c>
      <c r="U104" s="59" t="str">
        <f t="shared" si="10"/>
        <v>3</v>
      </c>
      <c r="V104" s="59"/>
      <c r="W104" s="59"/>
      <c r="X104" s="59"/>
      <c r="Y104" s="59">
        <v>4242</v>
      </c>
      <c r="Z104" s="59" t="s">
        <v>942</v>
      </c>
      <c r="AA104" s="59"/>
      <c r="AB104" s="59" t="str">
        <f t="shared" si="4"/>
        <v>42</v>
      </c>
      <c r="AC104" s="59" t="str">
        <f t="shared" si="5"/>
        <v>424</v>
      </c>
      <c r="AD104" s="59"/>
      <c r="AE104" s="59" t="s">
        <v>1631</v>
      </c>
      <c r="AF104" s="59" t="s">
        <v>1632</v>
      </c>
      <c r="AG104" s="59" t="str">
        <f t="shared" si="11"/>
        <v>A679072</v>
      </c>
      <c r="AH104" s="59" t="s">
        <v>677</v>
      </c>
    </row>
    <row r="105" spans="1:34" ht="15.75" customHeight="1">
      <c r="A105" s="98">
        <v>51</v>
      </c>
      <c r="B105" s="72" t="s">
        <v>498</v>
      </c>
      <c r="C105" s="99">
        <v>3213</v>
      </c>
      <c r="D105" s="72" t="s">
        <v>660</v>
      </c>
      <c r="E105" s="93" t="s">
        <v>2931</v>
      </c>
      <c r="F105" s="72" t="s">
        <v>2932</v>
      </c>
      <c r="G105" s="72" t="s">
        <v>635</v>
      </c>
      <c r="H105" s="77">
        <v>2209.4493443727015</v>
      </c>
      <c r="I105" s="77"/>
      <c r="J105" s="77"/>
      <c r="K105" s="99" t="s">
        <v>2932</v>
      </c>
      <c r="L105" s="100">
        <v>44879</v>
      </c>
      <c r="M105" s="100">
        <v>45609</v>
      </c>
      <c r="N105" s="99" t="s">
        <v>4847</v>
      </c>
      <c r="O105" s="82" t="s">
        <v>2932</v>
      </c>
      <c r="P105" s="75"/>
      <c r="Q105" s="59" t="str">
        <f>IF(C105="","",'OPĆI DIO'!$C$1)</f>
        <v>3041 INSTITUT RUĐER BOŠKOVIĆ</v>
      </c>
      <c r="R105" s="59" t="str">
        <f t="shared" si="7"/>
        <v>321</v>
      </c>
      <c r="S105" s="59" t="str">
        <f t="shared" si="8"/>
        <v>32</v>
      </c>
      <c r="T105" s="59" t="str">
        <f t="shared" si="9"/>
        <v>15</v>
      </c>
      <c r="U105" s="59" t="str">
        <f t="shared" si="10"/>
        <v>3</v>
      </c>
      <c r="V105" s="59"/>
      <c r="W105" s="59"/>
      <c r="X105" s="59"/>
      <c r="Y105" s="59">
        <v>4244</v>
      </c>
      <c r="Z105" s="59" t="s">
        <v>945</v>
      </c>
      <c r="AA105" s="59"/>
      <c r="AB105" s="59" t="str">
        <f t="shared" si="4"/>
        <v>42</v>
      </c>
      <c r="AC105" s="59" t="str">
        <f t="shared" si="5"/>
        <v>424</v>
      </c>
      <c r="AD105" s="59"/>
      <c r="AE105" s="59" t="s">
        <v>1633</v>
      </c>
      <c r="AF105" s="59" t="s">
        <v>1634</v>
      </c>
      <c r="AG105" s="59" t="str">
        <f t="shared" si="11"/>
        <v>A679072</v>
      </c>
      <c r="AH105" s="59" t="s">
        <v>677</v>
      </c>
    </row>
    <row r="106" spans="1:34" ht="15.75" customHeight="1">
      <c r="A106" s="98">
        <v>51</v>
      </c>
      <c r="B106" s="72" t="s">
        <v>498</v>
      </c>
      <c r="C106" s="99">
        <v>3222</v>
      </c>
      <c r="D106" s="72" t="s">
        <v>671</v>
      </c>
      <c r="E106" s="93" t="s">
        <v>2931</v>
      </c>
      <c r="F106" s="72" t="s">
        <v>2932</v>
      </c>
      <c r="G106" s="72" t="s">
        <v>635</v>
      </c>
      <c r="H106" s="77">
        <v>5012.2711101183131</v>
      </c>
      <c r="I106" s="77"/>
      <c r="J106" s="77"/>
      <c r="K106" s="99" t="s">
        <v>2932</v>
      </c>
      <c r="L106" s="100">
        <v>44879</v>
      </c>
      <c r="M106" s="100">
        <v>45609</v>
      </c>
      <c r="N106" s="99" t="s">
        <v>4847</v>
      </c>
      <c r="O106" s="82" t="s">
        <v>2932</v>
      </c>
      <c r="P106" s="75"/>
      <c r="Q106" s="59" t="str">
        <f>IF(C106="","",'OPĆI DIO'!$C$1)</f>
        <v>3041 INSTITUT RUĐER BOŠKOVIĆ</v>
      </c>
      <c r="R106" s="59" t="str">
        <f t="shared" si="7"/>
        <v>322</v>
      </c>
      <c r="S106" s="59" t="str">
        <f t="shared" si="8"/>
        <v>32</v>
      </c>
      <c r="T106" s="59" t="str">
        <f t="shared" si="9"/>
        <v>15</v>
      </c>
      <c r="U106" s="59" t="str">
        <f t="shared" si="10"/>
        <v>3</v>
      </c>
      <c r="V106" s="59"/>
      <c r="W106" s="59"/>
      <c r="X106" s="59"/>
      <c r="Y106" s="59">
        <v>4251</v>
      </c>
      <c r="Z106" s="59" t="s">
        <v>948</v>
      </c>
      <c r="AA106" s="59"/>
      <c r="AB106" s="59" t="str">
        <f t="shared" si="4"/>
        <v>42</v>
      </c>
      <c r="AC106" s="59" t="str">
        <f t="shared" si="5"/>
        <v>425</v>
      </c>
      <c r="AD106" s="59"/>
      <c r="AE106" s="59" t="s">
        <v>1635</v>
      </c>
      <c r="AF106" s="59" t="s">
        <v>1636</v>
      </c>
      <c r="AG106" s="59" t="str">
        <f t="shared" si="11"/>
        <v>A679072</v>
      </c>
      <c r="AH106" s="59" t="s">
        <v>677</v>
      </c>
    </row>
    <row r="107" spans="1:34" ht="15.75" customHeight="1">
      <c r="A107" s="98">
        <v>51</v>
      </c>
      <c r="B107" s="72" t="s">
        <v>498</v>
      </c>
      <c r="C107" s="99">
        <v>3294</v>
      </c>
      <c r="D107" s="72" t="s">
        <v>740</v>
      </c>
      <c r="E107" s="93" t="s">
        <v>2931</v>
      </c>
      <c r="F107" s="72" t="s">
        <v>2932</v>
      </c>
      <c r="G107" s="72" t="s">
        <v>635</v>
      </c>
      <c r="H107" s="77">
        <v>630.07633497126426</v>
      </c>
      <c r="I107" s="77"/>
      <c r="J107" s="77"/>
      <c r="K107" s="99" t="s">
        <v>2932</v>
      </c>
      <c r="L107" s="100">
        <v>44879</v>
      </c>
      <c r="M107" s="100">
        <v>45609</v>
      </c>
      <c r="N107" s="99" t="s">
        <v>4847</v>
      </c>
      <c r="O107" s="82" t="s">
        <v>2932</v>
      </c>
      <c r="P107" s="75"/>
      <c r="Q107" s="59" t="str">
        <f>IF(C107="","",'OPĆI DIO'!$C$1)</f>
        <v>3041 INSTITUT RUĐER BOŠKOVIĆ</v>
      </c>
      <c r="R107" s="59" t="str">
        <f t="shared" si="7"/>
        <v>329</v>
      </c>
      <c r="S107" s="59" t="str">
        <f t="shared" si="8"/>
        <v>32</v>
      </c>
      <c r="T107" s="59" t="str">
        <f t="shared" si="9"/>
        <v>15</v>
      </c>
      <c r="U107" s="59" t="str">
        <f t="shared" si="10"/>
        <v>3</v>
      </c>
      <c r="V107" s="59"/>
      <c r="W107" s="59"/>
      <c r="X107" s="59"/>
      <c r="Y107" s="59">
        <v>4252</v>
      </c>
      <c r="Z107" s="59" t="s">
        <v>949</v>
      </c>
      <c r="AA107" s="59"/>
      <c r="AB107" s="59" t="str">
        <f t="shared" si="4"/>
        <v>42</v>
      </c>
      <c r="AC107" s="59" t="str">
        <f t="shared" si="5"/>
        <v>425</v>
      </c>
      <c r="AD107" s="59"/>
      <c r="AE107" s="59" t="s">
        <v>1637</v>
      </c>
      <c r="AF107" s="59" t="s">
        <v>1638</v>
      </c>
      <c r="AG107" s="59" t="str">
        <f t="shared" si="11"/>
        <v>A679072</v>
      </c>
      <c r="AH107" s="59" t="s">
        <v>677</v>
      </c>
    </row>
    <row r="108" spans="1:34" ht="15.75" customHeight="1">
      <c r="A108" s="98">
        <v>51</v>
      </c>
      <c r="B108" s="72" t="s">
        <v>498</v>
      </c>
      <c r="C108" s="99">
        <v>4221</v>
      </c>
      <c r="D108" s="72" t="s">
        <v>915</v>
      </c>
      <c r="E108" s="93" t="s">
        <v>2931</v>
      </c>
      <c r="F108" s="72" t="s">
        <v>2932</v>
      </c>
      <c r="G108" s="72" t="s">
        <v>635</v>
      </c>
      <c r="H108" s="77">
        <v>2665.9937242048159</v>
      </c>
      <c r="I108" s="77"/>
      <c r="J108" s="77"/>
      <c r="K108" s="99" t="s">
        <v>2932</v>
      </c>
      <c r="L108" s="100">
        <v>44879</v>
      </c>
      <c r="M108" s="100">
        <v>45609</v>
      </c>
      <c r="N108" s="99" t="s">
        <v>4847</v>
      </c>
      <c r="O108" s="82" t="s">
        <v>2932</v>
      </c>
      <c r="P108" s="75"/>
      <c r="Q108" s="59" t="str">
        <f>IF(C108="","",'OPĆI DIO'!$C$1)</f>
        <v>3041 INSTITUT RUĐER BOŠKOVIĆ</v>
      </c>
      <c r="R108" s="59" t="str">
        <f t="shared" si="7"/>
        <v>422</v>
      </c>
      <c r="S108" s="59" t="str">
        <f t="shared" si="8"/>
        <v>42</v>
      </c>
      <c r="T108" s="59" t="str">
        <f t="shared" si="9"/>
        <v>15</v>
      </c>
      <c r="U108" s="59" t="str">
        <f t="shared" si="10"/>
        <v>4</v>
      </c>
      <c r="V108" s="59"/>
      <c r="W108" s="59"/>
      <c r="X108" s="59"/>
      <c r="Y108" s="59">
        <v>4262</v>
      </c>
      <c r="Z108" s="59" t="s">
        <v>952</v>
      </c>
      <c r="AA108" s="59"/>
      <c r="AB108" s="59" t="str">
        <f t="shared" si="4"/>
        <v>42</v>
      </c>
      <c r="AC108" s="59" t="str">
        <f t="shared" si="5"/>
        <v>426</v>
      </c>
      <c r="AD108" s="59"/>
      <c r="AE108" s="59" t="s">
        <v>1639</v>
      </c>
      <c r="AF108" s="59" t="s">
        <v>1640</v>
      </c>
      <c r="AG108" s="59" t="str">
        <f t="shared" si="11"/>
        <v>A679072</v>
      </c>
      <c r="AH108" s="59" t="s">
        <v>677</v>
      </c>
    </row>
    <row r="109" spans="1:34" ht="15.75" customHeight="1">
      <c r="A109" s="98">
        <v>51</v>
      </c>
      <c r="B109" s="72" t="s">
        <v>498</v>
      </c>
      <c r="C109" s="99">
        <v>4224</v>
      </c>
      <c r="D109" s="72" t="s">
        <v>922</v>
      </c>
      <c r="E109" s="93" t="s">
        <v>2931</v>
      </c>
      <c r="F109" s="72" t="s">
        <v>2932</v>
      </c>
      <c r="G109" s="72" t="s">
        <v>635</v>
      </c>
      <c r="H109" s="77">
        <v>0</v>
      </c>
      <c r="I109" s="77"/>
      <c r="J109" s="77"/>
      <c r="K109" s="99" t="s">
        <v>2932</v>
      </c>
      <c r="L109" s="100">
        <v>44879</v>
      </c>
      <c r="M109" s="100">
        <v>45609</v>
      </c>
      <c r="N109" s="99" t="s">
        <v>4847</v>
      </c>
      <c r="O109" s="82" t="s">
        <v>2932</v>
      </c>
      <c r="P109" s="75"/>
      <c r="Q109" s="59" t="str">
        <f>IF(C109="","",'OPĆI DIO'!$C$1)</f>
        <v>3041 INSTITUT RUĐER BOŠKOVIĆ</v>
      </c>
      <c r="R109" s="59" t="str">
        <f t="shared" si="7"/>
        <v>422</v>
      </c>
      <c r="S109" s="59" t="str">
        <f t="shared" si="8"/>
        <v>42</v>
      </c>
      <c r="T109" s="59" t="str">
        <f t="shared" si="9"/>
        <v>15</v>
      </c>
      <c r="U109" s="59" t="str">
        <f t="shared" si="10"/>
        <v>4</v>
      </c>
      <c r="V109" s="59"/>
      <c r="W109" s="59"/>
      <c r="X109" s="59"/>
      <c r="Y109" s="59">
        <v>4263</v>
      </c>
      <c r="Z109" s="59" t="s">
        <v>957</v>
      </c>
      <c r="AA109" s="59"/>
      <c r="AB109" s="59" t="str">
        <f t="shared" si="4"/>
        <v>42</v>
      </c>
      <c r="AC109" s="59" t="str">
        <f t="shared" si="5"/>
        <v>426</v>
      </c>
      <c r="AD109" s="59"/>
      <c r="AE109" s="59" t="s">
        <v>1641</v>
      </c>
      <c r="AF109" s="59" t="s">
        <v>1642</v>
      </c>
      <c r="AG109" s="59" t="str">
        <f t="shared" si="11"/>
        <v>A679072</v>
      </c>
      <c r="AH109" s="59" t="s">
        <v>677</v>
      </c>
    </row>
    <row r="110" spans="1:34" ht="15.75" customHeight="1">
      <c r="A110" s="98">
        <v>51</v>
      </c>
      <c r="B110" s="72" t="s">
        <v>498</v>
      </c>
      <c r="C110" s="99">
        <v>3111</v>
      </c>
      <c r="D110" s="72" t="s">
        <v>628</v>
      </c>
      <c r="E110" s="93" t="s">
        <v>2933</v>
      </c>
      <c r="F110" s="72" t="s">
        <v>2934</v>
      </c>
      <c r="G110" s="72" t="s">
        <v>635</v>
      </c>
      <c r="H110" s="77">
        <v>25651</v>
      </c>
      <c r="I110" s="77">
        <v>25651</v>
      </c>
      <c r="J110" s="77">
        <v>25651</v>
      </c>
      <c r="K110" s="99" t="s">
        <v>2934</v>
      </c>
      <c r="L110" s="100">
        <v>44805</v>
      </c>
      <c r="M110" s="100">
        <v>46265</v>
      </c>
      <c r="N110" s="99" t="s">
        <v>4847</v>
      </c>
      <c r="O110" s="82" t="s">
        <v>2934</v>
      </c>
      <c r="P110" s="75"/>
      <c r="Q110" s="59" t="str">
        <f>IF(C110="","",'OPĆI DIO'!$C$1)</f>
        <v>3041 INSTITUT RUĐER BOŠKOVIĆ</v>
      </c>
      <c r="R110" s="59" t="str">
        <f t="shared" si="7"/>
        <v>311</v>
      </c>
      <c r="S110" s="59" t="str">
        <f t="shared" si="8"/>
        <v>31</v>
      </c>
      <c r="T110" s="59" t="str">
        <f t="shared" si="9"/>
        <v>15</v>
      </c>
      <c r="U110" s="59" t="str">
        <f t="shared" si="10"/>
        <v>3</v>
      </c>
      <c r="V110" s="59"/>
      <c r="W110" s="59"/>
      <c r="X110" s="59"/>
      <c r="Y110" s="59">
        <v>4264</v>
      </c>
      <c r="Z110" s="59" t="s">
        <v>960</v>
      </c>
      <c r="AA110" s="59"/>
      <c r="AB110" s="59" t="str">
        <f t="shared" si="4"/>
        <v>42</v>
      </c>
      <c r="AC110" s="59" t="str">
        <f t="shared" si="5"/>
        <v>426</v>
      </c>
      <c r="AD110" s="59"/>
      <c r="AE110" s="59" t="s">
        <v>1643</v>
      </c>
      <c r="AF110" s="59" t="s">
        <v>1644</v>
      </c>
      <c r="AG110" s="59" t="str">
        <f t="shared" si="11"/>
        <v>A679072</v>
      </c>
      <c r="AH110" s="59" t="s">
        <v>677</v>
      </c>
    </row>
    <row r="111" spans="1:34" ht="15.75" customHeight="1">
      <c r="A111" s="98">
        <v>51</v>
      </c>
      <c r="B111" s="72" t="s">
        <v>498</v>
      </c>
      <c r="C111" s="99">
        <v>3132</v>
      </c>
      <c r="D111" s="72" t="s">
        <v>645</v>
      </c>
      <c r="E111" s="93" t="s">
        <v>2933</v>
      </c>
      <c r="F111" s="72" t="s">
        <v>2934</v>
      </c>
      <c r="G111" s="72" t="s">
        <v>635</v>
      </c>
      <c r="H111" s="77">
        <v>4275</v>
      </c>
      <c r="I111" s="77">
        <v>4275</v>
      </c>
      <c r="J111" s="77">
        <v>4275</v>
      </c>
      <c r="K111" s="99" t="s">
        <v>2934</v>
      </c>
      <c r="L111" s="100">
        <v>44805</v>
      </c>
      <c r="M111" s="100">
        <v>46265</v>
      </c>
      <c r="N111" s="99" t="s">
        <v>4847</v>
      </c>
      <c r="O111" s="82" t="s">
        <v>2934</v>
      </c>
      <c r="P111" s="75"/>
      <c r="Q111" s="59" t="str">
        <f>IF(C111="","",'OPĆI DIO'!$C$1)</f>
        <v>3041 INSTITUT RUĐER BOŠKOVIĆ</v>
      </c>
      <c r="R111" s="59" t="str">
        <f t="shared" si="7"/>
        <v>313</v>
      </c>
      <c r="S111" s="59" t="str">
        <f t="shared" si="8"/>
        <v>31</v>
      </c>
      <c r="T111" s="59" t="str">
        <f t="shared" si="9"/>
        <v>15</v>
      </c>
      <c r="U111" s="59" t="str">
        <f t="shared" si="10"/>
        <v>3</v>
      </c>
      <c r="V111" s="59"/>
      <c r="W111" s="59"/>
      <c r="X111" s="59"/>
      <c r="Y111" s="59">
        <v>4312</v>
      </c>
      <c r="Z111" s="59" t="s">
        <v>963</v>
      </c>
      <c r="AA111" s="59"/>
      <c r="AB111" s="59" t="str">
        <f t="shared" si="4"/>
        <v>43</v>
      </c>
      <c r="AC111" s="59" t="str">
        <f t="shared" si="5"/>
        <v>431</v>
      </c>
      <c r="AD111" s="59"/>
      <c r="AE111" s="59" t="s">
        <v>1645</v>
      </c>
      <c r="AF111" s="59" t="s">
        <v>1646</v>
      </c>
      <c r="AG111" s="59" t="str">
        <f t="shared" si="11"/>
        <v>A679072</v>
      </c>
      <c r="AH111" s="59" t="s">
        <v>677</v>
      </c>
    </row>
    <row r="112" spans="1:34" ht="15.75" customHeight="1">
      <c r="A112" s="98">
        <v>51</v>
      </c>
      <c r="B112" s="72" t="s">
        <v>498</v>
      </c>
      <c r="C112" s="99">
        <v>3211</v>
      </c>
      <c r="D112" s="72" t="s">
        <v>648</v>
      </c>
      <c r="E112" s="93" t="s">
        <v>2933</v>
      </c>
      <c r="F112" s="72" t="s">
        <v>2934</v>
      </c>
      <c r="G112" s="72" t="s">
        <v>635</v>
      </c>
      <c r="H112" s="77">
        <v>2850</v>
      </c>
      <c r="I112" s="77">
        <v>2850</v>
      </c>
      <c r="J112" s="77">
        <v>2850</v>
      </c>
      <c r="K112" s="99" t="s">
        <v>2934</v>
      </c>
      <c r="L112" s="100">
        <v>44805</v>
      </c>
      <c r="M112" s="100">
        <v>46265</v>
      </c>
      <c r="N112" s="99" t="s">
        <v>4847</v>
      </c>
      <c r="O112" s="82" t="s">
        <v>2934</v>
      </c>
      <c r="P112" s="75"/>
      <c r="Q112" s="59" t="str">
        <f>IF(C112="","",'OPĆI DIO'!$C$1)</f>
        <v>3041 INSTITUT RUĐER BOŠKOVIĆ</v>
      </c>
      <c r="R112" s="59" t="str">
        <f t="shared" si="7"/>
        <v>321</v>
      </c>
      <c r="S112" s="59" t="str">
        <f t="shared" si="8"/>
        <v>32</v>
      </c>
      <c r="T112" s="59" t="str">
        <f t="shared" si="9"/>
        <v>15</v>
      </c>
      <c r="U112" s="59" t="str">
        <f t="shared" si="10"/>
        <v>3</v>
      </c>
      <c r="V112" s="59"/>
      <c r="W112" s="59"/>
      <c r="X112" s="59"/>
      <c r="Y112" s="59">
        <v>4411</v>
      </c>
      <c r="Z112" s="59" t="s">
        <v>966</v>
      </c>
      <c r="AA112" s="59"/>
      <c r="AB112" s="59" t="str">
        <f t="shared" si="4"/>
        <v>44</v>
      </c>
      <c r="AC112" s="59" t="str">
        <f t="shared" si="5"/>
        <v>441</v>
      </c>
      <c r="AD112" s="59"/>
      <c r="AE112" s="59" t="s">
        <v>1647</v>
      </c>
      <c r="AF112" s="59" t="s">
        <v>1648</v>
      </c>
      <c r="AG112" s="59" t="str">
        <f t="shared" si="11"/>
        <v>A679072</v>
      </c>
      <c r="AH112" s="59" t="s">
        <v>677</v>
      </c>
    </row>
    <row r="113" spans="1:34" ht="15.75" customHeight="1">
      <c r="A113" s="98">
        <v>51</v>
      </c>
      <c r="B113" s="72" t="s">
        <v>498</v>
      </c>
      <c r="C113" s="99">
        <v>3222</v>
      </c>
      <c r="D113" s="72" t="s">
        <v>671</v>
      </c>
      <c r="E113" s="93" t="s">
        <v>2933</v>
      </c>
      <c r="F113" s="72" t="s">
        <v>2934</v>
      </c>
      <c r="G113" s="72" t="s">
        <v>635</v>
      </c>
      <c r="H113" s="77">
        <v>7125</v>
      </c>
      <c r="I113" s="77">
        <v>7125</v>
      </c>
      <c r="J113" s="77">
        <v>7125</v>
      </c>
      <c r="K113" s="99" t="s">
        <v>2934</v>
      </c>
      <c r="L113" s="100">
        <v>44805</v>
      </c>
      <c r="M113" s="100">
        <v>46265</v>
      </c>
      <c r="N113" s="99" t="s">
        <v>4847</v>
      </c>
      <c r="O113" s="82" t="s">
        <v>2934</v>
      </c>
      <c r="P113" s="75"/>
      <c r="Q113" s="59" t="str">
        <f>IF(C113="","",'OPĆI DIO'!$C$1)</f>
        <v>3041 INSTITUT RUĐER BOŠKOVIĆ</v>
      </c>
      <c r="R113" s="59" t="str">
        <f t="shared" si="7"/>
        <v>322</v>
      </c>
      <c r="S113" s="59" t="str">
        <f t="shared" si="8"/>
        <v>32</v>
      </c>
      <c r="T113" s="59" t="str">
        <f t="shared" si="9"/>
        <v>15</v>
      </c>
      <c r="U113" s="59" t="str">
        <f t="shared" si="10"/>
        <v>3</v>
      </c>
      <c r="V113" s="59"/>
      <c r="W113" s="59"/>
      <c r="X113" s="59"/>
      <c r="Y113" s="59">
        <v>4511</v>
      </c>
      <c r="Z113" s="59" t="s">
        <v>969</v>
      </c>
      <c r="AA113" s="59"/>
      <c r="AB113" s="59" t="str">
        <f t="shared" si="4"/>
        <v>45</v>
      </c>
      <c r="AC113" s="59" t="str">
        <f t="shared" si="5"/>
        <v>451</v>
      </c>
      <c r="AD113" s="59"/>
      <c r="AE113" s="59" t="s">
        <v>1649</v>
      </c>
      <c r="AF113" s="59" t="s">
        <v>1650</v>
      </c>
      <c r="AG113" s="59" t="str">
        <f t="shared" si="11"/>
        <v>A679072</v>
      </c>
      <c r="AH113" s="59" t="s">
        <v>677</v>
      </c>
    </row>
    <row r="114" spans="1:34" ht="15.75" customHeight="1">
      <c r="A114" s="98">
        <v>51</v>
      </c>
      <c r="B114" s="72" t="s">
        <v>498</v>
      </c>
      <c r="C114" s="99">
        <v>3299</v>
      </c>
      <c r="D114" s="72" t="s">
        <v>749</v>
      </c>
      <c r="E114" s="93" t="s">
        <v>2933</v>
      </c>
      <c r="F114" s="72" t="s">
        <v>2934</v>
      </c>
      <c r="G114" s="72" t="s">
        <v>635</v>
      </c>
      <c r="H114" s="77">
        <v>23513</v>
      </c>
      <c r="I114" s="77">
        <v>23513</v>
      </c>
      <c r="J114" s="77">
        <v>23513</v>
      </c>
      <c r="K114" s="99" t="s">
        <v>2934</v>
      </c>
      <c r="L114" s="100">
        <v>44805</v>
      </c>
      <c r="M114" s="100">
        <v>46265</v>
      </c>
      <c r="N114" s="99" t="s">
        <v>4847</v>
      </c>
      <c r="O114" s="82" t="s">
        <v>2934</v>
      </c>
      <c r="P114" s="75"/>
      <c r="Q114" s="59" t="str">
        <f>IF(C114="","",'OPĆI DIO'!$C$1)</f>
        <v>3041 INSTITUT RUĐER BOŠKOVIĆ</v>
      </c>
      <c r="R114" s="59" t="str">
        <f t="shared" si="7"/>
        <v>329</v>
      </c>
      <c r="S114" s="59" t="str">
        <f t="shared" si="8"/>
        <v>32</v>
      </c>
      <c r="T114" s="59" t="str">
        <f t="shared" si="9"/>
        <v>15</v>
      </c>
      <c r="U114" s="59" t="str">
        <f t="shared" si="10"/>
        <v>3</v>
      </c>
      <c r="V114" s="59"/>
      <c r="W114" s="59"/>
      <c r="X114" s="59"/>
      <c r="Y114" s="59">
        <v>4521</v>
      </c>
      <c r="Z114" s="59" t="s">
        <v>972</v>
      </c>
      <c r="AA114" s="59"/>
      <c r="AB114" s="59" t="str">
        <f t="shared" si="4"/>
        <v>45</v>
      </c>
      <c r="AC114" s="59" t="str">
        <f t="shared" si="5"/>
        <v>452</v>
      </c>
      <c r="AD114" s="59"/>
      <c r="AE114" s="59" t="s">
        <v>1651</v>
      </c>
      <c r="AF114" s="59" t="s">
        <v>1652</v>
      </c>
      <c r="AG114" s="59" t="str">
        <f t="shared" si="11"/>
        <v>A679072</v>
      </c>
      <c r="AH114" s="59" t="s">
        <v>677</v>
      </c>
    </row>
    <row r="115" spans="1:34" ht="15.75" customHeight="1">
      <c r="A115" s="98">
        <v>51</v>
      </c>
      <c r="B115" s="72" t="s">
        <v>498</v>
      </c>
      <c r="C115" s="99">
        <v>4224</v>
      </c>
      <c r="D115" s="72" t="s">
        <v>922</v>
      </c>
      <c r="E115" s="93" t="s">
        <v>2933</v>
      </c>
      <c r="F115" s="72" t="s">
        <v>2934</v>
      </c>
      <c r="G115" s="72" t="s">
        <v>635</v>
      </c>
      <c r="H115" s="77">
        <v>7838</v>
      </c>
      <c r="I115" s="77">
        <v>7838</v>
      </c>
      <c r="J115" s="77">
        <v>7838</v>
      </c>
      <c r="K115" s="99" t="s">
        <v>2934</v>
      </c>
      <c r="L115" s="100">
        <v>44805</v>
      </c>
      <c r="M115" s="100">
        <v>46265</v>
      </c>
      <c r="N115" s="99" t="s">
        <v>4847</v>
      </c>
      <c r="O115" s="82" t="s">
        <v>2934</v>
      </c>
      <c r="P115" s="75"/>
      <c r="Q115" s="59" t="str">
        <f>IF(C115="","",'OPĆI DIO'!$C$1)</f>
        <v>3041 INSTITUT RUĐER BOŠKOVIĆ</v>
      </c>
      <c r="R115" s="59" t="str">
        <f t="shared" si="7"/>
        <v>422</v>
      </c>
      <c r="S115" s="59" t="str">
        <f t="shared" si="8"/>
        <v>42</v>
      </c>
      <c r="T115" s="59" t="str">
        <f t="shared" si="9"/>
        <v>15</v>
      </c>
      <c r="U115" s="59" t="str">
        <f t="shared" si="10"/>
        <v>4</v>
      </c>
      <c r="V115" s="59"/>
      <c r="W115" s="59"/>
      <c r="X115" s="59"/>
      <c r="Y115" s="59">
        <v>4531</v>
      </c>
      <c r="Z115" s="59" t="s">
        <v>975</v>
      </c>
      <c r="AA115" s="59"/>
      <c r="AB115" s="59" t="str">
        <f t="shared" si="4"/>
        <v>45</v>
      </c>
      <c r="AC115" s="59" t="str">
        <f t="shared" si="5"/>
        <v>453</v>
      </c>
      <c r="AD115" s="59"/>
      <c r="AE115" s="59" t="s">
        <v>1653</v>
      </c>
      <c r="AF115" s="59" t="s">
        <v>1654</v>
      </c>
      <c r="AG115" s="59" t="str">
        <f t="shared" si="11"/>
        <v>A679072</v>
      </c>
      <c r="AH115" s="59" t="s">
        <v>677</v>
      </c>
    </row>
    <row r="116" spans="1:34" ht="15.75" customHeight="1">
      <c r="A116" s="98">
        <v>51</v>
      </c>
      <c r="B116" s="72" t="s">
        <v>498</v>
      </c>
      <c r="C116" s="99">
        <v>3111</v>
      </c>
      <c r="D116" s="72" t="s">
        <v>628</v>
      </c>
      <c r="E116" s="93" t="s">
        <v>2935</v>
      </c>
      <c r="F116" s="72" t="s">
        <v>2936</v>
      </c>
      <c r="G116" s="72" t="s">
        <v>635</v>
      </c>
      <c r="H116" s="77">
        <v>5046.8</v>
      </c>
      <c r="I116" s="77">
        <v>5046.8</v>
      </c>
      <c r="J116" s="77">
        <v>5046.8</v>
      </c>
      <c r="K116" s="99" t="s">
        <v>2936</v>
      </c>
      <c r="L116" s="100">
        <v>44805</v>
      </c>
      <c r="M116" s="100">
        <v>46265</v>
      </c>
      <c r="N116" s="99" t="s">
        <v>4847</v>
      </c>
      <c r="O116" s="82" t="s">
        <v>4902</v>
      </c>
      <c r="P116" s="75"/>
      <c r="Q116" s="59" t="str">
        <f>IF(C116="","",'OPĆI DIO'!$C$1)</f>
        <v>3041 INSTITUT RUĐER BOŠKOVIĆ</v>
      </c>
      <c r="R116" s="59" t="str">
        <f t="shared" si="7"/>
        <v>311</v>
      </c>
      <c r="S116" s="59" t="str">
        <f t="shared" si="8"/>
        <v>31</v>
      </c>
      <c r="T116" s="59" t="str">
        <f t="shared" si="9"/>
        <v>15</v>
      </c>
      <c r="U116" s="59" t="str">
        <f t="shared" si="10"/>
        <v>3</v>
      </c>
      <c r="V116" s="59"/>
      <c r="W116" s="59"/>
      <c r="X116" s="59"/>
      <c r="Y116" s="59">
        <v>4541</v>
      </c>
      <c r="Z116" s="59" t="s">
        <v>978</v>
      </c>
      <c r="AA116" s="59"/>
      <c r="AB116" s="59" t="str">
        <f t="shared" si="4"/>
        <v>45</v>
      </c>
      <c r="AC116" s="59" t="str">
        <f t="shared" si="5"/>
        <v>454</v>
      </c>
      <c r="AD116" s="59"/>
      <c r="AE116" s="59" t="s">
        <v>1655</v>
      </c>
      <c r="AF116" s="59" t="s">
        <v>1656</v>
      </c>
      <c r="AG116" s="59" t="str">
        <f t="shared" si="11"/>
        <v>A679072</v>
      </c>
      <c r="AH116" s="59" t="s">
        <v>677</v>
      </c>
    </row>
    <row r="117" spans="1:34" ht="15.75" customHeight="1">
      <c r="A117" s="98">
        <v>51</v>
      </c>
      <c r="B117" s="72" t="s">
        <v>498</v>
      </c>
      <c r="C117" s="99">
        <v>3132</v>
      </c>
      <c r="D117" s="72" t="s">
        <v>645</v>
      </c>
      <c r="E117" s="93" t="s">
        <v>2935</v>
      </c>
      <c r="F117" s="72" t="s">
        <v>2936</v>
      </c>
      <c r="G117" s="72" t="s">
        <v>635</v>
      </c>
      <c r="H117" s="77">
        <v>946.27499999999998</v>
      </c>
      <c r="I117" s="77">
        <v>946.27499999999998</v>
      </c>
      <c r="J117" s="77">
        <v>946.27499999999998</v>
      </c>
      <c r="K117" s="99" t="s">
        <v>2936</v>
      </c>
      <c r="L117" s="100">
        <v>44805</v>
      </c>
      <c r="M117" s="100">
        <v>46265</v>
      </c>
      <c r="N117" s="99" t="s">
        <v>4847</v>
      </c>
      <c r="O117" s="82" t="s">
        <v>4902</v>
      </c>
      <c r="P117" s="75"/>
      <c r="Q117" s="59" t="str">
        <f>IF(C117="","",'OPĆI DIO'!$C$1)</f>
        <v>3041 INSTITUT RUĐER BOŠKOVIĆ</v>
      </c>
      <c r="R117" s="59" t="str">
        <f t="shared" si="7"/>
        <v>313</v>
      </c>
      <c r="S117" s="59" t="str">
        <f t="shared" si="8"/>
        <v>31</v>
      </c>
      <c r="T117" s="59" t="str">
        <f t="shared" si="9"/>
        <v>15</v>
      </c>
      <c r="U117" s="59" t="str">
        <f t="shared" si="10"/>
        <v>3</v>
      </c>
      <c r="V117" s="59"/>
      <c r="W117" s="59"/>
      <c r="X117" s="59"/>
      <c r="Y117" s="59">
        <v>5121</v>
      </c>
      <c r="Z117" s="59" t="s">
        <v>981</v>
      </c>
      <c r="AA117" s="59"/>
      <c r="AB117" s="59" t="str">
        <f t="shared" si="4"/>
        <v>51</v>
      </c>
      <c r="AC117" s="59" t="str">
        <f t="shared" si="5"/>
        <v>512</v>
      </c>
      <c r="AD117" s="59"/>
      <c r="AE117" s="59" t="s">
        <v>1657</v>
      </c>
      <c r="AF117" s="59" t="s">
        <v>1658</v>
      </c>
      <c r="AG117" s="59" t="str">
        <f t="shared" si="11"/>
        <v>A679072</v>
      </c>
      <c r="AH117" s="59" t="s">
        <v>677</v>
      </c>
    </row>
    <row r="118" spans="1:34" ht="15.75" customHeight="1">
      <c r="A118" s="98">
        <v>51</v>
      </c>
      <c r="B118" s="72" t="s">
        <v>498</v>
      </c>
      <c r="C118" s="99">
        <v>3211</v>
      </c>
      <c r="D118" s="72" t="s">
        <v>648</v>
      </c>
      <c r="E118" s="93" t="s">
        <v>2935</v>
      </c>
      <c r="F118" s="72" t="s">
        <v>2936</v>
      </c>
      <c r="G118" s="72" t="s">
        <v>635</v>
      </c>
      <c r="H118" s="77">
        <v>5993.0749999999998</v>
      </c>
      <c r="I118" s="77">
        <v>5993.0749999999998</v>
      </c>
      <c r="J118" s="77">
        <v>5993.0749999999998</v>
      </c>
      <c r="K118" s="99" t="s">
        <v>2936</v>
      </c>
      <c r="L118" s="100">
        <v>44805</v>
      </c>
      <c r="M118" s="100">
        <v>46265</v>
      </c>
      <c r="N118" s="99" t="s">
        <v>4847</v>
      </c>
      <c r="O118" s="82" t="s">
        <v>4902</v>
      </c>
      <c r="P118" s="75"/>
      <c r="Q118" s="59" t="str">
        <f>IF(C118="","",'OPĆI DIO'!$C$1)</f>
        <v>3041 INSTITUT RUĐER BOŠKOVIĆ</v>
      </c>
      <c r="R118" s="59" t="str">
        <f t="shared" si="7"/>
        <v>321</v>
      </c>
      <c r="S118" s="59" t="str">
        <f t="shared" si="8"/>
        <v>32</v>
      </c>
      <c r="T118" s="59" t="str">
        <f t="shared" si="9"/>
        <v>15</v>
      </c>
      <c r="U118" s="59" t="str">
        <f t="shared" si="10"/>
        <v>3</v>
      </c>
      <c r="V118" s="59"/>
      <c r="W118" s="59"/>
      <c r="X118" s="59"/>
      <c r="Y118" s="59">
        <v>5443</v>
      </c>
      <c r="Z118" s="59" t="s">
        <v>984</v>
      </c>
      <c r="AA118" s="59"/>
      <c r="AB118" s="59" t="str">
        <f t="shared" si="4"/>
        <v>54</v>
      </c>
      <c r="AC118" s="59" t="str">
        <f t="shared" si="5"/>
        <v>544</v>
      </c>
      <c r="AD118" s="59"/>
      <c r="AE118" s="59" t="s">
        <v>1659</v>
      </c>
      <c r="AF118" s="59" t="s">
        <v>1660</v>
      </c>
      <c r="AG118" s="59" t="str">
        <f t="shared" si="11"/>
        <v>A679072</v>
      </c>
      <c r="AH118" s="59" t="s">
        <v>677</v>
      </c>
    </row>
    <row r="119" spans="1:34" ht="15.75" customHeight="1">
      <c r="A119" s="98">
        <v>51</v>
      </c>
      <c r="B119" s="72" t="s">
        <v>498</v>
      </c>
      <c r="C119" s="99">
        <v>3222</v>
      </c>
      <c r="D119" s="72" t="s">
        <v>671</v>
      </c>
      <c r="E119" s="93" t="s">
        <v>2935</v>
      </c>
      <c r="F119" s="72" t="s">
        <v>2936</v>
      </c>
      <c r="G119" s="72" t="s">
        <v>635</v>
      </c>
      <c r="H119" s="77">
        <v>3154.25</v>
      </c>
      <c r="I119" s="77">
        <v>3154.25</v>
      </c>
      <c r="J119" s="77">
        <v>3154.25</v>
      </c>
      <c r="K119" s="99" t="s">
        <v>2936</v>
      </c>
      <c r="L119" s="100">
        <v>44805</v>
      </c>
      <c r="M119" s="100">
        <v>46265</v>
      </c>
      <c r="N119" s="99" t="s">
        <v>4847</v>
      </c>
      <c r="O119" s="82" t="s">
        <v>4902</v>
      </c>
      <c r="P119" s="75"/>
      <c r="Q119" s="59" t="str">
        <f>IF(C119="","",'OPĆI DIO'!$C$1)</f>
        <v>3041 INSTITUT RUĐER BOŠKOVIĆ</v>
      </c>
      <c r="R119" s="59" t="str">
        <f t="shared" si="7"/>
        <v>322</v>
      </c>
      <c r="S119" s="59" t="str">
        <f t="shared" si="8"/>
        <v>32</v>
      </c>
      <c r="T119" s="59" t="str">
        <f t="shared" si="9"/>
        <v>15</v>
      </c>
      <c r="U119" s="59" t="str">
        <f t="shared" si="10"/>
        <v>3</v>
      </c>
      <c r="V119" s="59"/>
      <c r="W119" s="59"/>
      <c r="X119" s="59"/>
      <c r="Y119" s="59">
        <v>5121</v>
      </c>
      <c r="Z119" s="59" t="s">
        <v>987</v>
      </c>
      <c r="AA119" s="59"/>
      <c r="AB119" s="59" t="str">
        <f t="shared" si="4"/>
        <v>51</v>
      </c>
      <c r="AC119" s="59" t="str">
        <f t="shared" si="5"/>
        <v>512</v>
      </c>
      <c r="AD119" s="59"/>
      <c r="AE119" s="59" t="s">
        <v>1661</v>
      </c>
      <c r="AF119" s="59" t="s">
        <v>1662</v>
      </c>
      <c r="AG119" s="59" t="str">
        <f t="shared" si="11"/>
        <v>A679072</v>
      </c>
      <c r="AH119" s="59" t="s">
        <v>677</v>
      </c>
    </row>
    <row r="120" spans="1:34" ht="15.75" customHeight="1">
      <c r="A120" s="98">
        <v>51</v>
      </c>
      <c r="B120" s="72" t="s">
        <v>498</v>
      </c>
      <c r="C120" s="99">
        <v>3239</v>
      </c>
      <c r="D120" s="72" t="s">
        <v>720</v>
      </c>
      <c r="E120" s="93" t="s">
        <v>2935</v>
      </c>
      <c r="F120" s="72" t="s">
        <v>2936</v>
      </c>
      <c r="G120" s="72" t="s">
        <v>635</v>
      </c>
      <c r="H120" s="77">
        <v>16402.100000000002</v>
      </c>
      <c r="I120" s="77">
        <v>16402.100000000002</v>
      </c>
      <c r="J120" s="77">
        <v>16402.100000000002</v>
      </c>
      <c r="K120" s="99" t="s">
        <v>2936</v>
      </c>
      <c r="L120" s="100">
        <v>44805</v>
      </c>
      <c r="M120" s="100">
        <v>46265</v>
      </c>
      <c r="N120" s="99" t="s">
        <v>4847</v>
      </c>
      <c r="O120" s="82" t="s">
        <v>4902</v>
      </c>
      <c r="P120" s="75"/>
      <c r="Q120" s="59" t="str">
        <f>IF(C120="","",'OPĆI DIO'!$C$1)</f>
        <v>3041 INSTITUT RUĐER BOŠKOVIĆ</v>
      </c>
      <c r="R120" s="59" t="str">
        <f t="shared" si="7"/>
        <v>323</v>
      </c>
      <c r="S120" s="59" t="str">
        <f t="shared" si="8"/>
        <v>32</v>
      </c>
      <c r="T120" s="59" t="str">
        <f t="shared" si="9"/>
        <v>15</v>
      </c>
      <c r="U120" s="59" t="str">
        <f t="shared" si="10"/>
        <v>3</v>
      </c>
      <c r="V120" s="59"/>
      <c r="W120" s="59"/>
      <c r="X120" s="59"/>
      <c r="Y120" s="59">
        <v>5122</v>
      </c>
      <c r="Z120" s="59" t="s">
        <v>990</v>
      </c>
      <c r="AA120" s="59"/>
      <c r="AB120" s="59" t="str">
        <f t="shared" si="4"/>
        <v>51</v>
      </c>
      <c r="AC120" s="59" t="str">
        <f t="shared" si="5"/>
        <v>512</v>
      </c>
      <c r="AD120" s="59"/>
      <c r="AE120" s="59" t="s">
        <v>1663</v>
      </c>
      <c r="AF120" s="59" t="s">
        <v>1664</v>
      </c>
      <c r="AG120" s="59" t="str">
        <f t="shared" si="11"/>
        <v>A679072</v>
      </c>
      <c r="AH120" s="59" t="s">
        <v>677</v>
      </c>
    </row>
    <row r="121" spans="1:34" ht="15.75" customHeight="1">
      <c r="A121" s="98">
        <v>51</v>
      </c>
      <c r="B121" s="72" t="s">
        <v>498</v>
      </c>
      <c r="C121" s="99">
        <v>3111</v>
      </c>
      <c r="D121" s="72" t="s">
        <v>628</v>
      </c>
      <c r="E121" s="93" t="s">
        <v>4859</v>
      </c>
      <c r="F121" s="72" t="s">
        <v>4903</v>
      </c>
      <c r="G121" s="72" t="s">
        <v>635</v>
      </c>
      <c r="H121" s="77">
        <v>27775.113068482817</v>
      </c>
      <c r="I121" s="77">
        <v>27775.113068482817</v>
      </c>
      <c r="J121" s="77">
        <v>27775.113068482817</v>
      </c>
      <c r="K121" s="99" t="s">
        <v>4904</v>
      </c>
      <c r="L121" s="100">
        <v>44927</v>
      </c>
      <c r="M121" s="100">
        <v>46752</v>
      </c>
      <c r="N121" s="99" t="s">
        <v>4847</v>
      </c>
      <c r="O121" s="82" t="s">
        <v>4905</v>
      </c>
      <c r="P121" s="75"/>
      <c r="Q121" s="59" t="str">
        <f>IF(C121="","",'OPĆI DIO'!$C$1)</f>
        <v>3041 INSTITUT RUĐER BOŠKOVIĆ</v>
      </c>
      <c r="R121" s="59" t="str">
        <f t="shared" si="7"/>
        <v>311</v>
      </c>
      <c r="S121" s="59" t="str">
        <f t="shared" si="8"/>
        <v>31</v>
      </c>
      <c r="T121" s="59" t="str">
        <f t="shared" si="9"/>
        <v>15</v>
      </c>
      <c r="U121" s="59" t="str">
        <f t="shared" si="10"/>
        <v>3</v>
      </c>
      <c r="V121" s="59"/>
      <c r="W121" s="59"/>
      <c r="X121" s="59"/>
      <c r="Y121" s="59">
        <v>5141</v>
      </c>
      <c r="Z121" s="59" t="s">
        <v>993</v>
      </c>
      <c r="AA121" s="59"/>
      <c r="AB121" s="59" t="str">
        <f t="shared" si="4"/>
        <v>51</v>
      </c>
      <c r="AC121" s="59" t="str">
        <f t="shared" si="5"/>
        <v>514</v>
      </c>
      <c r="AD121" s="59"/>
      <c r="AE121" s="59" t="s">
        <v>1665</v>
      </c>
      <c r="AF121" s="59" t="s">
        <v>1666</v>
      </c>
      <c r="AG121" s="59" t="str">
        <f t="shared" si="11"/>
        <v>A679072</v>
      </c>
      <c r="AH121" s="59" t="s">
        <v>677</v>
      </c>
    </row>
    <row r="122" spans="1:34" ht="15.75" customHeight="1">
      <c r="A122" s="98">
        <v>51</v>
      </c>
      <c r="B122" s="72" t="s">
        <v>498</v>
      </c>
      <c r="C122" s="99">
        <v>3132</v>
      </c>
      <c r="D122" s="72" t="s">
        <v>645</v>
      </c>
      <c r="E122" s="93" t="s">
        <v>4859</v>
      </c>
      <c r="F122" s="72" t="s">
        <v>4903</v>
      </c>
      <c r="G122" s="72" t="s">
        <v>635</v>
      </c>
      <c r="H122" s="77">
        <v>4582.9225508049185</v>
      </c>
      <c r="I122" s="77">
        <v>4582.9225508049185</v>
      </c>
      <c r="J122" s="77">
        <v>4582.9225508049185</v>
      </c>
      <c r="K122" s="99" t="s">
        <v>4904</v>
      </c>
      <c r="L122" s="100">
        <v>44927</v>
      </c>
      <c r="M122" s="100">
        <v>46752</v>
      </c>
      <c r="N122" s="99" t="s">
        <v>4847</v>
      </c>
      <c r="O122" s="82" t="s">
        <v>4905</v>
      </c>
      <c r="P122" s="75"/>
      <c r="Q122" s="59" t="str">
        <f>IF(C122="","",'OPĆI DIO'!$C$1)</f>
        <v>3041 INSTITUT RUĐER BOŠKOVIĆ</v>
      </c>
      <c r="R122" s="59" t="str">
        <f t="shared" si="7"/>
        <v>313</v>
      </c>
      <c r="S122" s="59" t="str">
        <f t="shared" si="8"/>
        <v>31</v>
      </c>
      <c r="T122" s="59" t="str">
        <f t="shared" si="9"/>
        <v>15</v>
      </c>
      <c r="U122" s="59" t="str">
        <f t="shared" si="10"/>
        <v>3</v>
      </c>
      <c r="V122" s="59"/>
      <c r="W122" s="59"/>
      <c r="X122" s="59"/>
      <c r="Y122" s="59">
        <v>5181</v>
      </c>
      <c r="Z122" s="59" t="s">
        <v>996</v>
      </c>
      <c r="AA122" s="59"/>
      <c r="AB122" s="59" t="str">
        <f t="shared" si="4"/>
        <v>51</v>
      </c>
      <c r="AC122" s="59" t="str">
        <f t="shared" si="5"/>
        <v>518</v>
      </c>
      <c r="AD122" s="59"/>
      <c r="AE122" s="59" t="s">
        <v>1667</v>
      </c>
      <c r="AF122" s="59" t="s">
        <v>1668</v>
      </c>
      <c r="AG122" s="59" t="str">
        <f t="shared" si="11"/>
        <v>A679072</v>
      </c>
      <c r="AH122" s="59" t="s">
        <v>677</v>
      </c>
    </row>
    <row r="123" spans="1:34" ht="15.75" customHeight="1">
      <c r="A123" s="98">
        <v>51</v>
      </c>
      <c r="B123" s="72" t="s">
        <v>498</v>
      </c>
      <c r="C123" s="99">
        <v>3211</v>
      </c>
      <c r="D123" s="72" t="s">
        <v>648</v>
      </c>
      <c r="E123" s="93" t="s">
        <v>4859</v>
      </c>
      <c r="F123" s="72" t="s">
        <v>4903</v>
      </c>
      <c r="G123" s="72" t="s">
        <v>635</v>
      </c>
      <c r="H123" s="77">
        <v>704.32737970232029</v>
      </c>
      <c r="I123" s="77">
        <v>704.32737970232029</v>
      </c>
      <c r="J123" s="77">
        <v>704.32737970232029</v>
      </c>
      <c r="K123" s="99" t="s">
        <v>4904</v>
      </c>
      <c r="L123" s="100">
        <v>44927</v>
      </c>
      <c r="M123" s="100">
        <v>46752</v>
      </c>
      <c r="N123" s="99" t="s">
        <v>4847</v>
      </c>
      <c r="O123" s="82" t="s">
        <v>4905</v>
      </c>
      <c r="P123" s="75"/>
      <c r="Q123" s="59" t="str">
        <f>IF(C123="","",'OPĆI DIO'!$C$1)</f>
        <v>3041 INSTITUT RUĐER BOŠKOVIĆ</v>
      </c>
      <c r="R123" s="59" t="str">
        <f t="shared" si="7"/>
        <v>321</v>
      </c>
      <c r="S123" s="59" t="str">
        <f t="shared" si="8"/>
        <v>32</v>
      </c>
      <c r="T123" s="59" t="str">
        <f t="shared" si="9"/>
        <v>15</v>
      </c>
      <c r="U123" s="59" t="str">
        <f t="shared" si="10"/>
        <v>3</v>
      </c>
      <c r="V123" s="59"/>
      <c r="W123" s="59"/>
      <c r="X123" s="59"/>
      <c r="Y123" s="59">
        <v>5183</v>
      </c>
      <c r="Z123" s="59" t="s">
        <v>999</v>
      </c>
      <c r="AA123" s="59"/>
      <c r="AB123" s="59" t="str">
        <f t="shared" si="4"/>
        <v>51</v>
      </c>
      <c r="AC123" s="59" t="str">
        <f t="shared" si="5"/>
        <v>518</v>
      </c>
      <c r="AD123" s="59"/>
      <c r="AE123" s="59" t="s">
        <v>1669</v>
      </c>
      <c r="AF123" s="59" t="s">
        <v>1670</v>
      </c>
      <c r="AG123" s="59" t="str">
        <f t="shared" si="11"/>
        <v>A679072</v>
      </c>
      <c r="AH123" s="59" t="s">
        <v>677</v>
      </c>
    </row>
    <row r="124" spans="1:34" ht="15.75" customHeight="1">
      <c r="A124" s="98">
        <v>51</v>
      </c>
      <c r="B124" s="72" t="s">
        <v>498</v>
      </c>
      <c r="C124" s="99">
        <v>3213</v>
      </c>
      <c r="D124" s="72" t="s">
        <v>660</v>
      </c>
      <c r="E124" s="93" t="s">
        <v>4859</v>
      </c>
      <c r="F124" s="72" t="s">
        <v>4903</v>
      </c>
      <c r="G124" s="72" t="s">
        <v>635</v>
      </c>
      <c r="H124" s="77">
        <v>1037.2386501191263</v>
      </c>
      <c r="I124" s="77">
        <v>1037.2386501191263</v>
      </c>
      <c r="J124" s="77">
        <v>1037.2386501191263</v>
      </c>
      <c r="K124" s="99" t="s">
        <v>4904</v>
      </c>
      <c r="L124" s="100">
        <v>44927</v>
      </c>
      <c r="M124" s="100">
        <v>46752</v>
      </c>
      <c r="N124" s="99" t="s">
        <v>4847</v>
      </c>
      <c r="O124" s="82" t="s">
        <v>4905</v>
      </c>
      <c r="P124" s="75"/>
      <c r="Q124" s="59" t="str">
        <f>IF(C124="","",'OPĆI DIO'!$C$1)</f>
        <v>3041 INSTITUT RUĐER BOŠKOVIĆ</v>
      </c>
      <c r="R124" s="59" t="str">
        <f t="shared" si="7"/>
        <v>321</v>
      </c>
      <c r="S124" s="59" t="str">
        <f t="shared" si="8"/>
        <v>32</v>
      </c>
      <c r="T124" s="59" t="str">
        <f t="shared" si="9"/>
        <v>15</v>
      </c>
      <c r="U124" s="59" t="str">
        <f t="shared" si="10"/>
        <v>3</v>
      </c>
      <c r="V124" s="59"/>
      <c r="W124" s="59"/>
      <c r="X124" s="59"/>
      <c r="Y124" s="59">
        <v>5422</v>
      </c>
      <c r="Z124" s="59" t="s">
        <v>1002</v>
      </c>
      <c r="AA124" s="59"/>
      <c r="AB124" s="59" t="str">
        <f t="shared" si="4"/>
        <v>54</v>
      </c>
      <c r="AC124" s="59" t="str">
        <f t="shared" si="5"/>
        <v>542</v>
      </c>
      <c r="AD124" s="59"/>
      <c r="AE124" s="59" t="s">
        <v>1671</v>
      </c>
      <c r="AF124" s="59" t="s">
        <v>1672</v>
      </c>
      <c r="AG124" s="59" t="str">
        <f t="shared" si="11"/>
        <v>A679072</v>
      </c>
      <c r="AH124" s="59" t="s">
        <v>677</v>
      </c>
    </row>
    <row r="125" spans="1:34" ht="15.75" customHeight="1">
      <c r="A125" s="98">
        <v>51</v>
      </c>
      <c r="B125" s="72" t="s">
        <v>498</v>
      </c>
      <c r="C125" s="99">
        <v>3222</v>
      </c>
      <c r="D125" s="72" t="s">
        <v>671</v>
      </c>
      <c r="E125" s="93" t="s">
        <v>4859</v>
      </c>
      <c r="F125" s="72" t="s">
        <v>4903</v>
      </c>
      <c r="G125" s="72" t="s">
        <v>635</v>
      </c>
      <c r="H125" s="77">
        <v>2353.0393822023884</v>
      </c>
      <c r="I125" s="77">
        <v>2353.0393822023884</v>
      </c>
      <c r="J125" s="77">
        <v>2353.0393822023884</v>
      </c>
      <c r="K125" s="99" t="s">
        <v>4904</v>
      </c>
      <c r="L125" s="100">
        <v>44927</v>
      </c>
      <c r="M125" s="100">
        <v>46752</v>
      </c>
      <c r="N125" s="99" t="s">
        <v>4847</v>
      </c>
      <c r="O125" s="82" t="s">
        <v>4905</v>
      </c>
      <c r="P125" s="75"/>
      <c r="Q125" s="59" t="str">
        <f>IF(C125="","",'OPĆI DIO'!$C$1)</f>
        <v>3041 INSTITUT RUĐER BOŠKOVIĆ</v>
      </c>
      <c r="R125" s="59" t="str">
        <f t="shared" si="7"/>
        <v>322</v>
      </c>
      <c r="S125" s="59" t="str">
        <f t="shared" si="8"/>
        <v>32</v>
      </c>
      <c r="T125" s="59" t="str">
        <f t="shared" si="9"/>
        <v>15</v>
      </c>
      <c r="U125" s="59" t="str">
        <f t="shared" si="10"/>
        <v>3</v>
      </c>
      <c r="V125" s="59"/>
      <c r="W125" s="59"/>
      <c r="X125" s="59"/>
      <c r="Y125" s="59">
        <v>5431</v>
      </c>
      <c r="Z125" s="59" t="s">
        <v>1005</v>
      </c>
      <c r="AA125" s="59"/>
      <c r="AB125" s="59" t="str">
        <f t="shared" si="4"/>
        <v>54</v>
      </c>
      <c r="AC125" s="59" t="str">
        <f t="shared" si="5"/>
        <v>543</v>
      </c>
      <c r="AD125" s="59"/>
      <c r="AE125" s="59" t="s">
        <v>1673</v>
      </c>
      <c r="AF125" s="59" t="s">
        <v>1674</v>
      </c>
      <c r="AG125" s="59" t="str">
        <f t="shared" si="11"/>
        <v>A679072</v>
      </c>
      <c r="AH125" s="59" t="s">
        <v>677</v>
      </c>
    </row>
    <row r="126" spans="1:34" ht="15.75" customHeight="1">
      <c r="A126" s="98">
        <v>51</v>
      </c>
      <c r="B126" s="72" t="s">
        <v>498</v>
      </c>
      <c r="C126" s="99">
        <v>3294</v>
      </c>
      <c r="D126" s="72" t="s">
        <v>740</v>
      </c>
      <c r="E126" s="93" t="s">
        <v>4859</v>
      </c>
      <c r="F126" s="72" t="s">
        <v>4903</v>
      </c>
      <c r="G126" s="72" t="s">
        <v>635</v>
      </c>
      <c r="H126" s="77">
        <v>295.7929444375431</v>
      </c>
      <c r="I126" s="77">
        <v>295.7929444375431</v>
      </c>
      <c r="J126" s="77">
        <v>295.7929444375431</v>
      </c>
      <c r="K126" s="99" t="s">
        <v>4904</v>
      </c>
      <c r="L126" s="100">
        <v>44927</v>
      </c>
      <c r="M126" s="100">
        <v>46752</v>
      </c>
      <c r="N126" s="99" t="s">
        <v>4847</v>
      </c>
      <c r="O126" s="82" t="s">
        <v>4905</v>
      </c>
      <c r="P126" s="75"/>
      <c r="Q126" s="59" t="str">
        <f>IF(C126="","",'OPĆI DIO'!$C$1)</f>
        <v>3041 INSTITUT RUĐER BOŠKOVIĆ</v>
      </c>
      <c r="R126" s="59" t="str">
        <f t="shared" si="7"/>
        <v>329</v>
      </c>
      <c r="S126" s="59" t="str">
        <f t="shared" si="8"/>
        <v>32</v>
      </c>
      <c r="T126" s="59" t="str">
        <f t="shared" si="9"/>
        <v>15</v>
      </c>
      <c r="U126" s="59" t="str">
        <f t="shared" si="10"/>
        <v>3</v>
      </c>
      <c r="V126" s="59"/>
      <c r="W126" s="59"/>
      <c r="X126" s="59"/>
      <c r="Y126" s="59">
        <v>5443</v>
      </c>
      <c r="Z126" s="59" t="s">
        <v>1008</v>
      </c>
      <c r="AA126" s="59"/>
      <c r="AB126" s="59" t="str">
        <f t="shared" si="4"/>
        <v>54</v>
      </c>
      <c r="AC126" s="59" t="str">
        <f t="shared" si="5"/>
        <v>544</v>
      </c>
      <c r="AD126" s="59"/>
      <c r="AE126" s="59" t="s">
        <v>1675</v>
      </c>
      <c r="AF126" s="59" t="s">
        <v>1676</v>
      </c>
      <c r="AG126" s="59" t="str">
        <f t="shared" si="11"/>
        <v>A679072</v>
      </c>
      <c r="AH126" s="59" t="s">
        <v>677</v>
      </c>
    </row>
    <row r="127" spans="1:34" ht="15.75" customHeight="1">
      <c r="A127" s="98">
        <v>51</v>
      </c>
      <c r="B127" s="72" t="s">
        <v>498</v>
      </c>
      <c r="C127" s="99">
        <v>4221</v>
      </c>
      <c r="D127" s="72" t="s">
        <v>915</v>
      </c>
      <c r="E127" s="93" t="s">
        <v>4859</v>
      </c>
      <c r="F127" s="72" t="s">
        <v>4903</v>
      </c>
      <c r="G127" s="72" t="s">
        <v>635</v>
      </c>
      <c r="H127" s="77">
        <v>1251.5660242508845</v>
      </c>
      <c r="I127" s="77">
        <v>1251.5660242508845</v>
      </c>
      <c r="J127" s="77">
        <v>1251.5660242508845</v>
      </c>
      <c r="K127" s="99" t="s">
        <v>4904</v>
      </c>
      <c r="L127" s="100">
        <v>44927</v>
      </c>
      <c r="M127" s="100">
        <v>46752</v>
      </c>
      <c r="N127" s="99" t="s">
        <v>4847</v>
      </c>
      <c r="O127" s="82" t="s">
        <v>4905</v>
      </c>
      <c r="P127" s="75"/>
      <c r="Q127" s="59" t="str">
        <f>IF(C127="","",'OPĆI DIO'!$C$1)</f>
        <v>3041 INSTITUT RUĐER BOŠKOVIĆ</v>
      </c>
      <c r="R127" s="59" t="str">
        <f t="shared" si="7"/>
        <v>422</v>
      </c>
      <c r="S127" s="59" t="str">
        <f t="shared" si="8"/>
        <v>42</v>
      </c>
      <c r="T127" s="59" t="str">
        <f t="shared" si="9"/>
        <v>15</v>
      </c>
      <c r="U127" s="59" t="str">
        <f t="shared" si="10"/>
        <v>4</v>
      </c>
      <c r="V127" s="59"/>
      <c r="W127" s="59"/>
      <c r="X127" s="59"/>
      <c r="Y127" s="59">
        <v>5445</v>
      </c>
      <c r="Z127" s="59" t="s">
        <v>1011</v>
      </c>
      <c r="AA127" s="59"/>
      <c r="AB127" s="59" t="str">
        <f t="shared" si="4"/>
        <v>54</v>
      </c>
      <c r="AC127" s="59" t="str">
        <f t="shared" si="5"/>
        <v>544</v>
      </c>
      <c r="AD127" s="59"/>
      <c r="AE127" s="59" t="s">
        <v>1677</v>
      </c>
      <c r="AF127" s="59" t="s">
        <v>1678</v>
      </c>
      <c r="AG127" s="59" t="str">
        <f t="shared" si="11"/>
        <v>A679072</v>
      </c>
      <c r="AH127" s="59" t="s">
        <v>677</v>
      </c>
    </row>
    <row r="128" spans="1:34" ht="15.75" customHeight="1">
      <c r="A128" s="98">
        <v>51</v>
      </c>
      <c r="B128" s="72" t="s">
        <v>498</v>
      </c>
      <c r="C128" s="99">
        <v>4224</v>
      </c>
      <c r="D128" s="72" t="s">
        <v>922</v>
      </c>
      <c r="E128" s="93" t="s">
        <v>4859</v>
      </c>
      <c r="F128" s="72" t="s">
        <v>4903</v>
      </c>
      <c r="G128" s="72" t="s">
        <v>635</v>
      </c>
      <c r="H128" s="77">
        <v>0</v>
      </c>
      <c r="I128" s="77">
        <v>0</v>
      </c>
      <c r="J128" s="77">
        <v>0</v>
      </c>
      <c r="K128" s="99" t="s">
        <v>4904</v>
      </c>
      <c r="L128" s="100">
        <v>44927</v>
      </c>
      <c r="M128" s="100">
        <v>46752</v>
      </c>
      <c r="N128" s="99"/>
      <c r="O128" s="82" t="s">
        <v>4905</v>
      </c>
      <c r="P128" s="75"/>
      <c r="Q128" s="59" t="str">
        <f>IF(C128="","",'OPĆI DIO'!$C$1)</f>
        <v>3041 INSTITUT RUĐER BOŠKOVIĆ</v>
      </c>
      <c r="R128" s="59" t="str">
        <f t="shared" si="7"/>
        <v>422</v>
      </c>
      <c r="S128" s="59" t="str">
        <f t="shared" si="8"/>
        <v>42</v>
      </c>
      <c r="T128" s="59" t="str">
        <f t="shared" si="9"/>
        <v>15</v>
      </c>
      <c r="U128" s="59" t="str">
        <f t="shared" si="10"/>
        <v>4</v>
      </c>
      <c r="V128" s="59"/>
      <c r="W128" s="59"/>
      <c r="X128" s="59"/>
      <c r="Y128" s="59">
        <v>5453</v>
      </c>
      <c r="Z128" s="59" t="s">
        <v>1014</v>
      </c>
      <c r="AA128" s="59"/>
      <c r="AB128" s="59" t="str">
        <f t="shared" si="4"/>
        <v>54</v>
      </c>
      <c r="AC128" s="59" t="str">
        <f t="shared" si="5"/>
        <v>545</v>
      </c>
      <c r="AD128" s="59"/>
      <c r="AE128" s="59" t="s">
        <v>1679</v>
      </c>
      <c r="AF128" s="59" t="s">
        <v>1680</v>
      </c>
      <c r="AG128" s="59" t="str">
        <f t="shared" si="11"/>
        <v>A679072</v>
      </c>
      <c r="AH128" s="59" t="s">
        <v>677</v>
      </c>
    </row>
    <row r="129" spans="1:34" ht="15.75" customHeight="1">
      <c r="A129" s="98">
        <v>51</v>
      </c>
      <c r="B129" s="72" t="s">
        <v>498</v>
      </c>
      <c r="C129" s="99">
        <v>3111</v>
      </c>
      <c r="D129" s="72" t="s">
        <v>628</v>
      </c>
      <c r="E129" s="93" t="s">
        <v>4859</v>
      </c>
      <c r="F129" s="72" t="s">
        <v>4906</v>
      </c>
      <c r="G129" s="72" t="s">
        <v>635</v>
      </c>
      <c r="H129" s="77"/>
      <c r="I129" s="77">
        <v>27775.113068482817</v>
      </c>
      <c r="J129" s="77"/>
      <c r="K129" s="99" t="s">
        <v>4874</v>
      </c>
      <c r="L129" s="100">
        <v>44927</v>
      </c>
      <c r="M129" s="100">
        <v>46022</v>
      </c>
      <c r="N129" s="99" t="s">
        <v>4875</v>
      </c>
      <c r="O129" s="82" t="s">
        <v>4876</v>
      </c>
      <c r="P129" s="75"/>
      <c r="Q129" s="59" t="str">
        <f>IF(C129="","",'OPĆI DIO'!$C$1)</f>
        <v>3041 INSTITUT RUĐER BOŠKOVIĆ</v>
      </c>
      <c r="R129" s="59" t="str">
        <f t="shared" si="7"/>
        <v>311</v>
      </c>
      <c r="S129" s="59" t="str">
        <f t="shared" si="8"/>
        <v>31</v>
      </c>
      <c r="T129" s="59" t="str">
        <f t="shared" si="9"/>
        <v>15</v>
      </c>
      <c r="U129" s="59" t="str">
        <f t="shared" si="10"/>
        <v>3</v>
      </c>
      <c r="V129" s="59"/>
      <c r="W129" s="59"/>
      <c r="X129" s="59"/>
      <c r="Y129" s="59">
        <v>5472</v>
      </c>
      <c r="Z129" s="59" t="s">
        <v>1017</v>
      </c>
      <c r="AA129" s="59"/>
      <c r="AB129" s="59" t="str">
        <f t="shared" si="4"/>
        <v>54</v>
      </c>
      <c r="AC129" s="59" t="str">
        <f t="shared" si="5"/>
        <v>547</v>
      </c>
      <c r="AD129" s="59"/>
      <c r="AE129" s="59" t="s">
        <v>1681</v>
      </c>
      <c r="AF129" s="59" t="s">
        <v>1682</v>
      </c>
      <c r="AG129" s="59" t="str">
        <f t="shared" si="11"/>
        <v>A679072</v>
      </c>
      <c r="AH129" s="59" t="s">
        <v>677</v>
      </c>
    </row>
    <row r="130" spans="1:34" ht="15.75" customHeight="1">
      <c r="A130" s="98">
        <v>51</v>
      </c>
      <c r="B130" s="72" t="s">
        <v>498</v>
      </c>
      <c r="C130" s="99">
        <v>3132</v>
      </c>
      <c r="D130" s="72" t="s">
        <v>645</v>
      </c>
      <c r="E130" s="93" t="s">
        <v>4859</v>
      </c>
      <c r="F130" s="72" t="s">
        <v>4906</v>
      </c>
      <c r="G130" s="72" t="s">
        <v>635</v>
      </c>
      <c r="H130" s="77"/>
      <c r="I130" s="77">
        <v>4582.9225508049185</v>
      </c>
      <c r="J130" s="77"/>
      <c r="K130" s="99" t="s">
        <v>4874</v>
      </c>
      <c r="L130" s="100">
        <v>44927</v>
      </c>
      <c r="M130" s="100">
        <v>46022</v>
      </c>
      <c r="N130" s="99" t="s">
        <v>4875</v>
      </c>
      <c r="O130" s="82" t="s">
        <v>4876</v>
      </c>
      <c r="P130" s="75"/>
      <c r="Q130" s="59" t="str">
        <f>IF(C130="","",'OPĆI DIO'!$C$1)</f>
        <v>3041 INSTITUT RUĐER BOŠKOVIĆ</v>
      </c>
      <c r="R130" s="59" t="str">
        <f t="shared" si="7"/>
        <v>313</v>
      </c>
      <c r="S130" s="59" t="str">
        <f t="shared" si="8"/>
        <v>31</v>
      </c>
      <c r="T130" s="59" t="str">
        <f t="shared" si="9"/>
        <v>15</v>
      </c>
      <c r="U130" s="59" t="str">
        <f t="shared" si="10"/>
        <v>3</v>
      </c>
      <c r="V130" s="59"/>
      <c r="W130" s="59"/>
      <c r="X130" s="59"/>
      <c r="Y130" s="59"/>
      <c r="Z130" s="59"/>
      <c r="AA130" s="59"/>
      <c r="AB130" s="59"/>
      <c r="AC130" s="59"/>
      <c r="AD130" s="59"/>
      <c r="AE130" s="59" t="s">
        <v>1683</v>
      </c>
      <c r="AF130" s="59" t="s">
        <v>1684</v>
      </c>
      <c r="AG130" s="59" t="str">
        <f t="shared" si="11"/>
        <v>A679072</v>
      </c>
      <c r="AH130" s="59" t="s">
        <v>677</v>
      </c>
    </row>
    <row r="131" spans="1:34" ht="15.75" customHeight="1">
      <c r="A131" s="98">
        <v>51</v>
      </c>
      <c r="B131" s="72" t="s">
        <v>498</v>
      </c>
      <c r="C131" s="99">
        <v>3211</v>
      </c>
      <c r="D131" s="72" t="s">
        <v>648</v>
      </c>
      <c r="E131" s="93" t="s">
        <v>4859</v>
      </c>
      <c r="F131" s="72" t="s">
        <v>4906</v>
      </c>
      <c r="G131" s="72" t="s">
        <v>635</v>
      </c>
      <c r="H131" s="77"/>
      <c r="I131" s="77">
        <v>704.32737970232029</v>
      </c>
      <c r="J131" s="77"/>
      <c r="K131" s="99" t="s">
        <v>4874</v>
      </c>
      <c r="L131" s="100">
        <v>44927</v>
      </c>
      <c r="M131" s="100">
        <v>46022</v>
      </c>
      <c r="N131" s="99" t="s">
        <v>4875</v>
      </c>
      <c r="O131" s="82" t="s">
        <v>4876</v>
      </c>
      <c r="P131" s="75"/>
      <c r="Q131" s="59" t="str">
        <f>IF(C131="","",'OPĆI DIO'!$C$1)</f>
        <v>3041 INSTITUT RUĐER BOŠKOVIĆ</v>
      </c>
      <c r="R131" s="59" t="str">
        <f t="shared" ref="R131:R194" si="12">LEFT(C131,3)</f>
        <v>321</v>
      </c>
      <c r="S131" s="59" t="str">
        <f t="shared" ref="S131:S194" si="13">LEFT(C131,2)</f>
        <v>32</v>
      </c>
      <c r="T131" s="59" t="str">
        <f t="shared" ref="T131:T194" si="14">MID(G131,2,2)</f>
        <v>15</v>
      </c>
      <c r="U131" s="59" t="str">
        <f t="shared" ref="U131:U194" si="15">LEFT(C131,1)</f>
        <v>3</v>
      </c>
      <c r="V131" s="59"/>
      <c r="W131" s="59"/>
      <c r="X131" s="59"/>
      <c r="Y131" s="59"/>
      <c r="Z131" s="59"/>
      <c r="AA131" s="59"/>
      <c r="AB131" s="59"/>
      <c r="AC131" s="59"/>
      <c r="AD131" s="59"/>
      <c r="AE131" s="59" t="s">
        <v>1685</v>
      </c>
      <c r="AF131" s="59" t="s">
        <v>1686</v>
      </c>
      <c r="AG131" s="59" t="str">
        <f t="shared" si="11"/>
        <v>A679072</v>
      </c>
      <c r="AH131" s="59" t="s">
        <v>677</v>
      </c>
    </row>
    <row r="132" spans="1:34" ht="15.75" customHeight="1">
      <c r="A132" s="98">
        <v>51</v>
      </c>
      <c r="B132" s="72" t="s">
        <v>498</v>
      </c>
      <c r="C132" s="99">
        <v>3222</v>
      </c>
      <c r="D132" s="72" t="s">
        <v>671</v>
      </c>
      <c r="E132" s="93" t="s">
        <v>4859</v>
      </c>
      <c r="F132" s="72" t="s">
        <v>4906</v>
      </c>
      <c r="G132" s="72" t="s">
        <v>635</v>
      </c>
      <c r="H132" s="77"/>
      <c r="I132" s="77">
        <v>21193</v>
      </c>
      <c r="J132" s="77"/>
      <c r="K132" s="99" t="s">
        <v>4874</v>
      </c>
      <c r="L132" s="100">
        <v>44927</v>
      </c>
      <c r="M132" s="100">
        <v>46022</v>
      </c>
      <c r="N132" s="99" t="s">
        <v>4875</v>
      </c>
      <c r="O132" s="82" t="s">
        <v>4876</v>
      </c>
      <c r="P132" s="75"/>
      <c r="Q132" s="59" t="str">
        <f>IF(C132="","",'OPĆI DIO'!$C$1)</f>
        <v>3041 INSTITUT RUĐER BOŠKOVIĆ</v>
      </c>
      <c r="R132" s="59" t="str">
        <f t="shared" si="12"/>
        <v>322</v>
      </c>
      <c r="S132" s="59" t="str">
        <f t="shared" si="13"/>
        <v>32</v>
      </c>
      <c r="T132" s="59" t="str">
        <f t="shared" si="14"/>
        <v>15</v>
      </c>
      <c r="U132" s="59" t="str">
        <f t="shared" si="15"/>
        <v>3</v>
      </c>
      <c r="V132" s="59"/>
      <c r="W132" s="59"/>
      <c r="X132" s="59"/>
      <c r="Y132" s="59"/>
      <c r="Z132" s="59"/>
      <c r="AA132" s="59"/>
      <c r="AB132" s="59"/>
      <c r="AC132" s="59"/>
      <c r="AD132" s="59"/>
      <c r="AE132" s="59" t="s">
        <v>1687</v>
      </c>
      <c r="AF132" s="59" t="s">
        <v>1688</v>
      </c>
      <c r="AG132" s="59" t="str">
        <f t="shared" si="11"/>
        <v>A679072</v>
      </c>
      <c r="AH132" s="59" t="s">
        <v>677</v>
      </c>
    </row>
    <row r="133" spans="1:34" ht="15.75" customHeight="1">
      <c r="A133" s="98">
        <v>51</v>
      </c>
      <c r="B133" s="72" t="s">
        <v>498</v>
      </c>
      <c r="C133" s="99">
        <v>3299</v>
      </c>
      <c r="D133" s="72" t="s">
        <v>749</v>
      </c>
      <c r="E133" s="93" t="s">
        <v>4859</v>
      </c>
      <c r="F133" s="72" t="s">
        <v>4906</v>
      </c>
      <c r="G133" s="72" t="s">
        <v>635</v>
      </c>
      <c r="H133" s="77"/>
      <c r="I133" s="77">
        <v>57220</v>
      </c>
      <c r="J133" s="77"/>
      <c r="K133" s="99" t="s">
        <v>4874</v>
      </c>
      <c r="L133" s="100">
        <v>44927</v>
      </c>
      <c r="M133" s="100">
        <v>46022</v>
      </c>
      <c r="N133" s="99" t="s">
        <v>4875</v>
      </c>
      <c r="O133" s="82" t="s">
        <v>4876</v>
      </c>
      <c r="P133" s="75"/>
      <c r="Q133" s="59" t="str">
        <f>IF(C133="","",'OPĆI DIO'!$C$1)</f>
        <v>3041 INSTITUT RUĐER BOŠKOVIĆ</v>
      </c>
      <c r="R133" s="59" t="str">
        <f t="shared" si="12"/>
        <v>329</v>
      </c>
      <c r="S133" s="59" t="str">
        <f t="shared" si="13"/>
        <v>32</v>
      </c>
      <c r="T133" s="59" t="str">
        <f t="shared" si="14"/>
        <v>15</v>
      </c>
      <c r="U133" s="59" t="str">
        <f t="shared" si="15"/>
        <v>3</v>
      </c>
      <c r="V133" s="59"/>
      <c r="W133" s="59"/>
      <c r="X133" s="59"/>
      <c r="Y133" s="59"/>
      <c r="Z133" s="59"/>
      <c r="AA133" s="59"/>
      <c r="AB133" s="59"/>
      <c r="AC133" s="59"/>
      <c r="AD133" s="59"/>
      <c r="AE133" s="59" t="s">
        <v>1689</v>
      </c>
      <c r="AF133" s="59" t="s">
        <v>1690</v>
      </c>
      <c r="AG133" s="59" t="str">
        <f t="shared" si="11"/>
        <v>A679072</v>
      </c>
      <c r="AH133" s="59" t="s">
        <v>677</v>
      </c>
    </row>
    <row r="134" spans="1:34" ht="15.75" customHeight="1">
      <c r="A134" s="98">
        <v>51</v>
      </c>
      <c r="B134" s="72" t="s">
        <v>498</v>
      </c>
      <c r="C134" s="99">
        <v>4221</v>
      </c>
      <c r="D134" s="72" t="s">
        <v>915</v>
      </c>
      <c r="E134" s="93" t="s">
        <v>4859</v>
      </c>
      <c r="F134" s="72" t="s">
        <v>4906</v>
      </c>
      <c r="G134" s="72" t="s">
        <v>635</v>
      </c>
      <c r="H134" s="77"/>
      <c r="I134" s="77"/>
      <c r="J134" s="77"/>
      <c r="K134" s="99" t="s">
        <v>4874</v>
      </c>
      <c r="L134" s="100">
        <v>44927</v>
      </c>
      <c r="M134" s="100">
        <v>46022</v>
      </c>
      <c r="N134" s="99" t="s">
        <v>4875</v>
      </c>
      <c r="O134" s="82" t="s">
        <v>4876</v>
      </c>
      <c r="P134" s="75"/>
      <c r="Q134" s="59" t="str">
        <f>IF(C134="","",'OPĆI DIO'!$C$1)</f>
        <v>3041 INSTITUT RUĐER BOŠKOVIĆ</v>
      </c>
      <c r="R134" s="59" t="str">
        <f t="shared" si="12"/>
        <v>422</v>
      </c>
      <c r="S134" s="59" t="str">
        <f t="shared" si="13"/>
        <v>42</v>
      </c>
      <c r="T134" s="59" t="str">
        <f t="shared" si="14"/>
        <v>15</v>
      </c>
      <c r="U134" s="59" t="str">
        <f t="shared" si="15"/>
        <v>4</v>
      </c>
      <c r="V134" s="59"/>
      <c r="W134" s="59"/>
      <c r="X134" s="59"/>
      <c r="Y134" s="59"/>
      <c r="Z134" s="59"/>
      <c r="AA134" s="59"/>
      <c r="AB134" s="59"/>
      <c r="AC134" s="59"/>
      <c r="AD134" s="59"/>
      <c r="AE134" s="59" t="s">
        <v>1691</v>
      </c>
      <c r="AF134" s="59" t="s">
        <v>1692</v>
      </c>
      <c r="AG134" s="59" t="str">
        <f t="shared" si="11"/>
        <v>A679072</v>
      </c>
      <c r="AH134" s="59" t="s">
        <v>677</v>
      </c>
    </row>
    <row r="135" spans="1:34" ht="15.75" customHeight="1">
      <c r="A135" s="98">
        <v>51</v>
      </c>
      <c r="B135" s="72" t="s">
        <v>498</v>
      </c>
      <c r="C135" s="99">
        <v>4224</v>
      </c>
      <c r="D135" s="72" t="s">
        <v>922</v>
      </c>
      <c r="E135" s="93" t="s">
        <v>4859</v>
      </c>
      <c r="F135" s="72" t="s">
        <v>4906</v>
      </c>
      <c r="G135" s="72" t="s">
        <v>635</v>
      </c>
      <c r="H135" s="77"/>
      <c r="I135" s="77">
        <v>231917.63700100995</v>
      </c>
      <c r="J135" s="77">
        <v>135037</v>
      </c>
      <c r="K135" s="99" t="s">
        <v>4874</v>
      </c>
      <c r="L135" s="100">
        <v>44927</v>
      </c>
      <c r="M135" s="100">
        <v>46022</v>
      </c>
      <c r="N135" s="99" t="s">
        <v>4875</v>
      </c>
      <c r="O135" s="82" t="s">
        <v>4876</v>
      </c>
      <c r="P135" s="75"/>
      <c r="Q135" s="59" t="str">
        <f>IF(C135="","",'OPĆI DIO'!$C$1)</f>
        <v>3041 INSTITUT RUĐER BOŠKOVIĆ</v>
      </c>
      <c r="R135" s="59" t="str">
        <f t="shared" si="12"/>
        <v>422</v>
      </c>
      <c r="S135" s="59" t="str">
        <f t="shared" si="13"/>
        <v>42</v>
      </c>
      <c r="T135" s="59" t="str">
        <f t="shared" si="14"/>
        <v>15</v>
      </c>
      <c r="U135" s="59" t="str">
        <f t="shared" si="15"/>
        <v>4</v>
      </c>
      <c r="V135" s="59"/>
      <c r="W135" s="59"/>
      <c r="X135" s="59"/>
      <c r="Y135" s="59"/>
      <c r="Z135" s="59"/>
      <c r="AA135" s="59"/>
      <c r="AB135" s="59"/>
      <c r="AC135" s="59"/>
      <c r="AD135" s="59"/>
      <c r="AE135" s="59" t="s">
        <v>1693</v>
      </c>
      <c r="AF135" s="59" t="s">
        <v>1694</v>
      </c>
      <c r="AG135" s="59" t="str">
        <f t="shared" si="11"/>
        <v>A679072</v>
      </c>
      <c r="AH135" s="59" t="s">
        <v>677</v>
      </c>
    </row>
    <row r="136" spans="1:34" ht="15.75" customHeight="1">
      <c r="A136" s="93">
        <v>51</v>
      </c>
      <c r="B136" s="72" t="s">
        <v>498</v>
      </c>
      <c r="C136" s="99">
        <v>3111</v>
      </c>
      <c r="D136" s="72" t="s">
        <v>628</v>
      </c>
      <c r="E136" s="93" t="s">
        <v>4859</v>
      </c>
      <c r="F136" s="72" t="s">
        <v>4907</v>
      </c>
      <c r="G136" s="72" t="s">
        <v>635</v>
      </c>
      <c r="H136" s="77">
        <v>35437.0625</v>
      </c>
      <c r="I136" s="77">
        <v>35437.0625</v>
      </c>
      <c r="J136" s="77">
        <v>35437.0625</v>
      </c>
      <c r="K136" s="99" t="s">
        <v>4908</v>
      </c>
      <c r="L136" s="100">
        <v>44866</v>
      </c>
      <c r="M136" s="100">
        <v>46326</v>
      </c>
      <c r="N136" s="99" t="s">
        <v>4847</v>
      </c>
      <c r="O136" s="82" t="s">
        <v>4908</v>
      </c>
      <c r="P136" s="75"/>
      <c r="Q136" s="59" t="str">
        <f>IF(C136="","",'OPĆI DIO'!$C$1)</f>
        <v>3041 INSTITUT RUĐER BOŠKOVIĆ</v>
      </c>
      <c r="R136" s="59" t="str">
        <f t="shared" si="12"/>
        <v>311</v>
      </c>
      <c r="S136" s="59" t="str">
        <f t="shared" si="13"/>
        <v>31</v>
      </c>
      <c r="T136" s="59" t="str">
        <f t="shared" si="14"/>
        <v>15</v>
      </c>
      <c r="U136" s="59" t="str">
        <f t="shared" si="15"/>
        <v>3</v>
      </c>
      <c r="V136" s="59"/>
      <c r="W136" s="59"/>
      <c r="X136" s="59"/>
      <c r="Y136" s="59"/>
      <c r="Z136" s="59"/>
      <c r="AA136" s="59"/>
      <c r="AB136" s="59"/>
      <c r="AC136" s="59"/>
      <c r="AD136" s="59"/>
      <c r="AE136" s="59" t="s">
        <v>1695</v>
      </c>
      <c r="AF136" s="59" t="s">
        <v>1696</v>
      </c>
      <c r="AG136" s="59" t="str">
        <f t="shared" ref="AG136:AG199" si="16">LEFT(AE136,7)</f>
        <v>A679072</v>
      </c>
      <c r="AH136" s="59" t="s">
        <v>677</v>
      </c>
    </row>
    <row r="137" spans="1:34" ht="15.75" customHeight="1">
      <c r="A137" s="93">
        <v>51</v>
      </c>
      <c r="B137" s="72" t="s">
        <v>498</v>
      </c>
      <c r="C137" s="99">
        <v>3132</v>
      </c>
      <c r="D137" s="72" t="s">
        <v>645</v>
      </c>
      <c r="E137" s="93" t="s">
        <v>4859</v>
      </c>
      <c r="F137" s="72" t="s">
        <v>4907</v>
      </c>
      <c r="G137" s="72" t="s">
        <v>635</v>
      </c>
      <c r="H137" s="77">
        <v>7593.65625</v>
      </c>
      <c r="I137" s="77">
        <v>7593.65625</v>
      </c>
      <c r="J137" s="77">
        <v>7593.65625</v>
      </c>
      <c r="K137" s="99" t="s">
        <v>4908</v>
      </c>
      <c r="L137" s="100">
        <v>44866</v>
      </c>
      <c r="M137" s="100">
        <v>46326</v>
      </c>
      <c r="N137" s="99" t="s">
        <v>4847</v>
      </c>
      <c r="O137" s="82" t="s">
        <v>4908</v>
      </c>
      <c r="P137" s="75"/>
      <c r="Q137" s="59" t="str">
        <f>IF(C137="","",'OPĆI DIO'!$C$1)</f>
        <v>3041 INSTITUT RUĐER BOŠKOVIĆ</v>
      </c>
      <c r="R137" s="59" t="str">
        <f t="shared" si="12"/>
        <v>313</v>
      </c>
      <c r="S137" s="59" t="str">
        <f t="shared" si="13"/>
        <v>31</v>
      </c>
      <c r="T137" s="59" t="str">
        <f t="shared" si="14"/>
        <v>15</v>
      </c>
      <c r="U137" s="59" t="str">
        <f t="shared" si="15"/>
        <v>3</v>
      </c>
      <c r="V137" s="59"/>
      <c r="W137" s="59"/>
      <c r="X137" s="59"/>
      <c r="Y137" s="59"/>
      <c r="Z137" s="59"/>
      <c r="AA137" s="59"/>
      <c r="AB137" s="59"/>
      <c r="AC137" s="59"/>
      <c r="AD137" s="59"/>
      <c r="AE137" s="59" t="s">
        <v>1697</v>
      </c>
      <c r="AF137" s="59" t="s">
        <v>1698</v>
      </c>
      <c r="AG137" s="59" t="str">
        <f t="shared" si="16"/>
        <v>A679072</v>
      </c>
      <c r="AH137" s="59" t="s">
        <v>677</v>
      </c>
    </row>
    <row r="138" spans="1:34" ht="15.75" customHeight="1">
      <c r="A138" s="93">
        <v>51</v>
      </c>
      <c r="B138" s="72" t="s">
        <v>498</v>
      </c>
      <c r="C138" s="99">
        <v>3211</v>
      </c>
      <c r="D138" s="72" t="s">
        <v>648</v>
      </c>
      <c r="E138" s="93" t="s">
        <v>4859</v>
      </c>
      <c r="F138" s="72" t="s">
        <v>4907</v>
      </c>
      <c r="G138" s="72" t="s">
        <v>635</v>
      </c>
      <c r="H138" s="77">
        <v>4049.9500000000003</v>
      </c>
      <c r="I138" s="77">
        <v>4049.9500000000003</v>
      </c>
      <c r="J138" s="77">
        <v>4049.9500000000003</v>
      </c>
      <c r="K138" s="99" t="s">
        <v>4908</v>
      </c>
      <c r="L138" s="100">
        <v>44866</v>
      </c>
      <c r="M138" s="100">
        <v>46326</v>
      </c>
      <c r="N138" s="99" t="s">
        <v>4847</v>
      </c>
      <c r="O138" s="82" t="s">
        <v>4908</v>
      </c>
      <c r="P138" s="75"/>
      <c r="Q138" s="59" t="str">
        <f>IF(C138="","",'OPĆI DIO'!$C$1)</f>
        <v>3041 INSTITUT RUĐER BOŠKOVIĆ</v>
      </c>
      <c r="R138" s="59" t="str">
        <f t="shared" si="12"/>
        <v>321</v>
      </c>
      <c r="S138" s="59" t="str">
        <f t="shared" si="13"/>
        <v>32</v>
      </c>
      <c r="T138" s="59" t="str">
        <f t="shared" si="14"/>
        <v>15</v>
      </c>
      <c r="U138" s="59" t="str">
        <f t="shared" si="15"/>
        <v>3</v>
      </c>
      <c r="V138" s="59"/>
      <c r="W138" s="59"/>
      <c r="X138" s="59"/>
      <c r="Y138" s="59"/>
      <c r="Z138" s="59"/>
      <c r="AA138" s="59"/>
      <c r="AB138" s="59"/>
      <c r="AC138" s="59"/>
      <c r="AD138" s="59"/>
      <c r="AE138" s="59" t="s">
        <v>1699</v>
      </c>
      <c r="AF138" s="59" t="s">
        <v>1700</v>
      </c>
      <c r="AG138" s="59" t="str">
        <f t="shared" si="16"/>
        <v>A679072</v>
      </c>
      <c r="AH138" s="59" t="s">
        <v>677</v>
      </c>
    </row>
    <row r="139" spans="1:34" ht="15.75" customHeight="1">
      <c r="A139" s="93">
        <v>51</v>
      </c>
      <c r="B139" s="72" t="s">
        <v>498</v>
      </c>
      <c r="C139" s="99">
        <v>3222</v>
      </c>
      <c r="D139" s="72" t="s">
        <v>671</v>
      </c>
      <c r="E139" s="93" t="s">
        <v>4859</v>
      </c>
      <c r="F139" s="72" t="s">
        <v>4907</v>
      </c>
      <c r="G139" s="72" t="s">
        <v>635</v>
      </c>
      <c r="H139" s="77">
        <v>3543.7062500000002</v>
      </c>
      <c r="I139" s="77">
        <v>3543.7062500000002</v>
      </c>
      <c r="J139" s="77">
        <v>3543.7062500000002</v>
      </c>
      <c r="K139" s="99" t="s">
        <v>4908</v>
      </c>
      <c r="L139" s="100">
        <v>44866</v>
      </c>
      <c r="M139" s="100">
        <v>46326</v>
      </c>
      <c r="N139" s="99" t="s">
        <v>4847</v>
      </c>
      <c r="O139" s="82" t="s">
        <v>4908</v>
      </c>
      <c r="P139" s="75"/>
      <c r="Q139" s="59" t="str">
        <f>IF(C139="","",'OPĆI DIO'!$C$1)</f>
        <v>3041 INSTITUT RUĐER BOŠKOVIĆ</v>
      </c>
      <c r="R139" s="59" t="str">
        <f t="shared" si="12"/>
        <v>322</v>
      </c>
      <c r="S139" s="59" t="str">
        <f t="shared" si="13"/>
        <v>32</v>
      </c>
      <c r="T139" s="59" t="str">
        <f t="shared" si="14"/>
        <v>15</v>
      </c>
      <c r="U139" s="59" t="str">
        <f t="shared" si="15"/>
        <v>3</v>
      </c>
      <c r="V139" s="59"/>
      <c r="W139" s="59"/>
      <c r="X139" s="59"/>
      <c r="Y139" s="59"/>
      <c r="Z139" s="59"/>
      <c r="AA139" s="59"/>
      <c r="AB139" s="59"/>
      <c r="AC139" s="59"/>
      <c r="AD139" s="59"/>
      <c r="AE139" s="59" t="s">
        <v>1701</v>
      </c>
      <c r="AF139" s="59" t="s">
        <v>1702</v>
      </c>
      <c r="AG139" s="59" t="str">
        <f t="shared" si="16"/>
        <v>A679072</v>
      </c>
      <c r="AH139" s="59" t="s">
        <v>677</v>
      </c>
    </row>
    <row r="140" spans="1:34" ht="15.75" customHeight="1">
      <c r="A140" s="93">
        <v>51</v>
      </c>
      <c r="B140" s="72" t="s">
        <v>498</v>
      </c>
      <c r="C140" s="99">
        <v>3111</v>
      </c>
      <c r="D140" s="72" t="s">
        <v>628</v>
      </c>
      <c r="E140" s="93" t="s">
        <v>4859</v>
      </c>
      <c r="F140" s="72" t="s">
        <v>4909</v>
      </c>
      <c r="G140" s="72" t="s">
        <v>635</v>
      </c>
      <c r="H140" s="77">
        <v>18371.25</v>
      </c>
      <c r="I140" s="77">
        <v>18371.25</v>
      </c>
      <c r="J140" s="77">
        <v>18371.25</v>
      </c>
      <c r="K140" s="99"/>
      <c r="L140" s="100">
        <v>44927</v>
      </c>
      <c r="M140" s="100">
        <v>46387</v>
      </c>
      <c r="N140" s="99" t="s">
        <v>4847</v>
      </c>
      <c r="O140" s="82" t="s">
        <v>4910</v>
      </c>
      <c r="P140" s="75"/>
      <c r="Q140" s="59" t="str">
        <f>IF(C140="","",'OPĆI DIO'!$C$1)</f>
        <v>3041 INSTITUT RUĐER BOŠKOVIĆ</v>
      </c>
      <c r="R140" s="59" t="str">
        <f t="shared" si="12"/>
        <v>311</v>
      </c>
      <c r="S140" s="59" t="str">
        <f t="shared" si="13"/>
        <v>31</v>
      </c>
      <c r="T140" s="59" t="str">
        <f t="shared" si="14"/>
        <v>15</v>
      </c>
      <c r="U140" s="59" t="str">
        <f t="shared" si="15"/>
        <v>3</v>
      </c>
      <c r="V140" s="59"/>
      <c r="W140" s="59"/>
      <c r="X140" s="59"/>
      <c r="Y140" s="59"/>
      <c r="Z140" s="59"/>
      <c r="AA140" s="59"/>
      <c r="AB140" s="59"/>
      <c r="AC140" s="59"/>
      <c r="AD140" s="59"/>
      <c r="AE140" s="59" t="s">
        <v>1703</v>
      </c>
      <c r="AF140" s="59" t="s">
        <v>1704</v>
      </c>
      <c r="AG140" s="59" t="str">
        <f t="shared" si="16"/>
        <v>A679072</v>
      </c>
      <c r="AH140" s="59" t="s">
        <v>677</v>
      </c>
    </row>
    <row r="141" spans="1:34" ht="15.75" customHeight="1">
      <c r="A141" s="93">
        <v>51</v>
      </c>
      <c r="B141" s="72" t="s">
        <v>498</v>
      </c>
      <c r="C141" s="99">
        <v>3132</v>
      </c>
      <c r="D141" s="72" t="s">
        <v>645</v>
      </c>
      <c r="E141" s="93" t="s">
        <v>4859</v>
      </c>
      <c r="F141" s="72" t="s">
        <v>4909</v>
      </c>
      <c r="G141" s="72" t="s">
        <v>635</v>
      </c>
      <c r="H141" s="77">
        <v>2041.25</v>
      </c>
      <c r="I141" s="77">
        <v>2041.25</v>
      </c>
      <c r="J141" s="77">
        <v>2041.25</v>
      </c>
      <c r="K141" s="99"/>
      <c r="L141" s="100">
        <v>44927</v>
      </c>
      <c r="M141" s="100">
        <v>46387</v>
      </c>
      <c r="N141" s="99" t="s">
        <v>4847</v>
      </c>
      <c r="O141" s="82" t="s">
        <v>4910</v>
      </c>
      <c r="P141" s="75"/>
      <c r="Q141" s="59" t="str">
        <f>IF(C141="","",'OPĆI DIO'!$C$1)</f>
        <v>3041 INSTITUT RUĐER BOŠKOVIĆ</v>
      </c>
      <c r="R141" s="59" t="str">
        <f t="shared" si="12"/>
        <v>313</v>
      </c>
      <c r="S141" s="59" t="str">
        <f t="shared" si="13"/>
        <v>31</v>
      </c>
      <c r="T141" s="59" t="str">
        <f t="shared" si="14"/>
        <v>15</v>
      </c>
      <c r="U141" s="59" t="str">
        <f t="shared" si="15"/>
        <v>3</v>
      </c>
      <c r="V141" s="59"/>
      <c r="W141" s="59"/>
      <c r="X141" s="59"/>
      <c r="Y141" s="59"/>
      <c r="Z141" s="59"/>
      <c r="AA141" s="59"/>
      <c r="AB141" s="59"/>
      <c r="AC141" s="59"/>
      <c r="AD141" s="59"/>
      <c r="AE141" s="59" t="s">
        <v>1705</v>
      </c>
      <c r="AF141" s="59" t="s">
        <v>1706</v>
      </c>
      <c r="AG141" s="59" t="str">
        <f t="shared" si="16"/>
        <v>A679072</v>
      </c>
      <c r="AH141" s="59" t="s">
        <v>677</v>
      </c>
    </row>
    <row r="142" spans="1:34" ht="15.75" customHeight="1">
      <c r="A142" s="93">
        <v>51</v>
      </c>
      <c r="B142" s="72" t="s">
        <v>498</v>
      </c>
      <c r="C142" s="99">
        <v>3211</v>
      </c>
      <c r="D142" s="72" t="s">
        <v>648</v>
      </c>
      <c r="E142" s="93" t="s">
        <v>4859</v>
      </c>
      <c r="F142" s="72" t="s">
        <v>4909</v>
      </c>
      <c r="G142" s="72" t="s">
        <v>635</v>
      </c>
      <c r="H142" s="77">
        <v>2551.5625</v>
      </c>
      <c r="I142" s="77">
        <v>2551.5625</v>
      </c>
      <c r="J142" s="77">
        <v>2551.5625</v>
      </c>
      <c r="K142" s="99"/>
      <c r="L142" s="100">
        <v>44927</v>
      </c>
      <c r="M142" s="100">
        <v>46387</v>
      </c>
      <c r="N142" s="99" t="s">
        <v>4847</v>
      </c>
      <c r="O142" s="82" t="s">
        <v>4910</v>
      </c>
      <c r="P142" s="75"/>
      <c r="Q142" s="59" t="str">
        <f>IF(C142="","",'OPĆI DIO'!$C$1)</f>
        <v>3041 INSTITUT RUĐER BOŠKOVIĆ</v>
      </c>
      <c r="R142" s="59" t="str">
        <f t="shared" si="12"/>
        <v>321</v>
      </c>
      <c r="S142" s="59" t="str">
        <f t="shared" si="13"/>
        <v>32</v>
      </c>
      <c r="T142" s="59" t="str">
        <f t="shared" si="14"/>
        <v>15</v>
      </c>
      <c r="U142" s="59" t="str">
        <f t="shared" si="15"/>
        <v>3</v>
      </c>
      <c r="V142" s="59"/>
      <c r="W142" s="59"/>
      <c r="X142" s="59"/>
      <c r="Y142" s="59"/>
      <c r="Z142" s="59"/>
      <c r="AA142" s="59"/>
      <c r="AB142" s="59"/>
      <c r="AC142" s="59"/>
      <c r="AD142" s="59"/>
      <c r="AE142" s="59" t="s">
        <v>1707</v>
      </c>
      <c r="AF142" s="59" t="s">
        <v>1708</v>
      </c>
      <c r="AG142" s="59" t="str">
        <f t="shared" si="16"/>
        <v>A679072</v>
      </c>
      <c r="AH142" s="59" t="s">
        <v>677</v>
      </c>
    </row>
    <row r="143" spans="1:34" ht="15.75" customHeight="1">
      <c r="A143" s="93">
        <v>51</v>
      </c>
      <c r="B143" s="72" t="s">
        <v>498</v>
      </c>
      <c r="C143" s="99">
        <v>3222</v>
      </c>
      <c r="D143" s="72" t="s">
        <v>671</v>
      </c>
      <c r="E143" s="93" t="s">
        <v>4859</v>
      </c>
      <c r="F143" s="72" t="s">
        <v>4909</v>
      </c>
      <c r="G143" s="72" t="s">
        <v>635</v>
      </c>
      <c r="H143" s="77">
        <v>16840.3125</v>
      </c>
      <c r="I143" s="77">
        <v>16840.3125</v>
      </c>
      <c r="J143" s="77">
        <v>16840.3125</v>
      </c>
      <c r="K143" s="99"/>
      <c r="L143" s="100">
        <v>44927</v>
      </c>
      <c r="M143" s="100">
        <v>46387</v>
      </c>
      <c r="N143" s="99" t="s">
        <v>4847</v>
      </c>
      <c r="O143" s="82" t="s">
        <v>4910</v>
      </c>
      <c r="P143" s="75"/>
      <c r="Q143" s="59" t="str">
        <f>IF(C143="","",'OPĆI DIO'!$C$1)</f>
        <v>3041 INSTITUT RUĐER BOŠKOVIĆ</v>
      </c>
      <c r="R143" s="59" t="str">
        <f t="shared" si="12"/>
        <v>322</v>
      </c>
      <c r="S143" s="59" t="str">
        <f t="shared" si="13"/>
        <v>32</v>
      </c>
      <c r="T143" s="59" t="str">
        <f t="shared" si="14"/>
        <v>15</v>
      </c>
      <c r="U143" s="59" t="str">
        <f t="shared" si="15"/>
        <v>3</v>
      </c>
      <c r="V143" s="59"/>
      <c r="W143" s="59"/>
      <c r="X143" s="59"/>
      <c r="Y143" s="59"/>
      <c r="Z143" s="59"/>
      <c r="AA143" s="59"/>
      <c r="AB143" s="59"/>
      <c r="AC143" s="59"/>
      <c r="AD143" s="59"/>
      <c r="AE143" s="59" t="s">
        <v>1709</v>
      </c>
      <c r="AF143" s="59" t="s">
        <v>1710</v>
      </c>
      <c r="AG143" s="59" t="str">
        <f t="shared" si="16"/>
        <v>A679072</v>
      </c>
      <c r="AH143" s="59" t="s">
        <v>677</v>
      </c>
    </row>
    <row r="144" spans="1:34" ht="15.75" customHeight="1">
      <c r="A144" s="93">
        <v>51</v>
      </c>
      <c r="B144" s="72" t="s">
        <v>498</v>
      </c>
      <c r="C144" s="99">
        <v>3299</v>
      </c>
      <c r="D144" s="72" t="s">
        <v>749</v>
      </c>
      <c r="E144" s="93" t="s">
        <v>4859</v>
      </c>
      <c r="F144" s="72" t="s">
        <v>4909</v>
      </c>
      <c r="G144" s="72" t="s">
        <v>635</v>
      </c>
      <c r="H144" s="77">
        <v>3061.875</v>
      </c>
      <c r="I144" s="77">
        <v>3061.875</v>
      </c>
      <c r="J144" s="77">
        <v>3061.875</v>
      </c>
      <c r="K144" s="99"/>
      <c r="L144" s="100">
        <v>44927</v>
      </c>
      <c r="M144" s="100">
        <v>46387</v>
      </c>
      <c r="N144" s="99" t="s">
        <v>4847</v>
      </c>
      <c r="O144" s="82" t="s">
        <v>4910</v>
      </c>
      <c r="P144" s="75"/>
      <c r="Q144" s="59" t="str">
        <f>IF(C144="","",'OPĆI DIO'!$C$1)</f>
        <v>3041 INSTITUT RUĐER BOŠKOVIĆ</v>
      </c>
      <c r="R144" s="59" t="str">
        <f t="shared" si="12"/>
        <v>329</v>
      </c>
      <c r="S144" s="59" t="str">
        <f t="shared" si="13"/>
        <v>32</v>
      </c>
      <c r="T144" s="59" t="str">
        <f t="shared" si="14"/>
        <v>15</v>
      </c>
      <c r="U144" s="59" t="str">
        <f t="shared" si="15"/>
        <v>3</v>
      </c>
      <c r="V144" s="59"/>
      <c r="W144" s="59"/>
      <c r="X144" s="59"/>
      <c r="Y144" s="59"/>
      <c r="Z144" s="59"/>
      <c r="AA144" s="59"/>
      <c r="AB144" s="59"/>
      <c r="AC144" s="59"/>
      <c r="AD144" s="59"/>
      <c r="AE144" s="59" t="s">
        <v>1711</v>
      </c>
      <c r="AF144" s="59" t="s">
        <v>1712</v>
      </c>
      <c r="AG144" s="59" t="str">
        <f t="shared" si="16"/>
        <v>A679072</v>
      </c>
      <c r="AH144" s="59" t="s">
        <v>677</v>
      </c>
    </row>
    <row r="145" spans="1:34" ht="15.75" customHeight="1">
      <c r="A145" s="93">
        <v>51</v>
      </c>
      <c r="B145" s="72" t="s">
        <v>498</v>
      </c>
      <c r="C145" s="99">
        <v>4221</v>
      </c>
      <c r="D145" s="72" t="s">
        <v>915</v>
      </c>
      <c r="E145" s="93" t="s">
        <v>4859</v>
      </c>
      <c r="F145" s="72" t="s">
        <v>4909</v>
      </c>
      <c r="G145" s="72" t="s">
        <v>635</v>
      </c>
      <c r="H145" s="77">
        <v>510.3125</v>
      </c>
      <c r="I145" s="77">
        <v>510.3125</v>
      </c>
      <c r="J145" s="77">
        <v>510.3125</v>
      </c>
      <c r="K145" s="99"/>
      <c r="L145" s="100">
        <v>44927</v>
      </c>
      <c r="M145" s="100">
        <v>46387</v>
      </c>
      <c r="N145" s="99" t="s">
        <v>4847</v>
      </c>
      <c r="O145" s="82" t="s">
        <v>4910</v>
      </c>
      <c r="P145" s="75"/>
      <c r="Q145" s="59" t="str">
        <f>IF(C145="","",'OPĆI DIO'!$C$1)</f>
        <v>3041 INSTITUT RUĐER BOŠKOVIĆ</v>
      </c>
      <c r="R145" s="59" t="str">
        <f t="shared" si="12"/>
        <v>422</v>
      </c>
      <c r="S145" s="59" t="str">
        <f t="shared" si="13"/>
        <v>42</v>
      </c>
      <c r="T145" s="59" t="str">
        <f t="shared" si="14"/>
        <v>15</v>
      </c>
      <c r="U145" s="59" t="str">
        <f t="shared" si="15"/>
        <v>4</v>
      </c>
      <c r="V145" s="59"/>
      <c r="W145" s="59"/>
      <c r="X145" s="59"/>
      <c r="Y145" s="59"/>
      <c r="Z145" s="59"/>
      <c r="AA145" s="59"/>
      <c r="AB145" s="59"/>
      <c r="AC145" s="59"/>
      <c r="AD145" s="59"/>
      <c r="AE145" s="59" t="s">
        <v>1713</v>
      </c>
      <c r="AF145" s="59" t="s">
        <v>1714</v>
      </c>
      <c r="AG145" s="59" t="str">
        <f t="shared" si="16"/>
        <v>A679072</v>
      </c>
      <c r="AH145" s="59" t="s">
        <v>677</v>
      </c>
    </row>
    <row r="146" spans="1:34" ht="15.75" customHeight="1">
      <c r="A146" s="93">
        <v>51</v>
      </c>
      <c r="B146" s="72" t="s">
        <v>498</v>
      </c>
      <c r="C146" s="99">
        <v>4224</v>
      </c>
      <c r="D146" s="72" t="s">
        <v>922</v>
      </c>
      <c r="E146" s="93" t="s">
        <v>4859</v>
      </c>
      <c r="F146" s="72" t="s">
        <v>4909</v>
      </c>
      <c r="G146" s="72" t="s">
        <v>635</v>
      </c>
      <c r="H146" s="77">
        <v>7654.6875</v>
      </c>
      <c r="I146" s="77">
        <v>7654.6875</v>
      </c>
      <c r="J146" s="77">
        <v>7654.6875</v>
      </c>
      <c r="K146" s="99"/>
      <c r="L146" s="100">
        <v>44927</v>
      </c>
      <c r="M146" s="100">
        <v>46387</v>
      </c>
      <c r="N146" s="99" t="s">
        <v>4847</v>
      </c>
      <c r="O146" s="82" t="s">
        <v>4910</v>
      </c>
      <c r="P146" s="75"/>
      <c r="Q146" s="59" t="str">
        <f>IF(C146="","",'OPĆI DIO'!$C$1)</f>
        <v>3041 INSTITUT RUĐER BOŠKOVIĆ</v>
      </c>
      <c r="R146" s="59" t="str">
        <f t="shared" si="12"/>
        <v>422</v>
      </c>
      <c r="S146" s="59" t="str">
        <f t="shared" si="13"/>
        <v>42</v>
      </c>
      <c r="T146" s="59" t="str">
        <f t="shared" si="14"/>
        <v>15</v>
      </c>
      <c r="U146" s="59" t="str">
        <f t="shared" si="15"/>
        <v>4</v>
      </c>
      <c r="V146" s="59"/>
      <c r="W146" s="59"/>
      <c r="X146" s="59"/>
      <c r="Y146" s="59"/>
      <c r="Z146" s="59"/>
      <c r="AA146" s="59"/>
      <c r="AB146" s="59"/>
      <c r="AC146" s="59"/>
      <c r="AD146" s="59"/>
      <c r="AE146" s="59" t="s">
        <v>1715</v>
      </c>
      <c r="AF146" s="59" t="s">
        <v>1716</v>
      </c>
      <c r="AG146" s="59" t="str">
        <f t="shared" si="16"/>
        <v>A679072</v>
      </c>
      <c r="AH146" s="59" t="s">
        <v>677</v>
      </c>
    </row>
    <row r="147" spans="1:34" ht="15.75" customHeight="1">
      <c r="A147" s="93">
        <v>51</v>
      </c>
      <c r="B147" s="72" t="s">
        <v>498</v>
      </c>
      <c r="C147" s="99">
        <v>3111</v>
      </c>
      <c r="D147" s="72" t="s">
        <v>628</v>
      </c>
      <c r="E147" s="93" t="s">
        <v>4859</v>
      </c>
      <c r="F147" s="72" t="s">
        <v>4860</v>
      </c>
      <c r="G147" s="72" t="s">
        <v>635</v>
      </c>
      <c r="H147" s="77">
        <v>9051.4285714285725</v>
      </c>
      <c r="I147" s="77">
        <v>9051.4285714285725</v>
      </c>
      <c r="J147" s="77">
        <v>4525.7142857142862</v>
      </c>
      <c r="K147" s="99" t="s">
        <v>4862</v>
      </c>
      <c r="L147" s="100">
        <v>44927</v>
      </c>
      <c r="M147" s="100">
        <v>46203</v>
      </c>
      <c r="N147" s="99" t="s">
        <v>4847</v>
      </c>
      <c r="O147" s="82" t="s">
        <v>4862</v>
      </c>
      <c r="P147" s="75"/>
      <c r="Q147" s="59" t="str">
        <f>IF(C147="","",'OPĆI DIO'!$C$1)</f>
        <v>3041 INSTITUT RUĐER BOŠKOVIĆ</v>
      </c>
      <c r="R147" s="59" t="str">
        <f t="shared" si="12"/>
        <v>311</v>
      </c>
      <c r="S147" s="59" t="str">
        <f t="shared" si="13"/>
        <v>31</v>
      </c>
      <c r="T147" s="59" t="str">
        <f t="shared" si="14"/>
        <v>15</v>
      </c>
      <c r="U147" s="59" t="str">
        <f t="shared" si="15"/>
        <v>3</v>
      </c>
      <c r="V147" s="59"/>
      <c r="W147" s="59"/>
      <c r="X147" s="59"/>
      <c r="Y147" s="59"/>
      <c r="Z147" s="59"/>
      <c r="AA147" s="59"/>
      <c r="AB147" s="59"/>
      <c r="AC147" s="59"/>
      <c r="AD147" s="59"/>
      <c r="AE147" s="59" t="s">
        <v>1717</v>
      </c>
      <c r="AF147" s="59" t="s">
        <v>1718</v>
      </c>
      <c r="AG147" s="59" t="str">
        <f t="shared" si="16"/>
        <v>A679072</v>
      </c>
      <c r="AH147" s="59" t="s">
        <v>677</v>
      </c>
    </row>
    <row r="148" spans="1:34" ht="15.75" customHeight="1">
      <c r="A148" s="93">
        <v>51</v>
      </c>
      <c r="B148" s="72" t="s">
        <v>498</v>
      </c>
      <c r="C148" s="99">
        <v>3132</v>
      </c>
      <c r="D148" s="72" t="s">
        <v>645</v>
      </c>
      <c r="E148" s="93" t="s">
        <v>4859</v>
      </c>
      <c r="F148" s="72" t="s">
        <v>4860</v>
      </c>
      <c r="G148" s="72" t="s">
        <v>635</v>
      </c>
      <c r="H148" s="77">
        <v>1005.7142857142858</v>
      </c>
      <c r="I148" s="77">
        <v>1005.7142857142858</v>
      </c>
      <c r="J148" s="77">
        <v>502.85714285714289</v>
      </c>
      <c r="K148" s="99" t="s">
        <v>4862</v>
      </c>
      <c r="L148" s="100">
        <v>44927</v>
      </c>
      <c r="M148" s="100">
        <v>46203</v>
      </c>
      <c r="N148" s="99" t="s">
        <v>4847</v>
      </c>
      <c r="O148" s="82" t="s">
        <v>4862</v>
      </c>
      <c r="P148" s="75"/>
      <c r="Q148" s="59" t="str">
        <f>IF(C148="","",'OPĆI DIO'!$C$1)</f>
        <v>3041 INSTITUT RUĐER BOŠKOVIĆ</v>
      </c>
      <c r="R148" s="59" t="str">
        <f t="shared" si="12"/>
        <v>313</v>
      </c>
      <c r="S148" s="59" t="str">
        <f t="shared" si="13"/>
        <v>31</v>
      </c>
      <c r="T148" s="59" t="str">
        <f t="shared" si="14"/>
        <v>15</v>
      </c>
      <c r="U148" s="59" t="str">
        <f t="shared" si="15"/>
        <v>3</v>
      </c>
      <c r="V148" s="59"/>
      <c r="W148" s="59"/>
      <c r="X148" s="59"/>
      <c r="Y148" s="59"/>
      <c r="Z148" s="59"/>
      <c r="AA148" s="59"/>
      <c r="AB148" s="59"/>
      <c r="AC148" s="59"/>
      <c r="AD148" s="59"/>
      <c r="AE148" s="59" t="s">
        <v>1719</v>
      </c>
      <c r="AF148" s="59" t="s">
        <v>1720</v>
      </c>
      <c r="AG148" s="59" t="str">
        <f t="shared" si="16"/>
        <v>A679072</v>
      </c>
      <c r="AH148" s="59" t="s">
        <v>677</v>
      </c>
    </row>
    <row r="149" spans="1:34" ht="15.75" customHeight="1">
      <c r="A149" s="93">
        <v>51</v>
      </c>
      <c r="B149" s="72" t="s">
        <v>498</v>
      </c>
      <c r="C149" s="99">
        <v>3211</v>
      </c>
      <c r="D149" s="72" t="s">
        <v>648</v>
      </c>
      <c r="E149" s="93" t="s">
        <v>4859</v>
      </c>
      <c r="F149" s="72" t="s">
        <v>4860</v>
      </c>
      <c r="G149" s="72" t="s">
        <v>635</v>
      </c>
      <c r="H149" s="77">
        <v>1257.1428571428573</v>
      </c>
      <c r="I149" s="77">
        <v>1257.1428571428573</v>
      </c>
      <c r="J149" s="77">
        <v>628.57142857142867</v>
      </c>
      <c r="K149" s="99" t="s">
        <v>4862</v>
      </c>
      <c r="L149" s="100">
        <v>44927</v>
      </c>
      <c r="M149" s="100">
        <v>46203</v>
      </c>
      <c r="N149" s="99" t="s">
        <v>4847</v>
      </c>
      <c r="O149" s="82" t="s">
        <v>4862</v>
      </c>
      <c r="P149" s="75"/>
      <c r="Q149" s="59" t="str">
        <f>IF(C149="","",'OPĆI DIO'!$C$1)</f>
        <v>3041 INSTITUT RUĐER BOŠKOVIĆ</v>
      </c>
      <c r="R149" s="59" t="str">
        <f t="shared" si="12"/>
        <v>321</v>
      </c>
      <c r="S149" s="59" t="str">
        <f t="shared" si="13"/>
        <v>32</v>
      </c>
      <c r="T149" s="59" t="str">
        <f t="shared" si="14"/>
        <v>15</v>
      </c>
      <c r="U149" s="59" t="str">
        <f t="shared" si="15"/>
        <v>3</v>
      </c>
      <c r="V149" s="59"/>
      <c r="W149" s="59"/>
      <c r="X149" s="59"/>
      <c r="Y149" s="59"/>
      <c r="Z149" s="59"/>
      <c r="AA149" s="59"/>
      <c r="AB149" s="59"/>
      <c r="AC149" s="59"/>
      <c r="AD149" s="59"/>
      <c r="AE149" s="59" t="s">
        <v>1721</v>
      </c>
      <c r="AF149" s="59" t="s">
        <v>1722</v>
      </c>
      <c r="AG149" s="59" t="str">
        <f t="shared" si="16"/>
        <v>A679072</v>
      </c>
      <c r="AH149" s="59" t="s">
        <v>677</v>
      </c>
    </row>
    <row r="150" spans="1:34" ht="15.75" customHeight="1">
      <c r="A150" s="93">
        <v>51</v>
      </c>
      <c r="B150" s="72" t="s">
        <v>498</v>
      </c>
      <c r="C150" s="99">
        <v>3222</v>
      </c>
      <c r="D150" s="72" t="s">
        <v>671</v>
      </c>
      <c r="E150" s="93" t="s">
        <v>4859</v>
      </c>
      <c r="F150" s="72" t="s">
        <v>4860</v>
      </c>
      <c r="G150" s="72" t="s">
        <v>635</v>
      </c>
      <c r="H150" s="77">
        <v>8297.1428571428587</v>
      </c>
      <c r="I150" s="77">
        <v>8297.1428571428587</v>
      </c>
      <c r="J150" s="77">
        <v>4148.5714285714294</v>
      </c>
      <c r="K150" s="99" t="s">
        <v>4862</v>
      </c>
      <c r="L150" s="100">
        <v>44927</v>
      </c>
      <c r="M150" s="100">
        <v>46203</v>
      </c>
      <c r="N150" s="99" t="s">
        <v>4847</v>
      </c>
      <c r="O150" s="82" t="s">
        <v>4862</v>
      </c>
      <c r="P150" s="75"/>
      <c r="Q150" s="59" t="str">
        <f>IF(C150="","",'OPĆI DIO'!$C$1)</f>
        <v>3041 INSTITUT RUĐER BOŠKOVIĆ</v>
      </c>
      <c r="R150" s="59" t="str">
        <f t="shared" si="12"/>
        <v>322</v>
      </c>
      <c r="S150" s="59" t="str">
        <f t="shared" si="13"/>
        <v>32</v>
      </c>
      <c r="T150" s="59" t="str">
        <f t="shared" si="14"/>
        <v>15</v>
      </c>
      <c r="U150" s="59" t="str">
        <f t="shared" si="15"/>
        <v>3</v>
      </c>
      <c r="V150" s="59"/>
      <c r="W150" s="59"/>
      <c r="X150" s="59"/>
      <c r="Y150" s="59"/>
      <c r="Z150" s="59"/>
      <c r="AA150" s="59"/>
      <c r="AB150" s="59"/>
      <c r="AC150" s="59"/>
      <c r="AD150" s="59"/>
      <c r="AE150" s="59" t="s">
        <v>1723</v>
      </c>
      <c r="AF150" s="59" t="s">
        <v>1724</v>
      </c>
      <c r="AG150" s="59" t="str">
        <f t="shared" si="16"/>
        <v>A679072</v>
      </c>
      <c r="AH150" s="59" t="s">
        <v>677</v>
      </c>
    </row>
    <row r="151" spans="1:34" ht="15.75" customHeight="1">
      <c r="A151" s="93">
        <v>51</v>
      </c>
      <c r="B151" s="72" t="s">
        <v>498</v>
      </c>
      <c r="C151" s="99">
        <v>3299</v>
      </c>
      <c r="D151" s="72" t="s">
        <v>749</v>
      </c>
      <c r="E151" s="93" t="s">
        <v>4859</v>
      </c>
      <c r="F151" s="72" t="s">
        <v>4860</v>
      </c>
      <c r="G151" s="72" t="s">
        <v>635</v>
      </c>
      <c r="H151" s="77">
        <v>1508.5714285714287</v>
      </c>
      <c r="I151" s="77">
        <v>1508.5714285714287</v>
      </c>
      <c r="J151" s="77">
        <v>754.28571428571433</v>
      </c>
      <c r="K151" s="99" t="s">
        <v>4862</v>
      </c>
      <c r="L151" s="100">
        <v>44927</v>
      </c>
      <c r="M151" s="100">
        <v>46203</v>
      </c>
      <c r="N151" s="99" t="s">
        <v>4847</v>
      </c>
      <c r="O151" s="82" t="s">
        <v>4862</v>
      </c>
      <c r="P151" s="75"/>
      <c r="Q151" s="59" t="str">
        <f>IF(C151="","",'OPĆI DIO'!$C$1)</f>
        <v>3041 INSTITUT RUĐER BOŠKOVIĆ</v>
      </c>
      <c r="R151" s="59" t="str">
        <f t="shared" si="12"/>
        <v>329</v>
      </c>
      <c r="S151" s="59" t="str">
        <f t="shared" si="13"/>
        <v>32</v>
      </c>
      <c r="T151" s="59" t="str">
        <f t="shared" si="14"/>
        <v>15</v>
      </c>
      <c r="U151" s="59" t="str">
        <f t="shared" si="15"/>
        <v>3</v>
      </c>
      <c r="V151" s="59"/>
      <c r="W151" s="59"/>
      <c r="X151" s="59"/>
      <c r="Y151" s="59"/>
      <c r="Z151" s="59"/>
      <c r="AA151" s="59"/>
      <c r="AB151" s="59"/>
      <c r="AC151" s="59"/>
      <c r="AD151" s="59"/>
      <c r="AE151" s="59" t="s">
        <v>1725</v>
      </c>
      <c r="AF151" s="59" t="s">
        <v>1726</v>
      </c>
      <c r="AG151" s="59" t="str">
        <f t="shared" si="16"/>
        <v>A679072</v>
      </c>
      <c r="AH151" s="59" t="s">
        <v>677</v>
      </c>
    </row>
    <row r="152" spans="1:34" ht="15.75" customHeight="1">
      <c r="A152" s="93">
        <v>51</v>
      </c>
      <c r="B152" s="72" t="s">
        <v>498</v>
      </c>
      <c r="C152" s="99">
        <v>4221</v>
      </c>
      <c r="D152" s="72" t="s">
        <v>915</v>
      </c>
      <c r="E152" s="93" t="s">
        <v>4859</v>
      </c>
      <c r="F152" s="72" t="s">
        <v>4860</v>
      </c>
      <c r="G152" s="72" t="s">
        <v>635</v>
      </c>
      <c r="H152" s="77">
        <v>251.42857142857144</v>
      </c>
      <c r="I152" s="77">
        <v>251.42857142857144</v>
      </c>
      <c r="J152" s="77">
        <v>125.71428571428572</v>
      </c>
      <c r="K152" s="99" t="s">
        <v>4862</v>
      </c>
      <c r="L152" s="100">
        <v>44927</v>
      </c>
      <c r="M152" s="100">
        <v>46203</v>
      </c>
      <c r="N152" s="99" t="s">
        <v>4847</v>
      </c>
      <c r="O152" s="82" t="s">
        <v>4862</v>
      </c>
      <c r="P152" s="75"/>
      <c r="Q152" s="59" t="str">
        <f>IF(C152="","",'OPĆI DIO'!$C$1)</f>
        <v>3041 INSTITUT RUĐER BOŠKOVIĆ</v>
      </c>
      <c r="R152" s="59" t="str">
        <f t="shared" si="12"/>
        <v>422</v>
      </c>
      <c r="S152" s="59" t="str">
        <f t="shared" si="13"/>
        <v>42</v>
      </c>
      <c r="T152" s="59" t="str">
        <f t="shared" si="14"/>
        <v>15</v>
      </c>
      <c r="U152" s="59" t="str">
        <f t="shared" si="15"/>
        <v>4</v>
      </c>
      <c r="V152" s="59"/>
      <c r="W152" s="59"/>
      <c r="X152" s="59"/>
      <c r="Y152" s="59"/>
      <c r="Z152" s="59"/>
      <c r="AA152" s="59"/>
      <c r="AB152" s="59"/>
      <c r="AC152" s="59"/>
      <c r="AD152" s="59"/>
      <c r="AE152" s="59" t="s">
        <v>1727</v>
      </c>
      <c r="AF152" s="59" t="s">
        <v>1728</v>
      </c>
      <c r="AG152" s="59" t="str">
        <f t="shared" si="16"/>
        <v>A679072</v>
      </c>
      <c r="AH152" s="59" t="s">
        <v>677</v>
      </c>
    </row>
    <row r="153" spans="1:34" ht="15.75" customHeight="1">
      <c r="A153" s="93">
        <v>51</v>
      </c>
      <c r="B153" s="72" t="s">
        <v>498</v>
      </c>
      <c r="C153" s="99">
        <v>4224</v>
      </c>
      <c r="D153" s="72" t="s">
        <v>922</v>
      </c>
      <c r="E153" s="93" t="s">
        <v>4859</v>
      </c>
      <c r="F153" s="72" t="s">
        <v>4860</v>
      </c>
      <c r="G153" s="72" t="s">
        <v>635</v>
      </c>
      <c r="H153" s="77">
        <v>3771.4285714285716</v>
      </c>
      <c r="I153" s="77">
        <v>3771.4285714285716</v>
      </c>
      <c r="J153" s="77">
        <v>1885.7142857142858</v>
      </c>
      <c r="K153" s="99" t="s">
        <v>4862</v>
      </c>
      <c r="L153" s="100">
        <v>44927</v>
      </c>
      <c r="M153" s="100">
        <v>46203</v>
      </c>
      <c r="N153" s="99" t="s">
        <v>4847</v>
      </c>
      <c r="O153" s="82" t="s">
        <v>4862</v>
      </c>
      <c r="P153" s="75"/>
      <c r="Q153" s="59" t="str">
        <f>IF(C153="","",'OPĆI DIO'!$C$1)</f>
        <v>3041 INSTITUT RUĐER BOŠKOVIĆ</v>
      </c>
      <c r="R153" s="59" t="str">
        <f t="shared" si="12"/>
        <v>422</v>
      </c>
      <c r="S153" s="59" t="str">
        <f t="shared" si="13"/>
        <v>42</v>
      </c>
      <c r="T153" s="59" t="str">
        <f t="shared" si="14"/>
        <v>15</v>
      </c>
      <c r="U153" s="59" t="str">
        <f t="shared" si="15"/>
        <v>4</v>
      </c>
      <c r="V153" s="59"/>
      <c r="W153" s="59"/>
      <c r="X153" s="59"/>
      <c r="Y153" s="59"/>
      <c r="Z153" s="59"/>
      <c r="AA153" s="59"/>
      <c r="AB153" s="59"/>
      <c r="AC153" s="59"/>
      <c r="AD153" s="59"/>
      <c r="AE153" s="59" t="s">
        <v>1729</v>
      </c>
      <c r="AF153" s="59" t="s">
        <v>1730</v>
      </c>
      <c r="AG153" s="59" t="str">
        <f t="shared" si="16"/>
        <v>A679072</v>
      </c>
      <c r="AH153" s="59" t="s">
        <v>677</v>
      </c>
    </row>
    <row r="154" spans="1:34" ht="15.75" customHeight="1">
      <c r="A154" s="93">
        <v>51</v>
      </c>
      <c r="B154" s="72" t="s">
        <v>498</v>
      </c>
      <c r="C154" s="99">
        <v>3111</v>
      </c>
      <c r="D154" s="72" t="s">
        <v>628</v>
      </c>
      <c r="E154" s="93" t="s">
        <v>4859</v>
      </c>
      <c r="F154" s="72" t="s">
        <v>4863</v>
      </c>
      <c r="G154" s="72" t="s">
        <v>635</v>
      </c>
      <c r="H154" s="77">
        <v>42477.93</v>
      </c>
      <c r="I154" s="77">
        <v>14159.31</v>
      </c>
      <c r="J154" s="77"/>
      <c r="K154" s="99" t="s">
        <v>4864</v>
      </c>
      <c r="L154" s="100">
        <v>45047</v>
      </c>
      <c r="M154" s="100">
        <v>45777</v>
      </c>
      <c r="N154" s="99" t="s">
        <v>4847</v>
      </c>
      <c r="O154" s="82" t="s">
        <v>4864</v>
      </c>
      <c r="P154" s="75"/>
      <c r="Q154" s="59" t="str">
        <f>IF(C154="","",'OPĆI DIO'!$C$1)</f>
        <v>3041 INSTITUT RUĐER BOŠKOVIĆ</v>
      </c>
      <c r="R154" s="59" t="str">
        <f t="shared" si="12"/>
        <v>311</v>
      </c>
      <c r="S154" s="59" t="str">
        <f t="shared" si="13"/>
        <v>31</v>
      </c>
      <c r="T154" s="59" t="str">
        <f t="shared" si="14"/>
        <v>15</v>
      </c>
      <c r="U154" s="59" t="str">
        <f t="shared" si="15"/>
        <v>3</v>
      </c>
      <c r="V154" s="59"/>
      <c r="W154" s="59"/>
      <c r="X154" s="59"/>
      <c r="Y154" s="59"/>
      <c r="Z154" s="59"/>
      <c r="AA154" s="59"/>
      <c r="AB154" s="59"/>
      <c r="AC154" s="59"/>
      <c r="AD154" s="59"/>
      <c r="AE154" s="59" t="s">
        <v>1731</v>
      </c>
      <c r="AF154" s="59" t="s">
        <v>1732</v>
      </c>
      <c r="AG154" s="59" t="str">
        <f t="shared" si="16"/>
        <v>A679072</v>
      </c>
      <c r="AH154" s="59" t="s">
        <v>677</v>
      </c>
    </row>
    <row r="155" spans="1:34" ht="15.75" customHeight="1">
      <c r="A155" s="93">
        <v>51</v>
      </c>
      <c r="B155" s="72" t="s">
        <v>498</v>
      </c>
      <c r="C155" s="99">
        <v>3132</v>
      </c>
      <c r="D155" s="72" t="s">
        <v>645</v>
      </c>
      <c r="E155" s="93" t="s">
        <v>4859</v>
      </c>
      <c r="F155" s="72" t="s">
        <v>4863</v>
      </c>
      <c r="G155" s="72" t="s">
        <v>635</v>
      </c>
      <c r="H155" s="77">
        <v>4719.7700000000004</v>
      </c>
      <c r="I155" s="77">
        <v>1573.2566666666667</v>
      </c>
      <c r="J155" s="77"/>
      <c r="K155" s="99" t="s">
        <v>4864</v>
      </c>
      <c r="L155" s="100">
        <v>45047</v>
      </c>
      <c r="M155" s="100">
        <v>45777</v>
      </c>
      <c r="N155" s="99" t="s">
        <v>4847</v>
      </c>
      <c r="O155" s="82" t="s">
        <v>4864</v>
      </c>
      <c r="P155" s="75"/>
      <c r="Q155" s="59" t="str">
        <f>IF(C155="","",'OPĆI DIO'!$C$1)</f>
        <v>3041 INSTITUT RUĐER BOŠKOVIĆ</v>
      </c>
      <c r="R155" s="59" t="str">
        <f t="shared" si="12"/>
        <v>313</v>
      </c>
      <c r="S155" s="59" t="str">
        <f t="shared" si="13"/>
        <v>31</v>
      </c>
      <c r="T155" s="59" t="str">
        <f t="shared" si="14"/>
        <v>15</v>
      </c>
      <c r="U155" s="59" t="str">
        <f t="shared" si="15"/>
        <v>3</v>
      </c>
      <c r="V155" s="59"/>
      <c r="W155" s="59"/>
      <c r="X155" s="59"/>
      <c r="Y155" s="59"/>
      <c r="Z155" s="59"/>
      <c r="AA155" s="59"/>
      <c r="AB155" s="59"/>
      <c r="AC155" s="59"/>
      <c r="AD155" s="59"/>
      <c r="AE155" s="59" t="s">
        <v>1733</v>
      </c>
      <c r="AF155" s="59" t="s">
        <v>1734</v>
      </c>
      <c r="AG155" s="59" t="str">
        <f t="shared" si="16"/>
        <v>A679072</v>
      </c>
      <c r="AH155" s="59" t="s">
        <v>677</v>
      </c>
    </row>
    <row r="156" spans="1:34" ht="15.75" customHeight="1">
      <c r="A156" s="93">
        <v>51</v>
      </c>
      <c r="B156" s="72" t="s">
        <v>498</v>
      </c>
      <c r="C156" s="99">
        <v>3211</v>
      </c>
      <c r="D156" s="72" t="s">
        <v>648</v>
      </c>
      <c r="E156" s="93" t="s">
        <v>4859</v>
      </c>
      <c r="F156" s="72" t="s">
        <v>4863</v>
      </c>
      <c r="G156" s="72" t="s">
        <v>635</v>
      </c>
      <c r="H156" s="77">
        <v>5899.7125000000005</v>
      </c>
      <c r="I156" s="77">
        <v>1966.5708333333332</v>
      </c>
      <c r="J156" s="77"/>
      <c r="K156" s="99" t="s">
        <v>4864</v>
      </c>
      <c r="L156" s="100">
        <v>45047</v>
      </c>
      <c r="M156" s="100">
        <v>45777</v>
      </c>
      <c r="N156" s="99" t="s">
        <v>4847</v>
      </c>
      <c r="O156" s="82" t="s">
        <v>4864</v>
      </c>
      <c r="P156" s="75"/>
      <c r="Q156" s="59" t="str">
        <f>IF(C156="","",'OPĆI DIO'!$C$1)</f>
        <v>3041 INSTITUT RUĐER BOŠKOVIĆ</v>
      </c>
      <c r="R156" s="59" t="str">
        <f t="shared" si="12"/>
        <v>321</v>
      </c>
      <c r="S156" s="59" t="str">
        <f t="shared" si="13"/>
        <v>32</v>
      </c>
      <c r="T156" s="59" t="str">
        <f t="shared" si="14"/>
        <v>15</v>
      </c>
      <c r="U156" s="59" t="str">
        <f t="shared" si="15"/>
        <v>3</v>
      </c>
      <c r="V156" s="59"/>
      <c r="W156" s="59"/>
      <c r="X156" s="59"/>
      <c r="Y156" s="59"/>
      <c r="Z156" s="59"/>
      <c r="AA156" s="59"/>
      <c r="AB156" s="59"/>
      <c r="AC156" s="59"/>
      <c r="AD156" s="59"/>
      <c r="AE156" s="59" t="s">
        <v>1735</v>
      </c>
      <c r="AF156" s="59" t="s">
        <v>1736</v>
      </c>
      <c r="AG156" s="59" t="str">
        <f t="shared" si="16"/>
        <v>A679072</v>
      </c>
      <c r="AH156" s="59" t="s">
        <v>677</v>
      </c>
    </row>
    <row r="157" spans="1:34" ht="15.75" customHeight="1">
      <c r="A157" s="93">
        <v>51</v>
      </c>
      <c r="B157" s="72" t="s">
        <v>498</v>
      </c>
      <c r="C157" s="99">
        <v>3222</v>
      </c>
      <c r="D157" s="72" t="s">
        <v>671</v>
      </c>
      <c r="E157" s="93" t="s">
        <v>4859</v>
      </c>
      <c r="F157" s="72" t="s">
        <v>4863</v>
      </c>
      <c r="G157" s="72" t="s">
        <v>635</v>
      </c>
      <c r="H157" s="77">
        <v>38938.102500000001</v>
      </c>
      <c r="I157" s="77">
        <v>12979.3675</v>
      </c>
      <c r="J157" s="77"/>
      <c r="K157" s="99" t="s">
        <v>4864</v>
      </c>
      <c r="L157" s="100">
        <v>45047</v>
      </c>
      <c r="M157" s="100">
        <v>45777</v>
      </c>
      <c r="N157" s="99" t="s">
        <v>4847</v>
      </c>
      <c r="O157" s="82" t="s">
        <v>4864</v>
      </c>
      <c r="P157" s="75"/>
      <c r="Q157" s="59" t="str">
        <f>IF(C157="","",'OPĆI DIO'!$C$1)</f>
        <v>3041 INSTITUT RUĐER BOŠKOVIĆ</v>
      </c>
      <c r="R157" s="59" t="str">
        <f t="shared" si="12"/>
        <v>322</v>
      </c>
      <c r="S157" s="59" t="str">
        <f t="shared" si="13"/>
        <v>32</v>
      </c>
      <c r="T157" s="59" t="str">
        <f t="shared" si="14"/>
        <v>15</v>
      </c>
      <c r="U157" s="59" t="str">
        <f t="shared" si="15"/>
        <v>3</v>
      </c>
      <c r="V157" s="59"/>
      <c r="W157" s="59"/>
      <c r="X157" s="59"/>
      <c r="Y157" s="59"/>
      <c r="Z157" s="59"/>
      <c r="AA157" s="59"/>
      <c r="AB157" s="59"/>
      <c r="AC157" s="59"/>
      <c r="AD157" s="59"/>
      <c r="AE157" s="59" t="s">
        <v>1737</v>
      </c>
      <c r="AF157" s="59" t="s">
        <v>1738</v>
      </c>
      <c r="AG157" s="59" t="str">
        <f t="shared" si="16"/>
        <v>A679072</v>
      </c>
      <c r="AH157" s="59" t="s">
        <v>677</v>
      </c>
    </row>
    <row r="158" spans="1:34" ht="15.75" customHeight="1">
      <c r="A158" s="93">
        <v>51</v>
      </c>
      <c r="B158" s="72" t="s">
        <v>498</v>
      </c>
      <c r="C158" s="99">
        <v>3299</v>
      </c>
      <c r="D158" s="72" t="s">
        <v>749</v>
      </c>
      <c r="E158" s="93" t="s">
        <v>4859</v>
      </c>
      <c r="F158" s="72" t="s">
        <v>4863</v>
      </c>
      <c r="G158" s="72" t="s">
        <v>635</v>
      </c>
      <c r="H158" s="77">
        <v>7079.6549999999997</v>
      </c>
      <c r="I158" s="77">
        <v>2359.8849999999998</v>
      </c>
      <c r="J158" s="77"/>
      <c r="K158" s="99" t="s">
        <v>4864</v>
      </c>
      <c r="L158" s="100">
        <v>45047</v>
      </c>
      <c r="M158" s="100">
        <v>45777</v>
      </c>
      <c r="N158" s="99" t="s">
        <v>4847</v>
      </c>
      <c r="O158" s="82" t="s">
        <v>4864</v>
      </c>
      <c r="P158" s="75"/>
      <c r="Q158" s="59" t="str">
        <f>IF(C158="","",'OPĆI DIO'!$C$1)</f>
        <v>3041 INSTITUT RUĐER BOŠKOVIĆ</v>
      </c>
      <c r="R158" s="59" t="str">
        <f t="shared" si="12"/>
        <v>329</v>
      </c>
      <c r="S158" s="59" t="str">
        <f t="shared" si="13"/>
        <v>32</v>
      </c>
      <c r="T158" s="59" t="str">
        <f t="shared" si="14"/>
        <v>15</v>
      </c>
      <c r="U158" s="59" t="str">
        <f t="shared" si="15"/>
        <v>3</v>
      </c>
      <c r="V158" s="59"/>
      <c r="W158" s="59"/>
      <c r="X158" s="59"/>
      <c r="Y158" s="59"/>
      <c r="Z158" s="59"/>
      <c r="AA158" s="59"/>
      <c r="AB158" s="59"/>
      <c r="AC158" s="59"/>
      <c r="AD158" s="59"/>
      <c r="AE158" s="59" t="s">
        <v>1739</v>
      </c>
      <c r="AF158" s="59" t="s">
        <v>1740</v>
      </c>
      <c r="AG158" s="59" t="str">
        <f t="shared" si="16"/>
        <v>A679072</v>
      </c>
      <c r="AH158" s="59" t="s">
        <v>677</v>
      </c>
    </row>
    <row r="159" spans="1:34" ht="15.75" customHeight="1">
      <c r="A159" s="93">
        <v>51</v>
      </c>
      <c r="B159" s="72" t="s">
        <v>498</v>
      </c>
      <c r="C159" s="99">
        <v>4221</v>
      </c>
      <c r="D159" s="72" t="s">
        <v>915</v>
      </c>
      <c r="E159" s="93" t="s">
        <v>4859</v>
      </c>
      <c r="F159" s="72" t="s">
        <v>4863</v>
      </c>
      <c r="G159" s="72" t="s">
        <v>635</v>
      </c>
      <c r="H159" s="77">
        <v>1179.9425000000001</v>
      </c>
      <c r="I159" s="77">
        <v>393.31416666666667</v>
      </c>
      <c r="J159" s="77"/>
      <c r="K159" s="99" t="s">
        <v>4864</v>
      </c>
      <c r="L159" s="100">
        <v>45047</v>
      </c>
      <c r="M159" s="100">
        <v>45777</v>
      </c>
      <c r="N159" s="99" t="s">
        <v>4847</v>
      </c>
      <c r="O159" s="82" t="s">
        <v>4864</v>
      </c>
      <c r="P159" s="75"/>
      <c r="Q159" s="59" t="str">
        <f>IF(C159="","",'OPĆI DIO'!$C$1)</f>
        <v>3041 INSTITUT RUĐER BOŠKOVIĆ</v>
      </c>
      <c r="R159" s="59" t="str">
        <f t="shared" si="12"/>
        <v>422</v>
      </c>
      <c r="S159" s="59" t="str">
        <f t="shared" si="13"/>
        <v>42</v>
      </c>
      <c r="T159" s="59" t="str">
        <f t="shared" si="14"/>
        <v>15</v>
      </c>
      <c r="U159" s="59" t="str">
        <f t="shared" si="15"/>
        <v>4</v>
      </c>
      <c r="V159" s="59"/>
      <c r="W159" s="59"/>
      <c r="X159" s="59"/>
      <c r="Y159" s="59"/>
      <c r="Z159" s="59"/>
      <c r="AA159" s="59"/>
      <c r="AB159" s="59"/>
      <c r="AC159" s="59"/>
      <c r="AD159" s="59"/>
      <c r="AE159" s="59" t="s">
        <v>1741</v>
      </c>
      <c r="AF159" s="59" t="s">
        <v>1742</v>
      </c>
      <c r="AG159" s="59" t="str">
        <f t="shared" si="16"/>
        <v>A679072</v>
      </c>
      <c r="AH159" s="59" t="s">
        <v>677</v>
      </c>
    </row>
    <row r="160" spans="1:34" ht="15.75" customHeight="1">
      <c r="A160" s="93">
        <v>51</v>
      </c>
      <c r="B160" s="72" t="s">
        <v>498</v>
      </c>
      <c r="C160" s="99">
        <v>4224</v>
      </c>
      <c r="D160" s="72" t="s">
        <v>922</v>
      </c>
      <c r="E160" s="93" t="s">
        <v>4859</v>
      </c>
      <c r="F160" s="72" t="s">
        <v>4863</v>
      </c>
      <c r="G160" s="72" t="s">
        <v>635</v>
      </c>
      <c r="H160" s="77">
        <v>17699.137500000001</v>
      </c>
      <c r="I160" s="77">
        <v>5899.7124999999996</v>
      </c>
      <c r="J160" s="77"/>
      <c r="K160" s="99" t="s">
        <v>4864</v>
      </c>
      <c r="L160" s="100">
        <v>45047</v>
      </c>
      <c r="M160" s="100">
        <v>45777</v>
      </c>
      <c r="N160" s="99" t="s">
        <v>4847</v>
      </c>
      <c r="O160" s="82" t="s">
        <v>4864</v>
      </c>
      <c r="P160" s="75"/>
      <c r="Q160" s="59" t="str">
        <f>IF(C160="","",'OPĆI DIO'!$C$1)</f>
        <v>3041 INSTITUT RUĐER BOŠKOVIĆ</v>
      </c>
      <c r="R160" s="59" t="str">
        <f t="shared" si="12"/>
        <v>422</v>
      </c>
      <c r="S160" s="59" t="str">
        <f t="shared" si="13"/>
        <v>42</v>
      </c>
      <c r="T160" s="59" t="str">
        <f t="shared" si="14"/>
        <v>15</v>
      </c>
      <c r="U160" s="59" t="str">
        <f t="shared" si="15"/>
        <v>4</v>
      </c>
      <c r="V160" s="59"/>
      <c r="W160" s="59"/>
      <c r="X160" s="59"/>
      <c r="Y160" s="59"/>
      <c r="Z160" s="59"/>
      <c r="AA160" s="59"/>
      <c r="AB160" s="59"/>
      <c r="AC160" s="59"/>
      <c r="AD160" s="59"/>
      <c r="AE160" s="59" t="s">
        <v>1743</v>
      </c>
      <c r="AF160" s="59" t="s">
        <v>1744</v>
      </c>
      <c r="AG160" s="59" t="str">
        <f t="shared" si="16"/>
        <v>A679073</v>
      </c>
      <c r="AH160" s="59" t="s">
        <v>677</v>
      </c>
    </row>
    <row r="161" spans="1:34" ht="15.75" customHeight="1">
      <c r="A161" s="93">
        <v>51</v>
      </c>
      <c r="B161" s="72" t="s">
        <v>498</v>
      </c>
      <c r="C161" s="99">
        <v>3111</v>
      </c>
      <c r="D161" s="72" t="s">
        <v>628</v>
      </c>
      <c r="E161" s="93" t="s">
        <v>4859</v>
      </c>
      <c r="F161" s="72" t="s">
        <v>4865</v>
      </c>
      <c r="G161" s="72" t="s">
        <v>635</v>
      </c>
      <c r="H161" s="77">
        <v>60823.079999999994</v>
      </c>
      <c r="I161" s="77">
        <v>30411.539999999997</v>
      </c>
      <c r="J161" s="77"/>
      <c r="K161" s="99" t="s">
        <v>4866</v>
      </c>
      <c r="L161" s="100">
        <v>45078</v>
      </c>
      <c r="M161" s="100">
        <v>45808</v>
      </c>
      <c r="N161" s="99" t="s">
        <v>4847</v>
      </c>
      <c r="O161" s="82" t="s">
        <v>4866</v>
      </c>
      <c r="P161" s="75"/>
      <c r="Q161" s="59" t="str">
        <f>IF(C161="","",'OPĆI DIO'!$C$1)</f>
        <v>3041 INSTITUT RUĐER BOŠKOVIĆ</v>
      </c>
      <c r="R161" s="59" t="str">
        <f t="shared" si="12"/>
        <v>311</v>
      </c>
      <c r="S161" s="59" t="str">
        <f t="shared" si="13"/>
        <v>31</v>
      </c>
      <c r="T161" s="59" t="str">
        <f t="shared" si="14"/>
        <v>15</v>
      </c>
      <c r="U161" s="59" t="str">
        <f t="shared" si="15"/>
        <v>3</v>
      </c>
      <c r="V161" s="59"/>
      <c r="W161" s="59"/>
      <c r="X161" s="59"/>
      <c r="Y161" s="59"/>
      <c r="Z161" s="59"/>
      <c r="AA161" s="59"/>
      <c r="AB161" s="59"/>
      <c r="AC161" s="59"/>
      <c r="AD161" s="59"/>
      <c r="AE161" s="59" t="s">
        <v>1745</v>
      </c>
      <c r="AF161" s="59" t="s">
        <v>1746</v>
      </c>
      <c r="AG161" s="59" t="str">
        <f t="shared" si="16"/>
        <v>A679073</v>
      </c>
      <c r="AH161" s="59" t="s">
        <v>677</v>
      </c>
    </row>
    <row r="162" spans="1:34" ht="15.75" customHeight="1">
      <c r="A162" s="93">
        <v>51</v>
      </c>
      <c r="B162" s="72" t="s">
        <v>498</v>
      </c>
      <c r="C162" s="103">
        <v>3132</v>
      </c>
      <c r="D162" s="72" t="s">
        <v>645</v>
      </c>
      <c r="E162" s="93" t="s">
        <v>4859</v>
      </c>
      <c r="F162" s="72" t="s">
        <v>4865</v>
      </c>
      <c r="G162" s="72" t="s">
        <v>635</v>
      </c>
      <c r="H162" s="77">
        <v>6758.12</v>
      </c>
      <c r="I162" s="77">
        <v>3379.06</v>
      </c>
      <c r="J162" s="77"/>
      <c r="K162" s="99" t="s">
        <v>4866</v>
      </c>
      <c r="L162" s="100">
        <v>45078</v>
      </c>
      <c r="M162" s="100">
        <v>45808</v>
      </c>
      <c r="N162" s="99" t="s">
        <v>4847</v>
      </c>
      <c r="O162" s="82" t="s">
        <v>4866</v>
      </c>
      <c r="P162" s="75"/>
      <c r="Q162" s="59" t="str">
        <f>IF(C162="","",'OPĆI DIO'!$C$1)</f>
        <v>3041 INSTITUT RUĐER BOŠKOVIĆ</v>
      </c>
      <c r="R162" s="59" t="str">
        <f t="shared" si="12"/>
        <v>313</v>
      </c>
      <c r="S162" s="59" t="str">
        <f t="shared" si="13"/>
        <v>31</v>
      </c>
      <c r="T162" s="59" t="str">
        <f t="shared" si="14"/>
        <v>15</v>
      </c>
      <c r="U162" s="59" t="str">
        <f t="shared" si="15"/>
        <v>3</v>
      </c>
      <c r="V162" s="59"/>
      <c r="W162" s="59"/>
      <c r="X162" s="59"/>
      <c r="Y162" s="59"/>
      <c r="Z162" s="59"/>
      <c r="AA162" s="59"/>
      <c r="AB162" s="59"/>
      <c r="AC162" s="59"/>
      <c r="AD162" s="59"/>
      <c r="AE162" s="59" t="s">
        <v>1747</v>
      </c>
      <c r="AF162" s="59" t="s">
        <v>1748</v>
      </c>
      <c r="AG162" s="59" t="str">
        <f t="shared" si="16"/>
        <v>A679073</v>
      </c>
      <c r="AH162" s="59" t="s">
        <v>677</v>
      </c>
    </row>
    <row r="163" spans="1:34" ht="15.75" customHeight="1">
      <c r="A163" s="93">
        <v>51</v>
      </c>
      <c r="B163" s="72" t="s">
        <v>498</v>
      </c>
      <c r="C163" s="103">
        <v>3211</v>
      </c>
      <c r="D163" s="72" t="s">
        <v>648</v>
      </c>
      <c r="E163" s="93" t="s">
        <v>4859</v>
      </c>
      <c r="F163" s="72" t="s">
        <v>4865</v>
      </c>
      <c r="G163" s="72" t="s">
        <v>635</v>
      </c>
      <c r="H163" s="77">
        <v>8447.65</v>
      </c>
      <c r="I163" s="77">
        <v>4223.8249999999998</v>
      </c>
      <c r="J163" s="77"/>
      <c r="K163" s="99" t="s">
        <v>4866</v>
      </c>
      <c r="L163" s="100">
        <v>45078</v>
      </c>
      <c r="M163" s="100">
        <v>45808</v>
      </c>
      <c r="N163" s="99" t="s">
        <v>4847</v>
      </c>
      <c r="O163" s="82" t="s">
        <v>4866</v>
      </c>
      <c r="P163" s="75"/>
      <c r="Q163" s="59" t="str">
        <f>IF(C163="","",'OPĆI DIO'!$C$1)</f>
        <v>3041 INSTITUT RUĐER BOŠKOVIĆ</v>
      </c>
      <c r="R163" s="59" t="str">
        <f t="shared" si="12"/>
        <v>321</v>
      </c>
      <c r="S163" s="59" t="str">
        <f t="shared" si="13"/>
        <v>32</v>
      </c>
      <c r="T163" s="59" t="str">
        <f t="shared" si="14"/>
        <v>15</v>
      </c>
      <c r="U163" s="59" t="str">
        <f t="shared" si="15"/>
        <v>3</v>
      </c>
      <c r="V163" s="59"/>
      <c r="W163" s="59"/>
      <c r="X163" s="59"/>
      <c r="Y163" s="59"/>
      <c r="Z163" s="59"/>
      <c r="AA163" s="59"/>
      <c r="AB163" s="59"/>
      <c r="AC163" s="59"/>
      <c r="AD163" s="59"/>
      <c r="AE163" s="59" t="s">
        <v>1749</v>
      </c>
      <c r="AF163" s="59" t="s">
        <v>1750</v>
      </c>
      <c r="AG163" s="59" t="str">
        <f t="shared" si="16"/>
        <v>A679073</v>
      </c>
      <c r="AH163" s="59" t="s">
        <v>677</v>
      </c>
    </row>
    <row r="164" spans="1:34" ht="15.75" customHeight="1">
      <c r="A164" s="104">
        <v>51</v>
      </c>
      <c r="B164" s="72" t="s">
        <v>498</v>
      </c>
      <c r="C164" s="103">
        <v>3222</v>
      </c>
      <c r="D164" s="72" t="s">
        <v>671</v>
      </c>
      <c r="E164" s="93" t="s">
        <v>4859</v>
      </c>
      <c r="F164" s="72" t="s">
        <v>4865</v>
      </c>
      <c r="G164" s="72" t="s">
        <v>635</v>
      </c>
      <c r="H164" s="77">
        <v>55754.490000000005</v>
      </c>
      <c r="I164" s="77">
        <v>27877.245000000003</v>
      </c>
      <c r="J164" s="77"/>
      <c r="K164" s="99" t="s">
        <v>4866</v>
      </c>
      <c r="L164" s="100">
        <v>45078</v>
      </c>
      <c r="M164" s="100">
        <v>45808</v>
      </c>
      <c r="N164" s="99" t="s">
        <v>4847</v>
      </c>
      <c r="O164" s="82" t="s">
        <v>4866</v>
      </c>
      <c r="P164" s="75"/>
      <c r="Q164" s="59" t="str">
        <f>IF(C164="","",'OPĆI DIO'!$C$1)</f>
        <v>3041 INSTITUT RUĐER BOŠKOVIĆ</v>
      </c>
      <c r="R164" s="59" t="str">
        <f t="shared" si="12"/>
        <v>322</v>
      </c>
      <c r="S164" s="59" t="str">
        <f t="shared" si="13"/>
        <v>32</v>
      </c>
      <c r="T164" s="59" t="str">
        <f t="shared" si="14"/>
        <v>15</v>
      </c>
      <c r="U164" s="59" t="str">
        <f t="shared" si="15"/>
        <v>3</v>
      </c>
      <c r="V164" s="59"/>
      <c r="W164" s="59"/>
      <c r="X164" s="59"/>
      <c r="Y164" s="59"/>
      <c r="Z164" s="59"/>
      <c r="AA164" s="59"/>
      <c r="AB164" s="59"/>
      <c r="AC164" s="59"/>
      <c r="AD164" s="59"/>
      <c r="AE164" s="59" t="s">
        <v>1751</v>
      </c>
      <c r="AF164" s="59" t="s">
        <v>1752</v>
      </c>
      <c r="AG164" s="59" t="str">
        <f t="shared" si="16"/>
        <v>A679073</v>
      </c>
      <c r="AH164" s="59" t="s">
        <v>677</v>
      </c>
    </row>
    <row r="165" spans="1:34" ht="15.75" customHeight="1">
      <c r="A165" s="104">
        <v>51</v>
      </c>
      <c r="B165" s="72" t="s">
        <v>498</v>
      </c>
      <c r="C165" s="103">
        <v>3299</v>
      </c>
      <c r="D165" s="72" t="s">
        <v>749</v>
      </c>
      <c r="E165" s="93" t="s">
        <v>4859</v>
      </c>
      <c r="F165" s="72" t="s">
        <v>4865</v>
      </c>
      <c r="G165" s="72" t="s">
        <v>635</v>
      </c>
      <c r="H165" s="77">
        <v>10137.18</v>
      </c>
      <c r="I165" s="77">
        <v>5068.59</v>
      </c>
      <c r="J165" s="77"/>
      <c r="K165" s="99" t="s">
        <v>4866</v>
      </c>
      <c r="L165" s="100">
        <v>45078</v>
      </c>
      <c r="M165" s="100">
        <v>45808</v>
      </c>
      <c r="N165" s="99" t="s">
        <v>4847</v>
      </c>
      <c r="O165" s="82" t="s">
        <v>4866</v>
      </c>
      <c r="P165" s="75"/>
      <c r="Q165" s="59" t="str">
        <f>IF(C165="","",'OPĆI DIO'!$C$1)</f>
        <v>3041 INSTITUT RUĐER BOŠKOVIĆ</v>
      </c>
      <c r="R165" s="59" t="str">
        <f t="shared" si="12"/>
        <v>329</v>
      </c>
      <c r="S165" s="59" t="str">
        <f t="shared" si="13"/>
        <v>32</v>
      </c>
      <c r="T165" s="59" t="str">
        <f t="shared" si="14"/>
        <v>15</v>
      </c>
      <c r="U165" s="59" t="str">
        <f t="shared" si="15"/>
        <v>3</v>
      </c>
      <c r="V165" s="59"/>
      <c r="W165" s="59"/>
      <c r="X165" s="59"/>
      <c r="Y165" s="59"/>
      <c r="Z165" s="59"/>
      <c r="AA165" s="59"/>
      <c r="AB165" s="59"/>
      <c r="AC165" s="59"/>
      <c r="AD165" s="59"/>
      <c r="AE165" s="59" t="s">
        <v>1753</v>
      </c>
      <c r="AF165" s="59" t="s">
        <v>1754</v>
      </c>
      <c r="AG165" s="59" t="str">
        <f t="shared" si="16"/>
        <v>A679073</v>
      </c>
      <c r="AH165" s="59" t="s">
        <v>677</v>
      </c>
    </row>
    <row r="166" spans="1:34" ht="15.75" customHeight="1">
      <c r="A166" s="104">
        <v>51</v>
      </c>
      <c r="B166" s="72" t="s">
        <v>498</v>
      </c>
      <c r="C166" s="103">
        <v>4221</v>
      </c>
      <c r="D166" s="72" t="s">
        <v>915</v>
      </c>
      <c r="E166" s="93" t="s">
        <v>4859</v>
      </c>
      <c r="F166" s="72" t="s">
        <v>4865</v>
      </c>
      <c r="G166" s="72" t="s">
        <v>635</v>
      </c>
      <c r="H166" s="77">
        <v>1689</v>
      </c>
      <c r="I166" s="77">
        <v>844.76499999999999</v>
      </c>
      <c r="J166" s="77"/>
      <c r="K166" s="99" t="s">
        <v>4866</v>
      </c>
      <c r="L166" s="100">
        <v>45078</v>
      </c>
      <c r="M166" s="100">
        <v>45808</v>
      </c>
      <c r="N166" s="99" t="s">
        <v>4847</v>
      </c>
      <c r="O166" s="82" t="s">
        <v>4866</v>
      </c>
      <c r="P166" s="75"/>
      <c r="Q166" s="59" t="str">
        <f>IF(C166="","",'OPĆI DIO'!$C$1)</f>
        <v>3041 INSTITUT RUĐER BOŠKOVIĆ</v>
      </c>
      <c r="R166" s="59" t="str">
        <f t="shared" si="12"/>
        <v>422</v>
      </c>
      <c r="S166" s="59" t="str">
        <f t="shared" si="13"/>
        <v>42</v>
      </c>
      <c r="T166" s="59" t="str">
        <f t="shared" si="14"/>
        <v>15</v>
      </c>
      <c r="U166" s="59" t="str">
        <f t="shared" si="15"/>
        <v>4</v>
      </c>
      <c r="V166" s="59"/>
      <c r="W166" s="59"/>
      <c r="X166" s="59"/>
      <c r="Y166" s="59"/>
      <c r="Z166" s="59"/>
      <c r="AA166" s="59"/>
      <c r="AB166" s="59"/>
      <c r="AC166" s="59"/>
      <c r="AD166" s="59"/>
      <c r="AE166" s="59" t="s">
        <v>1755</v>
      </c>
      <c r="AF166" s="59" t="s">
        <v>1756</v>
      </c>
      <c r="AG166" s="59" t="str">
        <f t="shared" si="16"/>
        <v>A679073</v>
      </c>
      <c r="AH166" s="59" t="s">
        <v>677</v>
      </c>
    </row>
    <row r="167" spans="1:34" ht="15.75" customHeight="1">
      <c r="A167" s="104">
        <v>51</v>
      </c>
      <c r="B167" s="72" t="s">
        <v>498</v>
      </c>
      <c r="C167" s="103">
        <v>4224</v>
      </c>
      <c r="D167" s="72" t="s">
        <v>922</v>
      </c>
      <c r="E167" s="93" t="s">
        <v>4859</v>
      </c>
      <c r="F167" s="72" t="s">
        <v>4865</v>
      </c>
      <c r="G167" s="72" t="s">
        <v>635</v>
      </c>
      <c r="H167" s="77">
        <v>25342.95</v>
      </c>
      <c r="I167" s="77">
        <v>12671.475</v>
      </c>
      <c r="J167" s="77"/>
      <c r="K167" s="99" t="s">
        <v>4866</v>
      </c>
      <c r="L167" s="100">
        <v>45078</v>
      </c>
      <c r="M167" s="100">
        <v>45808</v>
      </c>
      <c r="N167" s="99" t="s">
        <v>4847</v>
      </c>
      <c r="O167" s="82" t="s">
        <v>4866</v>
      </c>
      <c r="P167" s="75"/>
      <c r="Q167" s="59" t="str">
        <f>IF(C167="","",'OPĆI DIO'!$C$1)</f>
        <v>3041 INSTITUT RUĐER BOŠKOVIĆ</v>
      </c>
      <c r="R167" s="59" t="str">
        <f t="shared" si="12"/>
        <v>422</v>
      </c>
      <c r="S167" s="59" t="str">
        <f t="shared" si="13"/>
        <v>42</v>
      </c>
      <c r="T167" s="59" t="str">
        <f t="shared" si="14"/>
        <v>15</v>
      </c>
      <c r="U167" s="59" t="str">
        <f t="shared" si="15"/>
        <v>4</v>
      </c>
      <c r="V167" s="59"/>
      <c r="W167" s="59"/>
      <c r="X167" s="59"/>
      <c r="Y167" s="59"/>
      <c r="Z167" s="59"/>
      <c r="AA167" s="59"/>
      <c r="AB167" s="59"/>
      <c r="AC167" s="59"/>
      <c r="AD167" s="59"/>
      <c r="AE167" s="59" t="s">
        <v>1757</v>
      </c>
      <c r="AF167" s="59" t="s">
        <v>1758</v>
      </c>
      <c r="AG167" s="59" t="str">
        <f t="shared" si="16"/>
        <v>A679073</v>
      </c>
      <c r="AH167" s="59" t="s">
        <v>677</v>
      </c>
    </row>
    <row r="168" spans="1:34" ht="15.75" customHeight="1">
      <c r="A168" s="104">
        <v>51</v>
      </c>
      <c r="B168" s="72" t="s">
        <v>498</v>
      </c>
      <c r="C168" s="103">
        <v>3111</v>
      </c>
      <c r="D168" s="72" t="s">
        <v>628</v>
      </c>
      <c r="E168" s="93" t="s">
        <v>4859</v>
      </c>
      <c r="F168" s="72" t="s">
        <v>4867</v>
      </c>
      <c r="G168" s="72" t="s">
        <v>635</v>
      </c>
      <c r="H168" s="77">
        <v>36000</v>
      </c>
      <c r="I168" s="77">
        <v>36000</v>
      </c>
      <c r="J168" s="77">
        <v>36000</v>
      </c>
      <c r="K168" s="99" t="s">
        <v>4867</v>
      </c>
      <c r="L168" s="100">
        <v>45200</v>
      </c>
      <c r="M168" s="100">
        <v>46295</v>
      </c>
      <c r="N168" s="99" t="s">
        <v>4847</v>
      </c>
      <c r="O168" s="82" t="s">
        <v>4867</v>
      </c>
      <c r="P168" s="75"/>
      <c r="Q168" s="59" t="str">
        <f>IF(C168="","",'OPĆI DIO'!$C$1)</f>
        <v>3041 INSTITUT RUĐER BOŠKOVIĆ</v>
      </c>
      <c r="R168" s="59" t="str">
        <f t="shared" si="12"/>
        <v>311</v>
      </c>
      <c r="S168" s="59" t="str">
        <f t="shared" si="13"/>
        <v>31</v>
      </c>
      <c r="T168" s="59" t="str">
        <f t="shared" si="14"/>
        <v>15</v>
      </c>
      <c r="U168" s="59" t="str">
        <f t="shared" si="15"/>
        <v>3</v>
      </c>
      <c r="V168" s="59"/>
      <c r="W168" s="59"/>
      <c r="X168" s="59"/>
      <c r="Y168" s="59"/>
      <c r="Z168" s="59"/>
      <c r="AA168" s="59"/>
      <c r="AB168" s="59"/>
      <c r="AC168" s="59"/>
      <c r="AD168" s="59"/>
      <c r="AE168" s="59" t="s">
        <v>1759</v>
      </c>
      <c r="AF168" s="59" t="s">
        <v>1760</v>
      </c>
      <c r="AG168" s="59" t="str">
        <f t="shared" si="16"/>
        <v>A679073</v>
      </c>
      <c r="AH168" s="59" t="s">
        <v>677</v>
      </c>
    </row>
    <row r="169" spans="1:34" ht="15.75" customHeight="1">
      <c r="A169" s="104">
        <v>51</v>
      </c>
      <c r="B169" s="72" t="s">
        <v>498</v>
      </c>
      <c r="C169" s="103">
        <v>3132</v>
      </c>
      <c r="D169" s="72" t="s">
        <v>645</v>
      </c>
      <c r="E169" s="93" t="s">
        <v>4859</v>
      </c>
      <c r="F169" s="72" t="s">
        <v>4867</v>
      </c>
      <c r="G169" s="72" t="s">
        <v>635</v>
      </c>
      <c r="H169" s="77">
        <v>4000</v>
      </c>
      <c r="I169" s="77">
        <v>4000</v>
      </c>
      <c r="J169" s="77">
        <v>4000</v>
      </c>
      <c r="K169" s="99" t="s">
        <v>4867</v>
      </c>
      <c r="L169" s="100">
        <v>45200</v>
      </c>
      <c r="M169" s="100">
        <v>46295</v>
      </c>
      <c r="N169" s="99" t="s">
        <v>4847</v>
      </c>
      <c r="O169" s="82" t="s">
        <v>4867</v>
      </c>
      <c r="P169" s="75"/>
      <c r="Q169" s="59" t="str">
        <f>IF(C169="","",'OPĆI DIO'!$C$1)</f>
        <v>3041 INSTITUT RUĐER BOŠKOVIĆ</v>
      </c>
      <c r="R169" s="59" t="str">
        <f t="shared" si="12"/>
        <v>313</v>
      </c>
      <c r="S169" s="59" t="str">
        <f t="shared" si="13"/>
        <v>31</v>
      </c>
      <c r="T169" s="59" t="str">
        <f t="shared" si="14"/>
        <v>15</v>
      </c>
      <c r="U169" s="59" t="str">
        <f t="shared" si="15"/>
        <v>3</v>
      </c>
      <c r="V169" s="59"/>
      <c r="W169" s="59"/>
      <c r="X169" s="59"/>
      <c r="Y169" s="59"/>
      <c r="Z169" s="59"/>
      <c r="AA169" s="59"/>
      <c r="AB169" s="59"/>
      <c r="AC169" s="59"/>
      <c r="AD169" s="59"/>
      <c r="AE169" s="59" t="s">
        <v>1761</v>
      </c>
      <c r="AF169" s="59" t="s">
        <v>1762</v>
      </c>
      <c r="AG169" s="59" t="str">
        <f t="shared" si="16"/>
        <v>A679073</v>
      </c>
      <c r="AH169" s="59" t="s">
        <v>677</v>
      </c>
    </row>
    <row r="170" spans="1:34" ht="15.75" customHeight="1">
      <c r="A170" s="104">
        <v>51</v>
      </c>
      <c r="B170" s="72" t="s">
        <v>498</v>
      </c>
      <c r="C170" s="103">
        <v>3211</v>
      </c>
      <c r="D170" s="72" t="s">
        <v>648</v>
      </c>
      <c r="E170" s="93" t="s">
        <v>4859</v>
      </c>
      <c r="F170" s="72" t="s">
        <v>4867</v>
      </c>
      <c r="G170" s="72" t="s">
        <v>635</v>
      </c>
      <c r="H170" s="77">
        <v>5000</v>
      </c>
      <c r="I170" s="77">
        <v>5000</v>
      </c>
      <c r="J170" s="77">
        <v>5000</v>
      </c>
      <c r="K170" s="99" t="s">
        <v>4867</v>
      </c>
      <c r="L170" s="100">
        <v>45200</v>
      </c>
      <c r="M170" s="100">
        <v>46295</v>
      </c>
      <c r="N170" s="99" t="s">
        <v>4847</v>
      </c>
      <c r="O170" s="82" t="s">
        <v>4867</v>
      </c>
      <c r="P170" s="75"/>
      <c r="Q170" s="59" t="str">
        <f>IF(C170="","",'OPĆI DIO'!$C$1)</f>
        <v>3041 INSTITUT RUĐER BOŠKOVIĆ</v>
      </c>
      <c r="R170" s="59" t="str">
        <f t="shared" si="12"/>
        <v>321</v>
      </c>
      <c r="S170" s="59" t="str">
        <f t="shared" si="13"/>
        <v>32</v>
      </c>
      <c r="T170" s="59" t="str">
        <f t="shared" si="14"/>
        <v>15</v>
      </c>
      <c r="U170" s="59" t="str">
        <f t="shared" si="15"/>
        <v>3</v>
      </c>
      <c r="V170" s="59"/>
      <c r="W170" s="59"/>
      <c r="X170" s="59"/>
      <c r="Y170" s="59"/>
      <c r="Z170" s="59"/>
      <c r="AA170" s="59"/>
      <c r="AB170" s="59"/>
      <c r="AC170" s="59"/>
      <c r="AD170" s="59"/>
      <c r="AE170" s="59" t="s">
        <v>1763</v>
      </c>
      <c r="AF170" s="59" t="s">
        <v>1764</v>
      </c>
      <c r="AG170" s="59" t="str">
        <f t="shared" si="16"/>
        <v>A679073</v>
      </c>
      <c r="AH170" s="59" t="s">
        <v>677</v>
      </c>
    </row>
    <row r="171" spans="1:34" ht="15.75" customHeight="1">
      <c r="A171" s="104">
        <v>51</v>
      </c>
      <c r="B171" s="72" t="s">
        <v>498</v>
      </c>
      <c r="C171" s="103">
        <v>3222</v>
      </c>
      <c r="D171" s="72" t="s">
        <v>671</v>
      </c>
      <c r="E171" s="93" t="s">
        <v>4859</v>
      </c>
      <c r="F171" s="72" t="s">
        <v>4867</v>
      </c>
      <c r="G171" s="72" t="s">
        <v>635</v>
      </c>
      <c r="H171" s="77">
        <v>33000</v>
      </c>
      <c r="I171" s="77">
        <v>33000</v>
      </c>
      <c r="J171" s="77">
        <v>33000</v>
      </c>
      <c r="K171" s="99" t="s">
        <v>4867</v>
      </c>
      <c r="L171" s="100">
        <v>45200</v>
      </c>
      <c r="M171" s="100">
        <v>46295</v>
      </c>
      <c r="N171" s="99" t="s">
        <v>4847</v>
      </c>
      <c r="O171" s="82" t="s">
        <v>4867</v>
      </c>
      <c r="P171" s="75"/>
      <c r="Q171" s="59" t="str">
        <f>IF(C171="","",'OPĆI DIO'!$C$1)</f>
        <v>3041 INSTITUT RUĐER BOŠKOVIĆ</v>
      </c>
      <c r="R171" s="59" t="str">
        <f t="shared" si="12"/>
        <v>322</v>
      </c>
      <c r="S171" s="59" t="str">
        <f t="shared" si="13"/>
        <v>32</v>
      </c>
      <c r="T171" s="59" t="str">
        <f t="shared" si="14"/>
        <v>15</v>
      </c>
      <c r="U171" s="59" t="str">
        <f t="shared" si="15"/>
        <v>3</v>
      </c>
      <c r="V171" s="59"/>
      <c r="W171" s="59"/>
      <c r="X171" s="59"/>
      <c r="Y171" s="59"/>
      <c r="Z171" s="59"/>
      <c r="AA171" s="59"/>
      <c r="AB171" s="59"/>
      <c r="AC171" s="59"/>
      <c r="AD171" s="59"/>
      <c r="AE171" s="59" t="s">
        <v>1765</v>
      </c>
      <c r="AF171" s="59" t="s">
        <v>1766</v>
      </c>
      <c r="AG171" s="59" t="str">
        <f t="shared" si="16"/>
        <v>A679073</v>
      </c>
      <c r="AH171" s="59" t="s">
        <v>677</v>
      </c>
    </row>
    <row r="172" spans="1:34" ht="15.75" customHeight="1">
      <c r="A172" s="104">
        <v>51</v>
      </c>
      <c r="B172" s="72" t="s">
        <v>498</v>
      </c>
      <c r="C172" s="103">
        <v>3299</v>
      </c>
      <c r="D172" s="72" t="s">
        <v>749</v>
      </c>
      <c r="E172" s="93" t="s">
        <v>4859</v>
      </c>
      <c r="F172" s="72" t="s">
        <v>4867</v>
      </c>
      <c r="G172" s="72" t="s">
        <v>635</v>
      </c>
      <c r="H172" s="77">
        <v>6000</v>
      </c>
      <c r="I172" s="77">
        <v>6000</v>
      </c>
      <c r="J172" s="77">
        <v>6000</v>
      </c>
      <c r="K172" s="99" t="s">
        <v>4867</v>
      </c>
      <c r="L172" s="100">
        <v>45200</v>
      </c>
      <c r="M172" s="100">
        <v>46295</v>
      </c>
      <c r="N172" s="99" t="s">
        <v>4847</v>
      </c>
      <c r="O172" s="82" t="s">
        <v>4867</v>
      </c>
      <c r="P172" s="75"/>
      <c r="Q172" s="59" t="str">
        <f>IF(C172="","",'OPĆI DIO'!$C$1)</f>
        <v>3041 INSTITUT RUĐER BOŠKOVIĆ</v>
      </c>
      <c r="R172" s="59" t="str">
        <f t="shared" si="12"/>
        <v>329</v>
      </c>
      <c r="S172" s="59" t="str">
        <f t="shared" si="13"/>
        <v>32</v>
      </c>
      <c r="T172" s="59" t="str">
        <f t="shared" si="14"/>
        <v>15</v>
      </c>
      <c r="U172" s="59" t="str">
        <f t="shared" si="15"/>
        <v>3</v>
      </c>
      <c r="V172" s="59"/>
      <c r="W172" s="59"/>
      <c r="X172" s="59"/>
      <c r="Y172" s="59"/>
      <c r="Z172" s="59"/>
      <c r="AA172" s="59"/>
      <c r="AB172" s="59"/>
      <c r="AC172" s="59"/>
      <c r="AD172" s="59"/>
      <c r="AE172" s="59" t="s">
        <v>1767</v>
      </c>
      <c r="AF172" s="59" t="s">
        <v>1768</v>
      </c>
      <c r="AG172" s="59" t="str">
        <f t="shared" si="16"/>
        <v>A679073</v>
      </c>
      <c r="AH172" s="59" t="s">
        <v>677</v>
      </c>
    </row>
    <row r="173" spans="1:34" ht="15.75" customHeight="1">
      <c r="A173" s="104">
        <v>51</v>
      </c>
      <c r="B173" s="72" t="s">
        <v>498</v>
      </c>
      <c r="C173" s="103">
        <v>4221</v>
      </c>
      <c r="D173" s="72" t="s">
        <v>915</v>
      </c>
      <c r="E173" s="93" t="s">
        <v>4859</v>
      </c>
      <c r="F173" s="72" t="s">
        <v>4867</v>
      </c>
      <c r="G173" s="72" t="s">
        <v>635</v>
      </c>
      <c r="H173" s="77">
        <v>1000</v>
      </c>
      <c r="I173" s="77">
        <v>1000</v>
      </c>
      <c r="J173" s="77">
        <v>1000</v>
      </c>
      <c r="K173" s="99" t="s">
        <v>4867</v>
      </c>
      <c r="L173" s="100">
        <v>45200</v>
      </c>
      <c r="M173" s="100">
        <v>46295</v>
      </c>
      <c r="N173" s="99" t="s">
        <v>4847</v>
      </c>
      <c r="O173" s="82" t="s">
        <v>4867</v>
      </c>
      <c r="P173" s="75"/>
      <c r="Q173" s="59" t="str">
        <f>IF(C173="","",'OPĆI DIO'!$C$1)</f>
        <v>3041 INSTITUT RUĐER BOŠKOVIĆ</v>
      </c>
      <c r="R173" s="59" t="str">
        <f t="shared" si="12"/>
        <v>422</v>
      </c>
      <c r="S173" s="59" t="str">
        <f t="shared" si="13"/>
        <v>42</v>
      </c>
      <c r="T173" s="59" t="str">
        <f t="shared" si="14"/>
        <v>15</v>
      </c>
      <c r="U173" s="59" t="str">
        <f t="shared" si="15"/>
        <v>4</v>
      </c>
      <c r="V173" s="59"/>
      <c r="W173" s="59"/>
      <c r="X173" s="59"/>
      <c r="Y173" s="59"/>
      <c r="Z173" s="59"/>
      <c r="AA173" s="59"/>
      <c r="AB173" s="59"/>
      <c r="AC173" s="59"/>
      <c r="AD173" s="59"/>
      <c r="AE173" s="59" t="s">
        <v>1769</v>
      </c>
      <c r="AF173" s="59" t="s">
        <v>1770</v>
      </c>
      <c r="AG173" s="59" t="str">
        <f t="shared" si="16"/>
        <v>A679073</v>
      </c>
      <c r="AH173" s="59" t="s">
        <v>677</v>
      </c>
    </row>
    <row r="174" spans="1:34" ht="15.75" customHeight="1">
      <c r="A174" s="104">
        <v>51</v>
      </c>
      <c r="B174" s="72" t="s">
        <v>498</v>
      </c>
      <c r="C174" s="103">
        <v>4224</v>
      </c>
      <c r="D174" s="72" t="s">
        <v>922</v>
      </c>
      <c r="E174" s="93" t="s">
        <v>4859</v>
      </c>
      <c r="F174" s="72" t="s">
        <v>4867</v>
      </c>
      <c r="G174" s="72" t="s">
        <v>635</v>
      </c>
      <c r="H174" s="77">
        <v>15000</v>
      </c>
      <c r="I174" s="77">
        <v>15000</v>
      </c>
      <c r="J174" s="77">
        <v>15000</v>
      </c>
      <c r="K174" s="99" t="s">
        <v>4867</v>
      </c>
      <c r="L174" s="100">
        <v>45200</v>
      </c>
      <c r="M174" s="100">
        <v>46295</v>
      </c>
      <c r="N174" s="99" t="s">
        <v>4847</v>
      </c>
      <c r="O174" s="82" t="s">
        <v>4867</v>
      </c>
      <c r="P174" s="75"/>
      <c r="Q174" s="59" t="str">
        <f>IF(C174="","",'OPĆI DIO'!$C$1)</f>
        <v>3041 INSTITUT RUĐER BOŠKOVIĆ</v>
      </c>
      <c r="R174" s="59" t="str">
        <f t="shared" si="12"/>
        <v>422</v>
      </c>
      <c r="S174" s="59" t="str">
        <f t="shared" si="13"/>
        <v>42</v>
      </c>
      <c r="T174" s="59" t="str">
        <f t="shared" si="14"/>
        <v>15</v>
      </c>
      <c r="U174" s="59" t="str">
        <f t="shared" si="15"/>
        <v>4</v>
      </c>
      <c r="V174" s="59"/>
      <c r="W174" s="59"/>
      <c r="X174" s="59"/>
      <c r="Y174" s="59"/>
      <c r="Z174" s="59"/>
      <c r="AA174" s="59"/>
      <c r="AB174" s="59"/>
      <c r="AC174" s="59"/>
      <c r="AD174" s="59"/>
      <c r="AE174" s="59" t="s">
        <v>1771</v>
      </c>
      <c r="AF174" s="59" t="s">
        <v>1772</v>
      </c>
      <c r="AG174" s="59" t="str">
        <f t="shared" si="16"/>
        <v>A679073</v>
      </c>
      <c r="AH174" s="59" t="s">
        <v>677</v>
      </c>
    </row>
    <row r="175" spans="1:34" ht="15.75" customHeight="1">
      <c r="A175" s="104">
        <v>51</v>
      </c>
      <c r="B175" s="72" t="s">
        <v>498</v>
      </c>
      <c r="C175" s="103">
        <v>3111</v>
      </c>
      <c r="D175" s="72" t="s">
        <v>628</v>
      </c>
      <c r="E175" s="93" t="s">
        <v>4859</v>
      </c>
      <c r="F175" s="72" t="s">
        <v>4868</v>
      </c>
      <c r="G175" s="72" t="s">
        <v>635</v>
      </c>
      <c r="H175" s="77">
        <v>42600</v>
      </c>
      <c r="I175" s="77">
        <v>42600</v>
      </c>
      <c r="J175" s="77">
        <v>42600</v>
      </c>
      <c r="K175" s="99" t="s">
        <v>4869</v>
      </c>
      <c r="L175" s="100">
        <v>44927</v>
      </c>
      <c r="M175" s="100">
        <v>46387</v>
      </c>
      <c r="N175" s="99" t="s">
        <v>4847</v>
      </c>
      <c r="O175" s="82" t="s">
        <v>4870</v>
      </c>
      <c r="P175" s="75"/>
      <c r="Q175" s="59" t="str">
        <f>IF(C175="","",'OPĆI DIO'!$C$1)</f>
        <v>3041 INSTITUT RUĐER BOŠKOVIĆ</v>
      </c>
      <c r="R175" s="59" t="str">
        <f t="shared" si="12"/>
        <v>311</v>
      </c>
      <c r="S175" s="59" t="str">
        <f t="shared" si="13"/>
        <v>31</v>
      </c>
      <c r="T175" s="59" t="str">
        <f t="shared" si="14"/>
        <v>15</v>
      </c>
      <c r="U175" s="59" t="str">
        <f t="shared" si="15"/>
        <v>3</v>
      </c>
      <c r="V175" s="59"/>
      <c r="W175" s="59"/>
      <c r="X175" s="59"/>
      <c r="Y175" s="59"/>
      <c r="Z175" s="59"/>
      <c r="AA175" s="59"/>
      <c r="AB175" s="59"/>
      <c r="AC175" s="59"/>
      <c r="AD175" s="59"/>
      <c r="AE175" s="59" t="s">
        <v>1773</v>
      </c>
      <c r="AF175" s="59" t="s">
        <v>1774</v>
      </c>
      <c r="AG175" s="59" t="str">
        <f t="shared" si="16"/>
        <v>A679073</v>
      </c>
      <c r="AH175" s="59" t="s">
        <v>677</v>
      </c>
    </row>
    <row r="176" spans="1:34" ht="15.75" customHeight="1">
      <c r="A176" s="93">
        <v>51</v>
      </c>
      <c r="B176" s="72" t="s">
        <v>498</v>
      </c>
      <c r="C176" s="99">
        <v>3132</v>
      </c>
      <c r="D176" s="72" t="s">
        <v>645</v>
      </c>
      <c r="E176" s="93" t="s">
        <v>4859</v>
      </c>
      <c r="F176" s="72" t="s">
        <v>4868</v>
      </c>
      <c r="G176" s="72" t="s">
        <v>635</v>
      </c>
      <c r="H176" s="77">
        <v>8520</v>
      </c>
      <c r="I176" s="77">
        <v>8520</v>
      </c>
      <c r="J176" s="77">
        <v>8520</v>
      </c>
      <c r="K176" s="99" t="s">
        <v>4869</v>
      </c>
      <c r="L176" s="100">
        <v>44927</v>
      </c>
      <c r="M176" s="100">
        <v>46387</v>
      </c>
      <c r="N176" s="99" t="s">
        <v>4847</v>
      </c>
      <c r="O176" s="82" t="s">
        <v>4870</v>
      </c>
      <c r="P176" s="75"/>
      <c r="Q176" s="59" t="str">
        <f>IF(C176="","",'OPĆI DIO'!$C$1)</f>
        <v>3041 INSTITUT RUĐER BOŠKOVIĆ</v>
      </c>
      <c r="R176" s="59" t="str">
        <f t="shared" si="12"/>
        <v>313</v>
      </c>
      <c r="S176" s="59" t="str">
        <f t="shared" si="13"/>
        <v>31</v>
      </c>
      <c r="T176" s="59" t="str">
        <f t="shared" si="14"/>
        <v>15</v>
      </c>
      <c r="U176" s="59" t="str">
        <f t="shared" si="15"/>
        <v>3</v>
      </c>
      <c r="V176" s="59"/>
      <c r="W176" s="59"/>
      <c r="X176" s="59"/>
      <c r="Y176" s="59"/>
      <c r="Z176" s="59"/>
      <c r="AA176" s="59"/>
      <c r="AB176" s="59"/>
      <c r="AC176" s="59"/>
      <c r="AD176" s="59"/>
      <c r="AE176" s="59" t="s">
        <v>1775</v>
      </c>
      <c r="AF176" s="59" t="s">
        <v>1776</v>
      </c>
      <c r="AG176" s="59" t="str">
        <f t="shared" si="16"/>
        <v>A679073</v>
      </c>
      <c r="AH176" s="59" t="s">
        <v>677</v>
      </c>
    </row>
    <row r="177" spans="1:34" ht="15.75" customHeight="1">
      <c r="A177" s="93">
        <v>51</v>
      </c>
      <c r="B177" s="72" t="s">
        <v>498</v>
      </c>
      <c r="C177" s="99">
        <v>3211</v>
      </c>
      <c r="D177" s="72" t="s">
        <v>648</v>
      </c>
      <c r="E177" s="93" t="s">
        <v>4859</v>
      </c>
      <c r="F177" s="72" t="s">
        <v>4868</v>
      </c>
      <c r="G177" s="72" t="s">
        <v>635</v>
      </c>
      <c r="H177" s="77">
        <v>5680</v>
      </c>
      <c r="I177" s="77">
        <v>5680</v>
      </c>
      <c r="J177" s="77">
        <v>5680</v>
      </c>
      <c r="K177" s="99" t="s">
        <v>4869</v>
      </c>
      <c r="L177" s="100">
        <v>44927</v>
      </c>
      <c r="M177" s="100">
        <v>46387</v>
      </c>
      <c r="N177" s="99" t="s">
        <v>4847</v>
      </c>
      <c r="O177" s="82" t="s">
        <v>4870</v>
      </c>
      <c r="P177" s="75"/>
      <c r="Q177" s="59" t="str">
        <f>IF(C177="","",'OPĆI DIO'!$C$1)</f>
        <v>3041 INSTITUT RUĐER BOŠKOVIĆ</v>
      </c>
      <c r="R177" s="59" t="str">
        <f t="shared" si="12"/>
        <v>321</v>
      </c>
      <c r="S177" s="59" t="str">
        <f t="shared" si="13"/>
        <v>32</v>
      </c>
      <c r="T177" s="59" t="str">
        <f t="shared" si="14"/>
        <v>15</v>
      </c>
      <c r="U177" s="59" t="str">
        <f t="shared" si="15"/>
        <v>3</v>
      </c>
      <c r="V177" s="59"/>
      <c r="W177" s="59"/>
      <c r="X177" s="59"/>
      <c r="Y177" s="59"/>
      <c r="Z177" s="59"/>
      <c r="AA177" s="59"/>
      <c r="AB177" s="59"/>
      <c r="AC177" s="59"/>
      <c r="AD177" s="59"/>
      <c r="AE177" s="59" t="s">
        <v>1777</v>
      </c>
      <c r="AF177" s="59" t="s">
        <v>1778</v>
      </c>
      <c r="AG177" s="59" t="str">
        <f t="shared" si="16"/>
        <v>A679073</v>
      </c>
      <c r="AH177" s="59" t="s">
        <v>677</v>
      </c>
    </row>
    <row r="178" spans="1:34" ht="15.75" customHeight="1">
      <c r="A178" s="93">
        <v>51</v>
      </c>
      <c r="B178" s="72" t="s">
        <v>498</v>
      </c>
      <c r="C178" s="99">
        <v>3222</v>
      </c>
      <c r="D178" s="72" t="s">
        <v>671</v>
      </c>
      <c r="E178" s="93" t="s">
        <v>4859</v>
      </c>
      <c r="F178" s="72" t="s">
        <v>4868</v>
      </c>
      <c r="G178" s="72" t="s">
        <v>635</v>
      </c>
      <c r="H178" s="77">
        <v>14200</v>
      </c>
      <c r="I178" s="77">
        <v>14200</v>
      </c>
      <c r="J178" s="77">
        <v>14200</v>
      </c>
      <c r="K178" s="99" t="s">
        <v>4869</v>
      </c>
      <c r="L178" s="100">
        <v>44927</v>
      </c>
      <c r="M178" s="100">
        <v>46387</v>
      </c>
      <c r="N178" s="99" t="s">
        <v>4847</v>
      </c>
      <c r="O178" s="82" t="s">
        <v>4870</v>
      </c>
      <c r="P178" s="75"/>
      <c r="Q178" s="59" t="str">
        <f>IF(C178="","",'OPĆI DIO'!$C$1)</f>
        <v>3041 INSTITUT RUĐER BOŠKOVIĆ</v>
      </c>
      <c r="R178" s="59" t="str">
        <f t="shared" si="12"/>
        <v>322</v>
      </c>
      <c r="S178" s="59" t="str">
        <f t="shared" si="13"/>
        <v>32</v>
      </c>
      <c r="T178" s="59" t="str">
        <f t="shared" si="14"/>
        <v>15</v>
      </c>
      <c r="U178" s="59" t="str">
        <f t="shared" si="15"/>
        <v>3</v>
      </c>
      <c r="V178" s="59"/>
      <c r="W178" s="59"/>
      <c r="X178" s="59"/>
      <c r="Y178" s="59"/>
      <c r="Z178" s="59"/>
      <c r="AA178" s="59"/>
      <c r="AB178" s="59"/>
      <c r="AC178" s="59"/>
      <c r="AD178" s="59"/>
      <c r="AE178" s="59" t="s">
        <v>1779</v>
      </c>
      <c r="AF178" s="59" t="s">
        <v>1780</v>
      </c>
      <c r="AG178" s="59" t="str">
        <f t="shared" si="16"/>
        <v>A679073</v>
      </c>
      <c r="AH178" s="59" t="s">
        <v>677</v>
      </c>
    </row>
    <row r="179" spans="1:34" ht="15.75" customHeight="1">
      <c r="A179" s="93">
        <v>51</v>
      </c>
      <c r="B179" s="72" t="s">
        <v>498</v>
      </c>
      <c r="C179" s="99">
        <v>3111</v>
      </c>
      <c r="D179" s="72" t="s">
        <v>628</v>
      </c>
      <c r="E179" s="93" t="s">
        <v>4859</v>
      </c>
      <c r="F179" s="72" t="s">
        <v>4871</v>
      </c>
      <c r="G179" s="72" t="s">
        <v>635</v>
      </c>
      <c r="H179" s="77">
        <v>17500</v>
      </c>
      <c r="I179" s="77">
        <v>17500</v>
      </c>
      <c r="J179" s="77"/>
      <c r="K179" s="99" t="s">
        <v>4871</v>
      </c>
      <c r="L179" s="100">
        <v>44927</v>
      </c>
      <c r="M179" s="100">
        <v>46022</v>
      </c>
      <c r="N179" s="99" t="s">
        <v>4872</v>
      </c>
      <c r="O179" s="82" t="s">
        <v>4873</v>
      </c>
      <c r="P179" s="75"/>
      <c r="Q179" s="59" t="str">
        <f>IF(C179="","",'OPĆI DIO'!$C$1)</f>
        <v>3041 INSTITUT RUĐER BOŠKOVIĆ</v>
      </c>
      <c r="R179" s="59" t="str">
        <f t="shared" si="12"/>
        <v>311</v>
      </c>
      <c r="S179" s="59" t="str">
        <f t="shared" si="13"/>
        <v>31</v>
      </c>
      <c r="T179" s="59" t="str">
        <f t="shared" si="14"/>
        <v>15</v>
      </c>
      <c r="U179" s="59" t="str">
        <f t="shared" si="15"/>
        <v>3</v>
      </c>
      <c r="V179" s="59"/>
      <c r="W179" s="59"/>
      <c r="X179" s="59"/>
      <c r="Y179" s="59"/>
      <c r="Z179" s="59"/>
      <c r="AA179" s="59"/>
      <c r="AB179" s="59"/>
      <c r="AC179" s="59"/>
      <c r="AD179" s="59"/>
      <c r="AE179" s="59" t="s">
        <v>1781</v>
      </c>
      <c r="AF179" s="59" t="s">
        <v>1782</v>
      </c>
      <c r="AG179" s="59" t="str">
        <f t="shared" si="16"/>
        <v>A679073</v>
      </c>
      <c r="AH179" s="59" t="s">
        <v>677</v>
      </c>
    </row>
    <row r="180" spans="1:34" ht="15.75" customHeight="1">
      <c r="A180" s="93">
        <v>51</v>
      </c>
      <c r="B180" s="72" t="s">
        <v>498</v>
      </c>
      <c r="C180" s="99">
        <v>3132</v>
      </c>
      <c r="D180" s="72" t="s">
        <v>645</v>
      </c>
      <c r="E180" s="93" t="s">
        <v>4859</v>
      </c>
      <c r="F180" s="72" t="s">
        <v>4871</v>
      </c>
      <c r="G180" s="72" t="s">
        <v>635</v>
      </c>
      <c r="H180" s="77">
        <v>3000</v>
      </c>
      <c r="I180" s="77">
        <v>3000</v>
      </c>
      <c r="J180" s="77"/>
      <c r="K180" s="99" t="s">
        <v>4871</v>
      </c>
      <c r="L180" s="100">
        <v>44927</v>
      </c>
      <c r="M180" s="100">
        <v>46022</v>
      </c>
      <c r="N180" s="99" t="s">
        <v>4872</v>
      </c>
      <c r="O180" s="82" t="s">
        <v>4873</v>
      </c>
      <c r="P180" s="75"/>
      <c r="Q180" s="59" t="str">
        <f>IF(C180="","",'OPĆI DIO'!$C$1)</f>
        <v>3041 INSTITUT RUĐER BOŠKOVIĆ</v>
      </c>
      <c r="R180" s="59" t="str">
        <f t="shared" si="12"/>
        <v>313</v>
      </c>
      <c r="S180" s="59" t="str">
        <f t="shared" si="13"/>
        <v>31</v>
      </c>
      <c r="T180" s="59" t="str">
        <f t="shared" si="14"/>
        <v>15</v>
      </c>
      <c r="U180" s="59" t="str">
        <f t="shared" si="15"/>
        <v>3</v>
      </c>
      <c r="V180" s="59"/>
      <c r="W180" s="59"/>
      <c r="X180" s="59"/>
      <c r="Y180" s="59"/>
      <c r="Z180" s="59"/>
      <c r="AA180" s="59"/>
      <c r="AB180" s="59"/>
      <c r="AC180" s="59"/>
      <c r="AD180" s="59"/>
      <c r="AE180" s="59" t="s">
        <v>1783</v>
      </c>
      <c r="AF180" s="59" t="s">
        <v>1784</v>
      </c>
      <c r="AG180" s="59" t="str">
        <f t="shared" si="16"/>
        <v>A679074</v>
      </c>
      <c r="AH180" s="59" t="s">
        <v>677</v>
      </c>
    </row>
    <row r="181" spans="1:34" ht="15.75" customHeight="1">
      <c r="A181" s="93">
        <v>51</v>
      </c>
      <c r="B181" s="72" t="s">
        <v>498</v>
      </c>
      <c r="C181" s="99">
        <v>3211</v>
      </c>
      <c r="D181" s="72" t="s">
        <v>648</v>
      </c>
      <c r="E181" s="93" t="s">
        <v>4859</v>
      </c>
      <c r="F181" s="72" t="s">
        <v>4871</v>
      </c>
      <c r="G181" s="72" t="s">
        <v>635</v>
      </c>
      <c r="H181" s="77">
        <v>2500</v>
      </c>
      <c r="I181" s="77">
        <v>2500</v>
      </c>
      <c r="J181" s="77"/>
      <c r="K181" s="99" t="s">
        <v>4871</v>
      </c>
      <c r="L181" s="100">
        <v>44927</v>
      </c>
      <c r="M181" s="100">
        <v>46022</v>
      </c>
      <c r="N181" s="99" t="s">
        <v>4872</v>
      </c>
      <c r="O181" s="82" t="s">
        <v>4873</v>
      </c>
      <c r="P181" s="75"/>
      <c r="Q181" s="59" t="str">
        <f>IF(C181="","",'OPĆI DIO'!$C$1)</f>
        <v>3041 INSTITUT RUĐER BOŠKOVIĆ</v>
      </c>
      <c r="R181" s="59" t="str">
        <f t="shared" si="12"/>
        <v>321</v>
      </c>
      <c r="S181" s="59" t="str">
        <f t="shared" si="13"/>
        <v>32</v>
      </c>
      <c r="T181" s="59" t="str">
        <f t="shared" si="14"/>
        <v>15</v>
      </c>
      <c r="U181" s="59" t="str">
        <f t="shared" si="15"/>
        <v>3</v>
      </c>
      <c r="V181" s="59"/>
      <c r="W181" s="59"/>
      <c r="X181" s="59"/>
      <c r="Y181" s="59"/>
      <c r="Z181" s="59"/>
      <c r="AA181" s="59"/>
      <c r="AB181" s="59"/>
      <c r="AC181" s="59"/>
      <c r="AD181" s="59"/>
      <c r="AE181" s="59" t="s">
        <v>1785</v>
      </c>
      <c r="AF181" s="59" t="s">
        <v>1786</v>
      </c>
      <c r="AG181" s="59" t="str">
        <f t="shared" si="16"/>
        <v>A679074</v>
      </c>
      <c r="AH181" s="59" t="s">
        <v>677</v>
      </c>
    </row>
    <row r="182" spans="1:34" ht="15.75" customHeight="1">
      <c r="A182" s="93">
        <v>51</v>
      </c>
      <c r="B182" s="72" t="s">
        <v>498</v>
      </c>
      <c r="C182" s="99">
        <v>3222</v>
      </c>
      <c r="D182" s="72" t="s">
        <v>671</v>
      </c>
      <c r="E182" s="93" t="s">
        <v>4859</v>
      </c>
      <c r="F182" s="72" t="s">
        <v>4871</v>
      </c>
      <c r="G182" s="72" t="s">
        <v>635</v>
      </c>
      <c r="H182" s="77">
        <v>17500</v>
      </c>
      <c r="I182" s="77">
        <v>17500</v>
      </c>
      <c r="J182" s="77"/>
      <c r="K182" s="99" t="s">
        <v>4871</v>
      </c>
      <c r="L182" s="100">
        <v>44927</v>
      </c>
      <c r="M182" s="100">
        <v>46022</v>
      </c>
      <c r="N182" s="99" t="s">
        <v>4872</v>
      </c>
      <c r="O182" s="82" t="s">
        <v>4873</v>
      </c>
      <c r="P182" s="75"/>
      <c r="Q182" s="59" t="str">
        <f>IF(C182="","",'OPĆI DIO'!$C$1)</f>
        <v>3041 INSTITUT RUĐER BOŠKOVIĆ</v>
      </c>
      <c r="R182" s="59" t="str">
        <f t="shared" si="12"/>
        <v>322</v>
      </c>
      <c r="S182" s="59" t="str">
        <f t="shared" si="13"/>
        <v>32</v>
      </c>
      <c r="T182" s="59" t="str">
        <f t="shared" si="14"/>
        <v>15</v>
      </c>
      <c r="U182" s="59" t="str">
        <f t="shared" si="15"/>
        <v>3</v>
      </c>
      <c r="V182" s="59"/>
      <c r="W182" s="59"/>
      <c r="X182" s="59"/>
      <c r="Y182" s="59"/>
      <c r="Z182" s="59"/>
      <c r="AA182" s="59"/>
      <c r="AB182" s="59"/>
      <c r="AC182" s="59"/>
      <c r="AD182" s="59"/>
      <c r="AE182" s="59" t="s">
        <v>1787</v>
      </c>
      <c r="AF182" s="59" t="s">
        <v>1788</v>
      </c>
      <c r="AG182" s="59" t="str">
        <f t="shared" si="16"/>
        <v>A679074</v>
      </c>
      <c r="AH182" s="59" t="s">
        <v>677</v>
      </c>
    </row>
    <row r="183" spans="1:34" ht="15.75" customHeight="1">
      <c r="A183" s="93">
        <v>51</v>
      </c>
      <c r="B183" s="72" t="s">
        <v>498</v>
      </c>
      <c r="C183" s="99">
        <v>4224</v>
      </c>
      <c r="D183" s="72" t="s">
        <v>922</v>
      </c>
      <c r="E183" s="93" t="s">
        <v>4859</v>
      </c>
      <c r="F183" s="72" t="s">
        <v>4871</v>
      </c>
      <c r="G183" s="72" t="s">
        <v>635</v>
      </c>
      <c r="H183" s="77">
        <v>9500</v>
      </c>
      <c r="I183" s="77">
        <v>9500</v>
      </c>
      <c r="J183" s="77"/>
      <c r="K183" s="99" t="s">
        <v>4871</v>
      </c>
      <c r="L183" s="100">
        <v>44927</v>
      </c>
      <c r="M183" s="100">
        <v>46022</v>
      </c>
      <c r="N183" s="99" t="s">
        <v>4872</v>
      </c>
      <c r="O183" s="82" t="s">
        <v>4873</v>
      </c>
      <c r="P183" s="75"/>
      <c r="Q183" s="59" t="str">
        <f>IF(C183="","",'OPĆI DIO'!$C$1)</f>
        <v>3041 INSTITUT RUĐER BOŠKOVIĆ</v>
      </c>
      <c r="R183" s="59" t="str">
        <f t="shared" si="12"/>
        <v>422</v>
      </c>
      <c r="S183" s="59" t="str">
        <f t="shared" si="13"/>
        <v>42</v>
      </c>
      <c r="T183" s="59" t="str">
        <f t="shared" si="14"/>
        <v>15</v>
      </c>
      <c r="U183" s="59" t="str">
        <f t="shared" si="15"/>
        <v>4</v>
      </c>
      <c r="V183" s="59"/>
      <c r="W183" s="59"/>
      <c r="X183" s="59"/>
      <c r="Y183" s="59"/>
      <c r="Z183" s="59"/>
      <c r="AA183" s="59"/>
      <c r="AB183" s="59"/>
      <c r="AC183" s="59"/>
      <c r="AD183" s="59"/>
      <c r="AE183" s="59" t="s">
        <v>1789</v>
      </c>
      <c r="AF183" s="59" t="s">
        <v>1790</v>
      </c>
      <c r="AG183" s="59" t="str">
        <f t="shared" si="16"/>
        <v>A679074</v>
      </c>
      <c r="AH183" s="59" t="s">
        <v>677</v>
      </c>
    </row>
    <row r="184" spans="1:34" ht="15.75" customHeight="1">
      <c r="A184" s="93">
        <v>51</v>
      </c>
      <c r="B184" s="72" t="s">
        <v>498</v>
      </c>
      <c r="C184" s="99">
        <v>3691</v>
      </c>
      <c r="D184" s="72" t="s">
        <v>546</v>
      </c>
      <c r="E184" s="93" t="s">
        <v>4859</v>
      </c>
      <c r="F184" s="72" t="s">
        <v>4859</v>
      </c>
      <c r="G184" s="72" t="s">
        <v>635</v>
      </c>
      <c r="H184" s="77">
        <v>25988</v>
      </c>
      <c r="I184" s="77">
        <v>23206</v>
      </c>
      <c r="J184" s="77">
        <v>11603</v>
      </c>
      <c r="K184" s="99" t="s">
        <v>4874</v>
      </c>
      <c r="L184" s="100">
        <v>44927</v>
      </c>
      <c r="M184" s="100">
        <v>46022</v>
      </c>
      <c r="N184" s="99" t="s">
        <v>4875</v>
      </c>
      <c r="O184" s="82" t="s">
        <v>4876</v>
      </c>
      <c r="P184" s="75" t="s">
        <v>4841</v>
      </c>
      <c r="Q184" s="59" t="str">
        <f>IF(C184="","",'OPĆI DIO'!$C$1)</f>
        <v>3041 INSTITUT RUĐER BOŠKOVIĆ</v>
      </c>
      <c r="R184" s="59" t="str">
        <f t="shared" si="12"/>
        <v>369</v>
      </c>
      <c r="S184" s="59" t="str">
        <f t="shared" si="13"/>
        <v>36</v>
      </c>
      <c r="T184" s="59" t="str">
        <f t="shared" si="14"/>
        <v>15</v>
      </c>
      <c r="U184" s="59" t="str">
        <f t="shared" si="15"/>
        <v>3</v>
      </c>
      <c r="V184" s="59"/>
      <c r="W184" s="59"/>
      <c r="X184" s="59"/>
      <c r="Y184" s="59"/>
      <c r="Z184" s="59"/>
      <c r="AA184" s="59"/>
      <c r="AB184" s="59"/>
      <c r="AC184" s="59"/>
      <c r="AD184" s="59"/>
      <c r="AE184" s="59" t="s">
        <v>1791</v>
      </c>
      <c r="AF184" s="59" t="s">
        <v>1792</v>
      </c>
      <c r="AG184" s="59" t="str">
        <f t="shared" si="16"/>
        <v>A679074</v>
      </c>
      <c r="AH184" s="59" t="s">
        <v>677</v>
      </c>
    </row>
    <row r="185" spans="1:34" ht="15.75" customHeight="1">
      <c r="A185" s="93">
        <v>51</v>
      </c>
      <c r="B185" s="72" t="s">
        <v>498</v>
      </c>
      <c r="C185" s="99">
        <v>3691</v>
      </c>
      <c r="D185" s="72" t="s">
        <v>546</v>
      </c>
      <c r="E185" s="93" t="s">
        <v>4859</v>
      </c>
      <c r="F185" s="72" t="s">
        <v>4859</v>
      </c>
      <c r="G185" s="72" t="s">
        <v>635</v>
      </c>
      <c r="H185" s="77">
        <v>19900</v>
      </c>
      <c r="I185" s="77">
        <v>16357</v>
      </c>
      <c r="J185" s="77">
        <v>8178</v>
      </c>
      <c r="K185" s="99" t="s">
        <v>4874</v>
      </c>
      <c r="L185" s="100">
        <v>44927</v>
      </c>
      <c r="M185" s="100">
        <v>46022</v>
      </c>
      <c r="N185" s="99" t="s">
        <v>4875</v>
      </c>
      <c r="O185" s="82" t="s">
        <v>4876</v>
      </c>
      <c r="P185" s="75" t="s">
        <v>4842</v>
      </c>
      <c r="Q185" s="59" t="str">
        <f>IF(C185="","",'OPĆI DIO'!$C$1)</f>
        <v>3041 INSTITUT RUĐER BOŠKOVIĆ</v>
      </c>
      <c r="R185" s="59" t="str">
        <f t="shared" si="12"/>
        <v>369</v>
      </c>
      <c r="S185" s="59" t="str">
        <f t="shared" si="13"/>
        <v>36</v>
      </c>
      <c r="T185" s="59" t="str">
        <f t="shared" si="14"/>
        <v>15</v>
      </c>
      <c r="U185" s="59" t="str">
        <f t="shared" si="15"/>
        <v>3</v>
      </c>
      <c r="V185" s="59"/>
      <c r="W185" s="59"/>
      <c r="X185" s="59"/>
      <c r="Y185" s="59"/>
      <c r="Z185" s="59"/>
      <c r="AA185" s="59"/>
      <c r="AB185" s="59"/>
      <c r="AC185" s="59"/>
      <c r="AD185" s="59"/>
      <c r="AE185" s="59" t="s">
        <v>1793</v>
      </c>
      <c r="AF185" s="59" t="s">
        <v>1794</v>
      </c>
      <c r="AG185" s="59" t="str">
        <f t="shared" si="16"/>
        <v>A679074</v>
      </c>
      <c r="AH185" s="59" t="s">
        <v>677</v>
      </c>
    </row>
    <row r="186" spans="1:34" ht="15.75" customHeight="1">
      <c r="A186" s="93">
        <v>51</v>
      </c>
      <c r="B186" s="72" t="s">
        <v>498</v>
      </c>
      <c r="C186" s="99">
        <v>3691</v>
      </c>
      <c r="D186" s="72" t="s">
        <v>546</v>
      </c>
      <c r="E186" s="93" t="s">
        <v>4859</v>
      </c>
      <c r="F186" s="72" t="s">
        <v>4859</v>
      </c>
      <c r="G186" s="72" t="s">
        <v>635</v>
      </c>
      <c r="H186" s="77">
        <v>3411</v>
      </c>
      <c r="I186" s="77">
        <v>629</v>
      </c>
      <c r="J186" s="77">
        <v>315</v>
      </c>
      <c r="K186" s="99" t="s">
        <v>4874</v>
      </c>
      <c r="L186" s="100">
        <v>44927</v>
      </c>
      <c r="M186" s="100">
        <v>46022</v>
      </c>
      <c r="N186" s="99" t="s">
        <v>4875</v>
      </c>
      <c r="O186" s="82" t="s">
        <v>4876</v>
      </c>
      <c r="P186" s="75" t="s">
        <v>4843</v>
      </c>
      <c r="Q186" s="59" t="str">
        <f>IF(C186="","",'OPĆI DIO'!$C$1)</f>
        <v>3041 INSTITUT RUĐER BOŠKOVIĆ</v>
      </c>
      <c r="R186" s="59" t="str">
        <f t="shared" si="12"/>
        <v>369</v>
      </c>
      <c r="S186" s="59" t="str">
        <f t="shared" si="13"/>
        <v>36</v>
      </c>
      <c r="T186" s="59" t="str">
        <f t="shared" si="14"/>
        <v>15</v>
      </c>
      <c r="U186" s="59" t="str">
        <f t="shared" si="15"/>
        <v>3</v>
      </c>
      <c r="V186" s="59"/>
      <c r="W186" s="59"/>
      <c r="X186" s="59"/>
      <c r="Y186" s="59"/>
      <c r="Z186" s="59"/>
      <c r="AA186" s="59"/>
      <c r="AB186" s="59"/>
      <c r="AC186" s="59"/>
      <c r="AD186" s="59"/>
      <c r="AE186" s="59" t="s">
        <v>1795</v>
      </c>
      <c r="AF186" s="59" t="s">
        <v>1796</v>
      </c>
      <c r="AG186" s="59" t="str">
        <f t="shared" si="16"/>
        <v>A679074</v>
      </c>
      <c r="AH186" s="59" t="s">
        <v>677</v>
      </c>
    </row>
    <row r="187" spans="1:34" ht="15.75" customHeight="1">
      <c r="A187" s="93">
        <v>52</v>
      </c>
      <c r="B187" s="72" t="s">
        <v>500</v>
      </c>
      <c r="C187" s="99">
        <v>3111</v>
      </c>
      <c r="D187" s="72" t="s">
        <v>628</v>
      </c>
      <c r="E187" s="93" t="s">
        <v>4859</v>
      </c>
      <c r="F187" s="72" t="s">
        <v>4859</v>
      </c>
      <c r="G187" s="72" t="s">
        <v>635</v>
      </c>
      <c r="H187" s="77">
        <v>5182.92</v>
      </c>
      <c r="I187" s="77">
        <v>5182.92</v>
      </c>
      <c r="J187" s="77"/>
      <c r="K187" s="99" t="s">
        <v>4911</v>
      </c>
      <c r="L187" s="100">
        <v>44927</v>
      </c>
      <c r="M187" s="100">
        <v>46022</v>
      </c>
      <c r="N187" s="99" t="s">
        <v>4912</v>
      </c>
      <c r="O187" s="82" t="s">
        <v>4911</v>
      </c>
      <c r="P187" s="75"/>
      <c r="Q187" s="59" t="str">
        <f>IF(C187="","",'OPĆI DIO'!$C$1)</f>
        <v>3041 INSTITUT RUĐER BOŠKOVIĆ</v>
      </c>
      <c r="R187" s="59" t="str">
        <f t="shared" si="12"/>
        <v>311</v>
      </c>
      <c r="S187" s="59" t="str">
        <f t="shared" si="13"/>
        <v>31</v>
      </c>
      <c r="T187" s="59" t="str">
        <f t="shared" si="14"/>
        <v>15</v>
      </c>
      <c r="U187" s="59" t="str">
        <f t="shared" si="15"/>
        <v>3</v>
      </c>
      <c r="V187" s="59"/>
      <c r="W187" s="59"/>
      <c r="X187" s="59"/>
      <c r="Y187" s="59"/>
      <c r="Z187" s="59"/>
      <c r="AA187" s="59"/>
      <c r="AB187" s="59"/>
      <c r="AC187" s="59"/>
      <c r="AD187" s="59"/>
      <c r="AE187" s="59" t="s">
        <v>1797</v>
      </c>
      <c r="AF187" s="59" t="s">
        <v>1798</v>
      </c>
      <c r="AG187" s="59" t="str">
        <f t="shared" si="16"/>
        <v>A679074</v>
      </c>
      <c r="AH187" s="59" t="s">
        <v>677</v>
      </c>
    </row>
    <row r="188" spans="1:34" ht="15.75" customHeight="1">
      <c r="A188" s="93">
        <v>52</v>
      </c>
      <c r="B188" s="72" t="s">
        <v>500</v>
      </c>
      <c r="C188" s="99">
        <v>3132</v>
      </c>
      <c r="D188" s="72" t="s">
        <v>645</v>
      </c>
      <c r="E188" s="93" t="s">
        <v>4859</v>
      </c>
      <c r="F188" s="72" t="s">
        <v>4859</v>
      </c>
      <c r="G188" s="72" t="s">
        <v>635</v>
      </c>
      <c r="H188" s="77">
        <v>575.88</v>
      </c>
      <c r="I188" s="77">
        <v>575.88</v>
      </c>
      <c r="J188" s="77"/>
      <c r="K188" s="99" t="s">
        <v>4911</v>
      </c>
      <c r="L188" s="100">
        <v>44927</v>
      </c>
      <c r="M188" s="100">
        <v>46022</v>
      </c>
      <c r="N188" s="99" t="s">
        <v>4912</v>
      </c>
      <c r="O188" s="82" t="s">
        <v>4911</v>
      </c>
      <c r="P188" s="75"/>
      <c r="Q188" s="59" t="str">
        <f>IF(C188="","",'OPĆI DIO'!$C$1)</f>
        <v>3041 INSTITUT RUĐER BOŠKOVIĆ</v>
      </c>
      <c r="R188" s="59" t="str">
        <f t="shared" si="12"/>
        <v>313</v>
      </c>
      <c r="S188" s="59" t="str">
        <f t="shared" si="13"/>
        <v>31</v>
      </c>
      <c r="T188" s="59" t="str">
        <f t="shared" si="14"/>
        <v>15</v>
      </c>
      <c r="U188" s="59" t="str">
        <f t="shared" si="15"/>
        <v>3</v>
      </c>
      <c r="V188" s="59"/>
      <c r="W188" s="59"/>
      <c r="X188" s="59"/>
      <c r="Y188" s="59"/>
      <c r="Z188" s="59"/>
      <c r="AA188" s="59"/>
      <c r="AB188" s="59"/>
      <c r="AC188" s="59"/>
      <c r="AD188" s="59"/>
      <c r="AE188" s="59" t="s">
        <v>1799</v>
      </c>
      <c r="AF188" s="59" t="s">
        <v>1800</v>
      </c>
      <c r="AG188" s="59" t="str">
        <f t="shared" si="16"/>
        <v>A679074</v>
      </c>
      <c r="AH188" s="59" t="s">
        <v>677</v>
      </c>
    </row>
    <row r="189" spans="1:34" ht="15.75" customHeight="1">
      <c r="A189" s="93">
        <v>52</v>
      </c>
      <c r="B189" s="72" t="s">
        <v>500</v>
      </c>
      <c r="C189" s="99">
        <v>3211</v>
      </c>
      <c r="D189" s="72" t="s">
        <v>648</v>
      </c>
      <c r="E189" s="93" t="s">
        <v>4859</v>
      </c>
      <c r="F189" s="72" t="s">
        <v>4859</v>
      </c>
      <c r="G189" s="72" t="s">
        <v>635</v>
      </c>
      <c r="H189" s="77">
        <v>719.85</v>
      </c>
      <c r="I189" s="77">
        <v>719.85</v>
      </c>
      <c r="J189" s="77"/>
      <c r="K189" s="99" t="s">
        <v>4911</v>
      </c>
      <c r="L189" s="100">
        <v>44927</v>
      </c>
      <c r="M189" s="100">
        <v>46022</v>
      </c>
      <c r="N189" s="99" t="s">
        <v>4912</v>
      </c>
      <c r="O189" s="82" t="s">
        <v>4911</v>
      </c>
      <c r="P189" s="75"/>
      <c r="Q189" s="59" t="str">
        <f>IF(C189="","",'OPĆI DIO'!$C$1)</f>
        <v>3041 INSTITUT RUĐER BOŠKOVIĆ</v>
      </c>
      <c r="R189" s="59" t="str">
        <f t="shared" si="12"/>
        <v>321</v>
      </c>
      <c r="S189" s="59" t="str">
        <f t="shared" si="13"/>
        <v>32</v>
      </c>
      <c r="T189" s="59" t="str">
        <f t="shared" si="14"/>
        <v>15</v>
      </c>
      <c r="U189" s="59" t="str">
        <f t="shared" si="15"/>
        <v>3</v>
      </c>
      <c r="V189" s="59"/>
      <c r="W189" s="59"/>
      <c r="X189" s="59"/>
      <c r="Y189" s="59"/>
      <c r="Z189" s="59"/>
      <c r="AA189" s="59"/>
      <c r="AB189" s="59"/>
      <c r="AC189" s="59"/>
      <c r="AD189" s="59"/>
      <c r="AE189" s="59" t="s">
        <v>1801</v>
      </c>
      <c r="AF189" s="59" t="s">
        <v>1802</v>
      </c>
      <c r="AG189" s="59" t="str">
        <f t="shared" si="16"/>
        <v>A679074</v>
      </c>
      <c r="AH189" s="59" t="s">
        <v>677</v>
      </c>
    </row>
    <row r="190" spans="1:34" ht="15.75" customHeight="1">
      <c r="A190" s="93">
        <v>52</v>
      </c>
      <c r="B190" s="72" t="s">
        <v>500</v>
      </c>
      <c r="C190" s="99">
        <v>3222</v>
      </c>
      <c r="D190" s="72" t="s">
        <v>671</v>
      </c>
      <c r="E190" s="93" t="s">
        <v>4859</v>
      </c>
      <c r="F190" s="72" t="s">
        <v>4859</v>
      </c>
      <c r="G190" s="72" t="s">
        <v>635</v>
      </c>
      <c r="H190" s="77">
        <v>4751.01</v>
      </c>
      <c r="I190" s="77">
        <v>4751.01</v>
      </c>
      <c r="J190" s="77"/>
      <c r="K190" s="99" t="s">
        <v>4911</v>
      </c>
      <c r="L190" s="100">
        <v>44927</v>
      </c>
      <c r="M190" s="100">
        <v>46022</v>
      </c>
      <c r="N190" s="99" t="s">
        <v>4912</v>
      </c>
      <c r="O190" s="82" t="s">
        <v>4911</v>
      </c>
      <c r="P190" s="75"/>
      <c r="Q190" s="59" t="str">
        <f>IF(C190="","",'OPĆI DIO'!$C$1)</f>
        <v>3041 INSTITUT RUĐER BOŠKOVIĆ</v>
      </c>
      <c r="R190" s="59" t="str">
        <f t="shared" si="12"/>
        <v>322</v>
      </c>
      <c r="S190" s="59" t="str">
        <f t="shared" si="13"/>
        <v>32</v>
      </c>
      <c r="T190" s="59" t="str">
        <f t="shared" si="14"/>
        <v>15</v>
      </c>
      <c r="U190" s="59" t="str">
        <f t="shared" si="15"/>
        <v>3</v>
      </c>
      <c r="V190" s="59"/>
      <c r="W190" s="59"/>
      <c r="X190" s="59"/>
      <c r="Y190" s="59"/>
      <c r="Z190" s="59"/>
      <c r="AA190" s="59"/>
      <c r="AB190" s="59"/>
      <c r="AC190" s="59"/>
      <c r="AD190" s="59"/>
      <c r="AE190" s="59" t="s">
        <v>1803</v>
      </c>
      <c r="AF190" s="59" t="s">
        <v>1804</v>
      </c>
      <c r="AG190" s="59" t="str">
        <f t="shared" si="16"/>
        <v>A679074</v>
      </c>
      <c r="AH190" s="59" t="s">
        <v>677</v>
      </c>
    </row>
    <row r="191" spans="1:34" ht="15.75" customHeight="1">
      <c r="A191" s="93">
        <v>52</v>
      </c>
      <c r="B191" s="72" t="s">
        <v>500</v>
      </c>
      <c r="C191" s="99">
        <v>3237</v>
      </c>
      <c r="D191" s="72" t="s">
        <v>714</v>
      </c>
      <c r="E191" s="93" t="s">
        <v>4859</v>
      </c>
      <c r="F191" s="72" t="s">
        <v>4859</v>
      </c>
      <c r="G191" s="72" t="s">
        <v>635</v>
      </c>
      <c r="H191" s="77">
        <v>863.81999999999994</v>
      </c>
      <c r="I191" s="77">
        <v>863.81999999999994</v>
      </c>
      <c r="J191" s="77"/>
      <c r="K191" s="99" t="s">
        <v>4911</v>
      </c>
      <c r="L191" s="100">
        <v>44927</v>
      </c>
      <c r="M191" s="100">
        <v>46022</v>
      </c>
      <c r="N191" s="99" t="s">
        <v>4912</v>
      </c>
      <c r="O191" s="82" t="s">
        <v>4911</v>
      </c>
      <c r="P191" s="75"/>
      <c r="Q191" s="59" t="str">
        <f>IF(C191="","",'OPĆI DIO'!$C$1)</f>
        <v>3041 INSTITUT RUĐER BOŠKOVIĆ</v>
      </c>
      <c r="R191" s="59" t="str">
        <f t="shared" si="12"/>
        <v>323</v>
      </c>
      <c r="S191" s="59" t="str">
        <f t="shared" si="13"/>
        <v>32</v>
      </c>
      <c r="T191" s="59" t="str">
        <f t="shared" si="14"/>
        <v>15</v>
      </c>
      <c r="U191" s="59" t="str">
        <f t="shared" si="15"/>
        <v>3</v>
      </c>
      <c r="V191" s="59"/>
      <c r="W191" s="59"/>
      <c r="X191" s="59"/>
      <c r="Y191" s="59"/>
      <c r="Z191" s="59"/>
      <c r="AA191" s="59"/>
      <c r="AB191" s="59"/>
      <c r="AC191" s="59"/>
      <c r="AD191" s="59"/>
      <c r="AE191" s="59" t="s">
        <v>1805</v>
      </c>
      <c r="AF191" s="59" t="s">
        <v>1806</v>
      </c>
      <c r="AG191" s="59" t="str">
        <f t="shared" si="16"/>
        <v>A679074</v>
      </c>
      <c r="AH191" s="59" t="s">
        <v>677</v>
      </c>
    </row>
    <row r="192" spans="1:34" ht="15.75" customHeight="1">
      <c r="A192" s="93">
        <v>52</v>
      </c>
      <c r="B192" s="72" t="s">
        <v>500</v>
      </c>
      <c r="C192" s="99">
        <v>3299</v>
      </c>
      <c r="D192" s="72" t="s">
        <v>749</v>
      </c>
      <c r="E192" s="93" t="s">
        <v>4859</v>
      </c>
      <c r="F192" s="72" t="s">
        <v>4859</v>
      </c>
      <c r="G192" s="72" t="s">
        <v>635</v>
      </c>
      <c r="H192" s="77">
        <v>143.97</v>
      </c>
      <c r="I192" s="77">
        <v>143.97</v>
      </c>
      <c r="J192" s="77"/>
      <c r="K192" s="99" t="s">
        <v>4911</v>
      </c>
      <c r="L192" s="100">
        <v>44927</v>
      </c>
      <c r="M192" s="100">
        <v>46022</v>
      </c>
      <c r="N192" s="99" t="s">
        <v>4912</v>
      </c>
      <c r="O192" s="82" t="s">
        <v>4911</v>
      </c>
      <c r="P192" s="75"/>
      <c r="Q192" s="59" t="str">
        <f>IF(C192="","",'OPĆI DIO'!$C$1)</f>
        <v>3041 INSTITUT RUĐER BOŠKOVIĆ</v>
      </c>
      <c r="R192" s="59" t="str">
        <f t="shared" si="12"/>
        <v>329</v>
      </c>
      <c r="S192" s="59" t="str">
        <f t="shared" si="13"/>
        <v>32</v>
      </c>
      <c r="T192" s="59" t="str">
        <f t="shared" si="14"/>
        <v>15</v>
      </c>
      <c r="U192" s="59" t="str">
        <f t="shared" si="15"/>
        <v>3</v>
      </c>
      <c r="V192" s="59"/>
      <c r="W192" s="59"/>
      <c r="X192" s="59"/>
      <c r="Y192" s="59"/>
      <c r="Z192" s="59"/>
      <c r="AA192" s="59"/>
      <c r="AB192" s="59"/>
      <c r="AC192" s="59"/>
      <c r="AD192" s="59"/>
      <c r="AE192" s="59" t="s">
        <v>1807</v>
      </c>
      <c r="AF192" s="59" t="s">
        <v>1808</v>
      </c>
      <c r="AG192" s="59" t="str">
        <f t="shared" si="16"/>
        <v>A679074</v>
      </c>
      <c r="AH192" s="59" t="s">
        <v>677</v>
      </c>
    </row>
    <row r="193" spans="1:34" ht="15.75" customHeight="1">
      <c r="A193" s="93">
        <v>52</v>
      </c>
      <c r="B193" s="72" t="s">
        <v>500</v>
      </c>
      <c r="C193" s="99">
        <v>4224</v>
      </c>
      <c r="D193" s="72" t="s">
        <v>922</v>
      </c>
      <c r="E193" s="93" t="s">
        <v>4859</v>
      </c>
      <c r="F193" s="72" t="s">
        <v>4859</v>
      </c>
      <c r="G193" s="72" t="s">
        <v>635</v>
      </c>
      <c r="H193" s="77">
        <v>2159.5499999999997</v>
      </c>
      <c r="I193" s="77">
        <v>2159.5499999999997</v>
      </c>
      <c r="J193" s="77"/>
      <c r="K193" s="99" t="s">
        <v>4911</v>
      </c>
      <c r="L193" s="100">
        <v>44927</v>
      </c>
      <c r="M193" s="100">
        <v>46022</v>
      </c>
      <c r="N193" s="99" t="s">
        <v>4912</v>
      </c>
      <c r="O193" s="82" t="s">
        <v>4911</v>
      </c>
      <c r="P193" s="75"/>
      <c r="Q193" s="59" t="str">
        <f>IF(C193="","",'OPĆI DIO'!$C$1)</f>
        <v>3041 INSTITUT RUĐER BOŠKOVIĆ</v>
      </c>
      <c r="R193" s="59" t="str">
        <f t="shared" si="12"/>
        <v>422</v>
      </c>
      <c r="S193" s="59" t="str">
        <f t="shared" si="13"/>
        <v>42</v>
      </c>
      <c r="T193" s="59" t="str">
        <f t="shared" si="14"/>
        <v>15</v>
      </c>
      <c r="U193" s="59" t="str">
        <f t="shared" si="15"/>
        <v>4</v>
      </c>
      <c r="V193" s="59"/>
      <c r="W193" s="59"/>
      <c r="X193" s="59"/>
      <c r="Y193" s="59"/>
      <c r="Z193" s="59"/>
      <c r="AA193" s="59"/>
      <c r="AB193" s="59"/>
      <c r="AC193" s="59"/>
      <c r="AD193" s="59"/>
      <c r="AE193" s="59" t="s">
        <v>1809</v>
      </c>
      <c r="AF193" s="59" t="s">
        <v>1810</v>
      </c>
      <c r="AG193" s="59" t="str">
        <f t="shared" si="16"/>
        <v>A679074</v>
      </c>
      <c r="AH193" s="59" t="s">
        <v>677</v>
      </c>
    </row>
    <row r="194" spans="1:34" ht="15.75" customHeight="1">
      <c r="A194" s="93">
        <v>52</v>
      </c>
      <c r="B194" s="72" t="s">
        <v>500</v>
      </c>
      <c r="C194" s="99">
        <v>3111</v>
      </c>
      <c r="D194" s="72" t="s">
        <v>628</v>
      </c>
      <c r="E194" s="93" t="s">
        <v>4859</v>
      </c>
      <c r="F194" s="72" t="s">
        <v>4859</v>
      </c>
      <c r="G194" s="72" t="s">
        <v>635</v>
      </c>
      <c r="H194" s="77">
        <v>107288.81010728303</v>
      </c>
      <c r="I194" s="77">
        <v>42915.474727535315</v>
      </c>
      <c r="J194" s="77"/>
      <c r="K194" s="99" t="s">
        <v>4913</v>
      </c>
      <c r="L194" s="100">
        <v>44927</v>
      </c>
      <c r="M194" s="100">
        <v>45838</v>
      </c>
      <c r="N194" s="99" t="s">
        <v>4914</v>
      </c>
      <c r="O194" s="82" t="s">
        <v>4915</v>
      </c>
      <c r="P194" s="75"/>
      <c r="Q194" s="59" t="str">
        <f>IF(C194="","",'OPĆI DIO'!$C$1)</f>
        <v>3041 INSTITUT RUĐER BOŠKOVIĆ</v>
      </c>
      <c r="R194" s="59" t="str">
        <f t="shared" si="12"/>
        <v>311</v>
      </c>
      <c r="S194" s="59" t="str">
        <f t="shared" si="13"/>
        <v>31</v>
      </c>
      <c r="T194" s="59" t="str">
        <f t="shared" si="14"/>
        <v>15</v>
      </c>
      <c r="U194" s="59" t="str">
        <f t="shared" si="15"/>
        <v>3</v>
      </c>
      <c r="V194" s="59"/>
      <c r="W194" s="59"/>
      <c r="X194" s="59"/>
      <c r="Y194" s="59"/>
      <c r="Z194" s="59"/>
      <c r="AA194" s="59"/>
      <c r="AB194" s="59"/>
      <c r="AC194" s="59"/>
      <c r="AD194" s="59"/>
      <c r="AE194" s="59" t="s">
        <v>1811</v>
      </c>
      <c r="AF194" s="59" t="s">
        <v>1812</v>
      </c>
      <c r="AG194" s="59" t="str">
        <f t="shared" si="16"/>
        <v>A679074</v>
      </c>
      <c r="AH194" s="59" t="s">
        <v>677</v>
      </c>
    </row>
    <row r="195" spans="1:34" ht="15.75" customHeight="1">
      <c r="A195" s="93">
        <v>52</v>
      </c>
      <c r="B195" s="72" t="s">
        <v>500</v>
      </c>
      <c r="C195" s="99">
        <v>3132</v>
      </c>
      <c r="D195" s="72" t="s">
        <v>645</v>
      </c>
      <c r="E195" s="93" t="s">
        <v>4859</v>
      </c>
      <c r="F195" s="72" t="s">
        <v>4859</v>
      </c>
      <c r="G195" s="72" t="s">
        <v>635</v>
      </c>
      <c r="H195" s="77">
        <v>16505.925190642909</v>
      </c>
      <c r="I195" s="77">
        <v>6602.3624892969074</v>
      </c>
      <c r="J195" s="77"/>
      <c r="K195" s="99" t="s">
        <v>4913</v>
      </c>
      <c r="L195" s="100">
        <v>44927</v>
      </c>
      <c r="M195" s="100">
        <v>45838</v>
      </c>
      <c r="N195" s="99" t="s">
        <v>4914</v>
      </c>
      <c r="O195" s="82" t="s">
        <v>4915</v>
      </c>
      <c r="P195" s="75"/>
      <c r="Q195" s="59" t="str">
        <f>IF(C195="","",'OPĆI DIO'!$C$1)</f>
        <v>3041 INSTITUT RUĐER BOŠKOVIĆ</v>
      </c>
      <c r="R195" s="59" t="str">
        <f t="shared" ref="R195:R258" si="17">LEFT(C195,3)</f>
        <v>313</v>
      </c>
      <c r="S195" s="59" t="str">
        <f t="shared" ref="S195:S258" si="18">LEFT(C195,2)</f>
        <v>31</v>
      </c>
      <c r="T195" s="59" t="str">
        <f t="shared" ref="T195:T258" si="19">MID(G195,2,2)</f>
        <v>15</v>
      </c>
      <c r="U195" s="59" t="str">
        <f t="shared" ref="U195:U258" si="20">LEFT(C195,1)</f>
        <v>3</v>
      </c>
      <c r="V195" s="59"/>
      <c r="W195" s="59"/>
      <c r="X195" s="59"/>
      <c r="Y195" s="59"/>
      <c r="Z195" s="59"/>
      <c r="AA195" s="59"/>
      <c r="AB195" s="59"/>
      <c r="AC195" s="59"/>
      <c r="AD195" s="59"/>
      <c r="AE195" s="59" t="s">
        <v>1813</v>
      </c>
      <c r="AF195" s="59" t="s">
        <v>1814</v>
      </c>
      <c r="AG195" s="59" t="str">
        <f t="shared" si="16"/>
        <v>A679074</v>
      </c>
      <c r="AH195" s="59" t="s">
        <v>677</v>
      </c>
    </row>
    <row r="196" spans="1:34" ht="15.75" customHeight="1">
      <c r="A196" s="93">
        <v>52</v>
      </c>
      <c r="B196" s="72" t="s">
        <v>500</v>
      </c>
      <c r="C196" s="99">
        <v>3211</v>
      </c>
      <c r="D196" s="72" t="s">
        <v>648</v>
      </c>
      <c r="E196" s="93" t="s">
        <v>4859</v>
      </c>
      <c r="F196" s="72" t="s">
        <v>4859</v>
      </c>
      <c r="G196" s="72" t="s">
        <v>635</v>
      </c>
      <c r="H196" s="77">
        <v>8252.666227217338</v>
      </c>
      <c r="I196" s="77">
        <v>3301.0626975430328</v>
      </c>
      <c r="J196" s="77"/>
      <c r="K196" s="99" t="s">
        <v>4913</v>
      </c>
      <c r="L196" s="100">
        <v>44927</v>
      </c>
      <c r="M196" s="100">
        <v>45838</v>
      </c>
      <c r="N196" s="99" t="s">
        <v>4914</v>
      </c>
      <c r="O196" s="82" t="s">
        <v>4915</v>
      </c>
      <c r="P196" s="75"/>
      <c r="Q196" s="59" t="str">
        <f>IF(C196="","",'OPĆI DIO'!$C$1)</f>
        <v>3041 INSTITUT RUĐER BOŠKOVIĆ</v>
      </c>
      <c r="R196" s="59" t="str">
        <f t="shared" si="17"/>
        <v>321</v>
      </c>
      <c r="S196" s="59" t="str">
        <f t="shared" si="18"/>
        <v>32</v>
      </c>
      <c r="T196" s="59" t="str">
        <f t="shared" si="19"/>
        <v>15</v>
      </c>
      <c r="U196" s="59" t="str">
        <f t="shared" si="20"/>
        <v>3</v>
      </c>
      <c r="V196" s="59"/>
      <c r="W196" s="59"/>
      <c r="X196" s="59"/>
      <c r="Y196" s="59"/>
      <c r="Z196" s="59"/>
      <c r="AA196" s="59"/>
      <c r="AB196" s="59"/>
      <c r="AC196" s="59"/>
      <c r="AD196" s="59"/>
      <c r="AE196" s="59" t="s">
        <v>1815</v>
      </c>
      <c r="AF196" s="59" t="s">
        <v>1816</v>
      </c>
      <c r="AG196" s="59" t="str">
        <f t="shared" si="16"/>
        <v>A679074</v>
      </c>
      <c r="AH196" s="59" t="s">
        <v>677</v>
      </c>
    </row>
    <row r="197" spans="1:34" ht="15.75" customHeight="1">
      <c r="A197" s="93">
        <v>52</v>
      </c>
      <c r="B197" s="72" t="s">
        <v>500</v>
      </c>
      <c r="C197" s="99">
        <v>3222</v>
      </c>
      <c r="D197" s="72" t="s">
        <v>671</v>
      </c>
      <c r="E197" s="93" t="s">
        <v>4859</v>
      </c>
      <c r="F197" s="72" t="s">
        <v>4859</v>
      </c>
      <c r="G197" s="72" t="s">
        <v>635</v>
      </c>
      <c r="H197" s="77">
        <v>74276.959725997207</v>
      </c>
      <c r="I197" s="77">
        <v>29710.749748941504</v>
      </c>
      <c r="J197" s="77"/>
      <c r="K197" s="99" t="s">
        <v>4913</v>
      </c>
      <c r="L197" s="100">
        <v>44927</v>
      </c>
      <c r="M197" s="100">
        <v>45838</v>
      </c>
      <c r="N197" s="99" t="s">
        <v>4914</v>
      </c>
      <c r="O197" s="82" t="s">
        <v>4915</v>
      </c>
      <c r="P197" s="75"/>
      <c r="Q197" s="59" t="str">
        <f>IF(C197="","",'OPĆI DIO'!$C$1)</f>
        <v>3041 INSTITUT RUĐER BOŠKOVIĆ</v>
      </c>
      <c r="R197" s="59" t="str">
        <f t="shared" si="17"/>
        <v>322</v>
      </c>
      <c r="S197" s="59" t="str">
        <f t="shared" si="18"/>
        <v>32</v>
      </c>
      <c r="T197" s="59" t="str">
        <f t="shared" si="19"/>
        <v>15</v>
      </c>
      <c r="U197" s="59" t="str">
        <f t="shared" si="20"/>
        <v>3</v>
      </c>
      <c r="V197" s="59"/>
      <c r="W197" s="59"/>
      <c r="X197" s="59"/>
      <c r="Y197" s="59"/>
      <c r="Z197" s="59"/>
      <c r="AA197" s="59"/>
      <c r="AB197" s="59"/>
      <c r="AC197" s="59"/>
      <c r="AD197" s="59"/>
      <c r="AE197" s="59" t="s">
        <v>1817</v>
      </c>
      <c r="AF197" s="59" t="s">
        <v>1818</v>
      </c>
      <c r="AG197" s="59" t="str">
        <f t="shared" si="16"/>
        <v>A679074</v>
      </c>
      <c r="AH197" s="59" t="s">
        <v>677</v>
      </c>
    </row>
    <row r="198" spans="1:34" ht="15.75" customHeight="1">
      <c r="A198" s="93">
        <v>52</v>
      </c>
      <c r="B198" s="72" t="s">
        <v>500</v>
      </c>
      <c r="C198" s="99">
        <v>4224</v>
      </c>
      <c r="D198" s="72" t="s">
        <v>922</v>
      </c>
      <c r="E198" s="93" t="s">
        <v>4859</v>
      </c>
      <c r="F198" s="72" t="s">
        <v>4859</v>
      </c>
      <c r="G198" s="72" t="s">
        <v>635</v>
      </c>
      <c r="H198" s="77">
        <v>663901.39280000003</v>
      </c>
      <c r="I198" s="77">
        <v>265560.05200000003</v>
      </c>
      <c r="J198" s="77"/>
      <c r="K198" s="99" t="s">
        <v>4913</v>
      </c>
      <c r="L198" s="100">
        <v>44927</v>
      </c>
      <c r="M198" s="100">
        <v>45838</v>
      </c>
      <c r="N198" s="99" t="s">
        <v>4914</v>
      </c>
      <c r="O198" s="82" t="s">
        <v>4915</v>
      </c>
      <c r="P198" s="75"/>
      <c r="Q198" s="59" t="str">
        <f>IF(C198="","",'OPĆI DIO'!$C$1)</f>
        <v>3041 INSTITUT RUĐER BOŠKOVIĆ</v>
      </c>
      <c r="R198" s="59" t="str">
        <f t="shared" si="17"/>
        <v>422</v>
      </c>
      <c r="S198" s="59" t="str">
        <f t="shared" si="18"/>
        <v>42</v>
      </c>
      <c r="T198" s="59" t="str">
        <f t="shared" si="19"/>
        <v>15</v>
      </c>
      <c r="U198" s="59" t="str">
        <f t="shared" si="20"/>
        <v>4</v>
      </c>
      <c r="V198" s="59"/>
      <c r="W198" s="59"/>
      <c r="X198" s="59"/>
      <c r="Y198" s="59"/>
      <c r="Z198" s="59"/>
      <c r="AA198" s="59"/>
      <c r="AB198" s="59"/>
      <c r="AC198" s="59"/>
      <c r="AD198" s="59"/>
      <c r="AE198" s="59" t="s">
        <v>1819</v>
      </c>
      <c r="AF198" s="59" t="s">
        <v>1820</v>
      </c>
      <c r="AG198" s="59" t="str">
        <f t="shared" si="16"/>
        <v>A679074</v>
      </c>
      <c r="AH198" s="59" t="s">
        <v>677</v>
      </c>
    </row>
    <row r="199" spans="1:34" ht="15.75" customHeight="1">
      <c r="A199" s="93">
        <v>52</v>
      </c>
      <c r="B199" s="72" t="s">
        <v>500</v>
      </c>
      <c r="C199" s="99">
        <v>3211</v>
      </c>
      <c r="D199" s="72" t="s">
        <v>648</v>
      </c>
      <c r="E199" s="93" t="s">
        <v>4859</v>
      </c>
      <c r="F199" s="72" t="s">
        <v>4859</v>
      </c>
      <c r="G199" s="72" t="s">
        <v>635</v>
      </c>
      <c r="H199" s="77">
        <v>1221.8181818181818</v>
      </c>
      <c r="I199" s="77">
        <v>1221.8181818181818</v>
      </c>
      <c r="J199" s="77">
        <v>916.36363636363637</v>
      </c>
      <c r="K199" s="99" t="s">
        <v>4916</v>
      </c>
      <c r="L199" s="100">
        <v>44607</v>
      </c>
      <c r="M199" s="100">
        <v>46295</v>
      </c>
      <c r="N199" s="99" t="s">
        <v>4917</v>
      </c>
      <c r="O199" s="82" t="s">
        <v>4916</v>
      </c>
      <c r="P199" s="75"/>
      <c r="Q199" s="59" t="str">
        <f>IF(C199="","",'OPĆI DIO'!$C$1)</f>
        <v>3041 INSTITUT RUĐER BOŠKOVIĆ</v>
      </c>
      <c r="R199" s="59" t="str">
        <f t="shared" si="17"/>
        <v>321</v>
      </c>
      <c r="S199" s="59" t="str">
        <f t="shared" si="18"/>
        <v>32</v>
      </c>
      <c r="T199" s="59" t="str">
        <f t="shared" si="19"/>
        <v>15</v>
      </c>
      <c r="U199" s="59" t="str">
        <f t="shared" si="20"/>
        <v>3</v>
      </c>
      <c r="V199" s="59"/>
      <c r="W199" s="59"/>
      <c r="X199" s="59"/>
      <c r="Y199" s="59"/>
      <c r="Z199" s="59"/>
      <c r="AA199" s="59"/>
      <c r="AB199" s="59"/>
      <c r="AC199" s="59"/>
      <c r="AD199" s="59"/>
      <c r="AE199" s="59" t="s">
        <v>1821</v>
      </c>
      <c r="AF199" s="59" t="s">
        <v>1822</v>
      </c>
      <c r="AG199" s="59" t="str">
        <f t="shared" si="16"/>
        <v>A679074</v>
      </c>
      <c r="AH199" s="59" t="s">
        <v>677</v>
      </c>
    </row>
    <row r="200" spans="1:34" ht="15.75" customHeight="1">
      <c r="A200" s="93">
        <v>52</v>
      </c>
      <c r="B200" s="72" t="s">
        <v>500</v>
      </c>
      <c r="C200" s="99">
        <v>3222</v>
      </c>
      <c r="D200" s="72" t="s">
        <v>671</v>
      </c>
      <c r="E200" s="93" t="s">
        <v>4859</v>
      </c>
      <c r="F200" s="72" t="s">
        <v>4859</v>
      </c>
      <c r="G200" s="72" t="s">
        <v>635</v>
      </c>
      <c r="H200" s="77">
        <v>1221.8181818181818</v>
      </c>
      <c r="I200" s="77">
        <v>1221.8181818181818</v>
      </c>
      <c r="J200" s="77">
        <v>916.36363636363637</v>
      </c>
      <c r="K200" s="99" t="s">
        <v>4916</v>
      </c>
      <c r="L200" s="100">
        <v>44607</v>
      </c>
      <c r="M200" s="100">
        <v>46295</v>
      </c>
      <c r="N200" s="99" t="s">
        <v>4917</v>
      </c>
      <c r="O200" s="82" t="s">
        <v>4916</v>
      </c>
      <c r="P200" s="75"/>
      <c r="Q200" s="59" t="str">
        <f>IF(C200="","",'OPĆI DIO'!$C$1)</f>
        <v>3041 INSTITUT RUĐER BOŠKOVIĆ</v>
      </c>
      <c r="R200" s="59" t="str">
        <f t="shared" si="17"/>
        <v>322</v>
      </c>
      <c r="S200" s="59" t="str">
        <f t="shared" si="18"/>
        <v>32</v>
      </c>
      <c r="T200" s="59" t="str">
        <f t="shared" si="19"/>
        <v>15</v>
      </c>
      <c r="U200" s="59" t="str">
        <f t="shared" si="20"/>
        <v>3</v>
      </c>
      <c r="V200" s="59"/>
      <c r="W200" s="59"/>
      <c r="X200" s="59"/>
      <c r="Y200" s="59"/>
      <c r="Z200" s="59"/>
      <c r="AA200" s="59"/>
      <c r="AB200" s="59"/>
      <c r="AC200" s="59"/>
      <c r="AD200" s="59"/>
      <c r="AE200" s="59" t="s">
        <v>1823</v>
      </c>
      <c r="AF200" s="59" t="s">
        <v>1824</v>
      </c>
      <c r="AG200" s="59" t="str">
        <f t="shared" ref="AG200:AG263" si="21">LEFT(AE200,7)</f>
        <v>A679074</v>
      </c>
      <c r="AH200" s="59" t="s">
        <v>677</v>
      </c>
    </row>
    <row r="201" spans="1:34" ht="15.75" customHeight="1">
      <c r="A201" s="93">
        <v>52</v>
      </c>
      <c r="B201" s="72" t="s">
        <v>500</v>
      </c>
      <c r="C201" s="99">
        <v>3299</v>
      </c>
      <c r="D201" s="72" t="s">
        <v>749</v>
      </c>
      <c r="E201" s="93" t="s">
        <v>4859</v>
      </c>
      <c r="F201" s="72" t="s">
        <v>4859</v>
      </c>
      <c r="G201" s="72" t="s">
        <v>635</v>
      </c>
      <c r="H201" s="77">
        <v>1047.2727272727273</v>
      </c>
      <c r="I201" s="77">
        <v>1047.2727272727273</v>
      </c>
      <c r="J201" s="77">
        <v>785.4545454545455</v>
      </c>
      <c r="K201" s="99" t="s">
        <v>4916</v>
      </c>
      <c r="L201" s="100">
        <v>44607</v>
      </c>
      <c r="M201" s="100">
        <v>46295</v>
      </c>
      <c r="N201" s="99" t="s">
        <v>4917</v>
      </c>
      <c r="O201" s="82" t="s">
        <v>4916</v>
      </c>
      <c r="P201" s="75"/>
      <c r="Q201" s="59" t="str">
        <f>IF(C201="","",'OPĆI DIO'!$C$1)</f>
        <v>3041 INSTITUT RUĐER BOŠKOVIĆ</v>
      </c>
      <c r="R201" s="59" t="str">
        <f t="shared" si="17"/>
        <v>329</v>
      </c>
      <c r="S201" s="59" t="str">
        <f t="shared" si="18"/>
        <v>32</v>
      </c>
      <c r="T201" s="59" t="str">
        <f t="shared" si="19"/>
        <v>15</v>
      </c>
      <c r="U201" s="59" t="str">
        <f t="shared" si="20"/>
        <v>3</v>
      </c>
      <c r="V201" s="59"/>
      <c r="W201" s="59"/>
      <c r="X201" s="59"/>
      <c r="Y201" s="59"/>
      <c r="Z201" s="59"/>
      <c r="AA201" s="59"/>
      <c r="AB201" s="59"/>
      <c r="AC201" s="59"/>
      <c r="AD201" s="59"/>
      <c r="AE201" s="59" t="s">
        <v>1825</v>
      </c>
      <c r="AF201" s="59" t="s">
        <v>1826</v>
      </c>
      <c r="AG201" s="59" t="str">
        <f t="shared" si="21"/>
        <v>A679074</v>
      </c>
      <c r="AH201" s="59" t="s">
        <v>677</v>
      </c>
    </row>
    <row r="202" spans="1:34" ht="15.75" customHeight="1">
      <c r="A202" s="93">
        <v>52</v>
      </c>
      <c r="B202" s="72" t="s">
        <v>500</v>
      </c>
      <c r="C202" s="99">
        <v>3211</v>
      </c>
      <c r="D202" s="72" t="s">
        <v>648</v>
      </c>
      <c r="E202" s="93" t="s">
        <v>4859</v>
      </c>
      <c r="F202" s="72" t="s">
        <v>4859</v>
      </c>
      <c r="G202" s="72" t="s">
        <v>635</v>
      </c>
      <c r="H202" s="77">
        <v>1333.3333333333333</v>
      </c>
      <c r="I202" s="77">
        <v>1333.3333333333333</v>
      </c>
      <c r="J202" s="77">
        <v>1333.3333333333333</v>
      </c>
      <c r="K202" s="99" t="s">
        <v>4918</v>
      </c>
      <c r="L202" s="100">
        <v>45012</v>
      </c>
      <c r="M202" s="100">
        <v>46934</v>
      </c>
      <c r="N202" s="99" t="s">
        <v>4917</v>
      </c>
      <c r="O202" s="82" t="s">
        <v>4918</v>
      </c>
      <c r="P202" s="75"/>
      <c r="Q202" s="59" t="str">
        <f>IF(C202="","",'OPĆI DIO'!$C$1)</f>
        <v>3041 INSTITUT RUĐER BOŠKOVIĆ</v>
      </c>
      <c r="R202" s="59" t="str">
        <f t="shared" si="17"/>
        <v>321</v>
      </c>
      <c r="S202" s="59" t="str">
        <f t="shared" si="18"/>
        <v>32</v>
      </c>
      <c r="T202" s="59" t="str">
        <f t="shared" si="19"/>
        <v>15</v>
      </c>
      <c r="U202" s="59" t="str">
        <f t="shared" si="20"/>
        <v>3</v>
      </c>
      <c r="V202" s="59"/>
      <c r="W202" s="59"/>
      <c r="X202" s="59"/>
      <c r="Y202" s="59"/>
      <c r="Z202" s="59"/>
      <c r="AA202" s="59"/>
      <c r="AB202" s="59"/>
      <c r="AC202" s="59"/>
      <c r="AD202" s="59"/>
      <c r="AE202" s="59" t="s">
        <v>1827</v>
      </c>
      <c r="AF202" s="59" t="s">
        <v>1828</v>
      </c>
      <c r="AG202" s="59" t="str">
        <f t="shared" si="21"/>
        <v>A679075</v>
      </c>
      <c r="AH202" s="59" t="s">
        <v>677</v>
      </c>
    </row>
    <row r="203" spans="1:34" ht="15.75" customHeight="1">
      <c r="A203" s="93">
        <v>52</v>
      </c>
      <c r="B203" s="72" t="s">
        <v>500</v>
      </c>
      <c r="C203" s="99">
        <v>3222</v>
      </c>
      <c r="D203" s="72" t="s">
        <v>671</v>
      </c>
      <c r="E203" s="93" t="s">
        <v>4859</v>
      </c>
      <c r="F203" s="72" t="s">
        <v>4859</v>
      </c>
      <c r="G203" s="72" t="s">
        <v>635</v>
      </c>
      <c r="H203" s="77">
        <v>1333.3333333333333</v>
      </c>
      <c r="I203" s="77">
        <v>1333.3333333333333</v>
      </c>
      <c r="J203" s="77">
        <v>1333.3333333333333</v>
      </c>
      <c r="K203" s="99" t="s">
        <v>4918</v>
      </c>
      <c r="L203" s="100">
        <v>45012</v>
      </c>
      <c r="M203" s="100">
        <v>46934</v>
      </c>
      <c r="N203" s="99" t="s">
        <v>4917</v>
      </c>
      <c r="O203" s="82" t="s">
        <v>4918</v>
      </c>
      <c r="P203" s="75"/>
      <c r="Q203" s="59" t="str">
        <f>IF(C203="","",'OPĆI DIO'!$C$1)</f>
        <v>3041 INSTITUT RUĐER BOŠKOVIĆ</v>
      </c>
      <c r="R203" s="59" t="str">
        <f t="shared" si="17"/>
        <v>322</v>
      </c>
      <c r="S203" s="59" t="str">
        <f t="shared" si="18"/>
        <v>32</v>
      </c>
      <c r="T203" s="59" t="str">
        <f t="shared" si="19"/>
        <v>15</v>
      </c>
      <c r="U203" s="59" t="str">
        <f t="shared" si="20"/>
        <v>3</v>
      </c>
      <c r="V203" s="59"/>
      <c r="W203" s="59"/>
      <c r="X203" s="59"/>
      <c r="Y203" s="59"/>
      <c r="Z203" s="59"/>
      <c r="AA203" s="59"/>
      <c r="AB203" s="59"/>
      <c r="AC203" s="59"/>
      <c r="AD203" s="59"/>
      <c r="AE203" s="59" t="s">
        <v>1829</v>
      </c>
      <c r="AF203" s="59" t="s">
        <v>1830</v>
      </c>
      <c r="AG203" s="59" t="str">
        <f t="shared" si="21"/>
        <v>A679075</v>
      </c>
      <c r="AH203" s="59" t="s">
        <v>677</v>
      </c>
    </row>
    <row r="204" spans="1:34" ht="15.75" customHeight="1">
      <c r="A204" s="93">
        <v>52</v>
      </c>
      <c r="B204" s="72" t="s">
        <v>500</v>
      </c>
      <c r="C204" s="99">
        <v>3299</v>
      </c>
      <c r="D204" s="72" t="s">
        <v>749</v>
      </c>
      <c r="E204" s="93" t="s">
        <v>4859</v>
      </c>
      <c r="F204" s="72" t="s">
        <v>4859</v>
      </c>
      <c r="G204" s="72" t="s">
        <v>635</v>
      </c>
      <c r="H204" s="77">
        <v>1142.8571428571429</v>
      </c>
      <c r="I204" s="77">
        <v>1142.8571428571429</v>
      </c>
      <c r="J204" s="77">
        <v>1142.8571428571429</v>
      </c>
      <c r="K204" s="99" t="s">
        <v>4918</v>
      </c>
      <c r="L204" s="100">
        <v>45012</v>
      </c>
      <c r="M204" s="100">
        <v>46934</v>
      </c>
      <c r="N204" s="99" t="s">
        <v>4917</v>
      </c>
      <c r="O204" s="82" t="s">
        <v>4918</v>
      </c>
      <c r="P204" s="75"/>
      <c r="Q204" s="59" t="str">
        <f>IF(C204="","",'OPĆI DIO'!$C$1)</f>
        <v>3041 INSTITUT RUĐER BOŠKOVIĆ</v>
      </c>
      <c r="R204" s="59" t="str">
        <f t="shared" si="17"/>
        <v>329</v>
      </c>
      <c r="S204" s="59" t="str">
        <f t="shared" si="18"/>
        <v>32</v>
      </c>
      <c r="T204" s="59" t="str">
        <f t="shared" si="19"/>
        <v>15</v>
      </c>
      <c r="U204" s="59" t="str">
        <f t="shared" si="20"/>
        <v>3</v>
      </c>
      <c r="V204" s="59"/>
      <c r="W204" s="59"/>
      <c r="X204" s="59"/>
      <c r="Y204" s="59"/>
      <c r="Z204" s="59"/>
      <c r="AA204" s="59"/>
      <c r="AB204" s="59"/>
      <c r="AC204" s="59"/>
      <c r="AD204" s="59"/>
      <c r="AE204" s="59" t="s">
        <v>1831</v>
      </c>
      <c r="AF204" s="59" t="s">
        <v>1832</v>
      </c>
      <c r="AG204" s="59" t="str">
        <f t="shared" si="21"/>
        <v>A679075</v>
      </c>
      <c r="AH204" s="59" t="s">
        <v>677</v>
      </c>
    </row>
    <row r="205" spans="1:34" ht="15.75" customHeight="1">
      <c r="A205" s="93">
        <v>52</v>
      </c>
      <c r="B205" s="72" t="s">
        <v>500</v>
      </c>
      <c r="C205" s="99">
        <v>3111</v>
      </c>
      <c r="D205" s="72" t="s">
        <v>628</v>
      </c>
      <c r="E205" s="93" t="s">
        <v>4859</v>
      </c>
      <c r="F205" s="72" t="s">
        <v>4859</v>
      </c>
      <c r="G205" s="72" t="s">
        <v>635</v>
      </c>
      <c r="H205" s="77">
        <v>774.19354838709683</v>
      </c>
      <c r="I205" s="77">
        <v>774.19354838709683</v>
      </c>
      <c r="J205" s="77">
        <v>774.19354838709683</v>
      </c>
      <c r="K205" s="99" t="s">
        <v>4919</v>
      </c>
      <c r="L205" s="100">
        <v>45065</v>
      </c>
      <c r="M205" s="100">
        <v>46935</v>
      </c>
      <c r="N205" s="99" t="s">
        <v>4917</v>
      </c>
      <c r="O205" s="82" t="s">
        <v>4919</v>
      </c>
      <c r="P205" s="75"/>
      <c r="Q205" s="59" t="str">
        <f>IF(C205="","",'OPĆI DIO'!$C$1)</f>
        <v>3041 INSTITUT RUĐER BOŠKOVIĆ</v>
      </c>
      <c r="R205" s="59" t="str">
        <f t="shared" si="17"/>
        <v>311</v>
      </c>
      <c r="S205" s="59" t="str">
        <f t="shared" si="18"/>
        <v>31</v>
      </c>
      <c r="T205" s="59" t="str">
        <f t="shared" si="19"/>
        <v>15</v>
      </c>
      <c r="U205" s="59" t="str">
        <f t="shared" si="20"/>
        <v>3</v>
      </c>
      <c r="V205" s="59"/>
      <c r="W205" s="59"/>
      <c r="X205" s="59"/>
      <c r="Y205" s="59"/>
      <c r="Z205" s="59"/>
      <c r="AA205" s="59"/>
      <c r="AB205" s="59"/>
      <c r="AC205" s="59"/>
      <c r="AD205" s="59"/>
      <c r="AE205" s="59" t="s">
        <v>1833</v>
      </c>
      <c r="AF205" s="59" t="s">
        <v>1834</v>
      </c>
      <c r="AG205" s="59" t="str">
        <f t="shared" si="21"/>
        <v>A679075</v>
      </c>
      <c r="AH205" s="59" t="s">
        <v>677</v>
      </c>
    </row>
    <row r="206" spans="1:34" ht="15.75" customHeight="1">
      <c r="A206" s="93">
        <v>52</v>
      </c>
      <c r="B206" s="72" t="s">
        <v>500</v>
      </c>
      <c r="C206" s="99">
        <v>3132</v>
      </c>
      <c r="D206" s="72" t="s">
        <v>645</v>
      </c>
      <c r="E206" s="93" t="s">
        <v>4859</v>
      </c>
      <c r="F206" s="72" t="s">
        <v>4859</v>
      </c>
      <c r="G206" s="72" t="s">
        <v>635</v>
      </c>
      <c r="H206" s="77">
        <v>154.83870967741939</v>
      </c>
      <c r="I206" s="77">
        <v>154.83870967741939</v>
      </c>
      <c r="J206" s="77">
        <v>154.83870967741939</v>
      </c>
      <c r="K206" s="99" t="s">
        <v>4919</v>
      </c>
      <c r="L206" s="100">
        <v>45065</v>
      </c>
      <c r="M206" s="100">
        <v>46935</v>
      </c>
      <c r="N206" s="99" t="s">
        <v>4917</v>
      </c>
      <c r="O206" s="82" t="s">
        <v>4919</v>
      </c>
      <c r="P206" s="75"/>
      <c r="Q206" s="59" t="str">
        <f>IF(C206="","",'OPĆI DIO'!$C$1)</f>
        <v>3041 INSTITUT RUĐER BOŠKOVIĆ</v>
      </c>
      <c r="R206" s="59" t="str">
        <f t="shared" si="17"/>
        <v>313</v>
      </c>
      <c r="S206" s="59" t="str">
        <f t="shared" si="18"/>
        <v>31</v>
      </c>
      <c r="T206" s="59" t="str">
        <f t="shared" si="19"/>
        <v>15</v>
      </c>
      <c r="U206" s="59" t="str">
        <f t="shared" si="20"/>
        <v>3</v>
      </c>
      <c r="V206" s="59"/>
      <c r="W206" s="59"/>
      <c r="X206" s="59"/>
      <c r="Y206" s="59"/>
      <c r="Z206" s="59"/>
      <c r="AA206" s="59"/>
      <c r="AB206" s="59"/>
      <c r="AC206" s="59"/>
      <c r="AD206" s="59"/>
      <c r="AE206" s="59" t="s">
        <v>1835</v>
      </c>
      <c r="AF206" s="59" t="s">
        <v>1836</v>
      </c>
      <c r="AG206" s="59" t="str">
        <f t="shared" si="21"/>
        <v>A679075</v>
      </c>
      <c r="AH206" s="59" t="s">
        <v>677</v>
      </c>
    </row>
    <row r="207" spans="1:34" ht="15.75" customHeight="1">
      <c r="A207" s="93">
        <v>52</v>
      </c>
      <c r="B207" s="72" t="s">
        <v>500</v>
      </c>
      <c r="C207" s="99">
        <v>3211</v>
      </c>
      <c r="D207" s="72" t="s">
        <v>648</v>
      </c>
      <c r="E207" s="93" t="s">
        <v>4859</v>
      </c>
      <c r="F207" s="72" t="s">
        <v>4859</v>
      </c>
      <c r="G207" s="72" t="s">
        <v>635</v>
      </c>
      <c r="H207" s="77">
        <v>929.0322580645161</v>
      </c>
      <c r="I207" s="77">
        <v>929.0322580645161</v>
      </c>
      <c r="J207" s="77">
        <v>929.0322580645161</v>
      </c>
      <c r="K207" s="99" t="s">
        <v>4919</v>
      </c>
      <c r="L207" s="100">
        <v>45065</v>
      </c>
      <c r="M207" s="100">
        <v>46935</v>
      </c>
      <c r="N207" s="99" t="s">
        <v>4917</v>
      </c>
      <c r="O207" s="82" t="s">
        <v>4919</v>
      </c>
      <c r="P207" s="75"/>
      <c r="Q207" s="59" t="str">
        <f>IF(C207="","",'OPĆI DIO'!$C$1)</f>
        <v>3041 INSTITUT RUĐER BOŠKOVIĆ</v>
      </c>
      <c r="R207" s="59" t="str">
        <f t="shared" si="17"/>
        <v>321</v>
      </c>
      <c r="S207" s="59" t="str">
        <f t="shared" si="18"/>
        <v>32</v>
      </c>
      <c r="T207" s="59" t="str">
        <f t="shared" si="19"/>
        <v>15</v>
      </c>
      <c r="U207" s="59" t="str">
        <f t="shared" si="20"/>
        <v>3</v>
      </c>
      <c r="V207" s="59"/>
      <c r="W207" s="59"/>
      <c r="X207" s="59"/>
      <c r="Y207" s="59"/>
      <c r="Z207" s="59"/>
      <c r="AA207" s="59"/>
      <c r="AB207" s="59"/>
      <c r="AC207" s="59"/>
      <c r="AD207" s="59"/>
      <c r="AE207" s="59" t="s">
        <v>1837</v>
      </c>
      <c r="AF207" s="59" t="s">
        <v>1838</v>
      </c>
      <c r="AG207" s="59" t="str">
        <f t="shared" si="21"/>
        <v>A679075</v>
      </c>
      <c r="AH207" s="59" t="s">
        <v>677</v>
      </c>
    </row>
    <row r="208" spans="1:34" ht="15.75" customHeight="1">
      <c r="A208" s="93">
        <v>52</v>
      </c>
      <c r="B208" s="72" t="s">
        <v>500</v>
      </c>
      <c r="C208" s="99">
        <v>3222</v>
      </c>
      <c r="D208" s="72" t="s">
        <v>671</v>
      </c>
      <c r="E208" s="93" t="s">
        <v>4859</v>
      </c>
      <c r="F208" s="72" t="s">
        <v>4859</v>
      </c>
      <c r="G208" s="72" t="s">
        <v>635</v>
      </c>
      <c r="H208" s="77">
        <v>619.35483870967755</v>
      </c>
      <c r="I208" s="77">
        <v>619.35483870967755</v>
      </c>
      <c r="J208" s="77">
        <v>619.35483870967755</v>
      </c>
      <c r="K208" s="99" t="s">
        <v>4919</v>
      </c>
      <c r="L208" s="100">
        <v>45065</v>
      </c>
      <c r="M208" s="100">
        <v>46935</v>
      </c>
      <c r="N208" s="99" t="s">
        <v>4917</v>
      </c>
      <c r="O208" s="82" t="s">
        <v>4919</v>
      </c>
      <c r="P208" s="75"/>
      <c r="Q208" s="59" t="str">
        <f>IF(C208="","",'OPĆI DIO'!$C$1)</f>
        <v>3041 INSTITUT RUĐER BOŠKOVIĆ</v>
      </c>
      <c r="R208" s="59" t="str">
        <f t="shared" si="17"/>
        <v>322</v>
      </c>
      <c r="S208" s="59" t="str">
        <f t="shared" si="18"/>
        <v>32</v>
      </c>
      <c r="T208" s="59" t="str">
        <f t="shared" si="19"/>
        <v>15</v>
      </c>
      <c r="U208" s="59" t="str">
        <f t="shared" si="20"/>
        <v>3</v>
      </c>
      <c r="V208" s="59"/>
      <c r="W208" s="59"/>
      <c r="X208" s="59"/>
      <c r="Y208" s="59"/>
      <c r="Z208" s="59"/>
      <c r="AA208" s="59"/>
      <c r="AB208" s="59"/>
      <c r="AC208" s="59"/>
      <c r="AD208" s="59"/>
      <c r="AE208" s="59" t="s">
        <v>1839</v>
      </c>
      <c r="AF208" s="59" t="s">
        <v>1840</v>
      </c>
      <c r="AG208" s="59" t="str">
        <f t="shared" si="21"/>
        <v>A679075</v>
      </c>
      <c r="AH208" s="59" t="s">
        <v>677</v>
      </c>
    </row>
    <row r="209" spans="1:34" ht="15.75" customHeight="1">
      <c r="A209" s="93">
        <v>52</v>
      </c>
      <c r="B209" s="72" t="s">
        <v>500</v>
      </c>
      <c r="C209" s="99">
        <v>3299</v>
      </c>
      <c r="D209" s="72" t="s">
        <v>749</v>
      </c>
      <c r="E209" s="93" t="s">
        <v>4859</v>
      </c>
      <c r="F209" s="72" t="s">
        <v>4859</v>
      </c>
      <c r="G209" s="72" t="s">
        <v>635</v>
      </c>
      <c r="H209" s="77">
        <v>619.35483870967755</v>
      </c>
      <c r="I209" s="77">
        <v>619.35483870967755</v>
      </c>
      <c r="J209" s="77">
        <v>619.35483870967755</v>
      </c>
      <c r="K209" s="99" t="s">
        <v>4919</v>
      </c>
      <c r="L209" s="100">
        <v>45065</v>
      </c>
      <c r="M209" s="100">
        <v>46935</v>
      </c>
      <c r="N209" s="99" t="s">
        <v>4917</v>
      </c>
      <c r="O209" s="82" t="s">
        <v>4919</v>
      </c>
      <c r="P209" s="75"/>
      <c r="Q209" s="59" t="str">
        <f>IF(C209="","",'OPĆI DIO'!$C$1)</f>
        <v>3041 INSTITUT RUĐER BOŠKOVIĆ</v>
      </c>
      <c r="R209" s="59" t="str">
        <f t="shared" si="17"/>
        <v>329</v>
      </c>
      <c r="S209" s="59" t="str">
        <f t="shared" si="18"/>
        <v>32</v>
      </c>
      <c r="T209" s="59" t="str">
        <f t="shared" si="19"/>
        <v>15</v>
      </c>
      <c r="U209" s="59" t="str">
        <f t="shared" si="20"/>
        <v>3</v>
      </c>
      <c r="V209" s="59"/>
      <c r="W209" s="59"/>
      <c r="X209" s="59"/>
      <c r="Y209" s="59"/>
      <c r="Z209" s="59"/>
      <c r="AA209" s="59"/>
      <c r="AB209" s="59"/>
      <c r="AC209" s="59"/>
      <c r="AD209" s="59"/>
      <c r="AE209" s="59" t="s">
        <v>1841</v>
      </c>
      <c r="AF209" s="59" t="s">
        <v>1842</v>
      </c>
      <c r="AG209" s="59" t="str">
        <f t="shared" si="21"/>
        <v>A679075</v>
      </c>
      <c r="AH209" s="59" t="s">
        <v>677</v>
      </c>
    </row>
    <row r="210" spans="1:34" ht="15.75" customHeight="1">
      <c r="A210" s="93">
        <v>52</v>
      </c>
      <c r="B210" s="72" t="s">
        <v>500</v>
      </c>
      <c r="C210" s="99">
        <v>3211</v>
      </c>
      <c r="D210" s="72" t="s">
        <v>648</v>
      </c>
      <c r="E210" s="93" t="s">
        <v>4859</v>
      </c>
      <c r="F210" s="72" t="s">
        <v>4859</v>
      </c>
      <c r="G210" s="72" t="s">
        <v>635</v>
      </c>
      <c r="H210" s="77">
        <v>2520</v>
      </c>
      <c r="I210" s="77">
        <v>2520</v>
      </c>
      <c r="J210" s="77">
        <v>2520</v>
      </c>
      <c r="K210" s="99" t="s">
        <v>4920</v>
      </c>
      <c r="L210" s="100">
        <v>45173</v>
      </c>
      <c r="M210" s="100">
        <v>46691</v>
      </c>
      <c r="N210" s="99" t="s">
        <v>4917</v>
      </c>
      <c r="O210" s="82" t="s">
        <v>4920</v>
      </c>
      <c r="P210" s="75"/>
      <c r="Q210" s="59" t="str">
        <f>IF(C210="","",'OPĆI DIO'!$C$1)</f>
        <v>3041 INSTITUT RUĐER BOŠKOVIĆ</v>
      </c>
      <c r="R210" s="59" t="str">
        <f t="shared" si="17"/>
        <v>321</v>
      </c>
      <c r="S210" s="59" t="str">
        <f t="shared" si="18"/>
        <v>32</v>
      </c>
      <c r="T210" s="59" t="str">
        <f t="shared" si="19"/>
        <v>15</v>
      </c>
      <c r="U210" s="59" t="str">
        <f t="shared" si="20"/>
        <v>3</v>
      </c>
      <c r="V210" s="59"/>
      <c r="W210" s="59"/>
      <c r="X210" s="59"/>
      <c r="Y210" s="59"/>
      <c r="Z210" s="59"/>
      <c r="AA210" s="59"/>
      <c r="AB210" s="59"/>
      <c r="AC210" s="59"/>
      <c r="AD210" s="59"/>
      <c r="AE210" s="59" t="s">
        <v>1843</v>
      </c>
      <c r="AF210" s="59" t="s">
        <v>1844</v>
      </c>
      <c r="AG210" s="59" t="str">
        <f t="shared" si="21"/>
        <v>A679075</v>
      </c>
      <c r="AH210" s="59" t="s">
        <v>677</v>
      </c>
    </row>
    <row r="211" spans="1:34" ht="15.75" customHeight="1">
      <c r="A211" s="93">
        <v>52</v>
      </c>
      <c r="B211" s="72" t="s">
        <v>500</v>
      </c>
      <c r="C211" s="99">
        <v>3222</v>
      </c>
      <c r="D211" s="72" t="s">
        <v>671</v>
      </c>
      <c r="E211" s="93" t="s">
        <v>4859</v>
      </c>
      <c r="F211" s="72" t="s">
        <v>4859</v>
      </c>
      <c r="G211" s="72" t="s">
        <v>635</v>
      </c>
      <c r="H211" s="77">
        <v>2520</v>
      </c>
      <c r="I211" s="77">
        <v>2520</v>
      </c>
      <c r="J211" s="77">
        <v>2520</v>
      </c>
      <c r="K211" s="99" t="s">
        <v>4920</v>
      </c>
      <c r="L211" s="100">
        <v>45173</v>
      </c>
      <c r="M211" s="100">
        <v>46691</v>
      </c>
      <c r="N211" s="99" t="s">
        <v>4917</v>
      </c>
      <c r="O211" s="82" t="s">
        <v>4920</v>
      </c>
      <c r="P211" s="75"/>
      <c r="Q211" s="59" t="str">
        <f>IF(C211="","",'OPĆI DIO'!$C$1)</f>
        <v>3041 INSTITUT RUĐER BOŠKOVIĆ</v>
      </c>
      <c r="R211" s="59" t="str">
        <f t="shared" si="17"/>
        <v>322</v>
      </c>
      <c r="S211" s="59" t="str">
        <f t="shared" si="18"/>
        <v>32</v>
      </c>
      <c r="T211" s="59" t="str">
        <f t="shared" si="19"/>
        <v>15</v>
      </c>
      <c r="U211" s="59" t="str">
        <f t="shared" si="20"/>
        <v>3</v>
      </c>
      <c r="V211" s="59"/>
      <c r="W211" s="59"/>
      <c r="X211" s="59"/>
      <c r="Y211" s="59"/>
      <c r="Z211" s="59"/>
      <c r="AA211" s="59"/>
      <c r="AB211" s="59"/>
      <c r="AC211" s="59"/>
      <c r="AD211" s="59"/>
      <c r="AE211" s="59" t="s">
        <v>1845</v>
      </c>
      <c r="AF211" s="59" t="s">
        <v>1846</v>
      </c>
      <c r="AG211" s="59" t="str">
        <f t="shared" si="21"/>
        <v>A679075</v>
      </c>
      <c r="AH211" s="59" t="s">
        <v>677</v>
      </c>
    </row>
    <row r="212" spans="1:34" ht="15.75" customHeight="1">
      <c r="A212" s="93">
        <v>52</v>
      </c>
      <c r="B212" s="72" t="s">
        <v>500</v>
      </c>
      <c r="C212" s="99">
        <v>3299</v>
      </c>
      <c r="D212" s="72" t="s">
        <v>749</v>
      </c>
      <c r="E212" s="93" t="s">
        <v>4859</v>
      </c>
      <c r="F212" s="72" t="s">
        <v>4859</v>
      </c>
      <c r="G212" s="72" t="s">
        <v>635</v>
      </c>
      <c r="H212" s="77">
        <v>2160</v>
      </c>
      <c r="I212" s="77">
        <v>2160</v>
      </c>
      <c r="J212" s="77">
        <v>2160</v>
      </c>
      <c r="K212" s="99" t="s">
        <v>4920</v>
      </c>
      <c r="L212" s="100">
        <v>45173</v>
      </c>
      <c r="M212" s="100">
        <v>46691</v>
      </c>
      <c r="N212" s="99" t="s">
        <v>4917</v>
      </c>
      <c r="O212" s="82" t="s">
        <v>4920</v>
      </c>
      <c r="P212" s="75"/>
      <c r="Q212" s="59" t="str">
        <f>IF(C212="","",'OPĆI DIO'!$C$1)</f>
        <v>3041 INSTITUT RUĐER BOŠKOVIĆ</v>
      </c>
      <c r="R212" s="59" t="str">
        <f t="shared" si="17"/>
        <v>329</v>
      </c>
      <c r="S212" s="59" t="str">
        <f t="shared" si="18"/>
        <v>32</v>
      </c>
      <c r="T212" s="59" t="str">
        <f t="shared" si="19"/>
        <v>15</v>
      </c>
      <c r="U212" s="59" t="str">
        <f t="shared" si="20"/>
        <v>3</v>
      </c>
      <c r="V212" s="59"/>
      <c r="W212" s="59"/>
      <c r="X212" s="59"/>
      <c r="Y212" s="59"/>
      <c r="Z212" s="59"/>
      <c r="AA212" s="59"/>
      <c r="AB212" s="59"/>
      <c r="AC212" s="59"/>
      <c r="AD212" s="59"/>
      <c r="AE212" s="59" t="s">
        <v>1847</v>
      </c>
      <c r="AF212" s="59" t="s">
        <v>1848</v>
      </c>
      <c r="AG212" s="59" t="str">
        <f t="shared" si="21"/>
        <v>A679075</v>
      </c>
      <c r="AH212" s="59" t="s">
        <v>677</v>
      </c>
    </row>
    <row r="213" spans="1:34" ht="15.75" customHeight="1">
      <c r="A213" s="93">
        <v>52</v>
      </c>
      <c r="B213" s="72" t="s">
        <v>500</v>
      </c>
      <c r="C213" s="99">
        <v>3211</v>
      </c>
      <c r="D213" s="72" t="s">
        <v>648</v>
      </c>
      <c r="E213" s="93" t="s">
        <v>4859</v>
      </c>
      <c r="F213" s="72" t="s">
        <v>4859</v>
      </c>
      <c r="G213" s="72" t="s">
        <v>635</v>
      </c>
      <c r="H213" s="77">
        <v>1400</v>
      </c>
      <c r="I213" s="77">
        <v>1400</v>
      </c>
      <c r="J213" s="77">
        <v>1400</v>
      </c>
      <c r="K213" s="99" t="s">
        <v>4921</v>
      </c>
      <c r="L213" s="100">
        <v>45156</v>
      </c>
      <c r="M213" s="100">
        <v>46997</v>
      </c>
      <c r="N213" s="99" t="s">
        <v>4917</v>
      </c>
      <c r="O213" s="82" t="s">
        <v>4921</v>
      </c>
      <c r="P213" s="75"/>
      <c r="Q213" s="59" t="str">
        <f>IF(C213="","",'OPĆI DIO'!$C$1)</f>
        <v>3041 INSTITUT RUĐER BOŠKOVIĆ</v>
      </c>
      <c r="R213" s="59" t="str">
        <f t="shared" si="17"/>
        <v>321</v>
      </c>
      <c r="S213" s="59" t="str">
        <f t="shared" si="18"/>
        <v>32</v>
      </c>
      <c r="T213" s="59" t="str">
        <f t="shared" si="19"/>
        <v>15</v>
      </c>
      <c r="U213" s="59" t="str">
        <f t="shared" si="20"/>
        <v>3</v>
      </c>
      <c r="V213" s="59"/>
      <c r="W213" s="59"/>
      <c r="X213" s="59"/>
      <c r="Y213" s="59"/>
      <c r="Z213" s="59"/>
      <c r="AA213" s="59"/>
      <c r="AB213" s="59"/>
      <c r="AC213" s="59"/>
      <c r="AD213" s="59"/>
      <c r="AE213" s="59" t="s">
        <v>1849</v>
      </c>
      <c r="AF213" s="59" t="s">
        <v>1850</v>
      </c>
      <c r="AG213" s="59" t="str">
        <f t="shared" si="21"/>
        <v>A679075</v>
      </c>
      <c r="AH213" s="59" t="s">
        <v>677</v>
      </c>
    </row>
    <row r="214" spans="1:34" ht="15.75" customHeight="1">
      <c r="A214" s="93">
        <v>52</v>
      </c>
      <c r="B214" s="72" t="s">
        <v>500</v>
      </c>
      <c r="C214" s="99">
        <v>3222</v>
      </c>
      <c r="D214" s="72" t="s">
        <v>671</v>
      </c>
      <c r="E214" s="93" t="s">
        <v>4859</v>
      </c>
      <c r="F214" s="72" t="s">
        <v>4859</v>
      </c>
      <c r="G214" s="72" t="s">
        <v>635</v>
      </c>
      <c r="H214" s="77">
        <v>1400</v>
      </c>
      <c r="I214" s="77">
        <v>1400</v>
      </c>
      <c r="J214" s="77">
        <v>1400</v>
      </c>
      <c r="K214" s="99" t="s">
        <v>4921</v>
      </c>
      <c r="L214" s="100">
        <v>45156</v>
      </c>
      <c r="M214" s="100">
        <v>46997</v>
      </c>
      <c r="N214" s="99" t="s">
        <v>4917</v>
      </c>
      <c r="O214" s="82" t="s">
        <v>4921</v>
      </c>
      <c r="P214" s="75"/>
      <c r="Q214" s="59" t="str">
        <f>IF(C214="","",'OPĆI DIO'!$C$1)</f>
        <v>3041 INSTITUT RUĐER BOŠKOVIĆ</v>
      </c>
      <c r="R214" s="59" t="str">
        <f t="shared" si="17"/>
        <v>322</v>
      </c>
      <c r="S214" s="59" t="str">
        <f t="shared" si="18"/>
        <v>32</v>
      </c>
      <c r="T214" s="59" t="str">
        <f t="shared" si="19"/>
        <v>15</v>
      </c>
      <c r="U214" s="59" t="str">
        <f t="shared" si="20"/>
        <v>3</v>
      </c>
      <c r="V214" s="59"/>
      <c r="W214" s="59"/>
      <c r="X214" s="59"/>
      <c r="Y214" s="59"/>
      <c r="Z214" s="59"/>
      <c r="AA214" s="59"/>
      <c r="AB214" s="59"/>
      <c r="AC214" s="59"/>
      <c r="AD214" s="59"/>
      <c r="AE214" s="59" t="s">
        <v>1851</v>
      </c>
      <c r="AF214" s="59" t="s">
        <v>1852</v>
      </c>
      <c r="AG214" s="59" t="str">
        <f t="shared" si="21"/>
        <v>A679075</v>
      </c>
      <c r="AH214" s="59" t="s">
        <v>677</v>
      </c>
    </row>
    <row r="215" spans="1:34" ht="15.75" customHeight="1">
      <c r="A215" s="93">
        <v>52</v>
      </c>
      <c r="B215" s="72" t="s">
        <v>500</v>
      </c>
      <c r="C215" s="99">
        <v>3299</v>
      </c>
      <c r="D215" s="72" t="s">
        <v>749</v>
      </c>
      <c r="E215" s="93" t="s">
        <v>4859</v>
      </c>
      <c r="F215" s="72" t="s">
        <v>4859</v>
      </c>
      <c r="G215" s="72" t="s">
        <v>635</v>
      </c>
      <c r="H215" s="77">
        <v>1200</v>
      </c>
      <c r="I215" s="77">
        <v>1200</v>
      </c>
      <c r="J215" s="77">
        <v>1200</v>
      </c>
      <c r="K215" s="99" t="s">
        <v>4921</v>
      </c>
      <c r="L215" s="100">
        <v>45156</v>
      </c>
      <c r="M215" s="100">
        <v>46997</v>
      </c>
      <c r="N215" s="99" t="s">
        <v>4917</v>
      </c>
      <c r="O215" s="82" t="s">
        <v>4921</v>
      </c>
      <c r="P215" s="75"/>
      <c r="Q215" s="59" t="str">
        <f>IF(C215="","",'OPĆI DIO'!$C$1)</f>
        <v>3041 INSTITUT RUĐER BOŠKOVIĆ</v>
      </c>
      <c r="R215" s="59" t="str">
        <f t="shared" si="17"/>
        <v>329</v>
      </c>
      <c r="S215" s="59" t="str">
        <f t="shared" si="18"/>
        <v>32</v>
      </c>
      <c r="T215" s="59" t="str">
        <f t="shared" si="19"/>
        <v>15</v>
      </c>
      <c r="U215" s="59" t="str">
        <f t="shared" si="20"/>
        <v>3</v>
      </c>
      <c r="V215" s="59"/>
      <c r="W215" s="59"/>
      <c r="X215" s="59"/>
      <c r="Y215" s="59"/>
      <c r="Z215" s="59"/>
      <c r="AA215" s="59"/>
      <c r="AB215" s="59"/>
      <c r="AC215" s="59"/>
      <c r="AD215" s="59"/>
      <c r="AE215" s="59" t="s">
        <v>1853</v>
      </c>
      <c r="AF215" s="59" t="s">
        <v>1854</v>
      </c>
      <c r="AG215" s="59" t="str">
        <f t="shared" si="21"/>
        <v>A679076</v>
      </c>
      <c r="AH215" s="59" t="s">
        <v>677</v>
      </c>
    </row>
    <row r="216" spans="1:34" ht="15.75" customHeight="1">
      <c r="A216" s="93">
        <v>52</v>
      </c>
      <c r="B216" s="72" t="s">
        <v>500</v>
      </c>
      <c r="C216" s="99">
        <v>3111</v>
      </c>
      <c r="D216" s="72" t="s">
        <v>4922</v>
      </c>
      <c r="E216" s="93" t="s">
        <v>4859</v>
      </c>
      <c r="F216" s="72" t="s">
        <v>4859</v>
      </c>
      <c r="G216" s="72" t="s">
        <v>635</v>
      </c>
      <c r="H216" s="77">
        <v>76389.119999999995</v>
      </c>
      <c r="I216" s="77">
        <v>79463.87999999999</v>
      </c>
      <c r="J216" s="77">
        <v>83086.2</v>
      </c>
      <c r="K216" s="99" t="s">
        <v>4923</v>
      </c>
      <c r="L216" s="100"/>
      <c r="M216" s="100"/>
      <c r="N216" s="99" t="s">
        <v>413</v>
      </c>
      <c r="O216" s="82" t="s">
        <v>4924</v>
      </c>
      <c r="P216" s="75"/>
      <c r="Q216" s="59" t="str">
        <f>IF(C216="","",'OPĆI DIO'!$C$1)</f>
        <v>3041 INSTITUT RUĐER BOŠKOVIĆ</v>
      </c>
      <c r="R216" s="59" t="str">
        <f t="shared" si="17"/>
        <v>311</v>
      </c>
      <c r="S216" s="59" t="str">
        <f t="shared" si="18"/>
        <v>31</v>
      </c>
      <c r="T216" s="59" t="str">
        <f t="shared" si="19"/>
        <v>15</v>
      </c>
      <c r="U216" s="59" t="str">
        <f t="shared" si="20"/>
        <v>3</v>
      </c>
      <c r="V216" s="59"/>
      <c r="W216" s="59"/>
      <c r="X216" s="59"/>
      <c r="Y216" s="59"/>
      <c r="Z216" s="59"/>
      <c r="AA216" s="59"/>
      <c r="AB216" s="59"/>
      <c r="AC216" s="59"/>
      <c r="AD216" s="59"/>
      <c r="AE216" s="59" t="s">
        <v>1855</v>
      </c>
      <c r="AF216" s="59" t="s">
        <v>1856</v>
      </c>
      <c r="AG216" s="59" t="str">
        <f t="shared" si="21"/>
        <v>A679076</v>
      </c>
      <c r="AH216" s="59" t="s">
        <v>677</v>
      </c>
    </row>
    <row r="217" spans="1:34" ht="15.75" customHeight="1">
      <c r="A217" s="93">
        <v>52</v>
      </c>
      <c r="B217" s="72" t="s">
        <v>500</v>
      </c>
      <c r="C217" s="99">
        <v>3132</v>
      </c>
      <c r="D217" s="72" t="s">
        <v>4925</v>
      </c>
      <c r="E217" s="93" t="s">
        <v>4859</v>
      </c>
      <c r="F217" s="72" t="s">
        <v>4859</v>
      </c>
      <c r="G217" s="72" t="s">
        <v>635</v>
      </c>
      <c r="H217" s="77">
        <v>8487.68</v>
      </c>
      <c r="I217" s="77">
        <v>8829.32</v>
      </c>
      <c r="J217" s="77">
        <v>9231.8000000000011</v>
      </c>
      <c r="K217" s="99" t="s">
        <v>4923</v>
      </c>
      <c r="L217" s="100"/>
      <c r="M217" s="100"/>
      <c r="N217" s="99" t="s">
        <v>413</v>
      </c>
      <c r="O217" s="82" t="s">
        <v>4924</v>
      </c>
      <c r="P217" s="75"/>
      <c r="Q217" s="59" t="str">
        <f>IF(C217="","",'OPĆI DIO'!$C$1)</f>
        <v>3041 INSTITUT RUĐER BOŠKOVIĆ</v>
      </c>
      <c r="R217" s="59" t="str">
        <f t="shared" si="17"/>
        <v>313</v>
      </c>
      <c r="S217" s="59" t="str">
        <f t="shared" si="18"/>
        <v>31</v>
      </c>
      <c r="T217" s="59" t="str">
        <f t="shared" si="19"/>
        <v>15</v>
      </c>
      <c r="U217" s="59" t="str">
        <f t="shared" si="20"/>
        <v>3</v>
      </c>
      <c r="V217" s="59"/>
      <c r="W217" s="59"/>
      <c r="X217" s="59"/>
      <c r="Y217" s="59"/>
      <c r="Z217" s="59"/>
      <c r="AA217" s="59"/>
      <c r="AB217" s="59"/>
      <c r="AC217" s="59"/>
      <c r="AD217" s="59"/>
      <c r="AE217" s="59" t="s">
        <v>1857</v>
      </c>
      <c r="AF217" s="59" t="s">
        <v>1858</v>
      </c>
      <c r="AG217" s="59" t="str">
        <f t="shared" si="21"/>
        <v>A679076</v>
      </c>
      <c r="AH217" s="59" t="s">
        <v>677</v>
      </c>
    </row>
    <row r="218" spans="1:34" ht="15.75" customHeight="1">
      <c r="A218" s="93">
        <v>52</v>
      </c>
      <c r="B218" s="72" t="s">
        <v>500</v>
      </c>
      <c r="C218" s="99">
        <v>3211</v>
      </c>
      <c r="D218" s="72" t="s">
        <v>4926</v>
      </c>
      <c r="E218" s="93" t="s">
        <v>4859</v>
      </c>
      <c r="F218" s="72" t="s">
        <v>4859</v>
      </c>
      <c r="G218" s="72" t="s">
        <v>635</v>
      </c>
      <c r="H218" s="77">
        <v>10609.6</v>
      </c>
      <c r="I218" s="77">
        <v>11036.650000000001</v>
      </c>
      <c r="J218" s="77">
        <v>11539.75</v>
      </c>
      <c r="K218" s="99" t="s">
        <v>4923</v>
      </c>
      <c r="L218" s="100"/>
      <c r="M218" s="100"/>
      <c r="N218" s="99" t="s">
        <v>413</v>
      </c>
      <c r="O218" s="82" t="s">
        <v>4924</v>
      </c>
      <c r="P218" s="75"/>
      <c r="Q218" s="59" t="str">
        <f>IF(C218="","",'OPĆI DIO'!$C$1)</f>
        <v>3041 INSTITUT RUĐER BOŠKOVIĆ</v>
      </c>
      <c r="R218" s="59" t="str">
        <f t="shared" si="17"/>
        <v>321</v>
      </c>
      <c r="S218" s="59" t="str">
        <f t="shared" si="18"/>
        <v>32</v>
      </c>
      <c r="T218" s="59" t="str">
        <f t="shared" si="19"/>
        <v>15</v>
      </c>
      <c r="U218" s="59" t="str">
        <f t="shared" si="20"/>
        <v>3</v>
      </c>
      <c r="V218" s="59"/>
      <c r="W218" s="59"/>
      <c r="X218" s="59"/>
      <c r="Y218" s="59"/>
      <c r="Z218" s="59"/>
      <c r="AA218" s="59"/>
      <c r="AB218" s="59"/>
      <c r="AC218" s="59"/>
      <c r="AD218" s="59"/>
      <c r="AE218" s="59" t="s">
        <v>1859</v>
      </c>
      <c r="AF218" s="59" t="s">
        <v>1860</v>
      </c>
      <c r="AG218" s="59" t="str">
        <f t="shared" si="21"/>
        <v>A679076</v>
      </c>
      <c r="AH218" s="59" t="s">
        <v>677</v>
      </c>
    </row>
    <row r="219" spans="1:34" ht="15.75" customHeight="1">
      <c r="A219" s="93">
        <v>52</v>
      </c>
      <c r="B219" s="72" t="s">
        <v>500</v>
      </c>
      <c r="C219" s="99">
        <v>3222</v>
      </c>
      <c r="D219" s="72" t="s">
        <v>4854</v>
      </c>
      <c r="E219" s="93" t="s">
        <v>4859</v>
      </c>
      <c r="F219" s="72" t="s">
        <v>4859</v>
      </c>
      <c r="G219" s="72" t="s">
        <v>635</v>
      </c>
      <c r="H219" s="77">
        <v>70023.360000000001</v>
      </c>
      <c r="I219" s="77">
        <v>72841.89</v>
      </c>
      <c r="J219" s="77">
        <v>76162.350000000006</v>
      </c>
      <c r="K219" s="99" t="s">
        <v>4923</v>
      </c>
      <c r="L219" s="100"/>
      <c r="M219" s="100"/>
      <c r="N219" s="99" t="s">
        <v>413</v>
      </c>
      <c r="O219" s="82" t="s">
        <v>4924</v>
      </c>
      <c r="P219" s="75"/>
      <c r="Q219" s="59" t="str">
        <f>IF(C219="","",'OPĆI DIO'!$C$1)</f>
        <v>3041 INSTITUT RUĐER BOŠKOVIĆ</v>
      </c>
      <c r="R219" s="59" t="str">
        <f t="shared" si="17"/>
        <v>322</v>
      </c>
      <c r="S219" s="59" t="str">
        <f t="shared" si="18"/>
        <v>32</v>
      </c>
      <c r="T219" s="59" t="str">
        <f t="shared" si="19"/>
        <v>15</v>
      </c>
      <c r="U219" s="59" t="str">
        <f t="shared" si="20"/>
        <v>3</v>
      </c>
      <c r="V219" s="59"/>
      <c r="W219" s="59"/>
      <c r="X219" s="59"/>
      <c r="Y219" s="59"/>
      <c r="Z219" s="59"/>
      <c r="AA219" s="59"/>
      <c r="AB219" s="59"/>
      <c r="AC219" s="59"/>
      <c r="AD219" s="59"/>
      <c r="AE219" s="59" t="s">
        <v>1861</v>
      </c>
      <c r="AF219" s="59" t="s">
        <v>1862</v>
      </c>
      <c r="AG219" s="59" t="str">
        <f t="shared" si="21"/>
        <v>A679076</v>
      </c>
      <c r="AH219" s="59" t="s">
        <v>677</v>
      </c>
    </row>
    <row r="220" spans="1:34" ht="15.75" customHeight="1">
      <c r="A220" s="93">
        <v>52</v>
      </c>
      <c r="B220" s="72" t="s">
        <v>500</v>
      </c>
      <c r="C220" s="99">
        <v>3232</v>
      </c>
      <c r="D220" s="72" t="s">
        <v>4927</v>
      </c>
      <c r="E220" s="93" t="s">
        <v>4859</v>
      </c>
      <c r="F220" s="72" t="s">
        <v>4859</v>
      </c>
      <c r="G220" s="72" t="s">
        <v>635</v>
      </c>
      <c r="H220" s="77">
        <v>12731.52</v>
      </c>
      <c r="I220" s="77">
        <v>13243.98</v>
      </c>
      <c r="J220" s="77">
        <v>13847.699999999999</v>
      </c>
      <c r="K220" s="99" t="s">
        <v>4923</v>
      </c>
      <c r="L220" s="100"/>
      <c r="M220" s="100"/>
      <c r="N220" s="99" t="s">
        <v>413</v>
      </c>
      <c r="O220" s="82" t="s">
        <v>4924</v>
      </c>
      <c r="P220" s="75"/>
      <c r="Q220" s="59" t="str">
        <f>IF(C220="","",'OPĆI DIO'!$C$1)</f>
        <v>3041 INSTITUT RUĐER BOŠKOVIĆ</v>
      </c>
      <c r="R220" s="59" t="str">
        <f t="shared" si="17"/>
        <v>323</v>
      </c>
      <c r="S220" s="59" t="str">
        <f t="shared" si="18"/>
        <v>32</v>
      </c>
      <c r="T220" s="59" t="str">
        <f t="shared" si="19"/>
        <v>15</v>
      </c>
      <c r="U220" s="59" t="str">
        <f t="shared" si="20"/>
        <v>3</v>
      </c>
      <c r="V220" s="59"/>
      <c r="W220" s="59"/>
      <c r="X220" s="59"/>
      <c r="Y220" s="59"/>
      <c r="Z220" s="59"/>
      <c r="AA220" s="59"/>
      <c r="AB220" s="59"/>
      <c r="AC220" s="59"/>
      <c r="AD220" s="59"/>
      <c r="AE220" s="59" t="s">
        <v>1863</v>
      </c>
      <c r="AF220" s="59" t="s">
        <v>1864</v>
      </c>
      <c r="AG220" s="59" t="str">
        <f t="shared" si="21"/>
        <v>A679076</v>
      </c>
      <c r="AH220" s="59" t="s">
        <v>677</v>
      </c>
    </row>
    <row r="221" spans="1:34" ht="15.75" customHeight="1">
      <c r="A221" s="93">
        <v>52</v>
      </c>
      <c r="B221" s="72" t="s">
        <v>500</v>
      </c>
      <c r="C221" s="99">
        <v>3299</v>
      </c>
      <c r="D221" s="72" t="s">
        <v>4928</v>
      </c>
      <c r="E221" s="93" t="s">
        <v>4859</v>
      </c>
      <c r="F221" s="72" t="s">
        <v>4859</v>
      </c>
      <c r="G221" s="72" t="s">
        <v>635</v>
      </c>
      <c r="H221" s="77">
        <v>2121.92</v>
      </c>
      <c r="I221" s="77">
        <v>2207.33</v>
      </c>
      <c r="J221" s="77">
        <v>2307.9500000000003</v>
      </c>
      <c r="K221" s="99" t="s">
        <v>4923</v>
      </c>
      <c r="L221" s="100"/>
      <c r="M221" s="100"/>
      <c r="N221" s="99" t="s">
        <v>413</v>
      </c>
      <c r="O221" s="82" t="s">
        <v>4924</v>
      </c>
      <c r="P221" s="75"/>
      <c r="Q221" s="59" t="str">
        <f>IF(C221="","",'OPĆI DIO'!$C$1)</f>
        <v>3041 INSTITUT RUĐER BOŠKOVIĆ</v>
      </c>
      <c r="R221" s="59" t="str">
        <f t="shared" si="17"/>
        <v>329</v>
      </c>
      <c r="S221" s="59" t="str">
        <f t="shared" si="18"/>
        <v>32</v>
      </c>
      <c r="T221" s="59" t="str">
        <f t="shared" si="19"/>
        <v>15</v>
      </c>
      <c r="U221" s="59" t="str">
        <f t="shared" si="20"/>
        <v>3</v>
      </c>
      <c r="V221" s="59"/>
      <c r="W221" s="59"/>
      <c r="X221" s="59"/>
      <c r="Y221" s="59"/>
      <c r="Z221" s="59"/>
      <c r="AA221" s="59"/>
      <c r="AB221" s="59"/>
      <c r="AC221" s="59"/>
      <c r="AD221" s="59"/>
      <c r="AE221" s="59" t="s">
        <v>1865</v>
      </c>
      <c r="AF221" s="59" t="s">
        <v>1866</v>
      </c>
      <c r="AG221" s="59" t="str">
        <f t="shared" si="21"/>
        <v>A679076</v>
      </c>
      <c r="AH221" s="59" t="s">
        <v>677</v>
      </c>
    </row>
    <row r="222" spans="1:34" ht="15.75" customHeight="1">
      <c r="A222" s="93">
        <v>52</v>
      </c>
      <c r="B222" s="72" t="s">
        <v>500</v>
      </c>
      <c r="C222" s="99">
        <v>4224</v>
      </c>
      <c r="D222" s="72" t="s">
        <v>4929</v>
      </c>
      <c r="E222" s="93" t="s">
        <v>4859</v>
      </c>
      <c r="F222" s="72" t="s">
        <v>4859</v>
      </c>
      <c r="G222" s="72" t="s">
        <v>635</v>
      </c>
      <c r="H222" s="77">
        <v>31828.799999999999</v>
      </c>
      <c r="I222" s="77">
        <v>33109.949999999997</v>
      </c>
      <c r="J222" s="77">
        <v>34619.25</v>
      </c>
      <c r="K222" s="99" t="s">
        <v>4923</v>
      </c>
      <c r="L222" s="100"/>
      <c r="M222" s="100"/>
      <c r="N222" s="99" t="s">
        <v>413</v>
      </c>
      <c r="O222" s="82" t="s">
        <v>4924</v>
      </c>
      <c r="P222" s="75"/>
      <c r="Q222" s="59" t="str">
        <f>IF(C222="","",'OPĆI DIO'!$C$1)</f>
        <v>3041 INSTITUT RUĐER BOŠKOVIĆ</v>
      </c>
      <c r="R222" s="59" t="str">
        <f t="shared" si="17"/>
        <v>422</v>
      </c>
      <c r="S222" s="59" t="str">
        <f t="shared" si="18"/>
        <v>42</v>
      </c>
      <c r="T222" s="59" t="str">
        <f t="shared" si="19"/>
        <v>15</v>
      </c>
      <c r="U222" s="59" t="str">
        <f t="shared" si="20"/>
        <v>4</v>
      </c>
      <c r="V222" s="59"/>
      <c r="W222" s="59"/>
      <c r="X222" s="59"/>
      <c r="Y222" s="59"/>
      <c r="Z222" s="59"/>
      <c r="AA222" s="59"/>
      <c r="AB222" s="59"/>
      <c r="AC222" s="59"/>
      <c r="AD222" s="59"/>
      <c r="AE222" s="59" t="s">
        <v>1867</v>
      </c>
      <c r="AF222" s="59" t="s">
        <v>1868</v>
      </c>
      <c r="AG222" s="59" t="str">
        <f t="shared" si="21"/>
        <v>A679076</v>
      </c>
      <c r="AH222" s="59" t="s">
        <v>677</v>
      </c>
    </row>
    <row r="223" spans="1:34" ht="15.75" customHeight="1">
      <c r="A223" s="93">
        <v>52</v>
      </c>
      <c r="B223" s="72" t="s">
        <v>500</v>
      </c>
      <c r="C223" s="99">
        <v>3222</v>
      </c>
      <c r="D223" s="72" t="s">
        <v>4854</v>
      </c>
      <c r="E223" s="93" t="s">
        <v>4859</v>
      </c>
      <c r="F223" s="72" t="s">
        <v>4859</v>
      </c>
      <c r="G223" s="72" t="s">
        <v>635</v>
      </c>
      <c r="H223" s="77">
        <v>58241</v>
      </c>
      <c r="I223" s="77"/>
      <c r="J223" s="77"/>
      <c r="K223" s="99" t="s">
        <v>4930</v>
      </c>
      <c r="L223" s="100"/>
      <c r="M223" s="100"/>
      <c r="N223" s="99" t="s">
        <v>4840</v>
      </c>
      <c r="O223" s="82" t="s">
        <v>4931</v>
      </c>
      <c r="P223" s="75"/>
      <c r="Q223" s="59" t="str">
        <f>IF(C223="","",'OPĆI DIO'!$C$1)</f>
        <v>3041 INSTITUT RUĐER BOŠKOVIĆ</v>
      </c>
      <c r="R223" s="59" t="str">
        <f t="shared" si="17"/>
        <v>322</v>
      </c>
      <c r="S223" s="59" t="str">
        <f t="shared" si="18"/>
        <v>32</v>
      </c>
      <c r="T223" s="59" t="str">
        <f t="shared" si="19"/>
        <v>15</v>
      </c>
      <c r="U223" s="59" t="str">
        <f t="shared" si="20"/>
        <v>3</v>
      </c>
      <c r="V223" s="59"/>
      <c r="W223" s="59"/>
      <c r="X223" s="59"/>
      <c r="Y223" s="59"/>
      <c r="Z223" s="59"/>
      <c r="AA223" s="59"/>
      <c r="AB223" s="59"/>
      <c r="AC223" s="59"/>
      <c r="AD223" s="59"/>
      <c r="AE223" s="59" t="s">
        <v>1869</v>
      </c>
      <c r="AF223" s="59" t="s">
        <v>1870</v>
      </c>
      <c r="AG223" s="59" t="str">
        <f t="shared" si="21"/>
        <v>A679076</v>
      </c>
      <c r="AH223" s="59" t="s">
        <v>677</v>
      </c>
    </row>
    <row r="224" spans="1:34" ht="15.75" customHeight="1">
      <c r="A224" s="93">
        <v>563</v>
      </c>
      <c r="B224" s="72" t="s">
        <v>518</v>
      </c>
      <c r="C224" s="99">
        <v>3211</v>
      </c>
      <c r="D224" s="72" t="s">
        <v>648</v>
      </c>
      <c r="E224" s="93" t="s">
        <v>2993</v>
      </c>
      <c r="F224" s="72" t="s">
        <v>2755</v>
      </c>
      <c r="G224" s="72" t="s">
        <v>635</v>
      </c>
      <c r="H224" s="77">
        <v>21000</v>
      </c>
      <c r="I224" s="77"/>
      <c r="J224" s="77">
        <v>0</v>
      </c>
      <c r="K224" s="99" t="s">
        <v>4936</v>
      </c>
      <c r="L224" s="100">
        <v>43955</v>
      </c>
      <c r="M224" s="100">
        <v>45050</v>
      </c>
      <c r="N224" s="99" t="s">
        <v>4937</v>
      </c>
      <c r="O224" s="82" t="s">
        <v>4938</v>
      </c>
      <c r="P224" s="75"/>
      <c r="Q224" s="59" t="str">
        <f>IF(C224="","",'OPĆI DIO'!$C$1)</f>
        <v>3041 INSTITUT RUĐER BOŠKOVIĆ</v>
      </c>
      <c r="R224" s="59" t="str">
        <f t="shared" si="17"/>
        <v>321</v>
      </c>
      <c r="S224" s="59" t="str">
        <f t="shared" si="18"/>
        <v>32</v>
      </c>
      <c r="T224" s="59" t="str">
        <f t="shared" si="19"/>
        <v>15</v>
      </c>
      <c r="U224" s="59" t="str">
        <f t="shared" si="20"/>
        <v>3</v>
      </c>
      <c r="V224" s="59"/>
      <c r="W224" s="59"/>
      <c r="X224" s="59"/>
      <c r="Y224" s="59"/>
      <c r="Z224" s="59"/>
      <c r="AA224" s="59"/>
      <c r="AB224" s="59"/>
      <c r="AC224" s="59"/>
      <c r="AD224" s="59"/>
      <c r="AE224" s="59" t="s">
        <v>1871</v>
      </c>
      <c r="AF224" s="59" t="s">
        <v>1872</v>
      </c>
      <c r="AG224" s="59" t="str">
        <f t="shared" si="21"/>
        <v>A679076</v>
      </c>
      <c r="AH224" s="59" t="s">
        <v>677</v>
      </c>
    </row>
    <row r="225" spans="1:34" ht="15.75" customHeight="1">
      <c r="A225" s="93">
        <v>563</v>
      </c>
      <c r="B225" s="72" t="s">
        <v>518</v>
      </c>
      <c r="C225" s="99">
        <v>4224</v>
      </c>
      <c r="D225" s="72" t="s">
        <v>4929</v>
      </c>
      <c r="E225" s="93" t="s">
        <v>2993</v>
      </c>
      <c r="F225" s="72" t="s">
        <v>2755</v>
      </c>
      <c r="G225" s="72" t="s">
        <v>635</v>
      </c>
      <c r="H225" s="77">
        <v>9000</v>
      </c>
      <c r="I225" s="77"/>
      <c r="J225" s="77">
        <v>0</v>
      </c>
      <c r="K225" s="99" t="s">
        <v>4936</v>
      </c>
      <c r="L225" s="100">
        <v>43955</v>
      </c>
      <c r="M225" s="100">
        <v>45050</v>
      </c>
      <c r="N225" s="99" t="s">
        <v>4937</v>
      </c>
      <c r="O225" s="82" t="s">
        <v>4938</v>
      </c>
      <c r="P225" s="75"/>
      <c r="Q225" s="59" t="str">
        <f>IF(C225="","",'OPĆI DIO'!$C$1)</f>
        <v>3041 INSTITUT RUĐER BOŠKOVIĆ</v>
      </c>
      <c r="R225" s="59" t="str">
        <f t="shared" si="17"/>
        <v>422</v>
      </c>
      <c r="S225" s="59" t="str">
        <f t="shared" si="18"/>
        <v>42</v>
      </c>
      <c r="T225" s="59" t="str">
        <f t="shared" si="19"/>
        <v>15</v>
      </c>
      <c r="U225" s="59" t="str">
        <f t="shared" si="20"/>
        <v>4</v>
      </c>
      <c r="V225" s="59"/>
      <c r="W225" s="59"/>
      <c r="X225" s="59"/>
      <c r="Y225" s="59"/>
      <c r="Z225" s="59"/>
      <c r="AA225" s="59"/>
      <c r="AB225" s="59"/>
      <c r="AC225" s="59"/>
      <c r="AD225" s="59"/>
      <c r="AE225" s="59" t="s">
        <v>1873</v>
      </c>
      <c r="AF225" s="59" t="s">
        <v>1874</v>
      </c>
      <c r="AG225" s="59" t="str">
        <f t="shared" si="21"/>
        <v>A679076</v>
      </c>
      <c r="AH225" s="59" t="s">
        <v>677</v>
      </c>
    </row>
    <row r="226" spans="1:34" ht="15.75" customHeight="1">
      <c r="A226" s="93">
        <v>12</v>
      </c>
      <c r="B226" s="72" t="s">
        <v>491</v>
      </c>
      <c r="C226" s="99">
        <v>4214</v>
      </c>
      <c r="D226" s="72" t="s">
        <v>912</v>
      </c>
      <c r="E226" s="93" t="s">
        <v>2987</v>
      </c>
      <c r="F226" s="72" t="s">
        <v>2988</v>
      </c>
      <c r="G226" s="72" t="s">
        <v>635</v>
      </c>
      <c r="H226" s="77">
        <v>4608252.7323632343</v>
      </c>
      <c r="I226" s="77">
        <v>2573988.15</v>
      </c>
      <c r="J226" s="77">
        <v>2482984.2000000002</v>
      </c>
      <c r="K226" s="99" t="s">
        <v>4932</v>
      </c>
      <c r="L226" s="100">
        <v>43213</v>
      </c>
      <c r="M226" s="100">
        <v>46477</v>
      </c>
      <c r="N226" s="99" t="s">
        <v>4847</v>
      </c>
      <c r="O226" s="82" t="s">
        <v>4932</v>
      </c>
      <c r="P226" s="75"/>
      <c r="Q226" s="59" t="str">
        <f>IF(C226="","",'OPĆI DIO'!$C$1)</f>
        <v>3041 INSTITUT RUĐER BOŠKOVIĆ</v>
      </c>
      <c r="R226" s="59" t="str">
        <f t="shared" si="17"/>
        <v>421</v>
      </c>
      <c r="S226" s="59" t="str">
        <f t="shared" si="18"/>
        <v>42</v>
      </c>
      <c r="T226" s="59" t="str">
        <f t="shared" si="19"/>
        <v>15</v>
      </c>
      <c r="U226" s="59" t="str">
        <f t="shared" si="20"/>
        <v>4</v>
      </c>
      <c r="V226" s="59"/>
      <c r="W226" s="59"/>
      <c r="X226" s="59"/>
      <c r="Y226" s="59"/>
      <c r="Z226" s="59"/>
      <c r="AA226" s="59"/>
      <c r="AB226" s="59"/>
      <c r="AC226" s="59"/>
      <c r="AD226" s="59"/>
      <c r="AE226" s="59" t="s">
        <v>1875</v>
      </c>
      <c r="AF226" s="59" t="s">
        <v>1479</v>
      </c>
      <c r="AG226" s="59" t="str">
        <f t="shared" si="21"/>
        <v>A679076</v>
      </c>
      <c r="AH226" s="59" t="s">
        <v>677</v>
      </c>
    </row>
    <row r="227" spans="1:34" ht="15.75" customHeight="1">
      <c r="A227" s="93">
        <v>563</v>
      </c>
      <c r="B227" s="72" t="s">
        <v>518</v>
      </c>
      <c r="C227" s="99">
        <v>4214</v>
      </c>
      <c r="D227" s="72" t="s">
        <v>912</v>
      </c>
      <c r="E227" s="93" t="s">
        <v>2987</v>
      </c>
      <c r="F227" s="72" t="s">
        <v>2988</v>
      </c>
      <c r="G227" s="72" t="s">
        <v>635</v>
      </c>
      <c r="H227" s="77">
        <v>25904531.166724995</v>
      </c>
      <c r="I227" s="77">
        <v>14585932.85</v>
      </c>
      <c r="J227" s="77">
        <v>14070243.800000001</v>
      </c>
      <c r="K227" s="99" t="s">
        <v>4932</v>
      </c>
      <c r="L227" s="100">
        <v>43213</v>
      </c>
      <c r="M227" s="100">
        <v>46477</v>
      </c>
      <c r="N227" s="99" t="s">
        <v>4847</v>
      </c>
      <c r="O227" s="82" t="s">
        <v>4932</v>
      </c>
      <c r="P227" s="75"/>
      <c r="Q227" s="59" t="str">
        <f>IF(C227="","",'OPĆI DIO'!$C$1)</f>
        <v>3041 INSTITUT RUĐER BOŠKOVIĆ</v>
      </c>
      <c r="R227" s="59" t="str">
        <f t="shared" si="17"/>
        <v>421</v>
      </c>
      <c r="S227" s="59" t="str">
        <f t="shared" si="18"/>
        <v>42</v>
      </c>
      <c r="T227" s="59" t="str">
        <f t="shared" si="19"/>
        <v>15</v>
      </c>
      <c r="U227" s="59" t="str">
        <f t="shared" si="20"/>
        <v>4</v>
      </c>
      <c r="V227" s="59"/>
      <c r="W227" s="59"/>
      <c r="X227" s="59"/>
      <c r="Y227" s="59"/>
      <c r="Z227" s="59"/>
      <c r="AA227" s="59"/>
      <c r="AB227" s="59"/>
      <c r="AC227" s="59"/>
      <c r="AD227" s="59"/>
      <c r="AE227" s="59" t="s">
        <v>1876</v>
      </c>
      <c r="AF227" s="59" t="s">
        <v>1877</v>
      </c>
      <c r="AG227" s="59" t="str">
        <f t="shared" si="21"/>
        <v>A679076</v>
      </c>
      <c r="AH227" s="59" t="s">
        <v>677</v>
      </c>
    </row>
    <row r="228" spans="1:34" ht="15.75" customHeight="1">
      <c r="A228" s="93">
        <v>12</v>
      </c>
      <c r="B228" s="72" t="s">
        <v>491</v>
      </c>
      <c r="C228" s="99">
        <v>3237</v>
      </c>
      <c r="D228" s="72" t="s">
        <v>714</v>
      </c>
      <c r="E228" s="93" t="s">
        <v>2987</v>
      </c>
      <c r="F228" s="72" t="s">
        <v>2988</v>
      </c>
      <c r="G228" s="72" t="s">
        <v>635</v>
      </c>
      <c r="H228" s="77">
        <v>38658.898594361191</v>
      </c>
      <c r="I228" s="77">
        <v>33127.984605956044</v>
      </c>
      <c r="J228" s="77">
        <v>31671.648704473388</v>
      </c>
      <c r="K228" s="99" t="s">
        <v>4932</v>
      </c>
      <c r="L228" s="100">
        <v>43213</v>
      </c>
      <c r="M228" s="100">
        <v>46477</v>
      </c>
      <c r="N228" s="99" t="s">
        <v>4847</v>
      </c>
      <c r="O228" s="82" t="s">
        <v>4932</v>
      </c>
      <c r="P228" s="75"/>
      <c r="Q228" s="59" t="str">
        <f>IF(C228="","",'OPĆI DIO'!$C$1)</f>
        <v>3041 INSTITUT RUĐER BOŠKOVIĆ</v>
      </c>
      <c r="R228" s="59" t="str">
        <f t="shared" si="17"/>
        <v>323</v>
      </c>
      <c r="S228" s="59" t="str">
        <f t="shared" si="18"/>
        <v>32</v>
      </c>
      <c r="T228" s="59" t="str">
        <f t="shared" si="19"/>
        <v>15</v>
      </c>
      <c r="U228" s="59" t="str">
        <f t="shared" si="20"/>
        <v>3</v>
      </c>
      <c r="V228" s="59"/>
      <c r="W228" s="59"/>
      <c r="X228" s="59"/>
      <c r="Y228" s="59"/>
      <c r="Z228" s="59"/>
      <c r="AA228" s="59"/>
      <c r="AB228" s="59"/>
      <c r="AC228" s="59"/>
      <c r="AD228" s="59"/>
      <c r="AE228" s="59" t="s">
        <v>1878</v>
      </c>
      <c r="AF228" s="59" t="s">
        <v>1879</v>
      </c>
      <c r="AG228" s="59" t="str">
        <f t="shared" si="21"/>
        <v>A679076</v>
      </c>
      <c r="AH228" s="59" t="s">
        <v>677</v>
      </c>
    </row>
    <row r="229" spans="1:34" ht="15.75" customHeight="1">
      <c r="A229" s="93">
        <v>563</v>
      </c>
      <c r="B229" s="72" t="s">
        <v>518</v>
      </c>
      <c r="C229" s="99">
        <v>3237</v>
      </c>
      <c r="D229" s="72" t="s">
        <v>714</v>
      </c>
      <c r="E229" s="93" t="s">
        <v>2987</v>
      </c>
      <c r="F229" s="72" t="s">
        <v>2988</v>
      </c>
      <c r="G229" s="72" t="s">
        <v>635</v>
      </c>
      <c r="H229" s="77">
        <v>219067.09203471339</v>
      </c>
      <c r="I229" s="77">
        <v>187725.2461004176</v>
      </c>
      <c r="J229" s="77">
        <v>179472.67599201587</v>
      </c>
      <c r="K229" s="99" t="s">
        <v>4932</v>
      </c>
      <c r="L229" s="100">
        <v>43213</v>
      </c>
      <c r="M229" s="100">
        <v>46477</v>
      </c>
      <c r="N229" s="99" t="s">
        <v>4847</v>
      </c>
      <c r="O229" s="82" t="s">
        <v>4932</v>
      </c>
      <c r="P229" s="75"/>
      <c r="Q229" s="59" t="str">
        <f>IF(C229="","",'OPĆI DIO'!$C$1)</f>
        <v>3041 INSTITUT RUĐER BOŠKOVIĆ</v>
      </c>
      <c r="R229" s="59" t="str">
        <f t="shared" si="17"/>
        <v>323</v>
      </c>
      <c r="S229" s="59" t="str">
        <f t="shared" si="18"/>
        <v>32</v>
      </c>
      <c r="T229" s="59" t="str">
        <f t="shared" si="19"/>
        <v>15</v>
      </c>
      <c r="U229" s="59" t="str">
        <f t="shared" si="20"/>
        <v>3</v>
      </c>
      <c r="V229" s="59"/>
      <c r="W229" s="59"/>
      <c r="X229" s="59"/>
      <c r="Y229" s="59"/>
      <c r="Z229" s="59"/>
      <c r="AA229" s="59"/>
      <c r="AB229" s="59"/>
      <c r="AC229" s="59"/>
      <c r="AD229" s="59"/>
      <c r="AE229" s="59" t="s">
        <v>1880</v>
      </c>
      <c r="AF229" s="59" t="s">
        <v>1881</v>
      </c>
      <c r="AG229" s="59" t="str">
        <f t="shared" si="21"/>
        <v>A679076</v>
      </c>
      <c r="AH229" s="59" t="s">
        <v>677</v>
      </c>
    </row>
    <row r="230" spans="1:34" ht="15.75" customHeight="1">
      <c r="A230" s="93">
        <v>12</v>
      </c>
      <c r="B230" s="72" t="s">
        <v>491</v>
      </c>
      <c r="C230" s="99">
        <v>4224</v>
      </c>
      <c r="D230" s="72" t="s">
        <v>922</v>
      </c>
      <c r="E230" s="93" t="s">
        <v>2987</v>
      </c>
      <c r="F230" s="72" t="s">
        <v>2988</v>
      </c>
      <c r="G230" s="72" t="s">
        <v>635</v>
      </c>
      <c r="H230" s="77">
        <v>620926.23904240481</v>
      </c>
      <c r="I230" s="77">
        <v>530748.95463547669</v>
      </c>
      <c r="J230" s="77">
        <v>68630.020499999999</v>
      </c>
      <c r="K230" s="99" t="s">
        <v>4932</v>
      </c>
      <c r="L230" s="100">
        <v>43213</v>
      </c>
      <c r="M230" s="100">
        <v>46477</v>
      </c>
      <c r="N230" s="99" t="s">
        <v>4847</v>
      </c>
      <c r="O230" s="82" t="s">
        <v>4932</v>
      </c>
      <c r="P230" s="75"/>
      <c r="Q230" s="59" t="str">
        <f>IF(C230="","",'OPĆI DIO'!$C$1)</f>
        <v>3041 INSTITUT RUĐER BOŠKOVIĆ</v>
      </c>
      <c r="R230" s="59" t="str">
        <f t="shared" si="17"/>
        <v>422</v>
      </c>
      <c r="S230" s="59" t="str">
        <f t="shared" si="18"/>
        <v>42</v>
      </c>
      <c r="T230" s="59" t="str">
        <f t="shared" si="19"/>
        <v>15</v>
      </c>
      <c r="U230" s="59" t="str">
        <f t="shared" si="20"/>
        <v>4</v>
      </c>
      <c r="V230" s="59"/>
      <c r="W230" s="59"/>
      <c r="X230" s="59"/>
      <c r="Y230" s="59"/>
      <c r="Z230" s="59"/>
      <c r="AA230" s="59"/>
      <c r="AB230" s="59"/>
      <c r="AC230" s="59"/>
      <c r="AD230" s="59"/>
      <c r="AE230" s="59" t="s">
        <v>1882</v>
      </c>
      <c r="AF230" s="59" t="s">
        <v>1883</v>
      </c>
      <c r="AG230" s="59" t="str">
        <f t="shared" si="21"/>
        <v>A679076</v>
      </c>
      <c r="AH230" s="59" t="s">
        <v>677</v>
      </c>
    </row>
    <row r="231" spans="1:34" ht="15.75" customHeight="1">
      <c r="A231" s="93">
        <v>563</v>
      </c>
      <c r="B231" s="72" t="s">
        <v>518</v>
      </c>
      <c r="C231" s="99">
        <v>4224</v>
      </c>
      <c r="D231" s="72" t="s">
        <v>922</v>
      </c>
      <c r="E231" s="93" t="s">
        <v>2987</v>
      </c>
      <c r="F231" s="72" t="s">
        <v>2988</v>
      </c>
      <c r="G231" s="72" t="s">
        <v>635</v>
      </c>
      <c r="H231" s="77">
        <v>3518582.021240294</v>
      </c>
      <c r="I231" s="77">
        <v>3007577.4096010351</v>
      </c>
      <c r="J231" s="77">
        <v>388903.44949999999</v>
      </c>
      <c r="K231" s="99" t="s">
        <v>4932</v>
      </c>
      <c r="L231" s="100">
        <v>43213</v>
      </c>
      <c r="M231" s="100">
        <v>46477</v>
      </c>
      <c r="N231" s="99" t="s">
        <v>4847</v>
      </c>
      <c r="O231" s="82" t="s">
        <v>4932</v>
      </c>
      <c r="P231" s="75"/>
      <c r="Q231" s="59" t="str">
        <f>IF(C231="","",'OPĆI DIO'!$C$1)</f>
        <v>3041 INSTITUT RUĐER BOŠKOVIĆ</v>
      </c>
      <c r="R231" s="59" t="str">
        <f t="shared" si="17"/>
        <v>422</v>
      </c>
      <c r="S231" s="59" t="str">
        <f t="shared" si="18"/>
        <v>42</v>
      </c>
      <c r="T231" s="59" t="str">
        <f t="shared" si="19"/>
        <v>15</v>
      </c>
      <c r="U231" s="59" t="str">
        <f t="shared" si="20"/>
        <v>4</v>
      </c>
      <c r="V231" s="59"/>
      <c r="W231" s="59"/>
      <c r="X231" s="59"/>
      <c r="Y231" s="59"/>
      <c r="Z231" s="59"/>
      <c r="AA231" s="59"/>
      <c r="AB231" s="59"/>
      <c r="AC231" s="59"/>
      <c r="AD231" s="59"/>
      <c r="AE231" s="59" t="s">
        <v>1884</v>
      </c>
      <c r="AF231" s="59" t="s">
        <v>1885</v>
      </c>
      <c r="AG231" s="59" t="str">
        <f t="shared" si="21"/>
        <v>A679076</v>
      </c>
      <c r="AH231" s="59" t="s">
        <v>677</v>
      </c>
    </row>
    <row r="232" spans="1:34" ht="15.75" customHeight="1">
      <c r="A232" s="93">
        <v>563</v>
      </c>
      <c r="B232" s="72" t="s">
        <v>518</v>
      </c>
      <c r="C232" s="99">
        <v>3691</v>
      </c>
      <c r="D232" s="72" t="s">
        <v>546</v>
      </c>
      <c r="E232" s="93" t="s">
        <v>2985</v>
      </c>
      <c r="F232" s="72" t="s">
        <v>2747</v>
      </c>
      <c r="G232" s="72" t="s">
        <v>635</v>
      </c>
      <c r="H232" s="77">
        <v>200231.2</v>
      </c>
      <c r="I232" s="77">
        <v>0</v>
      </c>
      <c r="J232" s="77">
        <v>0</v>
      </c>
      <c r="K232" s="99" t="s">
        <v>4935</v>
      </c>
      <c r="L232" s="100">
        <v>43040</v>
      </c>
      <c r="M232" s="100">
        <v>45261</v>
      </c>
      <c r="N232" s="99" t="s">
        <v>4847</v>
      </c>
      <c r="O232" s="82" t="s">
        <v>4935</v>
      </c>
      <c r="P232" s="75"/>
      <c r="Q232" s="59" t="str">
        <f>IF(C232="","",'OPĆI DIO'!$C$1)</f>
        <v>3041 INSTITUT RUĐER BOŠKOVIĆ</v>
      </c>
      <c r="R232" s="59" t="str">
        <f t="shared" si="17"/>
        <v>369</v>
      </c>
      <c r="S232" s="59" t="str">
        <f t="shared" si="18"/>
        <v>36</v>
      </c>
      <c r="T232" s="59" t="str">
        <f t="shared" si="19"/>
        <v>15</v>
      </c>
      <c r="U232" s="59" t="str">
        <f t="shared" si="20"/>
        <v>3</v>
      </c>
      <c r="V232" s="59"/>
      <c r="W232" s="59"/>
      <c r="X232" s="59"/>
      <c r="Y232" s="59"/>
      <c r="Z232" s="59"/>
      <c r="AA232" s="59"/>
      <c r="AB232" s="59"/>
      <c r="AC232" s="59"/>
      <c r="AD232" s="59"/>
      <c r="AE232" s="59" t="s">
        <v>1886</v>
      </c>
      <c r="AF232" s="59" t="s">
        <v>1887</v>
      </c>
      <c r="AG232" s="59" t="str">
        <f t="shared" si="21"/>
        <v>A679076</v>
      </c>
      <c r="AH232" s="59" t="s">
        <v>677</v>
      </c>
    </row>
    <row r="233" spans="1:34" ht="15.75" customHeight="1">
      <c r="A233" s="93">
        <v>563</v>
      </c>
      <c r="B233" s="72" t="s">
        <v>518</v>
      </c>
      <c r="C233" s="99">
        <v>3691</v>
      </c>
      <c r="D233" s="72" t="s">
        <v>4933</v>
      </c>
      <c r="E233" s="93"/>
      <c r="F233" s="72"/>
      <c r="G233" s="72" t="s">
        <v>635</v>
      </c>
      <c r="H233" s="77">
        <v>47531.77</v>
      </c>
      <c r="I233" s="77"/>
      <c r="J233" s="77"/>
      <c r="K233" s="99" t="s">
        <v>4934</v>
      </c>
      <c r="L233" s="100"/>
      <c r="M233" s="100"/>
      <c r="N233" s="99"/>
      <c r="O233" s="82"/>
      <c r="P233" s="75" t="s">
        <v>4844</v>
      </c>
      <c r="Q233" s="59" t="str">
        <f>IF(C233="","",'OPĆI DIO'!$C$1)</f>
        <v>3041 INSTITUT RUĐER BOŠKOVIĆ</v>
      </c>
      <c r="R233" s="59" t="str">
        <f t="shared" si="17"/>
        <v>369</v>
      </c>
      <c r="S233" s="59" t="str">
        <f t="shared" si="18"/>
        <v>36</v>
      </c>
      <c r="T233" s="59" t="str">
        <f t="shared" si="19"/>
        <v>15</v>
      </c>
      <c r="U233" s="59" t="str">
        <f t="shared" si="20"/>
        <v>3</v>
      </c>
      <c r="V233" s="59"/>
      <c r="W233" s="59"/>
      <c r="X233" s="59"/>
      <c r="Y233" s="59"/>
      <c r="Z233" s="59"/>
      <c r="AA233" s="59"/>
      <c r="AB233" s="59"/>
      <c r="AC233" s="59"/>
      <c r="AD233" s="59"/>
      <c r="AE233" s="59" t="s">
        <v>1888</v>
      </c>
      <c r="AF233" s="59" t="s">
        <v>1879</v>
      </c>
      <c r="AG233" s="59" t="str">
        <f t="shared" si="21"/>
        <v>A679076</v>
      </c>
      <c r="AH233" s="59" t="s">
        <v>677</v>
      </c>
    </row>
    <row r="234" spans="1:34" ht="15.75" customHeight="1">
      <c r="A234" s="93">
        <v>563</v>
      </c>
      <c r="B234" s="72" t="s">
        <v>518</v>
      </c>
      <c r="C234" s="99">
        <v>3691</v>
      </c>
      <c r="D234" s="72" t="s">
        <v>546</v>
      </c>
      <c r="E234" s="93"/>
      <c r="F234" s="72"/>
      <c r="G234" s="72" t="s">
        <v>635</v>
      </c>
      <c r="H234" s="77">
        <v>75855</v>
      </c>
      <c r="I234" s="77"/>
      <c r="J234" s="77"/>
      <c r="K234" s="99" t="s">
        <v>4934</v>
      </c>
      <c r="L234" s="100"/>
      <c r="M234" s="100"/>
      <c r="N234" s="99"/>
      <c r="O234" s="82"/>
      <c r="P234" s="75" t="s">
        <v>4845</v>
      </c>
      <c r="Q234" s="59" t="str">
        <f>IF(C234="","",'OPĆI DIO'!$C$1)</f>
        <v>3041 INSTITUT RUĐER BOŠKOVIĆ</v>
      </c>
      <c r="R234" s="59" t="str">
        <f t="shared" si="17"/>
        <v>369</v>
      </c>
      <c r="S234" s="59" t="str">
        <f t="shared" si="18"/>
        <v>36</v>
      </c>
      <c r="T234" s="59" t="str">
        <f t="shared" si="19"/>
        <v>15</v>
      </c>
      <c r="U234" s="59" t="str">
        <f t="shared" si="20"/>
        <v>3</v>
      </c>
      <c r="V234" s="59"/>
      <c r="W234" s="59"/>
      <c r="X234" s="59"/>
      <c r="Y234" s="59"/>
      <c r="Z234" s="59"/>
      <c r="AA234" s="59"/>
      <c r="AB234" s="59"/>
      <c r="AC234" s="59"/>
      <c r="AD234" s="59"/>
      <c r="AE234" s="59" t="s">
        <v>1889</v>
      </c>
      <c r="AF234" s="59" t="s">
        <v>1890</v>
      </c>
      <c r="AG234" s="59" t="str">
        <f t="shared" si="21"/>
        <v>A679076</v>
      </c>
      <c r="AH234" s="59" t="s">
        <v>677</v>
      </c>
    </row>
    <row r="235" spans="1:34" ht="15.75" customHeight="1">
      <c r="A235" s="93">
        <v>563</v>
      </c>
      <c r="B235" s="72" t="s">
        <v>518</v>
      </c>
      <c r="C235" s="99">
        <v>3691</v>
      </c>
      <c r="D235" s="72" t="s">
        <v>546</v>
      </c>
      <c r="E235" s="93"/>
      <c r="F235" s="72"/>
      <c r="G235" s="72" t="s">
        <v>635</v>
      </c>
      <c r="H235" s="77">
        <v>28887</v>
      </c>
      <c r="I235" s="77"/>
      <c r="J235" s="77"/>
      <c r="K235" s="99" t="s">
        <v>4934</v>
      </c>
      <c r="L235" s="100"/>
      <c r="M235" s="100"/>
      <c r="N235" s="99"/>
      <c r="O235" s="82"/>
      <c r="P235" s="75" t="s">
        <v>4846</v>
      </c>
      <c r="Q235" s="59" t="str">
        <f>IF(C235="","",'OPĆI DIO'!$C$1)</f>
        <v>3041 INSTITUT RUĐER BOŠKOVIĆ</v>
      </c>
      <c r="R235" s="59" t="str">
        <f t="shared" si="17"/>
        <v>369</v>
      </c>
      <c r="S235" s="59" t="str">
        <f t="shared" si="18"/>
        <v>36</v>
      </c>
      <c r="T235" s="59" t="str">
        <f t="shared" si="19"/>
        <v>15</v>
      </c>
      <c r="U235" s="59" t="str">
        <f t="shared" si="20"/>
        <v>3</v>
      </c>
      <c r="V235" s="59"/>
      <c r="W235" s="59"/>
      <c r="X235" s="59"/>
      <c r="Y235" s="59"/>
      <c r="Z235" s="59"/>
      <c r="AA235" s="59"/>
      <c r="AB235" s="59"/>
      <c r="AC235" s="59"/>
      <c r="AD235" s="59"/>
      <c r="AE235" s="59" t="s">
        <v>1891</v>
      </c>
      <c r="AF235" s="59" t="s">
        <v>1892</v>
      </c>
      <c r="AG235" s="59" t="str">
        <f t="shared" si="21"/>
        <v>A679076</v>
      </c>
      <c r="AH235" s="59" t="s">
        <v>677</v>
      </c>
    </row>
    <row r="236" spans="1:34" ht="15.75" customHeight="1">
      <c r="A236" s="93"/>
      <c r="B236" s="72"/>
      <c r="C236" s="99"/>
      <c r="D236" s="72"/>
      <c r="E236" s="93"/>
      <c r="F236" s="72"/>
      <c r="G236" s="72"/>
      <c r="H236" s="77"/>
      <c r="I236" s="77"/>
      <c r="J236" s="77"/>
      <c r="K236" s="99"/>
      <c r="L236" s="100"/>
      <c r="M236" s="100"/>
      <c r="N236" s="99"/>
      <c r="O236" s="82"/>
      <c r="P236" s="75"/>
      <c r="Q236" s="59" t="str">
        <f>IF(C236="","",'OPĆI DIO'!$C$1)</f>
        <v/>
      </c>
      <c r="R236" s="59" t="str">
        <f t="shared" si="17"/>
        <v/>
      </c>
      <c r="S236" s="59" t="str">
        <f t="shared" si="18"/>
        <v/>
      </c>
      <c r="T236" s="59" t="str">
        <f t="shared" si="19"/>
        <v/>
      </c>
      <c r="U236" s="59" t="str">
        <f t="shared" si="20"/>
        <v/>
      </c>
      <c r="V236" s="59"/>
      <c r="W236" s="59"/>
      <c r="X236" s="59"/>
      <c r="Y236" s="59"/>
      <c r="Z236" s="59"/>
      <c r="AA236" s="59"/>
      <c r="AB236" s="59"/>
      <c r="AC236" s="59"/>
      <c r="AD236" s="59"/>
      <c r="AE236" s="59" t="s">
        <v>1893</v>
      </c>
      <c r="AF236" s="59" t="s">
        <v>1894</v>
      </c>
      <c r="AG236" s="59" t="str">
        <f t="shared" si="21"/>
        <v>A679076</v>
      </c>
      <c r="AH236" s="59" t="s">
        <v>677</v>
      </c>
    </row>
    <row r="237" spans="1:34" ht="15.75" customHeight="1">
      <c r="A237" s="93"/>
      <c r="B237" s="72"/>
      <c r="C237" s="99"/>
      <c r="D237" s="72"/>
      <c r="E237" s="93"/>
      <c r="F237" s="72"/>
      <c r="G237" s="72"/>
      <c r="H237" s="77"/>
      <c r="I237" s="77"/>
      <c r="J237" s="77"/>
      <c r="K237" s="99"/>
      <c r="L237" s="100"/>
      <c r="M237" s="100"/>
      <c r="N237" s="99"/>
      <c r="O237" s="82"/>
      <c r="P237" s="75"/>
      <c r="Q237" s="59" t="str">
        <f>IF(C237="","",'OPĆI DIO'!$C$1)</f>
        <v/>
      </c>
      <c r="R237" s="59" t="str">
        <f t="shared" si="17"/>
        <v/>
      </c>
      <c r="S237" s="59" t="str">
        <f t="shared" si="18"/>
        <v/>
      </c>
      <c r="T237" s="59" t="str">
        <f t="shared" si="19"/>
        <v/>
      </c>
      <c r="U237" s="59" t="str">
        <f t="shared" si="20"/>
        <v/>
      </c>
      <c r="V237" s="59"/>
      <c r="W237" s="59"/>
      <c r="X237" s="59"/>
      <c r="Y237" s="59"/>
      <c r="Z237" s="59"/>
      <c r="AA237" s="59"/>
      <c r="AB237" s="59"/>
      <c r="AC237" s="59"/>
      <c r="AD237" s="59"/>
      <c r="AE237" s="59" t="s">
        <v>1895</v>
      </c>
      <c r="AF237" s="59" t="s">
        <v>1896</v>
      </c>
      <c r="AG237" s="59" t="str">
        <f t="shared" si="21"/>
        <v>A679076</v>
      </c>
      <c r="AH237" s="59" t="s">
        <v>677</v>
      </c>
    </row>
    <row r="238" spans="1:34" ht="15.75" customHeight="1">
      <c r="A238" s="93"/>
      <c r="B238" s="72"/>
      <c r="C238" s="99"/>
      <c r="D238" s="72"/>
      <c r="E238" s="93"/>
      <c r="F238" s="72"/>
      <c r="G238" s="72"/>
      <c r="H238" s="77"/>
      <c r="I238" s="77"/>
      <c r="J238" s="77"/>
      <c r="K238" s="99"/>
      <c r="L238" s="100"/>
      <c r="M238" s="100"/>
      <c r="N238" s="99"/>
      <c r="O238" s="82"/>
      <c r="P238" s="75"/>
      <c r="Q238" s="59" t="str">
        <f>IF(C238="","",'OPĆI DIO'!$C$1)</f>
        <v/>
      </c>
      <c r="R238" s="59" t="str">
        <f t="shared" si="17"/>
        <v/>
      </c>
      <c r="S238" s="59" t="str">
        <f t="shared" si="18"/>
        <v/>
      </c>
      <c r="T238" s="59" t="str">
        <f t="shared" si="19"/>
        <v/>
      </c>
      <c r="U238" s="59" t="str">
        <f t="shared" si="20"/>
        <v/>
      </c>
      <c r="V238" s="59"/>
      <c r="W238" s="59"/>
      <c r="X238" s="59"/>
      <c r="Y238" s="59"/>
      <c r="Z238" s="59"/>
      <c r="AA238" s="59"/>
      <c r="AB238" s="59"/>
      <c r="AC238" s="59"/>
      <c r="AD238" s="59"/>
      <c r="AE238" s="59" t="s">
        <v>1897</v>
      </c>
      <c r="AF238" s="59" t="s">
        <v>1898</v>
      </c>
      <c r="AG238" s="59" t="str">
        <f t="shared" si="21"/>
        <v>A679076</v>
      </c>
      <c r="AH238" s="59" t="s">
        <v>677</v>
      </c>
    </row>
    <row r="239" spans="1:34" ht="15.75" customHeight="1">
      <c r="A239" s="93"/>
      <c r="B239" s="72"/>
      <c r="C239" s="99"/>
      <c r="D239" s="72"/>
      <c r="E239" s="93"/>
      <c r="F239" s="72"/>
      <c r="G239" s="72"/>
      <c r="H239" s="77"/>
      <c r="I239" s="77"/>
      <c r="J239" s="77"/>
      <c r="K239" s="99"/>
      <c r="L239" s="100"/>
      <c r="M239" s="100"/>
      <c r="N239" s="99"/>
      <c r="O239" s="82"/>
      <c r="P239" s="75"/>
      <c r="Q239" s="59" t="str">
        <f>IF(C239="","",'OPĆI DIO'!$C$1)</f>
        <v/>
      </c>
      <c r="R239" s="59" t="str">
        <f t="shared" si="17"/>
        <v/>
      </c>
      <c r="S239" s="59" t="str">
        <f t="shared" si="18"/>
        <v/>
      </c>
      <c r="T239" s="59" t="str">
        <f t="shared" si="19"/>
        <v/>
      </c>
      <c r="U239" s="59" t="str">
        <f t="shared" si="20"/>
        <v/>
      </c>
      <c r="V239" s="59"/>
      <c r="W239" s="59"/>
      <c r="X239" s="59"/>
      <c r="Y239" s="59"/>
      <c r="Z239" s="59"/>
      <c r="AA239" s="59"/>
      <c r="AB239" s="59"/>
      <c r="AC239" s="59"/>
      <c r="AD239" s="59"/>
      <c r="AE239" s="59" t="s">
        <v>1899</v>
      </c>
      <c r="AF239" s="59" t="s">
        <v>1900</v>
      </c>
      <c r="AG239" s="59" t="str">
        <f t="shared" si="21"/>
        <v>A679076</v>
      </c>
      <c r="AH239" s="59" t="s">
        <v>677</v>
      </c>
    </row>
    <row r="240" spans="1:34" ht="15.75" customHeight="1">
      <c r="A240" s="93"/>
      <c r="B240" s="72"/>
      <c r="C240" s="99"/>
      <c r="D240" s="72"/>
      <c r="E240" s="93"/>
      <c r="F240" s="72"/>
      <c r="G240" s="72"/>
      <c r="H240" s="77"/>
      <c r="I240" s="77"/>
      <c r="J240" s="77"/>
      <c r="K240" s="99"/>
      <c r="L240" s="100"/>
      <c r="M240" s="100"/>
      <c r="N240" s="99"/>
      <c r="O240" s="82"/>
      <c r="P240" s="75"/>
      <c r="Q240" s="59" t="str">
        <f>IF(C240="","",'OPĆI DIO'!$C$1)</f>
        <v/>
      </c>
      <c r="R240" s="59" t="str">
        <f t="shared" si="17"/>
        <v/>
      </c>
      <c r="S240" s="59" t="str">
        <f t="shared" si="18"/>
        <v/>
      </c>
      <c r="T240" s="59" t="str">
        <f t="shared" si="19"/>
        <v/>
      </c>
      <c r="U240" s="59" t="str">
        <f t="shared" si="20"/>
        <v/>
      </c>
      <c r="V240" s="59"/>
      <c r="W240" s="59"/>
      <c r="X240" s="59"/>
      <c r="Y240" s="59"/>
      <c r="Z240" s="59"/>
      <c r="AA240" s="59"/>
      <c r="AB240" s="59"/>
      <c r="AC240" s="59"/>
      <c r="AD240" s="59"/>
      <c r="AE240" s="59" t="s">
        <v>1901</v>
      </c>
      <c r="AF240" s="59" t="s">
        <v>1902</v>
      </c>
      <c r="AG240" s="59" t="str">
        <f t="shared" si="21"/>
        <v>A679076</v>
      </c>
      <c r="AH240" s="59" t="s">
        <v>677</v>
      </c>
    </row>
    <row r="241" spans="1:34" ht="15.75" customHeight="1">
      <c r="A241" s="93"/>
      <c r="B241" s="72"/>
      <c r="C241" s="99"/>
      <c r="D241" s="72"/>
      <c r="E241" s="93"/>
      <c r="F241" s="72"/>
      <c r="G241" s="72"/>
      <c r="H241" s="77"/>
      <c r="I241" s="77"/>
      <c r="J241" s="77"/>
      <c r="K241" s="99"/>
      <c r="L241" s="100"/>
      <c r="M241" s="100"/>
      <c r="N241" s="99"/>
      <c r="O241" s="82"/>
      <c r="P241" s="75"/>
      <c r="Q241" s="59" t="str">
        <f>IF(C241="","",'OPĆI DIO'!$C$1)</f>
        <v/>
      </c>
      <c r="R241" s="59" t="str">
        <f t="shared" si="17"/>
        <v/>
      </c>
      <c r="S241" s="59" t="str">
        <f t="shared" si="18"/>
        <v/>
      </c>
      <c r="T241" s="59" t="str">
        <f t="shared" si="19"/>
        <v/>
      </c>
      <c r="U241" s="59" t="str">
        <f t="shared" si="20"/>
        <v/>
      </c>
      <c r="V241" s="59"/>
      <c r="W241" s="59"/>
      <c r="X241" s="59"/>
      <c r="Y241" s="59"/>
      <c r="Z241" s="59"/>
      <c r="AA241" s="59"/>
      <c r="AB241" s="59"/>
      <c r="AC241" s="59"/>
      <c r="AD241" s="59"/>
      <c r="AE241" s="59" t="s">
        <v>1903</v>
      </c>
      <c r="AF241" s="59" t="s">
        <v>1904</v>
      </c>
      <c r="AG241" s="59" t="str">
        <f t="shared" si="21"/>
        <v>A679076</v>
      </c>
      <c r="AH241" s="59" t="s">
        <v>677</v>
      </c>
    </row>
    <row r="242" spans="1:34" ht="15.75" customHeight="1">
      <c r="A242" s="93"/>
      <c r="B242" s="72"/>
      <c r="C242" s="99"/>
      <c r="D242" s="72"/>
      <c r="E242" s="93"/>
      <c r="F242" s="72"/>
      <c r="G242" s="72"/>
      <c r="H242" s="77"/>
      <c r="I242" s="77"/>
      <c r="J242" s="77"/>
      <c r="K242" s="99"/>
      <c r="L242" s="100"/>
      <c r="M242" s="100"/>
      <c r="N242" s="99"/>
      <c r="O242" s="82"/>
      <c r="P242" s="75"/>
      <c r="Q242" s="59" t="str">
        <f>IF(C242="","",'OPĆI DIO'!$C$1)</f>
        <v/>
      </c>
      <c r="R242" s="59" t="str">
        <f t="shared" si="17"/>
        <v/>
      </c>
      <c r="S242" s="59" t="str">
        <f t="shared" si="18"/>
        <v/>
      </c>
      <c r="T242" s="59" t="str">
        <f t="shared" si="19"/>
        <v/>
      </c>
      <c r="U242" s="59" t="str">
        <f t="shared" si="20"/>
        <v/>
      </c>
      <c r="V242" s="59"/>
      <c r="W242" s="59"/>
      <c r="X242" s="59"/>
      <c r="Y242" s="59"/>
      <c r="Z242" s="59"/>
      <c r="AA242" s="59"/>
      <c r="AB242" s="59"/>
      <c r="AC242" s="59"/>
      <c r="AD242" s="59"/>
      <c r="AE242" s="59" t="s">
        <v>1905</v>
      </c>
      <c r="AF242" s="59" t="s">
        <v>1906</v>
      </c>
      <c r="AG242" s="59" t="str">
        <f t="shared" si="21"/>
        <v>A679077</v>
      </c>
      <c r="AH242" s="59" t="s">
        <v>677</v>
      </c>
    </row>
    <row r="243" spans="1:34" ht="15.75" customHeight="1">
      <c r="A243" s="93"/>
      <c r="B243" s="72"/>
      <c r="C243" s="99"/>
      <c r="D243" s="72"/>
      <c r="E243" s="93"/>
      <c r="F243" s="72"/>
      <c r="G243" s="72"/>
      <c r="H243" s="77"/>
      <c r="I243" s="77"/>
      <c r="J243" s="77"/>
      <c r="K243" s="99"/>
      <c r="L243" s="100"/>
      <c r="M243" s="100"/>
      <c r="N243" s="99"/>
      <c r="O243" s="82"/>
      <c r="P243" s="75"/>
      <c r="Q243" s="59" t="str">
        <f>IF(C243="","",'OPĆI DIO'!$C$1)</f>
        <v/>
      </c>
      <c r="R243" s="59" t="str">
        <f t="shared" si="17"/>
        <v/>
      </c>
      <c r="S243" s="59" t="str">
        <f t="shared" si="18"/>
        <v/>
      </c>
      <c r="T243" s="59" t="str">
        <f t="shared" si="19"/>
        <v/>
      </c>
      <c r="U243" s="59" t="str">
        <f t="shared" si="20"/>
        <v/>
      </c>
      <c r="V243" s="59"/>
      <c r="W243" s="59"/>
      <c r="X243" s="59"/>
      <c r="Y243" s="59"/>
      <c r="Z243" s="59"/>
      <c r="AA243" s="59"/>
      <c r="AB243" s="59"/>
      <c r="AC243" s="59"/>
      <c r="AD243" s="59"/>
      <c r="AE243" s="59" t="s">
        <v>1907</v>
      </c>
      <c r="AF243" s="59" t="s">
        <v>1908</v>
      </c>
      <c r="AG243" s="59" t="str">
        <f t="shared" si="21"/>
        <v>A679077</v>
      </c>
      <c r="AH243" s="59" t="s">
        <v>677</v>
      </c>
    </row>
    <row r="244" spans="1:34" ht="15.75" customHeight="1">
      <c r="A244" s="93"/>
      <c r="B244" s="72"/>
      <c r="C244" s="99"/>
      <c r="D244" s="72"/>
      <c r="E244" s="93"/>
      <c r="F244" s="72"/>
      <c r="G244" s="72"/>
      <c r="H244" s="77"/>
      <c r="I244" s="77"/>
      <c r="J244" s="77"/>
      <c r="K244" s="99"/>
      <c r="L244" s="100"/>
      <c r="M244" s="100"/>
      <c r="N244" s="99"/>
      <c r="O244" s="82"/>
      <c r="P244" s="75"/>
      <c r="Q244" s="59" t="str">
        <f>IF(C244="","",'OPĆI DIO'!$C$1)</f>
        <v/>
      </c>
      <c r="R244" s="59" t="str">
        <f t="shared" si="17"/>
        <v/>
      </c>
      <c r="S244" s="59" t="str">
        <f t="shared" si="18"/>
        <v/>
      </c>
      <c r="T244" s="59" t="str">
        <f t="shared" si="19"/>
        <v/>
      </c>
      <c r="U244" s="59" t="str">
        <f t="shared" si="20"/>
        <v/>
      </c>
      <c r="V244" s="59"/>
      <c r="W244" s="59"/>
      <c r="X244" s="59"/>
      <c r="Y244" s="59"/>
      <c r="Z244" s="59"/>
      <c r="AA244" s="59"/>
      <c r="AB244" s="59"/>
      <c r="AC244" s="59"/>
      <c r="AD244" s="59"/>
      <c r="AE244" s="59" t="s">
        <v>1909</v>
      </c>
      <c r="AF244" s="59" t="s">
        <v>1910</v>
      </c>
      <c r="AG244" s="59" t="str">
        <f t="shared" si="21"/>
        <v>A679077</v>
      </c>
      <c r="AH244" s="59" t="s">
        <v>677</v>
      </c>
    </row>
    <row r="245" spans="1:34" ht="15.75" customHeight="1">
      <c r="A245" s="93"/>
      <c r="B245" s="72"/>
      <c r="C245" s="99"/>
      <c r="D245" s="72"/>
      <c r="E245" s="93"/>
      <c r="F245" s="72"/>
      <c r="G245" s="72"/>
      <c r="H245" s="77"/>
      <c r="I245" s="77"/>
      <c r="J245" s="77"/>
      <c r="K245" s="99"/>
      <c r="L245" s="100"/>
      <c r="M245" s="100"/>
      <c r="N245" s="99"/>
      <c r="O245" s="82"/>
      <c r="P245" s="75"/>
      <c r="Q245" s="59" t="str">
        <f>IF(C245="","",'OPĆI DIO'!$C$1)</f>
        <v/>
      </c>
      <c r="R245" s="59" t="str">
        <f t="shared" si="17"/>
        <v/>
      </c>
      <c r="S245" s="59" t="str">
        <f t="shared" si="18"/>
        <v/>
      </c>
      <c r="T245" s="59" t="str">
        <f t="shared" si="19"/>
        <v/>
      </c>
      <c r="U245" s="59" t="str">
        <f t="shared" si="20"/>
        <v/>
      </c>
      <c r="V245" s="59"/>
      <c r="W245" s="59"/>
      <c r="X245" s="59"/>
      <c r="Y245" s="59"/>
      <c r="Z245" s="59"/>
      <c r="AA245" s="59"/>
      <c r="AB245" s="59"/>
      <c r="AC245" s="59"/>
      <c r="AD245" s="59"/>
      <c r="AE245" s="59" t="s">
        <v>1911</v>
      </c>
      <c r="AF245" s="59" t="s">
        <v>1912</v>
      </c>
      <c r="AG245" s="59" t="str">
        <f t="shared" si="21"/>
        <v>A679077</v>
      </c>
      <c r="AH245" s="59" t="s">
        <v>677</v>
      </c>
    </row>
    <row r="246" spans="1:34" ht="15.75" customHeight="1">
      <c r="A246" s="93"/>
      <c r="B246" s="72"/>
      <c r="C246" s="99"/>
      <c r="D246" s="72"/>
      <c r="E246" s="93"/>
      <c r="F246" s="72"/>
      <c r="G246" s="72"/>
      <c r="H246" s="77"/>
      <c r="I246" s="77"/>
      <c r="J246" s="77"/>
      <c r="K246" s="99"/>
      <c r="L246" s="100"/>
      <c r="M246" s="100"/>
      <c r="N246" s="99"/>
      <c r="O246" s="82"/>
      <c r="P246" s="75"/>
      <c r="Q246" s="59" t="str">
        <f>IF(C246="","",'OPĆI DIO'!$C$1)</f>
        <v/>
      </c>
      <c r="R246" s="59" t="str">
        <f t="shared" si="17"/>
        <v/>
      </c>
      <c r="S246" s="59" t="str">
        <f t="shared" si="18"/>
        <v/>
      </c>
      <c r="T246" s="59" t="str">
        <f t="shared" si="19"/>
        <v/>
      </c>
      <c r="U246" s="59" t="str">
        <f t="shared" si="20"/>
        <v/>
      </c>
      <c r="V246" s="59"/>
      <c r="W246" s="59"/>
      <c r="X246" s="59"/>
      <c r="Y246" s="59"/>
      <c r="Z246" s="59"/>
      <c r="AA246" s="59"/>
      <c r="AB246" s="59"/>
      <c r="AC246" s="59"/>
      <c r="AD246" s="59"/>
      <c r="AE246" s="59" t="s">
        <v>1913</v>
      </c>
      <c r="AF246" s="59" t="s">
        <v>1914</v>
      </c>
      <c r="AG246" s="59" t="str">
        <f t="shared" si="21"/>
        <v>A679077</v>
      </c>
      <c r="AH246" s="59" t="s">
        <v>677</v>
      </c>
    </row>
    <row r="247" spans="1:34" ht="15.75" customHeight="1">
      <c r="A247" s="93"/>
      <c r="B247" s="72"/>
      <c r="C247" s="99"/>
      <c r="D247" s="72"/>
      <c r="E247" s="93"/>
      <c r="F247" s="72"/>
      <c r="G247" s="72"/>
      <c r="H247" s="77"/>
      <c r="I247" s="77"/>
      <c r="J247" s="77"/>
      <c r="K247" s="99"/>
      <c r="L247" s="100"/>
      <c r="M247" s="100"/>
      <c r="N247" s="99"/>
      <c r="O247" s="82"/>
      <c r="P247" s="75"/>
      <c r="Q247" s="59" t="str">
        <f>IF(C247="","",'OPĆI DIO'!$C$1)</f>
        <v/>
      </c>
      <c r="R247" s="59" t="str">
        <f t="shared" si="17"/>
        <v/>
      </c>
      <c r="S247" s="59" t="str">
        <f t="shared" si="18"/>
        <v/>
      </c>
      <c r="T247" s="59" t="str">
        <f t="shared" si="19"/>
        <v/>
      </c>
      <c r="U247" s="59" t="str">
        <f t="shared" si="20"/>
        <v/>
      </c>
      <c r="V247" s="59"/>
      <c r="W247" s="59"/>
      <c r="X247" s="59"/>
      <c r="Y247" s="59"/>
      <c r="Z247" s="59"/>
      <c r="AA247" s="59"/>
      <c r="AB247" s="59"/>
      <c r="AC247" s="59"/>
      <c r="AD247" s="59"/>
      <c r="AE247" s="59" t="s">
        <v>1915</v>
      </c>
      <c r="AF247" s="59" t="s">
        <v>1916</v>
      </c>
      <c r="AG247" s="59" t="str">
        <f t="shared" si="21"/>
        <v>A679077</v>
      </c>
      <c r="AH247" s="59" t="s">
        <v>677</v>
      </c>
    </row>
    <row r="248" spans="1:34" ht="15.75" customHeight="1">
      <c r="A248" s="93"/>
      <c r="B248" s="72"/>
      <c r="C248" s="99"/>
      <c r="D248" s="72"/>
      <c r="E248" s="93"/>
      <c r="F248" s="72"/>
      <c r="G248" s="72"/>
      <c r="H248" s="77"/>
      <c r="I248" s="77"/>
      <c r="J248" s="77"/>
      <c r="K248" s="99"/>
      <c r="L248" s="100"/>
      <c r="M248" s="100"/>
      <c r="N248" s="99"/>
      <c r="O248" s="82"/>
      <c r="P248" s="75"/>
      <c r="Q248" s="59" t="str">
        <f>IF(C248="","",'OPĆI DIO'!$C$1)</f>
        <v/>
      </c>
      <c r="R248" s="59" t="str">
        <f t="shared" si="17"/>
        <v/>
      </c>
      <c r="S248" s="59" t="str">
        <f t="shared" si="18"/>
        <v/>
      </c>
      <c r="T248" s="59" t="str">
        <f t="shared" si="19"/>
        <v/>
      </c>
      <c r="U248" s="59" t="str">
        <f t="shared" si="20"/>
        <v/>
      </c>
      <c r="V248" s="59"/>
      <c r="W248" s="59"/>
      <c r="X248" s="59"/>
      <c r="Y248" s="59"/>
      <c r="Z248" s="59"/>
      <c r="AA248" s="59"/>
      <c r="AB248" s="59"/>
      <c r="AC248" s="59"/>
      <c r="AD248" s="59"/>
      <c r="AE248" s="59" t="s">
        <v>1917</v>
      </c>
      <c r="AF248" s="59" t="s">
        <v>1918</v>
      </c>
      <c r="AG248" s="59" t="str">
        <f t="shared" si="21"/>
        <v>A679077</v>
      </c>
      <c r="AH248" s="59" t="s">
        <v>677</v>
      </c>
    </row>
    <row r="249" spans="1:34" ht="15.75" customHeight="1">
      <c r="A249" s="93"/>
      <c r="B249" s="72"/>
      <c r="C249" s="99"/>
      <c r="D249" s="72"/>
      <c r="E249" s="93"/>
      <c r="F249" s="72"/>
      <c r="G249" s="72"/>
      <c r="H249" s="77"/>
      <c r="I249" s="77"/>
      <c r="J249" s="77"/>
      <c r="K249" s="99"/>
      <c r="L249" s="100"/>
      <c r="M249" s="100"/>
      <c r="N249" s="99"/>
      <c r="O249" s="82"/>
      <c r="P249" s="75"/>
      <c r="Q249" s="59" t="str">
        <f>IF(C249="","",'OPĆI DIO'!$C$1)</f>
        <v/>
      </c>
      <c r="R249" s="59" t="str">
        <f t="shared" si="17"/>
        <v/>
      </c>
      <c r="S249" s="59" t="str">
        <f t="shared" si="18"/>
        <v/>
      </c>
      <c r="T249" s="59" t="str">
        <f t="shared" si="19"/>
        <v/>
      </c>
      <c r="U249" s="59" t="str">
        <f t="shared" si="20"/>
        <v/>
      </c>
      <c r="V249" s="59"/>
      <c r="W249" s="59"/>
      <c r="X249" s="59"/>
      <c r="Y249" s="59"/>
      <c r="Z249" s="59"/>
      <c r="AA249" s="59"/>
      <c r="AB249" s="59"/>
      <c r="AC249" s="59"/>
      <c r="AD249" s="59"/>
      <c r="AE249" s="59" t="s">
        <v>1919</v>
      </c>
      <c r="AF249" s="59" t="s">
        <v>1920</v>
      </c>
      <c r="AG249" s="59" t="str">
        <f t="shared" si="21"/>
        <v>A679077</v>
      </c>
      <c r="AH249" s="59" t="s">
        <v>677</v>
      </c>
    </row>
    <row r="250" spans="1:34" ht="15.75" customHeight="1">
      <c r="A250" s="93"/>
      <c r="B250" s="72"/>
      <c r="C250" s="99"/>
      <c r="D250" s="72"/>
      <c r="E250" s="93"/>
      <c r="F250" s="72"/>
      <c r="G250" s="72"/>
      <c r="H250" s="77"/>
      <c r="I250" s="77"/>
      <c r="J250" s="77"/>
      <c r="K250" s="99"/>
      <c r="L250" s="100"/>
      <c r="M250" s="100"/>
      <c r="N250" s="99"/>
      <c r="O250" s="82"/>
      <c r="P250" s="75"/>
      <c r="Q250" s="59" t="str">
        <f>IF(C250="","",'OPĆI DIO'!$C$1)</f>
        <v/>
      </c>
      <c r="R250" s="59" t="str">
        <f t="shared" si="17"/>
        <v/>
      </c>
      <c r="S250" s="59" t="str">
        <f t="shared" si="18"/>
        <v/>
      </c>
      <c r="T250" s="59" t="str">
        <f t="shared" si="19"/>
        <v/>
      </c>
      <c r="U250" s="59" t="str">
        <f t="shared" si="20"/>
        <v/>
      </c>
      <c r="V250" s="59"/>
      <c r="W250" s="59"/>
      <c r="X250" s="59"/>
      <c r="Y250" s="59"/>
      <c r="Z250" s="59"/>
      <c r="AA250" s="59"/>
      <c r="AB250" s="59"/>
      <c r="AC250" s="59"/>
      <c r="AD250" s="59"/>
      <c r="AE250" s="59" t="s">
        <v>1921</v>
      </c>
      <c r="AF250" s="59" t="s">
        <v>1922</v>
      </c>
      <c r="AG250" s="59" t="str">
        <f t="shared" si="21"/>
        <v>A679077</v>
      </c>
      <c r="AH250" s="59" t="s">
        <v>677</v>
      </c>
    </row>
    <row r="251" spans="1:34" ht="15.75" customHeight="1">
      <c r="A251" s="93"/>
      <c r="B251" s="72"/>
      <c r="C251" s="99"/>
      <c r="D251" s="72"/>
      <c r="E251" s="93"/>
      <c r="F251" s="72"/>
      <c r="G251" s="72"/>
      <c r="H251" s="77"/>
      <c r="I251" s="77"/>
      <c r="J251" s="77"/>
      <c r="K251" s="99"/>
      <c r="L251" s="100"/>
      <c r="M251" s="100"/>
      <c r="N251" s="99"/>
      <c r="O251" s="82"/>
      <c r="P251" s="75"/>
      <c r="Q251" s="59" t="str">
        <f>IF(C251="","",'OPĆI DIO'!$C$1)</f>
        <v/>
      </c>
      <c r="R251" s="59" t="str">
        <f t="shared" si="17"/>
        <v/>
      </c>
      <c r="S251" s="59" t="str">
        <f t="shared" si="18"/>
        <v/>
      </c>
      <c r="T251" s="59" t="str">
        <f t="shared" si="19"/>
        <v/>
      </c>
      <c r="U251" s="59" t="str">
        <f t="shared" si="20"/>
        <v/>
      </c>
      <c r="V251" s="59"/>
      <c r="W251" s="59"/>
      <c r="X251" s="59"/>
      <c r="Y251" s="59"/>
      <c r="Z251" s="59"/>
      <c r="AA251" s="59"/>
      <c r="AB251" s="59"/>
      <c r="AC251" s="59"/>
      <c r="AD251" s="59"/>
      <c r="AE251" s="59" t="s">
        <v>1923</v>
      </c>
      <c r="AF251" s="59" t="s">
        <v>1924</v>
      </c>
      <c r="AG251" s="59" t="str">
        <f t="shared" si="21"/>
        <v>A679077</v>
      </c>
      <c r="AH251" s="59" t="s">
        <v>677</v>
      </c>
    </row>
    <row r="252" spans="1:34" ht="15.75" customHeight="1">
      <c r="A252" s="93"/>
      <c r="B252" s="72"/>
      <c r="C252" s="99"/>
      <c r="D252" s="72"/>
      <c r="E252" s="93"/>
      <c r="F252" s="72"/>
      <c r="G252" s="72"/>
      <c r="H252" s="77"/>
      <c r="I252" s="77"/>
      <c r="J252" s="77"/>
      <c r="K252" s="99"/>
      <c r="L252" s="100"/>
      <c r="M252" s="100"/>
      <c r="N252" s="99"/>
      <c r="O252" s="82"/>
      <c r="P252" s="75"/>
      <c r="Q252" s="59" t="str">
        <f>IF(C252="","",'OPĆI DIO'!$C$1)</f>
        <v/>
      </c>
      <c r="R252" s="59" t="str">
        <f t="shared" si="17"/>
        <v/>
      </c>
      <c r="S252" s="59" t="str">
        <f t="shared" si="18"/>
        <v/>
      </c>
      <c r="T252" s="59" t="str">
        <f t="shared" si="19"/>
        <v/>
      </c>
      <c r="U252" s="59" t="str">
        <f t="shared" si="20"/>
        <v/>
      </c>
      <c r="V252" s="59"/>
      <c r="W252" s="59"/>
      <c r="X252" s="59"/>
      <c r="Y252" s="59"/>
      <c r="Z252" s="59"/>
      <c r="AA252" s="59"/>
      <c r="AB252" s="59"/>
      <c r="AC252" s="59"/>
      <c r="AD252" s="59"/>
      <c r="AE252" s="59" t="s">
        <v>1925</v>
      </c>
      <c r="AF252" s="59" t="s">
        <v>1926</v>
      </c>
      <c r="AG252" s="59" t="str">
        <f t="shared" si="21"/>
        <v>A679077</v>
      </c>
      <c r="AH252" s="59" t="s">
        <v>677</v>
      </c>
    </row>
    <row r="253" spans="1:34" ht="15.75" customHeight="1">
      <c r="A253" s="93"/>
      <c r="B253" s="72"/>
      <c r="C253" s="99"/>
      <c r="D253" s="72"/>
      <c r="E253" s="93"/>
      <c r="F253" s="72"/>
      <c r="G253" s="72"/>
      <c r="H253" s="77"/>
      <c r="I253" s="77"/>
      <c r="J253" s="77"/>
      <c r="K253" s="99"/>
      <c r="L253" s="100"/>
      <c r="M253" s="100"/>
      <c r="N253" s="99"/>
      <c r="O253" s="82"/>
      <c r="P253" s="75"/>
      <c r="Q253" s="59" t="str">
        <f>IF(C253="","",'OPĆI DIO'!$C$1)</f>
        <v/>
      </c>
      <c r="R253" s="59" t="str">
        <f t="shared" si="17"/>
        <v/>
      </c>
      <c r="S253" s="59" t="str">
        <f t="shared" si="18"/>
        <v/>
      </c>
      <c r="T253" s="59" t="str">
        <f t="shared" si="19"/>
        <v/>
      </c>
      <c r="U253" s="59" t="str">
        <f t="shared" si="20"/>
        <v/>
      </c>
      <c r="V253" s="59"/>
      <c r="W253" s="59"/>
      <c r="X253" s="59"/>
      <c r="Y253" s="59"/>
      <c r="Z253" s="59"/>
      <c r="AA253" s="59"/>
      <c r="AB253" s="59"/>
      <c r="AC253" s="59"/>
      <c r="AD253" s="59"/>
      <c r="AE253" s="59" t="s">
        <v>1927</v>
      </c>
      <c r="AF253" s="59" t="s">
        <v>1928</v>
      </c>
      <c r="AG253" s="59" t="str">
        <f t="shared" si="21"/>
        <v>A679077</v>
      </c>
      <c r="AH253" s="59" t="s">
        <v>677</v>
      </c>
    </row>
    <row r="254" spans="1:34" ht="15.75" customHeight="1">
      <c r="A254" s="93"/>
      <c r="B254" s="72"/>
      <c r="C254" s="99"/>
      <c r="D254" s="72"/>
      <c r="E254" s="93"/>
      <c r="F254" s="72"/>
      <c r="G254" s="72"/>
      <c r="H254" s="77"/>
      <c r="I254" s="77"/>
      <c r="J254" s="77"/>
      <c r="K254" s="99"/>
      <c r="L254" s="100"/>
      <c r="M254" s="100"/>
      <c r="N254" s="99"/>
      <c r="O254" s="82"/>
      <c r="P254" s="75"/>
      <c r="Q254" s="59" t="str">
        <f>IF(C254="","",'OPĆI DIO'!$C$1)</f>
        <v/>
      </c>
      <c r="R254" s="59" t="str">
        <f t="shared" si="17"/>
        <v/>
      </c>
      <c r="S254" s="59" t="str">
        <f t="shared" si="18"/>
        <v/>
      </c>
      <c r="T254" s="59" t="str">
        <f t="shared" si="19"/>
        <v/>
      </c>
      <c r="U254" s="59" t="str">
        <f t="shared" si="20"/>
        <v/>
      </c>
      <c r="V254" s="59"/>
      <c r="W254" s="59"/>
      <c r="X254" s="59"/>
      <c r="Y254" s="59"/>
      <c r="Z254" s="59"/>
      <c r="AA254" s="59"/>
      <c r="AB254" s="59"/>
      <c r="AC254" s="59"/>
      <c r="AD254" s="59"/>
      <c r="AE254" s="59" t="s">
        <v>1929</v>
      </c>
      <c r="AF254" s="59" t="s">
        <v>1930</v>
      </c>
      <c r="AG254" s="59" t="str">
        <f t="shared" si="21"/>
        <v>A679077</v>
      </c>
      <c r="AH254" s="59" t="s">
        <v>677</v>
      </c>
    </row>
    <row r="255" spans="1:34" ht="15.75" customHeight="1">
      <c r="A255" s="93"/>
      <c r="B255" s="72"/>
      <c r="C255" s="99"/>
      <c r="D255" s="72"/>
      <c r="E255" s="93"/>
      <c r="F255" s="72"/>
      <c r="G255" s="72"/>
      <c r="H255" s="77"/>
      <c r="I255" s="77"/>
      <c r="J255" s="77"/>
      <c r="K255" s="99"/>
      <c r="L255" s="100"/>
      <c r="M255" s="100"/>
      <c r="N255" s="99"/>
      <c r="O255" s="82"/>
      <c r="P255" s="75"/>
      <c r="Q255" s="59" t="str">
        <f>IF(C255="","",'OPĆI DIO'!$C$1)</f>
        <v/>
      </c>
      <c r="R255" s="59" t="str">
        <f t="shared" si="17"/>
        <v/>
      </c>
      <c r="S255" s="59" t="str">
        <f t="shared" si="18"/>
        <v/>
      </c>
      <c r="T255" s="59" t="str">
        <f t="shared" si="19"/>
        <v/>
      </c>
      <c r="U255" s="59" t="str">
        <f t="shared" si="20"/>
        <v/>
      </c>
      <c r="V255" s="59"/>
      <c r="W255" s="59"/>
      <c r="X255" s="59"/>
      <c r="Y255" s="59"/>
      <c r="Z255" s="59"/>
      <c r="AA255" s="59"/>
      <c r="AB255" s="59"/>
      <c r="AC255" s="59"/>
      <c r="AD255" s="59"/>
      <c r="AE255" s="59" t="s">
        <v>1931</v>
      </c>
      <c r="AF255" s="59" t="s">
        <v>1930</v>
      </c>
      <c r="AG255" s="59" t="str">
        <f t="shared" si="21"/>
        <v>A679077</v>
      </c>
      <c r="AH255" s="59" t="s">
        <v>677</v>
      </c>
    </row>
    <row r="256" spans="1:34" ht="15.75" customHeight="1">
      <c r="A256" s="93"/>
      <c r="B256" s="72"/>
      <c r="C256" s="99"/>
      <c r="D256" s="72"/>
      <c r="E256" s="93"/>
      <c r="F256" s="72"/>
      <c r="G256" s="72"/>
      <c r="H256" s="77"/>
      <c r="I256" s="77"/>
      <c r="J256" s="77"/>
      <c r="K256" s="99"/>
      <c r="L256" s="100"/>
      <c r="M256" s="100"/>
      <c r="N256" s="99"/>
      <c r="O256" s="82"/>
      <c r="P256" s="75"/>
      <c r="Q256" s="59" t="str">
        <f>IF(C256="","",'OPĆI DIO'!$C$1)</f>
        <v/>
      </c>
      <c r="R256" s="59" t="str">
        <f t="shared" si="17"/>
        <v/>
      </c>
      <c r="S256" s="59" t="str">
        <f t="shared" si="18"/>
        <v/>
      </c>
      <c r="T256" s="59" t="str">
        <f t="shared" si="19"/>
        <v/>
      </c>
      <c r="U256" s="59" t="str">
        <f t="shared" si="20"/>
        <v/>
      </c>
      <c r="V256" s="59"/>
      <c r="W256" s="59"/>
      <c r="X256" s="59"/>
      <c r="Y256" s="59"/>
      <c r="Z256" s="59"/>
      <c r="AA256" s="59"/>
      <c r="AB256" s="59"/>
      <c r="AC256" s="59"/>
      <c r="AD256" s="59"/>
      <c r="AE256" s="59" t="s">
        <v>1932</v>
      </c>
      <c r="AF256" s="59" t="s">
        <v>1933</v>
      </c>
      <c r="AG256" s="59" t="str">
        <f t="shared" si="21"/>
        <v>A679077</v>
      </c>
      <c r="AH256" s="59" t="s">
        <v>677</v>
      </c>
    </row>
    <row r="257" spans="1:34" ht="15.75" customHeight="1">
      <c r="A257" s="93"/>
      <c r="B257" s="72"/>
      <c r="C257" s="99"/>
      <c r="D257" s="72"/>
      <c r="E257" s="93"/>
      <c r="F257" s="72"/>
      <c r="G257" s="72"/>
      <c r="H257" s="77"/>
      <c r="I257" s="77"/>
      <c r="J257" s="77"/>
      <c r="K257" s="99"/>
      <c r="L257" s="100"/>
      <c r="M257" s="100"/>
      <c r="N257" s="99"/>
      <c r="O257" s="82"/>
      <c r="P257" s="75"/>
      <c r="Q257" s="59" t="str">
        <f>IF(C257="","",'OPĆI DIO'!$C$1)</f>
        <v/>
      </c>
      <c r="R257" s="59" t="str">
        <f t="shared" si="17"/>
        <v/>
      </c>
      <c r="S257" s="59" t="str">
        <f t="shared" si="18"/>
        <v/>
      </c>
      <c r="T257" s="59" t="str">
        <f t="shared" si="19"/>
        <v/>
      </c>
      <c r="U257" s="59" t="str">
        <f t="shared" si="20"/>
        <v/>
      </c>
      <c r="V257" s="59"/>
      <c r="W257" s="59"/>
      <c r="X257" s="59"/>
      <c r="Y257" s="59"/>
      <c r="Z257" s="59"/>
      <c r="AA257" s="59"/>
      <c r="AB257" s="59"/>
      <c r="AC257" s="59"/>
      <c r="AD257" s="59"/>
      <c r="AE257" s="59" t="s">
        <v>1934</v>
      </c>
      <c r="AF257" s="59" t="s">
        <v>1935</v>
      </c>
      <c r="AG257" s="59" t="str">
        <f t="shared" si="21"/>
        <v>A679077</v>
      </c>
      <c r="AH257" s="59" t="s">
        <v>677</v>
      </c>
    </row>
    <row r="258" spans="1:34" ht="15.75" customHeight="1">
      <c r="A258" s="93"/>
      <c r="B258" s="72"/>
      <c r="C258" s="99"/>
      <c r="D258" s="72"/>
      <c r="E258" s="93"/>
      <c r="F258" s="72"/>
      <c r="G258" s="72"/>
      <c r="H258" s="77"/>
      <c r="I258" s="77"/>
      <c r="J258" s="77"/>
      <c r="K258" s="99"/>
      <c r="L258" s="100"/>
      <c r="M258" s="100"/>
      <c r="N258" s="99"/>
      <c r="O258" s="82"/>
      <c r="P258" s="75"/>
      <c r="Q258" s="59" t="str">
        <f>IF(C258="","",'OPĆI DIO'!$C$1)</f>
        <v/>
      </c>
      <c r="R258" s="59" t="str">
        <f t="shared" si="17"/>
        <v/>
      </c>
      <c r="S258" s="59" t="str">
        <f t="shared" si="18"/>
        <v/>
      </c>
      <c r="T258" s="59" t="str">
        <f t="shared" si="19"/>
        <v/>
      </c>
      <c r="U258" s="59" t="str">
        <f t="shared" si="20"/>
        <v/>
      </c>
      <c r="V258" s="59"/>
      <c r="W258" s="59"/>
      <c r="X258" s="59"/>
      <c r="Y258" s="59"/>
      <c r="Z258" s="59"/>
      <c r="AA258" s="59"/>
      <c r="AB258" s="59"/>
      <c r="AC258" s="59"/>
      <c r="AD258" s="59"/>
      <c r="AE258" s="59" t="s">
        <v>1936</v>
      </c>
      <c r="AF258" s="59" t="s">
        <v>1937</v>
      </c>
      <c r="AG258" s="59" t="str">
        <f t="shared" si="21"/>
        <v>A679077</v>
      </c>
      <c r="AH258" s="59" t="s">
        <v>677</v>
      </c>
    </row>
    <row r="259" spans="1:34" ht="15.75" customHeight="1">
      <c r="A259" s="93"/>
      <c r="B259" s="72"/>
      <c r="C259" s="99"/>
      <c r="D259" s="72"/>
      <c r="E259" s="93"/>
      <c r="F259" s="72"/>
      <c r="G259" s="72"/>
      <c r="H259" s="77"/>
      <c r="I259" s="77"/>
      <c r="J259" s="77"/>
      <c r="K259" s="99"/>
      <c r="L259" s="100"/>
      <c r="M259" s="100"/>
      <c r="N259" s="99"/>
      <c r="O259" s="82"/>
      <c r="P259" s="75"/>
      <c r="Q259" s="59" t="str">
        <f>IF(C259="","",'OPĆI DIO'!$C$1)</f>
        <v/>
      </c>
      <c r="R259" s="59" t="str">
        <f t="shared" ref="R259:R322" si="22">LEFT(C259,3)</f>
        <v/>
      </c>
      <c r="S259" s="59" t="str">
        <f t="shared" ref="S259:S322" si="23">LEFT(C259,2)</f>
        <v/>
      </c>
      <c r="T259" s="59" t="str">
        <f t="shared" ref="T259:T322" si="24">MID(G259,2,2)</f>
        <v/>
      </c>
      <c r="U259" s="59" t="str">
        <f t="shared" ref="U259:U322" si="25">LEFT(C259,1)</f>
        <v/>
      </c>
      <c r="V259" s="59"/>
      <c r="W259" s="59"/>
      <c r="X259" s="59"/>
      <c r="Y259" s="59"/>
      <c r="Z259" s="59"/>
      <c r="AA259" s="59"/>
      <c r="AB259" s="59"/>
      <c r="AC259" s="59"/>
      <c r="AD259" s="59"/>
      <c r="AE259" s="59" t="s">
        <v>1938</v>
      </c>
      <c r="AF259" s="59" t="s">
        <v>1939</v>
      </c>
      <c r="AG259" s="59" t="str">
        <f t="shared" si="21"/>
        <v>A679077</v>
      </c>
      <c r="AH259" s="59" t="s">
        <v>677</v>
      </c>
    </row>
    <row r="260" spans="1:34" ht="15.75" customHeight="1">
      <c r="A260" s="93"/>
      <c r="B260" s="72"/>
      <c r="C260" s="99"/>
      <c r="D260" s="72"/>
      <c r="E260" s="93"/>
      <c r="F260" s="72"/>
      <c r="G260" s="72"/>
      <c r="H260" s="77"/>
      <c r="I260" s="77"/>
      <c r="J260" s="77"/>
      <c r="K260" s="99"/>
      <c r="L260" s="100"/>
      <c r="M260" s="100"/>
      <c r="N260" s="99"/>
      <c r="O260" s="82"/>
      <c r="P260" s="75"/>
      <c r="Q260" s="59" t="str">
        <f>IF(C260="","",'OPĆI DIO'!$C$1)</f>
        <v/>
      </c>
      <c r="R260" s="59" t="str">
        <f t="shared" si="22"/>
        <v/>
      </c>
      <c r="S260" s="59" t="str">
        <f t="shared" si="23"/>
        <v/>
      </c>
      <c r="T260" s="59" t="str">
        <f t="shared" si="24"/>
        <v/>
      </c>
      <c r="U260" s="59" t="str">
        <f t="shared" si="25"/>
        <v/>
      </c>
      <c r="V260" s="59"/>
      <c r="W260" s="59"/>
      <c r="X260" s="59"/>
      <c r="Y260" s="59"/>
      <c r="Z260" s="59"/>
      <c r="AA260" s="59"/>
      <c r="AB260" s="59"/>
      <c r="AC260" s="59"/>
      <c r="AD260" s="59"/>
      <c r="AE260" s="59" t="s">
        <v>1940</v>
      </c>
      <c r="AF260" s="59" t="s">
        <v>1941</v>
      </c>
      <c r="AG260" s="59" t="str">
        <f t="shared" si="21"/>
        <v>A679077</v>
      </c>
      <c r="AH260" s="59" t="s">
        <v>677</v>
      </c>
    </row>
    <row r="261" spans="1:34" ht="15.75" customHeight="1">
      <c r="A261" s="93"/>
      <c r="B261" s="72"/>
      <c r="C261" s="99"/>
      <c r="D261" s="72"/>
      <c r="E261" s="93"/>
      <c r="F261" s="72"/>
      <c r="G261" s="72"/>
      <c r="H261" s="77"/>
      <c r="I261" s="77"/>
      <c r="J261" s="77"/>
      <c r="K261" s="99"/>
      <c r="L261" s="100"/>
      <c r="M261" s="100"/>
      <c r="N261" s="99"/>
      <c r="O261" s="82"/>
      <c r="P261" s="75"/>
      <c r="Q261" s="59" t="str">
        <f>IF(C261="","",'OPĆI DIO'!$C$1)</f>
        <v/>
      </c>
      <c r="R261" s="59" t="str">
        <f t="shared" si="22"/>
        <v/>
      </c>
      <c r="S261" s="59" t="str">
        <f t="shared" si="23"/>
        <v/>
      </c>
      <c r="T261" s="59" t="str">
        <f t="shared" si="24"/>
        <v/>
      </c>
      <c r="U261" s="59" t="str">
        <f t="shared" si="25"/>
        <v/>
      </c>
      <c r="V261" s="59"/>
      <c r="W261" s="59"/>
      <c r="X261" s="59"/>
      <c r="Y261" s="59"/>
      <c r="Z261" s="59"/>
      <c r="AA261" s="59"/>
      <c r="AB261" s="59"/>
      <c r="AC261" s="59"/>
      <c r="AD261" s="59"/>
      <c r="AE261" s="59" t="s">
        <v>1942</v>
      </c>
      <c r="AF261" s="59" t="s">
        <v>1943</v>
      </c>
      <c r="AG261" s="59" t="str">
        <f t="shared" si="21"/>
        <v>A679077</v>
      </c>
      <c r="AH261" s="59" t="s">
        <v>677</v>
      </c>
    </row>
    <row r="262" spans="1:34" ht="15.75" customHeight="1">
      <c r="A262" s="93"/>
      <c r="B262" s="72"/>
      <c r="C262" s="99"/>
      <c r="D262" s="72"/>
      <c r="E262" s="93"/>
      <c r="F262" s="72"/>
      <c r="G262" s="72"/>
      <c r="H262" s="77"/>
      <c r="I262" s="77"/>
      <c r="J262" s="77"/>
      <c r="K262" s="99"/>
      <c r="L262" s="100"/>
      <c r="M262" s="100"/>
      <c r="N262" s="99"/>
      <c r="O262" s="82"/>
      <c r="P262" s="75"/>
      <c r="Q262" s="59" t="str">
        <f>IF(C262="","",'OPĆI DIO'!$C$1)</f>
        <v/>
      </c>
      <c r="R262" s="59" t="str">
        <f t="shared" si="22"/>
        <v/>
      </c>
      <c r="S262" s="59" t="str">
        <f t="shared" si="23"/>
        <v/>
      </c>
      <c r="T262" s="59" t="str">
        <f t="shared" si="24"/>
        <v/>
      </c>
      <c r="U262" s="59" t="str">
        <f t="shared" si="25"/>
        <v/>
      </c>
      <c r="V262" s="59"/>
      <c r="W262" s="59"/>
      <c r="X262" s="59"/>
      <c r="Y262" s="59"/>
      <c r="Z262" s="59"/>
      <c r="AA262" s="59"/>
      <c r="AB262" s="59"/>
      <c r="AC262" s="59"/>
      <c r="AD262" s="59"/>
      <c r="AE262" s="59" t="s">
        <v>1944</v>
      </c>
      <c r="AF262" s="59" t="s">
        <v>1945</v>
      </c>
      <c r="AG262" s="59" t="str">
        <f t="shared" si="21"/>
        <v>A679077</v>
      </c>
      <c r="AH262" s="59" t="s">
        <v>677</v>
      </c>
    </row>
    <row r="263" spans="1:34" ht="15.75" customHeight="1">
      <c r="A263" s="93"/>
      <c r="B263" s="72"/>
      <c r="C263" s="99"/>
      <c r="D263" s="72"/>
      <c r="E263" s="93"/>
      <c r="F263" s="72"/>
      <c r="G263" s="72"/>
      <c r="H263" s="77"/>
      <c r="I263" s="77"/>
      <c r="J263" s="77"/>
      <c r="K263" s="99"/>
      <c r="L263" s="100"/>
      <c r="M263" s="100"/>
      <c r="N263" s="99"/>
      <c r="O263" s="82"/>
      <c r="P263" s="75"/>
      <c r="Q263" s="59" t="str">
        <f>IF(C263="","",'OPĆI DIO'!$C$1)</f>
        <v/>
      </c>
      <c r="R263" s="59" t="str">
        <f t="shared" si="22"/>
        <v/>
      </c>
      <c r="S263" s="59" t="str">
        <f t="shared" si="23"/>
        <v/>
      </c>
      <c r="T263" s="59" t="str">
        <f t="shared" si="24"/>
        <v/>
      </c>
      <c r="U263" s="59" t="str">
        <f t="shared" si="25"/>
        <v/>
      </c>
      <c r="V263" s="59"/>
      <c r="W263" s="59"/>
      <c r="X263" s="59"/>
      <c r="Y263" s="59"/>
      <c r="Z263" s="59"/>
      <c r="AA263" s="59"/>
      <c r="AB263" s="59"/>
      <c r="AC263" s="59"/>
      <c r="AD263" s="59"/>
      <c r="AE263" s="59" t="s">
        <v>1946</v>
      </c>
      <c r="AF263" s="59" t="s">
        <v>1947</v>
      </c>
      <c r="AG263" s="59" t="str">
        <f t="shared" si="21"/>
        <v>A679077</v>
      </c>
      <c r="AH263" s="59" t="s">
        <v>677</v>
      </c>
    </row>
    <row r="264" spans="1:34" ht="15.75" customHeight="1">
      <c r="A264" s="93"/>
      <c r="B264" s="72"/>
      <c r="C264" s="99"/>
      <c r="D264" s="72"/>
      <c r="E264" s="93"/>
      <c r="F264" s="72"/>
      <c r="G264" s="72"/>
      <c r="H264" s="77"/>
      <c r="I264" s="77"/>
      <c r="J264" s="77"/>
      <c r="K264" s="99"/>
      <c r="L264" s="100"/>
      <c r="M264" s="100"/>
      <c r="N264" s="99"/>
      <c r="O264" s="82"/>
      <c r="P264" s="75"/>
      <c r="Q264" s="59" t="str">
        <f>IF(C264="","",'OPĆI DIO'!$C$1)</f>
        <v/>
      </c>
      <c r="R264" s="59" t="str">
        <f t="shared" si="22"/>
        <v/>
      </c>
      <c r="S264" s="59" t="str">
        <f t="shared" si="23"/>
        <v/>
      </c>
      <c r="T264" s="59" t="str">
        <f t="shared" si="24"/>
        <v/>
      </c>
      <c r="U264" s="59" t="str">
        <f t="shared" si="25"/>
        <v/>
      </c>
      <c r="V264" s="59"/>
      <c r="W264" s="59"/>
      <c r="X264" s="59"/>
      <c r="Y264" s="59"/>
      <c r="Z264" s="59"/>
      <c r="AA264" s="59"/>
      <c r="AB264" s="59"/>
      <c r="AC264" s="59"/>
      <c r="AD264" s="59"/>
      <c r="AE264" s="59" t="s">
        <v>1948</v>
      </c>
      <c r="AF264" s="59" t="s">
        <v>1949</v>
      </c>
      <c r="AG264" s="59" t="str">
        <f t="shared" ref="AG264:AG327" si="26">LEFT(AE264,7)</f>
        <v>A679077</v>
      </c>
      <c r="AH264" s="59" t="s">
        <v>677</v>
      </c>
    </row>
    <row r="265" spans="1:34" ht="15.75" customHeight="1">
      <c r="A265" s="93"/>
      <c r="B265" s="72"/>
      <c r="C265" s="99"/>
      <c r="D265" s="72"/>
      <c r="E265" s="93"/>
      <c r="F265" s="72"/>
      <c r="G265" s="72"/>
      <c r="H265" s="77"/>
      <c r="I265" s="77"/>
      <c r="J265" s="77"/>
      <c r="K265" s="99"/>
      <c r="L265" s="100"/>
      <c r="M265" s="100"/>
      <c r="N265" s="99"/>
      <c r="O265" s="82"/>
      <c r="P265" s="75"/>
      <c r="Q265" s="59" t="str">
        <f>IF(C265="","",'OPĆI DIO'!$C$1)</f>
        <v/>
      </c>
      <c r="R265" s="59" t="str">
        <f t="shared" si="22"/>
        <v/>
      </c>
      <c r="S265" s="59" t="str">
        <f t="shared" si="23"/>
        <v/>
      </c>
      <c r="T265" s="59" t="str">
        <f t="shared" si="24"/>
        <v/>
      </c>
      <c r="U265" s="59" t="str">
        <f t="shared" si="25"/>
        <v/>
      </c>
      <c r="V265" s="59"/>
      <c r="W265" s="59"/>
      <c r="X265" s="59"/>
      <c r="Y265" s="59"/>
      <c r="Z265" s="59"/>
      <c r="AA265" s="59"/>
      <c r="AB265" s="59"/>
      <c r="AC265" s="59"/>
      <c r="AD265" s="59"/>
      <c r="AE265" s="59" t="s">
        <v>1950</v>
      </c>
      <c r="AF265" s="59" t="s">
        <v>1951</v>
      </c>
      <c r="AG265" s="59" t="str">
        <f t="shared" si="26"/>
        <v>A679077</v>
      </c>
      <c r="AH265" s="59" t="s">
        <v>677</v>
      </c>
    </row>
    <row r="266" spans="1:34" ht="15.75" customHeight="1">
      <c r="A266" s="93"/>
      <c r="B266" s="72"/>
      <c r="C266" s="99"/>
      <c r="D266" s="72"/>
      <c r="E266" s="93"/>
      <c r="F266" s="72"/>
      <c r="G266" s="72"/>
      <c r="H266" s="77"/>
      <c r="I266" s="77"/>
      <c r="J266" s="77"/>
      <c r="K266" s="99"/>
      <c r="L266" s="100"/>
      <c r="M266" s="100"/>
      <c r="N266" s="99"/>
      <c r="O266" s="82"/>
      <c r="P266" s="75"/>
      <c r="Q266" s="59" t="str">
        <f>IF(C266="","",'OPĆI DIO'!$C$1)</f>
        <v/>
      </c>
      <c r="R266" s="59" t="str">
        <f t="shared" si="22"/>
        <v/>
      </c>
      <c r="S266" s="59" t="str">
        <f t="shared" si="23"/>
        <v/>
      </c>
      <c r="T266" s="59" t="str">
        <f t="shared" si="24"/>
        <v/>
      </c>
      <c r="U266" s="59" t="str">
        <f t="shared" si="25"/>
        <v/>
      </c>
      <c r="V266" s="59"/>
      <c r="W266" s="59"/>
      <c r="X266" s="59"/>
      <c r="Y266" s="59"/>
      <c r="Z266" s="59"/>
      <c r="AA266" s="59"/>
      <c r="AB266" s="59"/>
      <c r="AC266" s="59"/>
      <c r="AD266" s="59"/>
      <c r="AE266" s="59" t="s">
        <v>1952</v>
      </c>
      <c r="AF266" s="59" t="s">
        <v>1953</v>
      </c>
      <c r="AG266" s="59" t="str">
        <f t="shared" si="26"/>
        <v>A679077</v>
      </c>
      <c r="AH266" s="59" t="s">
        <v>677</v>
      </c>
    </row>
    <row r="267" spans="1:34" ht="15.75" customHeight="1">
      <c r="A267" s="93"/>
      <c r="B267" s="72"/>
      <c r="C267" s="99"/>
      <c r="D267" s="72"/>
      <c r="E267" s="93"/>
      <c r="F267" s="72"/>
      <c r="G267" s="72"/>
      <c r="H267" s="77"/>
      <c r="I267" s="77"/>
      <c r="J267" s="77"/>
      <c r="K267" s="99"/>
      <c r="L267" s="100"/>
      <c r="M267" s="100"/>
      <c r="N267" s="99"/>
      <c r="O267" s="82"/>
      <c r="P267" s="75"/>
      <c r="Q267" s="59" t="str">
        <f>IF(C267="","",'OPĆI DIO'!$C$1)</f>
        <v/>
      </c>
      <c r="R267" s="59" t="str">
        <f t="shared" si="22"/>
        <v/>
      </c>
      <c r="S267" s="59" t="str">
        <f t="shared" si="23"/>
        <v/>
      </c>
      <c r="T267" s="59" t="str">
        <f t="shared" si="24"/>
        <v/>
      </c>
      <c r="U267" s="59" t="str">
        <f t="shared" si="25"/>
        <v/>
      </c>
      <c r="V267" s="59"/>
      <c r="W267" s="59"/>
      <c r="X267" s="59"/>
      <c r="Y267" s="59"/>
      <c r="Z267" s="59"/>
      <c r="AA267" s="59"/>
      <c r="AB267" s="59"/>
      <c r="AC267" s="59"/>
      <c r="AD267" s="59"/>
      <c r="AE267" s="59" t="s">
        <v>1954</v>
      </c>
      <c r="AF267" s="59" t="s">
        <v>1955</v>
      </c>
      <c r="AG267" s="59" t="str">
        <f t="shared" si="26"/>
        <v>A679077</v>
      </c>
      <c r="AH267" s="59" t="s">
        <v>677</v>
      </c>
    </row>
    <row r="268" spans="1:34" ht="15.75" customHeight="1">
      <c r="A268" s="93"/>
      <c r="B268" s="72"/>
      <c r="C268" s="99"/>
      <c r="D268" s="72"/>
      <c r="E268" s="93"/>
      <c r="F268" s="72"/>
      <c r="G268" s="72"/>
      <c r="H268" s="77"/>
      <c r="I268" s="77"/>
      <c r="J268" s="77"/>
      <c r="K268" s="99"/>
      <c r="L268" s="100"/>
      <c r="M268" s="100"/>
      <c r="N268" s="99"/>
      <c r="O268" s="82"/>
      <c r="P268" s="75"/>
      <c r="Q268" s="59" t="str">
        <f>IF(C268="","",'OPĆI DIO'!$C$1)</f>
        <v/>
      </c>
      <c r="R268" s="59" t="str">
        <f t="shared" si="22"/>
        <v/>
      </c>
      <c r="S268" s="59" t="str">
        <f t="shared" si="23"/>
        <v/>
      </c>
      <c r="T268" s="59" t="str">
        <f t="shared" si="24"/>
        <v/>
      </c>
      <c r="U268" s="59" t="str">
        <f t="shared" si="25"/>
        <v/>
      </c>
      <c r="V268" s="59"/>
      <c r="W268" s="59"/>
      <c r="X268" s="59"/>
      <c r="Y268" s="59"/>
      <c r="Z268" s="59"/>
      <c r="AA268" s="59"/>
      <c r="AB268" s="59"/>
      <c r="AC268" s="59"/>
      <c r="AD268" s="59"/>
      <c r="AE268" s="59" t="s">
        <v>1956</v>
      </c>
      <c r="AF268" s="59" t="s">
        <v>1957</v>
      </c>
      <c r="AG268" s="59" t="str">
        <f t="shared" si="26"/>
        <v>A679077</v>
      </c>
      <c r="AH268" s="59" t="s">
        <v>677</v>
      </c>
    </row>
    <row r="269" spans="1:34" ht="15.75" customHeight="1">
      <c r="A269" s="93"/>
      <c r="B269" s="72"/>
      <c r="C269" s="99"/>
      <c r="D269" s="72"/>
      <c r="E269" s="93"/>
      <c r="F269" s="72"/>
      <c r="G269" s="72"/>
      <c r="H269" s="77"/>
      <c r="I269" s="77"/>
      <c r="J269" s="77"/>
      <c r="K269" s="99"/>
      <c r="L269" s="100"/>
      <c r="M269" s="100"/>
      <c r="N269" s="99"/>
      <c r="O269" s="82"/>
      <c r="P269" s="75"/>
      <c r="Q269" s="59" t="str">
        <f>IF(C269="","",'OPĆI DIO'!$C$1)</f>
        <v/>
      </c>
      <c r="R269" s="59" t="str">
        <f t="shared" si="22"/>
        <v/>
      </c>
      <c r="S269" s="59" t="str">
        <f t="shared" si="23"/>
        <v/>
      </c>
      <c r="T269" s="59" t="str">
        <f t="shared" si="24"/>
        <v/>
      </c>
      <c r="U269" s="59" t="str">
        <f t="shared" si="25"/>
        <v/>
      </c>
      <c r="V269" s="59"/>
      <c r="W269" s="59"/>
      <c r="X269" s="59"/>
      <c r="Y269" s="59"/>
      <c r="Z269" s="59"/>
      <c r="AA269" s="59"/>
      <c r="AB269" s="59"/>
      <c r="AC269" s="59"/>
      <c r="AD269" s="59"/>
      <c r="AE269" s="59" t="s">
        <v>1958</v>
      </c>
      <c r="AF269" s="59" t="s">
        <v>1959</v>
      </c>
      <c r="AG269" s="59" t="str">
        <f t="shared" si="26"/>
        <v>A679077</v>
      </c>
      <c r="AH269" s="59" t="s">
        <v>677</v>
      </c>
    </row>
    <row r="270" spans="1:34" ht="15.75" customHeight="1">
      <c r="A270" s="93"/>
      <c r="B270" s="72"/>
      <c r="C270" s="99"/>
      <c r="D270" s="72"/>
      <c r="E270" s="93"/>
      <c r="F270" s="72"/>
      <c r="G270" s="72"/>
      <c r="H270" s="77"/>
      <c r="I270" s="77"/>
      <c r="J270" s="77"/>
      <c r="K270" s="99"/>
      <c r="L270" s="100"/>
      <c r="M270" s="100"/>
      <c r="N270" s="99"/>
      <c r="O270" s="82"/>
      <c r="P270" s="75"/>
      <c r="Q270" s="59" t="str">
        <f>IF(C270="","",'OPĆI DIO'!$C$1)</f>
        <v/>
      </c>
      <c r="R270" s="59" t="str">
        <f t="shared" si="22"/>
        <v/>
      </c>
      <c r="S270" s="59" t="str">
        <f t="shared" si="23"/>
        <v/>
      </c>
      <c r="T270" s="59" t="str">
        <f t="shared" si="24"/>
        <v/>
      </c>
      <c r="U270" s="59" t="str">
        <f t="shared" si="25"/>
        <v/>
      </c>
      <c r="V270" s="59"/>
      <c r="W270" s="59"/>
      <c r="X270" s="59"/>
      <c r="Y270" s="59"/>
      <c r="Z270" s="59"/>
      <c r="AA270" s="59"/>
      <c r="AB270" s="59"/>
      <c r="AC270" s="59"/>
      <c r="AD270" s="59"/>
      <c r="AE270" s="59" t="s">
        <v>1960</v>
      </c>
      <c r="AF270" s="59" t="s">
        <v>1961</v>
      </c>
      <c r="AG270" s="59" t="str">
        <f t="shared" si="26"/>
        <v>A679077</v>
      </c>
      <c r="AH270" s="59" t="s">
        <v>677</v>
      </c>
    </row>
    <row r="271" spans="1:34" ht="15.75" customHeight="1">
      <c r="A271" s="93"/>
      <c r="B271" s="72"/>
      <c r="C271" s="99"/>
      <c r="D271" s="72"/>
      <c r="E271" s="93"/>
      <c r="F271" s="72"/>
      <c r="G271" s="72"/>
      <c r="H271" s="77"/>
      <c r="I271" s="77"/>
      <c r="J271" s="77"/>
      <c r="K271" s="99"/>
      <c r="L271" s="100"/>
      <c r="M271" s="100"/>
      <c r="N271" s="99"/>
      <c r="O271" s="82"/>
      <c r="P271" s="75"/>
      <c r="Q271" s="59" t="str">
        <f>IF(C271="","",'OPĆI DIO'!$C$1)</f>
        <v/>
      </c>
      <c r="R271" s="59" t="str">
        <f t="shared" si="22"/>
        <v/>
      </c>
      <c r="S271" s="59" t="str">
        <f t="shared" si="23"/>
        <v/>
      </c>
      <c r="T271" s="59" t="str">
        <f t="shared" si="24"/>
        <v/>
      </c>
      <c r="U271" s="59" t="str">
        <f t="shared" si="25"/>
        <v/>
      </c>
      <c r="V271" s="59"/>
      <c r="W271" s="59"/>
      <c r="X271" s="59"/>
      <c r="Y271" s="59"/>
      <c r="Z271" s="59"/>
      <c r="AA271" s="59"/>
      <c r="AB271" s="59"/>
      <c r="AC271" s="59"/>
      <c r="AD271" s="59"/>
      <c r="AE271" s="59" t="s">
        <v>1962</v>
      </c>
      <c r="AF271" s="59" t="s">
        <v>1963</v>
      </c>
      <c r="AG271" s="59" t="str">
        <f t="shared" si="26"/>
        <v>A679077</v>
      </c>
      <c r="AH271" s="59" t="s">
        <v>677</v>
      </c>
    </row>
    <row r="272" spans="1:34" ht="15.75" customHeight="1">
      <c r="A272" s="93"/>
      <c r="B272" s="72"/>
      <c r="C272" s="99"/>
      <c r="D272" s="72"/>
      <c r="E272" s="93"/>
      <c r="F272" s="72"/>
      <c r="G272" s="72"/>
      <c r="H272" s="77"/>
      <c r="I272" s="77"/>
      <c r="J272" s="77"/>
      <c r="K272" s="99"/>
      <c r="L272" s="100"/>
      <c r="M272" s="100"/>
      <c r="N272" s="99"/>
      <c r="O272" s="82"/>
      <c r="P272" s="75"/>
      <c r="Q272" s="59" t="str">
        <f>IF(C272="","",'OPĆI DIO'!$C$1)</f>
        <v/>
      </c>
      <c r="R272" s="59" t="str">
        <f t="shared" si="22"/>
        <v/>
      </c>
      <c r="S272" s="59" t="str">
        <f t="shared" si="23"/>
        <v/>
      </c>
      <c r="T272" s="59" t="str">
        <f t="shared" si="24"/>
        <v/>
      </c>
      <c r="U272" s="59" t="str">
        <f t="shared" si="25"/>
        <v/>
      </c>
      <c r="V272" s="59"/>
      <c r="W272" s="59"/>
      <c r="X272" s="59"/>
      <c r="Y272" s="59"/>
      <c r="Z272" s="59"/>
      <c r="AA272" s="59"/>
      <c r="AB272" s="59"/>
      <c r="AC272" s="59"/>
      <c r="AD272" s="59"/>
      <c r="AE272" s="59" t="s">
        <v>1964</v>
      </c>
      <c r="AF272" s="59" t="s">
        <v>1965</v>
      </c>
      <c r="AG272" s="59" t="str">
        <f t="shared" si="26"/>
        <v>A679077</v>
      </c>
      <c r="AH272" s="59" t="s">
        <v>677</v>
      </c>
    </row>
    <row r="273" spans="1:34" ht="15.75" customHeight="1">
      <c r="A273" s="93"/>
      <c r="B273" s="72"/>
      <c r="C273" s="99"/>
      <c r="D273" s="72"/>
      <c r="E273" s="93"/>
      <c r="F273" s="72"/>
      <c r="G273" s="72"/>
      <c r="H273" s="77"/>
      <c r="I273" s="77"/>
      <c r="J273" s="77"/>
      <c r="K273" s="99"/>
      <c r="L273" s="100"/>
      <c r="M273" s="100"/>
      <c r="N273" s="99"/>
      <c r="O273" s="82"/>
      <c r="P273" s="75"/>
      <c r="Q273" s="59" t="str">
        <f>IF(C273="","",'OPĆI DIO'!$C$1)</f>
        <v/>
      </c>
      <c r="R273" s="59" t="str">
        <f t="shared" si="22"/>
        <v/>
      </c>
      <c r="S273" s="59" t="str">
        <f t="shared" si="23"/>
        <v/>
      </c>
      <c r="T273" s="59" t="str">
        <f t="shared" si="24"/>
        <v/>
      </c>
      <c r="U273" s="59" t="str">
        <f t="shared" si="25"/>
        <v/>
      </c>
      <c r="V273" s="59"/>
      <c r="W273" s="59"/>
      <c r="X273" s="59"/>
      <c r="Y273" s="59"/>
      <c r="Z273" s="59"/>
      <c r="AA273" s="59"/>
      <c r="AB273" s="59"/>
      <c r="AC273" s="59"/>
      <c r="AD273" s="59"/>
      <c r="AE273" s="59" t="s">
        <v>1966</v>
      </c>
      <c r="AF273" s="59" t="s">
        <v>1967</v>
      </c>
      <c r="AG273" s="59" t="str">
        <f t="shared" si="26"/>
        <v>A679077</v>
      </c>
      <c r="AH273" s="59" t="s">
        <v>677</v>
      </c>
    </row>
    <row r="274" spans="1:34" ht="15.75" customHeight="1">
      <c r="A274" s="93"/>
      <c r="B274" s="72"/>
      <c r="C274" s="99"/>
      <c r="D274" s="72"/>
      <c r="E274" s="93"/>
      <c r="F274" s="72"/>
      <c r="G274" s="72"/>
      <c r="H274" s="77"/>
      <c r="I274" s="77"/>
      <c r="J274" s="77"/>
      <c r="K274" s="99"/>
      <c r="L274" s="100"/>
      <c r="M274" s="100"/>
      <c r="N274" s="99"/>
      <c r="O274" s="82"/>
      <c r="P274" s="75"/>
      <c r="Q274" s="59" t="str">
        <f>IF(C274="","",'OPĆI DIO'!$C$1)</f>
        <v/>
      </c>
      <c r="R274" s="59" t="str">
        <f t="shared" si="22"/>
        <v/>
      </c>
      <c r="S274" s="59" t="str">
        <f t="shared" si="23"/>
        <v/>
      </c>
      <c r="T274" s="59" t="str">
        <f t="shared" si="24"/>
        <v/>
      </c>
      <c r="U274" s="59" t="str">
        <f t="shared" si="25"/>
        <v/>
      </c>
      <c r="V274" s="59"/>
      <c r="W274" s="59"/>
      <c r="X274" s="59"/>
      <c r="Y274" s="59"/>
      <c r="Z274" s="59"/>
      <c r="AA274" s="59"/>
      <c r="AB274" s="59"/>
      <c r="AC274" s="59"/>
      <c r="AD274" s="59"/>
      <c r="AE274" s="59" t="s">
        <v>1968</v>
      </c>
      <c r="AF274" s="59" t="s">
        <v>1969</v>
      </c>
      <c r="AG274" s="59" t="str">
        <f t="shared" si="26"/>
        <v>A679077</v>
      </c>
      <c r="AH274" s="59" t="s">
        <v>677</v>
      </c>
    </row>
    <row r="275" spans="1:34" ht="15.75" customHeight="1">
      <c r="A275" s="93"/>
      <c r="B275" s="72"/>
      <c r="C275" s="99"/>
      <c r="D275" s="72"/>
      <c r="E275" s="93"/>
      <c r="F275" s="72"/>
      <c r="G275" s="72"/>
      <c r="H275" s="77"/>
      <c r="I275" s="77"/>
      <c r="J275" s="77"/>
      <c r="K275" s="99"/>
      <c r="L275" s="100"/>
      <c r="M275" s="100"/>
      <c r="N275" s="99"/>
      <c r="O275" s="82"/>
      <c r="P275" s="75"/>
      <c r="Q275" s="59" t="str">
        <f>IF(C275="","",'OPĆI DIO'!$C$1)</f>
        <v/>
      </c>
      <c r="R275" s="59" t="str">
        <f t="shared" si="22"/>
        <v/>
      </c>
      <c r="S275" s="59" t="str">
        <f t="shared" si="23"/>
        <v/>
      </c>
      <c r="T275" s="59" t="str">
        <f t="shared" si="24"/>
        <v/>
      </c>
      <c r="U275" s="59" t="str">
        <f t="shared" si="25"/>
        <v/>
      </c>
      <c r="V275" s="59"/>
      <c r="W275" s="59"/>
      <c r="X275" s="59"/>
      <c r="Y275" s="59"/>
      <c r="Z275" s="59"/>
      <c r="AA275" s="59"/>
      <c r="AB275" s="59"/>
      <c r="AC275" s="59"/>
      <c r="AD275" s="59"/>
      <c r="AE275" s="59" t="s">
        <v>1970</v>
      </c>
      <c r="AF275" s="59" t="s">
        <v>1971</v>
      </c>
      <c r="AG275" s="59" t="str">
        <f t="shared" si="26"/>
        <v>A679077</v>
      </c>
      <c r="AH275" s="59" t="s">
        <v>677</v>
      </c>
    </row>
    <row r="276" spans="1:34" ht="15.75" customHeight="1">
      <c r="A276" s="93"/>
      <c r="B276" s="72"/>
      <c r="C276" s="99"/>
      <c r="D276" s="72"/>
      <c r="E276" s="93"/>
      <c r="F276" s="72"/>
      <c r="G276" s="72"/>
      <c r="H276" s="77"/>
      <c r="I276" s="77"/>
      <c r="J276" s="77"/>
      <c r="K276" s="99"/>
      <c r="L276" s="100"/>
      <c r="M276" s="100"/>
      <c r="N276" s="99"/>
      <c r="O276" s="82"/>
      <c r="P276" s="75"/>
      <c r="Q276" s="59" t="str">
        <f>IF(C276="","",'OPĆI DIO'!$C$1)</f>
        <v/>
      </c>
      <c r="R276" s="59" t="str">
        <f t="shared" si="22"/>
        <v/>
      </c>
      <c r="S276" s="59" t="str">
        <f t="shared" si="23"/>
        <v/>
      </c>
      <c r="T276" s="59" t="str">
        <f t="shared" si="24"/>
        <v/>
      </c>
      <c r="U276" s="59" t="str">
        <f t="shared" si="25"/>
        <v/>
      </c>
      <c r="V276" s="59"/>
      <c r="W276" s="59"/>
      <c r="X276" s="59"/>
      <c r="Y276" s="59"/>
      <c r="Z276" s="59"/>
      <c r="AA276" s="59"/>
      <c r="AB276" s="59"/>
      <c r="AC276" s="59"/>
      <c r="AD276" s="59"/>
      <c r="AE276" s="59" t="s">
        <v>1972</v>
      </c>
      <c r="AF276" s="59" t="s">
        <v>1973</v>
      </c>
      <c r="AG276" s="59" t="str">
        <f t="shared" si="26"/>
        <v>A679077</v>
      </c>
      <c r="AH276" s="59" t="s">
        <v>677</v>
      </c>
    </row>
    <row r="277" spans="1:34" ht="15.75" customHeight="1">
      <c r="A277" s="93"/>
      <c r="B277" s="72"/>
      <c r="C277" s="99"/>
      <c r="D277" s="72"/>
      <c r="E277" s="93"/>
      <c r="F277" s="72"/>
      <c r="G277" s="72"/>
      <c r="H277" s="77"/>
      <c r="I277" s="77"/>
      <c r="J277" s="77"/>
      <c r="K277" s="99"/>
      <c r="L277" s="100"/>
      <c r="M277" s="100"/>
      <c r="N277" s="99"/>
      <c r="O277" s="82"/>
      <c r="P277" s="75"/>
      <c r="Q277" s="59" t="str">
        <f>IF(C277="","",'OPĆI DIO'!$C$1)</f>
        <v/>
      </c>
      <c r="R277" s="59" t="str">
        <f t="shared" si="22"/>
        <v/>
      </c>
      <c r="S277" s="59" t="str">
        <f t="shared" si="23"/>
        <v/>
      </c>
      <c r="T277" s="59" t="str">
        <f t="shared" si="24"/>
        <v/>
      </c>
      <c r="U277" s="59" t="str">
        <f t="shared" si="25"/>
        <v/>
      </c>
      <c r="V277" s="59"/>
      <c r="W277" s="59"/>
      <c r="X277" s="59"/>
      <c r="Y277" s="59"/>
      <c r="Z277" s="59"/>
      <c r="AA277" s="59"/>
      <c r="AB277" s="59"/>
      <c r="AC277" s="59"/>
      <c r="AD277" s="59"/>
      <c r="AE277" s="59" t="s">
        <v>1974</v>
      </c>
      <c r="AF277" s="59" t="s">
        <v>1975</v>
      </c>
      <c r="AG277" s="59" t="str">
        <f t="shared" si="26"/>
        <v>A679077</v>
      </c>
      <c r="AH277" s="59" t="s">
        <v>677</v>
      </c>
    </row>
    <row r="278" spans="1:34" ht="15.75" customHeight="1">
      <c r="A278" s="93"/>
      <c r="B278" s="72"/>
      <c r="C278" s="99"/>
      <c r="D278" s="72"/>
      <c r="E278" s="93"/>
      <c r="F278" s="72"/>
      <c r="G278" s="72"/>
      <c r="H278" s="77"/>
      <c r="I278" s="77"/>
      <c r="J278" s="77"/>
      <c r="K278" s="99"/>
      <c r="L278" s="100"/>
      <c r="M278" s="100"/>
      <c r="N278" s="99"/>
      <c r="O278" s="82"/>
      <c r="P278" s="75"/>
      <c r="Q278" s="59" t="str">
        <f>IF(C278="","",'OPĆI DIO'!$C$1)</f>
        <v/>
      </c>
      <c r="R278" s="59" t="str">
        <f t="shared" si="22"/>
        <v/>
      </c>
      <c r="S278" s="59" t="str">
        <f t="shared" si="23"/>
        <v/>
      </c>
      <c r="T278" s="59" t="str">
        <f t="shared" si="24"/>
        <v/>
      </c>
      <c r="U278" s="59" t="str">
        <f t="shared" si="25"/>
        <v/>
      </c>
      <c r="V278" s="59"/>
      <c r="W278" s="59"/>
      <c r="X278" s="59"/>
      <c r="Y278" s="59"/>
      <c r="Z278" s="59"/>
      <c r="AA278" s="59"/>
      <c r="AB278" s="59"/>
      <c r="AC278" s="59"/>
      <c r="AD278" s="59"/>
      <c r="AE278" s="59" t="s">
        <v>1976</v>
      </c>
      <c r="AF278" s="59" t="s">
        <v>1977</v>
      </c>
      <c r="AG278" s="59" t="str">
        <f t="shared" si="26"/>
        <v>A679077</v>
      </c>
      <c r="AH278" s="59" t="s">
        <v>677</v>
      </c>
    </row>
    <row r="279" spans="1:34" ht="15.75" customHeight="1">
      <c r="A279" s="93"/>
      <c r="B279" s="72"/>
      <c r="C279" s="99"/>
      <c r="D279" s="72"/>
      <c r="E279" s="93"/>
      <c r="F279" s="72"/>
      <c r="G279" s="72"/>
      <c r="H279" s="77"/>
      <c r="I279" s="77"/>
      <c r="J279" s="77"/>
      <c r="K279" s="99"/>
      <c r="L279" s="100"/>
      <c r="M279" s="100"/>
      <c r="N279" s="99"/>
      <c r="O279" s="82"/>
      <c r="P279" s="75"/>
      <c r="Q279" s="59" t="str">
        <f>IF(C279="","",'OPĆI DIO'!$C$1)</f>
        <v/>
      </c>
      <c r="R279" s="59" t="str">
        <f t="shared" si="22"/>
        <v/>
      </c>
      <c r="S279" s="59" t="str">
        <f t="shared" si="23"/>
        <v/>
      </c>
      <c r="T279" s="59" t="str">
        <f t="shared" si="24"/>
        <v/>
      </c>
      <c r="U279" s="59" t="str">
        <f t="shared" si="25"/>
        <v/>
      </c>
      <c r="V279" s="59"/>
      <c r="W279" s="59"/>
      <c r="X279" s="59"/>
      <c r="Y279" s="59"/>
      <c r="Z279" s="59"/>
      <c r="AA279" s="59"/>
      <c r="AB279" s="59"/>
      <c r="AC279" s="59"/>
      <c r="AD279" s="59"/>
      <c r="AE279" s="59" t="s">
        <v>1978</v>
      </c>
      <c r="AF279" s="59" t="s">
        <v>1979</v>
      </c>
      <c r="AG279" s="59" t="str">
        <f t="shared" si="26"/>
        <v>A679077</v>
      </c>
      <c r="AH279" s="59" t="s">
        <v>677</v>
      </c>
    </row>
    <row r="280" spans="1:34" ht="15.75" customHeight="1">
      <c r="A280" s="93"/>
      <c r="B280" s="72"/>
      <c r="C280" s="99"/>
      <c r="D280" s="72"/>
      <c r="E280" s="93"/>
      <c r="F280" s="72"/>
      <c r="G280" s="72"/>
      <c r="H280" s="77"/>
      <c r="I280" s="77"/>
      <c r="J280" s="77"/>
      <c r="K280" s="99"/>
      <c r="L280" s="100"/>
      <c r="M280" s="100"/>
      <c r="N280" s="99"/>
      <c r="O280" s="82"/>
      <c r="P280" s="75"/>
      <c r="Q280" s="59" t="str">
        <f>IF(C280="","",'OPĆI DIO'!$C$1)</f>
        <v/>
      </c>
      <c r="R280" s="59" t="str">
        <f t="shared" si="22"/>
        <v/>
      </c>
      <c r="S280" s="59" t="str">
        <f t="shared" si="23"/>
        <v/>
      </c>
      <c r="T280" s="59" t="str">
        <f t="shared" si="24"/>
        <v/>
      </c>
      <c r="U280" s="59" t="str">
        <f t="shared" si="25"/>
        <v/>
      </c>
      <c r="V280" s="59"/>
      <c r="W280" s="59"/>
      <c r="X280" s="59"/>
      <c r="Y280" s="59"/>
      <c r="Z280" s="59"/>
      <c r="AA280" s="59"/>
      <c r="AB280" s="59"/>
      <c r="AC280" s="59"/>
      <c r="AD280" s="59"/>
      <c r="AE280" s="59" t="s">
        <v>1980</v>
      </c>
      <c r="AF280" s="59" t="s">
        <v>1981</v>
      </c>
      <c r="AG280" s="59" t="str">
        <f t="shared" si="26"/>
        <v>A679077</v>
      </c>
      <c r="AH280" s="59" t="s">
        <v>677</v>
      </c>
    </row>
    <row r="281" spans="1:34" ht="15.75" customHeight="1">
      <c r="A281" s="93"/>
      <c r="B281" s="72"/>
      <c r="C281" s="99"/>
      <c r="D281" s="72"/>
      <c r="E281" s="93"/>
      <c r="F281" s="72"/>
      <c r="G281" s="72"/>
      <c r="H281" s="77"/>
      <c r="I281" s="77"/>
      <c r="J281" s="77"/>
      <c r="K281" s="99"/>
      <c r="L281" s="100"/>
      <c r="M281" s="100"/>
      <c r="N281" s="99"/>
      <c r="O281" s="82"/>
      <c r="P281" s="75"/>
      <c r="Q281" s="59" t="str">
        <f>IF(C281="","",'OPĆI DIO'!$C$1)</f>
        <v/>
      </c>
      <c r="R281" s="59" t="str">
        <f t="shared" si="22"/>
        <v/>
      </c>
      <c r="S281" s="59" t="str">
        <f t="shared" si="23"/>
        <v/>
      </c>
      <c r="T281" s="59" t="str">
        <f t="shared" si="24"/>
        <v/>
      </c>
      <c r="U281" s="59" t="str">
        <f t="shared" si="25"/>
        <v/>
      </c>
      <c r="V281" s="59"/>
      <c r="W281" s="59"/>
      <c r="X281" s="59"/>
      <c r="Y281" s="59"/>
      <c r="Z281" s="59"/>
      <c r="AA281" s="59"/>
      <c r="AB281" s="59"/>
      <c r="AC281" s="59"/>
      <c r="AD281" s="59"/>
      <c r="AE281" s="59" t="s">
        <v>1982</v>
      </c>
      <c r="AF281" s="59" t="s">
        <v>1983</v>
      </c>
      <c r="AG281" s="59" t="str">
        <f t="shared" si="26"/>
        <v>A679077</v>
      </c>
      <c r="AH281" s="59" t="s">
        <v>677</v>
      </c>
    </row>
    <row r="282" spans="1:34" ht="15.75" customHeight="1">
      <c r="A282" s="93"/>
      <c r="B282" s="72"/>
      <c r="C282" s="99"/>
      <c r="D282" s="72"/>
      <c r="E282" s="93"/>
      <c r="F282" s="72"/>
      <c r="G282" s="72"/>
      <c r="H282" s="77"/>
      <c r="I282" s="77"/>
      <c r="J282" s="77"/>
      <c r="K282" s="99"/>
      <c r="L282" s="100"/>
      <c r="M282" s="100"/>
      <c r="N282" s="99"/>
      <c r="O282" s="82"/>
      <c r="P282" s="75"/>
      <c r="Q282" s="59" t="str">
        <f>IF(C282="","",'OPĆI DIO'!$C$1)</f>
        <v/>
      </c>
      <c r="R282" s="59" t="str">
        <f t="shared" si="22"/>
        <v/>
      </c>
      <c r="S282" s="59" t="str">
        <f t="shared" si="23"/>
        <v/>
      </c>
      <c r="T282" s="59" t="str">
        <f t="shared" si="24"/>
        <v/>
      </c>
      <c r="U282" s="59" t="str">
        <f t="shared" si="25"/>
        <v/>
      </c>
      <c r="V282" s="59"/>
      <c r="W282" s="59"/>
      <c r="X282" s="59"/>
      <c r="Y282" s="59"/>
      <c r="Z282" s="59"/>
      <c r="AA282" s="59"/>
      <c r="AB282" s="59"/>
      <c r="AC282" s="59"/>
      <c r="AD282" s="59"/>
      <c r="AE282" s="59" t="s">
        <v>1984</v>
      </c>
      <c r="AF282" s="59" t="s">
        <v>1985</v>
      </c>
      <c r="AG282" s="59" t="str">
        <f t="shared" si="26"/>
        <v>A679077</v>
      </c>
      <c r="AH282" s="59" t="s">
        <v>677</v>
      </c>
    </row>
    <row r="283" spans="1:34" ht="15.75" customHeight="1">
      <c r="A283" s="93"/>
      <c r="B283" s="72"/>
      <c r="C283" s="99"/>
      <c r="D283" s="72"/>
      <c r="E283" s="93"/>
      <c r="F283" s="72"/>
      <c r="G283" s="72"/>
      <c r="H283" s="77"/>
      <c r="I283" s="77"/>
      <c r="J283" s="77"/>
      <c r="K283" s="99"/>
      <c r="L283" s="100"/>
      <c r="M283" s="100"/>
      <c r="N283" s="99"/>
      <c r="O283" s="82"/>
      <c r="P283" s="75"/>
      <c r="Q283" s="59" t="str">
        <f>IF(C283="","",'OPĆI DIO'!$C$1)</f>
        <v/>
      </c>
      <c r="R283" s="59" t="str">
        <f t="shared" si="22"/>
        <v/>
      </c>
      <c r="S283" s="59" t="str">
        <f t="shared" si="23"/>
        <v/>
      </c>
      <c r="T283" s="59" t="str">
        <f t="shared" si="24"/>
        <v/>
      </c>
      <c r="U283" s="59" t="str">
        <f t="shared" si="25"/>
        <v/>
      </c>
      <c r="V283" s="59"/>
      <c r="W283" s="59"/>
      <c r="X283" s="59"/>
      <c r="Y283" s="59"/>
      <c r="Z283" s="59"/>
      <c r="AA283" s="59"/>
      <c r="AB283" s="59"/>
      <c r="AC283" s="59"/>
      <c r="AD283" s="59"/>
      <c r="AE283" s="59" t="s">
        <v>1986</v>
      </c>
      <c r="AF283" s="59" t="s">
        <v>1987</v>
      </c>
      <c r="AG283" s="59" t="str">
        <f t="shared" si="26"/>
        <v>A679077</v>
      </c>
      <c r="AH283" s="59" t="s">
        <v>677</v>
      </c>
    </row>
    <row r="284" spans="1:34" ht="15.75" customHeight="1">
      <c r="A284" s="93"/>
      <c r="B284" s="72"/>
      <c r="C284" s="99"/>
      <c r="D284" s="72"/>
      <c r="E284" s="93"/>
      <c r="F284" s="72"/>
      <c r="G284" s="72"/>
      <c r="H284" s="77"/>
      <c r="I284" s="77"/>
      <c r="J284" s="77"/>
      <c r="K284" s="99"/>
      <c r="L284" s="100"/>
      <c r="M284" s="100"/>
      <c r="N284" s="99"/>
      <c r="O284" s="82"/>
      <c r="P284" s="75"/>
      <c r="Q284" s="59" t="str">
        <f>IF(C284="","",'OPĆI DIO'!$C$1)</f>
        <v/>
      </c>
      <c r="R284" s="59" t="str">
        <f t="shared" si="22"/>
        <v/>
      </c>
      <c r="S284" s="59" t="str">
        <f t="shared" si="23"/>
        <v/>
      </c>
      <c r="T284" s="59" t="str">
        <f t="shared" si="24"/>
        <v/>
      </c>
      <c r="U284" s="59" t="str">
        <f t="shared" si="25"/>
        <v/>
      </c>
      <c r="V284" s="59"/>
      <c r="W284" s="59"/>
      <c r="X284" s="59"/>
      <c r="Y284" s="59"/>
      <c r="Z284" s="59"/>
      <c r="AA284" s="59"/>
      <c r="AB284" s="59"/>
      <c r="AC284" s="59"/>
      <c r="AD284" s="59"/>
      <c r="AE284" s="59" t="s">
        <v>1988</v>
      </c>
      <c r="AF284" s="59" t="s">
        <v>1989</v>
      </c>
      <c r="AG284" s="59" t="str">
        <f t="shared" si="26"/>
        <v>A679077</v>
      </c>
      <c r="AH284" s="59" t="s">
        <v>677</v>
      </c>
    </row>
    <row r="285" spans="1:34" ht="15.75" customHeight="1">
      <c r="A285" s="93"/>
      <c r="B285" s="72"/>
      <c r="C285" s="99"/>
      <c r="D285" s="72"/>
      <c r="E285" s="93"/>
      <c r="F285" s="72"/>
      <c r="G285" s="72"/>
      <c r="H285" s="77"/>
      <c r="I285" s="77"/>
      <c r="J285" s="77"/>
      <c r="K285" s="99"/>
      <c r="L285" s="100"/>
      <c r="M285" s="100"/>
      <c r="N285" s="99"/>
      <c r="O285" s="82"/>
      <c r="P285" s="75"/>
      <c r="Q285" s="59" t="str">
        <f>IF(C285="","",'OPĆI DIO'!$C$1)</f>
        <v/>
      </c>
      <c r="R285" s="59" t="str">
        <f t="shared" si="22"/>
        <v/>
      </c>
      <c r="S285" s="59" t="str">
        <f t="shared" si="23"/>
        <v/>
      </c>
      <c r="T285" s="59" t="str">
        <f t="shared" si="24"/>
        <v/>
      </c>
      <c r="U285" s="59" t="str">
        <f t="shared" si="25"/>
        <v/>
      </c>
      <c r="V285" s="59"/>
      <c r="W285" s="59"/>
      <c r="X285" s="59"/>
      <c r="Y285" s="59"/>
      <c r="Z285" s="59"/>
      <c r="AA285" s="59"/>
      <c r="AB285" s="59"/>
      <c r="AC285" s="59"/>
      <c r="AD285" s="59"/>
      <c r="AE285" s="59" t="s">
        <v>1990</v>
      </c>
      <c r="AF285" s="59" t="s">
        <v>1991</v>
      </c>
      <c r="AG285" s="59" t="str">
        <f t="shared" si="26"/>
        <v>A679077</v>
      </c>
      <c r="AH285" s="59" t="s">
        <v>677</v>
      </c>
    </row>
    <row r="286" spans="1:34" ht="15.75" customHeight="1">
      <c r="A286" s="93"/>
      <c r="B286" s="72"/>
      <c r="C286" s="99"/>
      <c r="D286" s="72"/>
      <c r="E286" s="93"/>
      <c r="F286" s="72"/>
      <c r="G286" s="72"/>
      <c r="H286" s="77"/>
      <c r="I286" s="77"/>
      <c r="J286" s="77"/>
      <c r="K286" s="99"/>
      <c r="L286" s="100"/>
      <c r="M286" s="100"/>
      <c r="N286" s="99"/>
      <c r="O286" s="82"/>
      <c r="P286" s="75"/>
      <c r="Q286" s="59" t="str">
        <f>IF(C286="","",'OPĆI DIO'!$C$1)</f>
        <v/>
      </c>
      <c r="R286" s="59" t="str">
        <f t="shared" si="22"/>
        <v/>
      </c>
      <c r="S286" s="59" t="str">
        <f t="shared" si="23"/>
        <v/>
      </c>
      <c r="T286" s="59" t="str">
        <f t="shared" si="24"/>
        <v/>
      </c>
      <c r="U286" s="59" t="str">
        <f t="shared" si="25"/>
        <v/>
      </c>
      <c r="V286" s="59"/>
      <c r="W286" s="59"/>
      <c r="X286" s="59"/>
      <c r="Y286" s="59"/>
      <c r="Z286" s="59"/>
      <c r="AA286" s="59"/>
      <c r="AB286" s="59"/>
      <c r="AC286" s="59"/>
      <c r="AD286" s="59"/>
      <c r="AE286" s="59" t="s">
        <v>1992</v>
      </c>
      <c r="AF286" s="59" t="s">
        <v>1993</v>
      </c>
      <c r="AG286" s="59" t="str">
        <f t="shared" si="26"/>
        <v>A679077</v>
      </c>
      <c r="AH286" s="59" t="s">
        <v>677</v>
      </c>
    </row>
    <row r="287" spans="1:34" ht="15.75" customHeight="1">
      <c r="A287" s="93"/>
      <c r="B287" s="72"/>
      <c r="C287" s="99"/>
      <c r="D287" s="72"/>
      <c r="E287" s="93"/>
      <c r="F287" s="72"/>
      <c r="G287" s="72"/>
      <c r="H287" s="77"/>
      <c r="I287" s="77"/>
      <c r="J287" s="77"/>
      <c r="K287" s="99"/>
      <c r="L287" s="100"/>
      <c r="M287" s="100"/>
      <c r="N287" s="99"/>
      <c r="O287" s="82"/>
      <c r="P287" s="75"/>
      <c r="Q287" s="59" t="str">
        <f>IF(C287="","",'OPĆI DIO'!$C$1)</f>
        <v/>
      </c>
      <c r="R287" s="59" t="str">
        <f t="shared" si="22"/>
        <v/>
      </c>
      <c r="S287" s="59" t="str">
        <f t="shared" si="23"/>
        <v/>
      </c>
      <c r="T287" s="59" t="str">
        <f t="shared" si="24"/>
        <v/>
      </c>
      <c r="U287" s="59" t="str">
        <f t="shared" si="25"/>
        <v/>
      </c>
      <c r="V287" s="59"/>
      <c r="W287" s="59"/>
      <c r="X287" s="59"/>
      <c r="Y287" s="59"/>
      <c r="Z287" s="59"/>
      <c r="AA287" s="59"/>
      <c r="AB287" s="59"/>
      <c r="AC287" s="59"/>
      <c r="AD287" s="59"/>
      <c r="AE287" s="59" t="s">
        <v>1994</v>
      </c>
      <c r="AF287" s="59" t="s">
        <v>1995</v>
      </c>
      <c r="AG287" s="59" t="str">
        <f t="shared" si="26"/>
        <v>A679077</v>
      </c>
      <c r="AH287" s="59" t="s">
        <v>677</v>
      </c>
    </row>
    <row r="288" spans="1:34" ht="15.75" customHeight="1">
      <c r="A288" s="93"/>
      <c r="B288" s="72"/>
      <c r="C288" s="99"/>
      <c r="D288" s="72"/>
      <c r="E288" s="93"/>
      <c r="F288" s="72"/>
      <c r="G288" s="72"/>
      <c r="H288" s="77"/>
      <c r="I288" s="77"/>
      <c r="J288" s="77"/>
      <c r="K288" s="99"/>
      <c r="L288" s="100"/>
      <c r="M288" s="100"/>
      <c r="N288" s="99"/>
      <c r="O288" s="82"/>
      <c r="P288" s="75"/>
      <c r="Q288" s="59" t="str">
        <f>IF(C288="","",'OPĆI DIO'!$C$1)</f>
        <v/>
      </c>
      <c r="R288" s="59" t="str">
        <f t="shared" si="22"/>
        <v/>
      </c>
      <c r="S288" s="59" t="str">
        <f t="shared" si="23"/>
        <v/>
      </c>
      <c r="T288" s="59" t="str">
        <f t="shared" si="24"/>
        <v/>
      </c>
      <c r="U288" s="59" t="str">
        <f t="shared" si="25"/>
        <v/>
      </c>
      <c r="V288" s="59"/>
      <c r="W288" s="59"/>
      <c r="X288" s="59"/>
      <c r="Y288" s="59"/>
      <c r="Z288" s="59"/>
      <c r="AA288" s="59"/>
      <c r="AB288" s="59"/>
      <c r="AC288" s="59"/>
      <c r="AD288" s="59"/>
      <c r="AE288" s="59" t="s">
        <v>1996</v>
      </c>
      <c r="AF288" s="59" t="s">
        <v>1997</v>
      </c>
      <c r="AG288" s="59" t="str">
        <f t="shared" si="26"/>
        <v>A679077</v>
      </c>
      <c r="AH288" s="59" t="s">
        <v>677</v>
      </c>
    </row>
    <row r="289" spans="1:34" ht="15.75" customHeight="1">
      <c r="A289" s="93"/>
      <c r="B289" s="72"/>
      <c r="C289" s="99"/>
      <c r="D289" s="72"/>
      <c r="E289" s="93"/>
      <c r="F289" s="72"/>
      <c r="G289" s="72"/>
      <c r="H289" s="77"/>
      <c r="I289" s="77"/>
      <c r="J289" s="77"/>
      <c r="K289" s="99"/>
      <c r="L289" s="100"/>
      <c r="M289" s="100"/>
      <c r="N289" s="99"/>
      <c r="O289" s="82"/>
      <c r="P289" s="75"/>
      <c r="Q289" s="59" t="str">
        <f>IF(C289="","",'OPĆI DIO'!$C$1)</f>
        <v/>
      </c>
      <c r="R289" s="59" t="str">
        <f t="shared" si="22"/>
        <v/>
      </c>
      <c r="S289" s="59" t="str">
        <f t="shared" si="23"/>
        <v/>
      </c>
      <c r="T289" s="59" t="str">
        <f t="shared" si="24"/>
        <v/>
      </c>
      <c r="U289" s="59" t="str">
        <f t="shared" si="25"/>
        <v/>
      </c>
      <c r="V289" s="59"/>
      <c r="W289" s="59"/>
      <c r="X289" s="59"/>
      <c r="Y289" s="59"/>
      <c r="Z289" s="59"/>
      <c r="AA289" s="59"/>
      <c r="AB289" s="59"/>
      <c r="AC289" s="59"/>
      <c r="AD289" s="59"/>
      <c r="AE289" s="59" t="s">
        <v>1998</v>
      </c>
      <c r="AF289" s="59" t="s">
        <v>1999</v>
      </c>
      <c r="AG289" s="59" t="str">
        <f t="shared" si="26"/>
        <v>A679077</v>
      </c>
      <c r="AH289" s="59" t="s">
        <v>677</v>
      </c>
    </row>
    <row r="290" spans="1:34" ht="15.75" customHeight="1">
      <c r="A290" s="93"/>
      <c r="B290" s="72"/>
      <c r="C290" s="99"/>
      <c r="D290" s="72"/>
      <c r="E290" s="93"/>
      <c r="F290" s="72"/>
      <c r="G290" s="72"/>
      <c r="H290" s="77"/>
      <c r="I290" s="77"/>
      <c r="J290" s="77"/>
      <c r="K290" s="99"/>
      <c r="L290" s="100"/>
      <c r="M290" s="100"/>
      <c r="N290" s="99"/>
      <c r="O290" s="82"/>
      <c r="P290" s="75"/>
      <c r="Q290" s="59" t="str">
        <f>IF(C290="","",'OPĆI DIO'!$C$1)</f>
        <v/>
      </c>
      <c r="R290" s="59" t="str">
        <f t="shared" si="22"/>
        <v/>
      </c>
      <c r="S290" s="59" t="str">
        <f t="shared" si="23"/>
        <v/>
      </c>
      <c r="T290" s="59" t="str">
        <f t="shared" si="24"/>
        <v/>
      </c>
      <c r="U290" s="59" t="str">
        <f t="shared" si="25"/>
        <v/>
      </c>
      <c r="V290" s="59"/>
      <c r="W290" s="59"/>
      <c r="X290" s="59"/>
      <c r="Y290" s="59"/>
      <c r="Z290" s="59"/>
      <c r="AA290" s="59"/>
      <c r="AB290" s="59"/>
      <c r="AC290" s="59"/>
      <c r="AD290" s="59"/>
      <c r="AE290" s="59" t="s">
        <v>2000</v>
      </c>
      <c r="AF290" s="59" t="s">
        <v>2001</v>
      </c>
      <c r="AG290" s="59" t="str">
        <f t="shared" si="26"/>
        <v>A679077</v>
      </c>
      <c r="AH290" s="59" t="s">
        <v>677</v>
      </c>
    </row>
    <row r="291" spans="1:34" ht="15.75" customHeight="1">
      <c r="A291" s="93"/>
      <c r="B291" s="72"/>
      <c r="C291" s="99"/>
      <c r="D291" s="72"/>
      <c r="E291" s="93"/>
      <c r="F291" s="72"/>
      <c r="G291" s="72"/>
      <c r="H291" s="77"/>
      <c r="I291" s="77"/>
      <c r="J291" s="77"/>
      <c r="K291" s="99"/>
      <c r="L291" s="100"/>
      <c r="M291" s="100"/>
      <c r="N291" s="99"/>
      <c r="O291" s="82"/>
      <c r="P291" s="75"/>
      <c r="Q291" s="59" t="str">
        <f>IF(C291="","",'OPĆI DIO'!$C$1)</f>
        <v/>
      </c>
      <c r="R291" s="59" t="str">
        <f t="shared" si="22"/>
        <v/>
      </c>
      <c r="S291" s="59" t="str">
        <f t="shared" si="23"/>
        <v/>
      </c>
      <c r="T291" s="59" t="str">
        <f t="shared" si="24"/>
        <v/>
      </c>
      <c r="U291" s="59" t="str">
        <f t="shared" si="25"/>
        <v/>
      </c>
      <c r="V291" s="59"/>
      <c r="W291" s="59"/>
      <c r="X291" s="59"/>
      <c r="Y291" s="59"/>
      <c r="Z291" s="59"/>
      <c r="AA291" s="59"/>
      <c r="AB291" s="59"/>
      <c r="AC291" s="59"/>
      <c r="AD291" s="59"/>
      <c r="AE291" s="59" t="s">
        <v>2002</v>
      </c>
      <c r="AF291" s="59" t="s">
        <v>2003</v>
      </c>
      <c r="AG291" s="59" t="str">
        <f t="shared" si="26"/>
        <v>A679077</v>
      </c>
      <c r="AH291" s="59" t="s">
        <v>677</v>
      </c>
    </row>
    <row r="292" spans="1:34" ht="15.75" customHeight="1">
      <c r="A292" s="93"/>
      <c r="B292" s="72"/>
      <c r="C292" s="99"/>
      <c r="D292" s="72"/>
      <c r="E292" s="93"/>
      <c r="F292" s="72"/>
      <c r="G292" s="72"/>
      <c r="H292" s="77"/>
      <c r="I292" s="77"/>
      <c r="J292" s="77"/>
      <c r="K292" s="99"/>
      <c r="L292" s="100"/>
      <c r="M292" s="100"/>
      <c r="N292" s="99"/>
      <c r="O292" s="82"/>
      <c r="P292" s="75"/>
      <c r="Q292" s="59" t="str">
        <f>IF(C292="","",'OPĆI DIO'!$C$1)</f>
        <v/>
      </c>
      <c r="R292" s="59" t="str">
        <f t="shared" si="22"/>
        <v/>
      </c>
      <c r="S292" s="59" t="str">
        <f t="shared" si="23"/>
        <v/>
      </c>
      <c r="T292" s="59" t="str">
        <f t="shared" si="24"/>
        <v/>
      </c>
      <c r="U292" s="59" t="str">
        <f t="shared" si="25"/>
        <v/>
      </c>
      <c r="V292" s="59"/>
      <c r="W292" s="59"/>
      <c r="X292" s="59"/>
      <c r="Y292" s="59"/>
      <c r="Z292" s="59"/>
      <c r="AA292" s="59"/>
      <c r="AB292" s="59"/>
      <c r="AC292" s="59"/>
      <c r="AD292" s="59"/>
      <c r="AE292" s="59" t="s">
        <v>2004</v>
      </c>
      <c r="AF292" s="59" t="s">
        <v>2005</v>
      </c>
      <c r="AG292" s="59" t="str">
        <f t="shared" si="26"/>
        <v>A679077</v>
      </c>
      <c r="AH292" s="59" t="s">
        <v>677</v>
      </c>
    </row>
    <row r="293" spans="1:34" ht="15.75" customHeight="1">
      <c r="A293" s="93"/>
      <c r="B293" s="72"/>
      <c r="C293" s="99"/>
      <c r="D293" s="72"/>
      <c r="E293" s="93"/>
      <c r="F293" s="72"/>
      <c r="G293" s="72"/>
      <c r="H293" s="77"/>
      <c r="I293" s="77"/>
      <c r="J293" s="77"/>
      <c r="K293" s="99"/>
      <c r="L293" s="100"/>
      <c r="M293" s="100"/>
      <c r="N293" s="99"/>
      <c r="O293" s="82"/>
      <c r="P293" s="75"/>
      <c r="Q293" s="59" t="str">
        <f>IF(C293="","",'OPĆI DIO'!$C$1)</f>
        <v/>
      </c>
      <c r="R293" s="59" t="str">
        <f t="shared" si="22"/>
        <v/>
      </c>
      <c r="S293" s="59" t="str">
        <f t="shared" si="23"/>
        <v/>
      </c>
      <c r="T293" s="59" t="str">
        <f t="shared" si="24"/>
        <v/>
      </c>
      <c r="U293" s="59" t="str">
        <f t="shared" si="25"/>
        <v/>
      </c>
      <c r="V293" s="59"/>
      <c r="W293" s="59"/>
      <c r="X293" s="59"/>
      <c r="Y293" s="59"/>
      <c r="Z293" s="59"/>
      <c r="AA293" s="59"/>
      <c r="AB293" s="59"/>
      <c r="AC293" s="59"/>
      <c r="AD293" s="59"/>
      <c r="AE293" s="59" t="s">
        <v>2006</v>
      </c>
      <c r="AF293" s="59" t="s">
        <v>2007</v>
      </c>
      <c r="AG293" s="59" t="str">
        <f t="shared" si="26"/>
        <v>A679077</v>
      </c>
      <c r="AH293" s="59" t="s">
        <v>677</v>
      </c>
    </row>
    <row r="294" spans="1:34" ht="15.75" customHeight="1">
      <c r="A294" s="93"/>
      <c r="B294" s="72"/>
      <c r="C294" s="99"/>
      <c r="D294" s="72"/>
      <c r="E294" s="93"/>
      <c r="F294" s="72"/>
      <c r="G294" s="72"/>
      <c r="H294" s="77"/>
      <c r="I294" s="77"/>
      <c r="J294" s="77"/>
      <c r="K294" s="99"/>
      <c r="L294" s="100"/>
      <c r="M294" s="100"/>
      <c r="N294" s="99"/>
      <c r="O294" s="82"/>
      <c r="P294" s="75"/>
      <c r="Q294" s="59" t="str">
        <f>IF(C294="","",'OPĆI DIO'!$C$1)</f>
        <v/>
      </c>
      <c r="R294" s="59" t="str">
        <f t="shared" si="22"/>
        <v/>
      </c>
      <c r="S294" s="59" t="str">
        <f t="shared" si="23"/>
        <v/>
      </c>
      <c r="T294" s="59" t="str">
        <f t="shared" si="24"/>
        <v/>
      </c>
      <c r="U294" s="59" t="str">
        <f t="shared" si="25"/>
        <v/>
      </c>
      <c r="V294" s="59"/>
      <c r="W294" s="59"/>
      <c r="X294" s="59"/>
      <c r="Y294" s="59"/>
      <c r="Z294" s="59"/>
      <c r="AA294" s="59"/>
      <c r="AB294" s="59"/>
      <c r="AC294" s="59"/>
      <c r="AD294" s="59"/>
      <c r="AE294" s="59" t="s">
        <v>2008</v>
      </c>
      <c r="AF294" s="59" t="s">
        <v>2009</v>
      </c>
      <c r="AG294" s="59" t="str">
        <f t="shared" si="26"/>
        <v>A679077</v>
      </c>
      <c r="AH294" s="59" t="s">
        <v>677</v>
      </c>
    </row>
    <row r="295" spans="1:34" ht="15.75" customHeight="1">
      <c r="A295" s="93"/>
      <c r="B295" s="72"/>
      <c r="C295" s="99"/>
      <c r="D295" s="72"/>
      <c r="E295" s="93"/>
      <c r="F295" s="72"/>
      <c r="G295" s="72"/>
      <c r="H295" s="77"/>
      <c r="I295" s="77"/>
      <c r="J295" s="77"/>
      <c r="K295" s="99"/>
      <c r="L295" s="100"/>
      <c r="M295" s="100"/>
      <c r="N295" s="99"/>
      <c r="O295" s="82"/>
      <c r="P295" s="75"/>
      <c r="Q295" s="59" t="str">
        <f>IF(C295="","",'OPĆI DIO'!$C$1)</f>
        <v/>
      </c>
      <c r="R295" s="59" t="str">
        <f t="shared" si="22"/>
        <v/>
      </c>
      <c r="S295" s="59" t="str">
        <f t="shared" si="23"/>
        <v/>
      </c>
      <c r="T295" s="59" t="str">
        <f t="shared" si="24"/>
        <v/>
      </c>
      <c r="U295" s="59" t="str">
        <f t="shared" si="25"/>
        <v/>
      </c>
      <c r="V295" s="59"/>
      <c r="W295" s="59"/>
      <c r="X295" s="59"/>
      <c r="Y295" s="59"/>
      <c r="Z295" s="59"/>
      <c r="AA295" s="59"/>
      <c r="AB295" s="59"/>
      <c r="AC295" s="59"/>
      <c r="AD295" s="59"/>
      <c r="AE295" s="59" t="s">
        <v>2010</v>
      </c>
      <c r="AF295" s="59" t="s">
        <v>2011</v>
      </c>
      <c r="AG295" s="59" t="str">
        <f t="shared" si="26"/>
        <v>A679077</v>
      </c>
      <c r="AH295" s="59" t="s">
        <v>677</v>
      </c>
    </row>
    <row r="296" spans="1:34" ht="15.75" customHeight="1">
      <c r="A296" s="93"/>
      <c r="B296" s="72"/>
      <c r="C296" s="99"/>
      <c r="D296" s="72"/>
      <c r="E296" s="93"/>
      <c r="F296" s="72"/>
      <c r="G296" s="72"/>
      <c r="H296" s="77"/>
      <c r="I296" s="77"/>
      <c r="J296" s="77"/>
      <c r="K296" s="99"/>
      <c r="L296" s="100"/>
      <c r="M296" s="100"/>
      <c r="N296" s="99"/>
      <c r="O296" s="82"/>
      <c r="P296" s="75"/>
      <c r="Q296" s="59" t="str">
        <f>IF(C296="","",'OPĆI DIO'!$C$1)</f>
        <v/>
      </c>
      <c r="R296" s="59" t="str">
        <f t="shared" si="22"/>
        <v/>
      </c>
      <c r="S296" s="59" t="str">
        <f t="shared" si="23"/>
        <v/>
      </c>
      <c r="T296" s="59" t="str">
        <f t="shared" si="24"/>
        <v/>
      </c>
      <c r="U296" s="59" t="str">
        <f t="shared" si="25"/>
        <v/>
      </c>
      <c r="V296" s="59"/>
      <c r="W296" s="59"/>
      <c r="X296" s="59"/>
      <c r="Y296" s="59"/>
      <c r="Z296" s="59"/>
      <c r="AA296" s="59"/>
      <c r="AB296" s="59"/>
      <c r="AC296" s="59"/>
      <c r="AD296" s="59"/>
      <c r="AE296" s="59" t="s">
        <v>2012</v>
      </c>
      <c r="AF296" s="59" t="s">
        <v>2013</v>
      </c>
      <c r="AG296" s="59" t="str">
        <f t="shared" si="26"/>
        <v>A679077</v>
      </c>
      <c r="AH296" s="59" t="s">
        <v>677</v>
      </c>
    </row>
    <row r="297" spans="1:34" ht="15.75" customHeight="1">
      <c r="A297" s="93"/>
      <c r="B297" s="72"/>
      <c r="C297" s="99"/>
      <c r="D297" s="72"/>
      <c r="E297" s="93"/>
      <c r="F297" s="72"/>
      <c r="G297" s="72"/>
      <c r="H297" s="77"/>
      <c r="I297" s="77"/>
      <c r="J297" s="77"/>
      <c r="K297" s="99"/>
      <c r="L297" s="100"/>
      <c r="M297" s="100"/>
      <c r="N297" s="99"/>
      <c r="O297" s="82"/>
      <c r="P297" s="75"/>
      <c r="Q297" s="59" t="str">
        <f>IF(C297="","",'OPĆI DIO'!$C$1)</f>
        <v/>
      </c>
      <c r="R297" s="59" t="str">
        <f t="shared" si="22"/>
        <v/>
      </c>
      <c r="S297" s="59" t="str">
        <f t="shared" si="23"/>
        <v/>
      </c>
      <c r="T297" s="59" t="str">
        <f t="shared" si="24"/>
        <v/>
      </c>
      <c r="U297" s="59" t="str">
        <f t="shared" si="25"/>
        <v/>
      </c>
      <c r="V297" s="59"/>
      <c r="W297" s="59"/>
      <c r="X297" s="59"/>
      <c r="Y297" s="59"/>
      <c r="Z297" s="59"/>
      <c r="AA297" s="59"/>
      <c r="AB297" s="59"/>
      <c r="AC297" s="59"/>
      <c r="AD297" s="59"/>
      <c r="AE297" s="59" t="s">
        <v>2014</v>
      </c>
      <c r="AF297" s="59" t="s">
        <v>2015</v>
      </c>
      <c r="AG297" s="59" t="str">
        <f t="shared" si="26"/>
        <v>A679077</v>
      </c>
      <c r="AH297" s="59" t="s">
        <v>677</v>
      </c>
    </row>
    <row r="298" spans="1:34" ht="15.75" customHeight="1">
      <c r="A298" s="93"/>
      <c r="B298" s="72"/>
      <c r="C298" s="99"/>
      <c r="D298" s="72"/>
      <c r="E298" s="93"/>
      <c r="F298" s="72"/>
      <c r="G298" s="72"/>
      <c r="H298" s="77"/>
      <c r="I298" s="77"/>
      <c r="J298" s="77"/>
      <c r="K298" s="99"/>
      <c r="L298" s="100"/>
      <c r="M298" s="100"/>
      <c r="N298" s="99"/>
      <c r="O298" s="82"/>
      <c r="P298" s="75"/>
      <c r="Q298" s="59" t="str">
        <f>IF(C298="","",'OPĆI DIO'!$C$1)</f>
        <v/>
      </c>
      <c r="R298" s="59" t="str">
        <f t="shared" si="22"/>
        <v/>
      </c>
      <c r="S298" s="59" t="str">
        <f t="shared" si="23"/>
        <v/>
      </c>
      <c r="T298" s="59" t="str">
        <f t="shared" si="24"/>
        <v/>
      </c>
      <c r="U298" s="59" t="str">
        <f t="shared" si="25"/>
        <v/>
      </c>
      <c r="V298" s="59"/>
      <c r="W298" s="59"/>
      <c r="X298" s="59"/>
      <c r="Y298" s="59"/>
      <c r="Z298" s="59"/>
      <c r="AA298" s="59"/>
      <c r="AB298" s="59"/>
      <c r="AC298" s="59"/>
      <c r="AD298" s="59"/>
      <c r="AE298" s="59" t="s">
        <v>2016</v>
      </c>
      <c r="AF298" s="59" t="s">
        <v>2017</v>
      </c>
      <c r="AG298" s="59" t="str">
        <f t="shared" si="26"/>
        <v>A679077</v>
      </c>
      <c r="AH298" s="59" t="s">
        <v>677</v>
      </c>
    </row>
    <row r="299" spans="1:34" ht="15.75" customHeight="1">
      <c r="A299" s="93"/>
      <c r="B299" s="72"/>
      <c r="C299" s="99"/>
      <c r="D299" s="72"/>
      <c r="E299" s="93"/>
      <c r="F299" s="72"/>
      <c r="G299" s="72"/>
      <c r="H299" s="77"/>
      <c r="I299" s="77"/>
      <c r="J299" s="77"/>
      <c r="K299" s="99"/>
      <c r="L299" s="100"/>
      <c r="M299" s="100"/>
      <c r="N299" s="99"/>
      <c r="O299" s="82"/>
      <c r="P299" s="75"/>
      <c r="Q299" s="59" t="str">
        <f>IF(C299="","",'OPĆI DIO'!$C$1)</f>
        <v/>
      </c>
      <c r="R299" s="59" t="str">
        <f t="shared" si="22"/>
        <v/>
      </c>
      <c r="S299" s="59" t="str">
        <f t="shared" si="23"/>
        <v/>
      </c>
      <c r="T299" s="59" t="str">
        <f t="shared" si="24"/>
        <v/>
      </c>
      <c r="U299" s="59" t="str">
        <f t="shared" si="25"/>
        <v/>
      </c>
      <c r="V299" s="59"/>
      <c r="W299" s="59"/>
      <c r="X299" s="59"/>
      <c r="Y299" s="59"/>
      <c r="Z299" s="59"/>
      <c r="AA299" s="59"/>
      <c r="AB299" s="59"/>
      <c r="AC299" s="59"/>
      <c r="AD299" s="59"/>
      <c r="AE299" s="59" t="s">
        <v>2018</v>
      </c>
      <c r="AF299" s="59" t="s">
        <v>1483</v>
      </c>
      <c r="AG299" s="59" t="str">
        <f t="shared" si="26"/>
        <v>A679077</v>
      </c>
      <c r="AH299" s="59" t="s">
        <v>677</v>
      </c>
    </row>
    <row r="300" spans="1:34" ht="15.75" customHeight="1">
      <c r="A300" s="93"/>
      <c r="B300" s="72"/>
      <c r="C300" s="99"/>
      <c r="D300" s="72"/>
      <c r="E300" s="93"/>
      <c r="F300" s="72"/>
      <c r="G300" s="72"/>
      <c r="H300" s="77"/>
      <c r="I300" s="77"/>
      <c r="J300" s="77"/>
      <c r="K300" s="99"/>
      <c r="L300" s="100"/>
      <c r="M300" s="100"/>
      <c r="N300" s="99"/>
      <c r="O300" s="82"/>
      <c r="P300" s="75"/>
      <c r="Q300" s="59" t="str">
        <f>IF(C300="","",'OPĆI DIO'!$C$1)</f>
        <v/>
      </c>
      <c r="R300" s="59" t="str">
        <f t="shared" si="22"/>
        <v/>
      </c>
      <c r="S300" s="59" t="str">
        <f t="shared" si="23"/>
        <v/>
      </c>
      <c r="T300" s="59" t="str">
        <f t="shared" si="24"/>
        <v/>
      </c>
      <c r="U300" s="59" t="str">
        <f t="shared" si="25"/>
        <v/>
      </c>
      <c r="V300" s="59"/>
      <c r="W300" s="59"/>
      <c r="X300" s="59"/>
      <c r="Y300" s="59"/>
      <c r="Z300" s="59"/>
      <c r="AA300" s="59"/>
      <c r="AB300" s="59"/>
      <c r="AC300" s="59"/>
      <c r="AD300" s="59"/>
      <c r="AE300" s="59" t="s">
        <v>2019</v>
      </c>
      <c r="AF300" s="59" t="s">
        <v>2020</v>
      </c>
      <c r="AG300" s="59" t="str">
        <f t="shared" si="26"/>
        <v>A679077</v>
      </c>
      <c r="AH300" s="59" t="s">
        <v>677</v>
      </c>
    </row>
    <row r="301" spans="1:34" ht="15.75" customHeight="1">
      <c r="A301" s="93"/>
      <c r="B301" s="72"/>
      <c r="C301" s="99"/>
      <c r="D301" s="72"/>
      <c r="E301" s="93"/>
      <c r="F301" s="72"/>
      <c r="G301" s="72"/>
      <c r="H301" s="77"/>
      <c r="I301" s="77"/>
      <c r="J301" s="77"/>
      <c r="K301" s="99"/>
      <c r="L301" s="100"/>
      <c r="M301" s="100"/>
      <c r="N301" s="99"/>
      <c r="O301" s="82"/>
      <c r="P301" s="75"/>
      <c r="Q301" s="59" t="str">
        <f>IF(C301="","",'OPĆI DIO'!$C$1)</f>
        <v/>
      </c>
      <c r="R301" s="59" t="str">
        <f t="shared" si="22"/>
        <v/>
      </c>
      <c r="S301" s="59" t="str">
        <f t="shared" si="23"/>
        <v/>
      </c>
      <c r="T301" s="59" t="str">
        <f t="shared" si="24"/>
        <v/>
      </c>
      <c r="U301" s="59" t="str">
        <f t="shared" si="25"/>
        <v/>
      </c>
      <c r="V301" s="59"/>
      <c r="W301" s="59"/>
      <c r="X301" s="59"/>
      <c r="Y301" s="59"/>
      <c r="Z301" s="59"/>
      <c r="AA301" s="59"/>
      <c r="AB301" s="59"/>
      <c r="AC301" s="59"/>
      <c r="AD301" s="59"/>
      <c r="AE301" s="59" t="s">
        <v>2021</v>
      </c>
      <c r="AF301" s="59" t="s">
        <v>2022</v>
      </c>
      <c r="AG301" s="59" t="str">
        <f t="shared" si="26"/>
        <v>A679077</v>
      </c>
      <c r="AH301" s="59" t="s">
        <v>677</v>
      </c>
    </row>
    <row r="302" spans="1:34" ht="15.75" customHeight="1">
      <c r="A302" s="93"/>
      <c r="B302" s="72"/>
      <c r="C302" s="99"/>
      <c r="D302" s="72"/>
      <c r="E302" s="93"/>
      <c r="F302" s="72"/>
      <c r="G302" s="72"/>
      <c r="H302" s="77"/>
      <c r="I302" s="77"/>
      <c r="J302" s="77"/>
      <c r="K302" s="99"/>
      <c r="L302" s="100"/>
      <c r="M302" s="100"/>
      <c r="N302" s="99"/>
      <c r="O302" s="82"/>
      <c r="P302" s="75"/>
      <c r="Q302" s="59" t="str">
        <f>IF(C302="","",'OPĆI DIO'!$C$1)</f>
        <v/>
      </c>
      <c r="R302" s="59" t="str">
        <f t="shared" si="22"/>
        <v/>
      </c>
      <c r="S302" s="59" t="str">
        <f t="shared" si="23"/>
        <v/>
      </c>
      <c r="T302" s="59" t="str">
        <f t="shared" si="24"/>
        <v/>
      </c>
      <c r="U302" s="59" t="str">
        <f t="shared" si="25"/>
        <v/>
      </c>
      <c r="V302" s="59"/>
      <c r="W302" s="59"/>
      <c r="X302" s="59"/>
      <c r="Y302" s="59"/>
      <c r="Z302" s="59"/>
      <c r="AA302" s="59"/>
      <c r="AB302" s="59"/>
      <c r="AC302" s="59"/>
      <c r="AD302" s="59"/>
      <c r="AE302" s="59" t="s">
        <v>2023</v>
      </c>
      <c r="AF302" s="59" t="s">
        <v>2024</v>
      </c>
      <c r="AG302" s="59" t="str">
        <f t="shared" si="26"/>
        <v>A679077</v>
      </c>
      <c r="AH302" s="59" t="s">
        <v>677</v>
      </c>
    </row>
    <row r="303" spans="1:34" ht="15.75" customHeight="1">
      <c r="A303" s="93"/>
      <c r="B303" s="72"/>
      <c r="C303" s="99"/>
      <c r="D303" s="72"/>
      <c r="E303" s="93"/>
      <c r="F303" s="72"/>
      <c r="G303" s="72"/>
      <c r="H303" s="77"/>
      <c r="I303" s="77"/>
      <c r="J303" s="77"/>
      <c r="K303" s="99"/>
      <c r="L303" s="100"/>
      <c r="M303" s="100"/>
      <c r="N303" s="99"/>
      <c r="O303" s="82"/>
      <c r="P303" s="75"/>
      <c r="Q303" s="59" t="str">
        <f>IF(C303="","",'OPĆI DIO'!$C$1)</f>
        <v/>
      </c>
      <c r="R303" s="59" t="str">
        <f t="shared" si="22"/>
        <v/>
      </c>
      <c r="S303" s="59" t="str">
        <f t="shared" si="23"/>
        <v/>
      </c>
      <c r="T303" s="59" t="str">
        <f t="shared" si="24"/>
        <v/>
      </c>
      <c r="U303" s="59" t="str">
        <f t="shared" si="25"/>
        <v/>
      </c>
      <c r="V303" s="59"/>
      <c r="W303" s="59"/>
      <c r="X303" s="59"/>
      <c r="Y303" s="59"/>
      <c r="Z303" s="59"/>
      <c r="AA303" s="59"/>
      <c r="AB303" s="59"/>
      <c r="AC303" s="59"/>
      <c r="AD303" s="59"/>
      <c r="AE303" s="59" t="s">
        <v>2025</v>
      </c>
      <c r="AF303" s="59" t="s">
        <v>2026</v>
      </c>
      <c r="AG303" s="59" t="str">
        <f t="shared" si="26"/>
        <v>A679077</v>
      </c>
      <c r="AH303" s="59" t="s">
        <v>677</v>
      </c>
    </row>
    <row r="304" spans="1:34" ht="15.75" customHeight="1">
      <c r="A304" s="93"/>
      <c r="B304" s="72"/>
      <c r="C304" s="99"/>
      <c r="D304" s="72"/>
      <c r="E304" s="93"/>
      <c r="F304" s="72"/>
      <c r="G304" s="72"/>
      <c r="H304" s="77"/>
      <c r="I304" s="77"/>
      <c r="J304" s="77"/>
      <c r="K304" s="99"/>
      <c r="L304" s="100"/>
      <c r="M304" s="100"/>
      <c r="N304" s="99"/>
      <c r="O304" s="82"/>
      <c r="P304" s="75"/>
      <c r="Q304" s="59" t="str">
        <f>IF(C304="","",'OPĆI DIO'!$C$1)</f>
        <v/>
      </c>
      <c r="R304" s="59" t="str">
        <f t="shared" si="22"/>
        <v/>
      </c>
      <c r="S304" s="59" t="str">
        <f t="shared" si="23"/>
        <v/>
      </c>
      <c r="T304" s="59" t="str">
        <f t="shared" si="24"/>
        <v/>
      </c>
      <c r="U304" s="59" t="str">
        <f t="shared" si="25"/>
        <v/>
      </c>
      <c r="V304" s="59"/>
      <c r="W304" s="59"/>
      <c r="X304" s="59"/>
      <c r="Y304" s="59"/>
      <c r="Z304" s="59"/>
      <c r="AA304" s="59"/>
      <c r="AB304" s="59"/>
      <c r="AC304" s="59"/>
      <c r="AD304" s="59"/>
      <c r="AE304" s="59" t="s">
        <v>2027</v>
      </c>
      <c r="AF304" s="59" t="s">
        <v>2028</v>
      </c>
      <c r="AG304" s="59" t="str">
        <f t="shared" si="26"/>
        <v>A679077</v>
      </c>
      <c r="AH304" s="59" t="s">
        <v>677</v>
      </c>
    </row>
    <row r="305" spans="1:34" ht="15.75" customHeight="1">
      <c r="A305" s="93"/>
      <c r="B305" s="72"/>
      <c r="C305" s="99"/>
      <c r="D305" s="72"/>
      <c r="E305" s="93"/>
      <c r="F305" s="72"/>
      <c r="G305" s="72"/>
      <c r="H305" s="77"/>
      <c r="I305" s="77"/>
      <c r="J305" s="77"/>
      <c r="K305" s="99"/>
      <c r="L305" s="100"/>
      <c r="M305" s="100"/>
      <c r="N305" s="99"/>
      <c r="O305" s="82"/>
      <c r="P305" s="75"/>
      <c r="Q305" s="59" t="str">
        <f>IF(C305="","",'OPĆI DIO'!$C$1)</f>
        <v/>
      </c>
      <c r="R305" s="59" t="str">
        <f t="shared" si="22"/>
        <v/>
      </c>
      <c r="S305" s="59" t="str">
        <f t="shared" si="23"/>
        <v/>
      </c>
      <c r="T305" s="59" t="str">
        <f t="shared" si="24"/>
        <v/>
      </c>
      <c r="U305" s="59" t="str">
        <f t="shared" si="25"/>
        <v/>
      </c>
      <c r="V305" s="59"/>
      <c r="W305" s="59"/>
      <c r="X305" s="59"/>
      <c r="Y305" s="59"/>
      <c r="Z305" s="59"/>
      <c r="AA305" s="59"/>
      <c r="AB305" s="59"/>
      <c r="AC305" s="59"/>
      <c r="AD305" s="59"/>
      <c r="AE305" s="59" t="s">
        <v>2029</v>
      </c>
      <c r="AF305" s="59" t="s">
        <v>2030</v>
      </c>
      <c r="AG305" s="59" t="str">
        <f t="shared" si="26"/>
        <v>A679077</v>
      </c>
      <c r="AH305" s="59" t="s">
        <v>677</v>
      </c>
    </row>
    <row r="306" spans="1:34" ht="15.75" customHeight="1">
      <c r="A306" s="93"/>
      <c r="B306" s="72"/>
      <c r="C306" s="99"/>
      <c r="D306" s="72"/>
      <c r="E306" s="93"/>
      <c r="F306" s="72"/>
      <c r="G306" s="72"/>
      <c r="H306" s="77"/>
      <c r="I306" s="77"/>
      <c r="J306" s="77"/>
      <c r="K306" s="99"/>
      <c r="L306" s="100"/>
      <c r="M306" s="100"/>
      <c r="N306" s="99"/>
      <c r="O306" s="82"/>
      <c r="P306" s="75"/>
      <c r="Q306" s="59" t="str">
        <f>IF(C306="","",'OPĆI DIO'!$C$1)</f>
        <v/>
      </c>
      <c r="R306" s="59" t="str">
        <f t="shared" si="22"/>
        <v/>
      </c>
      <c r="S306" s="59" t="str">
        <f t="shared" si="23"/>
        <v/>
      </c>
      <c r="T306" s="59" t="str">
        <f t="shared" si="24"/>
        <v/>
      </c>
      <c r="U306" s="59" t="str">
        <f t="shared" si="25"/>
        <v/>
      </c>
      <c r="V306" s="59"/>
      <c r="W306" s="59"/>
      <c r="X306" s="59"/>
      <c r="Y306" s="59"/>
      <c r="Z306" s="59"/>
      <c r="AA306" s="59"/>
      <c r="AB306" s="59"/>
      <c r="AC306" s="59"/>
      <c r="AD306" s="59"/>
      <c r="AE306" s="59" t="s">
        <v>2031</v>
      </c>
      <c r="AF306" s="59" t="s">
        <v>2032</v>
      </c>
      <c r="AG306" s="59" t="str">
        <f t="shared" si="26"/>
        <v>A679077</v>
      </c>
      <c r="AH306" s="59" t="s">
        <v>677</v>
      </c>
    </row>
    <row r="307" spans="1:34" ht="15.75" customHeight="1">
      <c r="A307" s="93"/>
      <c r="B307" s="72"/>
      <c r="C307" s="99"/>
      <c r="D307" s="72"/>
      <c r="E307" s="93"/>
      <c r="F307" s="72"/>
      <c r="G307" s="72"/>
      <c r="H307" s="77"/>
      <c r="I307" s="77"/>
      <c r="J307" s="77"/>
      <c r="K307" s="99"/>
      <c r="L307" s="100"/>
      <c r="M307" s="100"/>
      <c r="N307" s="99"/>
      <c r="O307" s="82"/>
      <c r="P307" s="75"/>
      <c r="Q307" s="59" t="str">
        <f>IF(C307="","",'OPĆI DIO'!$C$1)</f>
        <v/>
      </c>
      <c r="R307" s="59" t="str">
        <f t="shared" si="22"/>
        <v/>
      </c>
      <c r="S307" s="59" t="str">
        <f t="shared" si="23"/>
        <v/>
      </c>
      <c r="T307" s="59" t="str">
        <f t="shared" si="24"/>
        <v/>
      </c>
      <c r="U307" s="59" t="str">
        <f t="shared" si="25"/>
        <v/>
      </c>
      <c r="V307" s="59"/>
      <c r="W307" s="59"/>
      <c r="X307" s="59"/>
      <c r="Y307" s="59"/>
      <c r="Z307" s="59"/>
      <c r="AA307" s="59"/>
      <c r="AB307" s="59"/>
      <c r="AC307" s="59"/>
      <c r="AD307" s="59"/>
      <c r="AE307" s="59" t="s">
        <v>2033</v>
      </c>
      <c r="AF307" s="59" t="s">
        <v>2034</v>
      </c>
      <c r="AG307" s="59" t="str">
        <f t="shared" si="26"/>
        <v>A679077</v>
      </c>
      <c r="AH307" s="59" t="s">
        <v>677</v>
      </c>
    </row>
    <row r="308" spans="1:34" ht="15.75" customHeight="1">
      <c r="A308" s="93"/>
      <c r="B308" s="72"/>
      <c r="C308" s="99"/>
      <c r="D308" s="72"/>
      <c r="E308" s="93"/>
      <c r="F308" s="72"/>
      <c r="G308" s="72"/>
      <c r="H308" s="77"/>
      <c r="I308" s="77"/>
      <c r="J308" s="77"/>
      <c r="K308" s="99"/>
      <c r="L308" s="100"/>
      <c r="M308" s="100"/>
      <c r="N308" s="99"/>
      <c r="O308" s="82"/>
      <c r="P308" s="75"/>
      <c r="Q308" s="59" t="str">
        <f>IF(C308="","",'OPĆI DIO'!$C$1)</f>
        <v/>
      </c>
      <c r="R308" s="59" t="str">
        <f t="shared" si="22"/>
        <v/>
      </c>
      <c r="S308" s="59" t="str">
        <f t="shared" si="23"/>
        <v/>
      </c>
      <c r="T308" s="59" t="str">
        <f t="shared" si="24"/>
        <v/>
      </c>
      <c r="U308" s="59" t="str">
        <f t="shared" si="25"/>
        <v/>
      </c>
      <c r="V308" s="59"/>
      <c r="W308" s="59"/>
      <c r="X308" s="59"/>
      <c r="Y308" s="59"/>
      <c r="Z308" s="59"/>
      <c r="AA308" s="59"/>
      <c r="AB308" s="59"/>
      <c r="AC308" s="59"/>
      <c r="AD308" s="59"/>
      <c r="AE308" s="59" t="s">
        <v>2035</v>
      </c>
      <c r="AF308" s="59" t="s">
        <v>2036</v>
      </c>
      <c r="AG308" s="59" t="str">
        <f t="shared" si="26"/>
        <v>A679077</v>
      </c>
      <c r="AH308" s="59" t="s">
        <v>677</v>
      </c>
    </row>
    <row r="309" spans="1:34" ht="15.75" customHeight="1">
      <c r="A309" s="93"/>
      <c r="B309" s="72"/>
      <c r="C309" s="99"/>
      <c r="D309" s="72"/>
      <c r="E309" s="93"/>
      <c r="F309" s="72"/>
      <c r="G309" s="72"/>
      <c r="H309" s="77"/>
      <c r="I309" s="77"/>
      <c r="J309" s="77"/>
      <c r="K309" s="99"/>
      <c r="L309" s="100"/>
      <c r="M309" s="100"/>
      <c r="N309" s="99"/>
      <c r="O309" s="82"/>
      <c r="P309" s="75"/>
      <c r="Q309" s="59" t="str">
        <f>IF(C309="","",'OPĆI DIO'!$C$1)</f>
        <v/>
      </c>
      <c r="R309" s="59" t="str">
        <f t="shared" si="22"/>
        <v/>
      </c>
      <c r="S309" s="59" t="str">
        <f t="shared" si="23"/>
        <v/>
      </c>
      <c r="T309" s="59" t="str">
        <f t="shared" si="24"/>
        <v/>
      </c>
      <c r="U309" s="59" t="str">
        <f t="shared" si="25"/>
        <v/>
      </c>
      <c r="V309" s="59"/>
      <c r="W309" s="59"/>
      <c r="X309" s="59"/>
      <c r="Y309" s="59"/>
      <c r="Z309" s="59"/>
      <c r="AA309" s="59"/>
      <c r="AB309" s="59"/>
      <c r="AC309" s="59"/>
      <c r="AD309" s="59"/>
      <c r="AE309" s="59" t="s">
        <v>2037</v>
      </c>
      <c r="AF309" s="59" t="s">
        <v>2038</v>
      </c>
      <c r="AG309" s="59" t="str">
        <f t="shared" si="26"/>
        <v>A679077</v>
      </c>
      <c r="AH309" s="59" t="s">
        <v>677</v>
      </c>
    </row>
    <row r="310" spans="1:34" ht="15.75" customHeight="1">
      <c r="A310" s="93"/>
      <c r="B310" s="72"/>
      <c r="C310" s="99"/>
      <c r="D310" s="72"/>
      <c r="E310" s="93"/>
      <c r="F310" s="72"/>
      <c r="G310" s="72"/>
      <c r="H310" s="77"/>
      <c r="I310" s="77"/>
      <c r="J310" s="77"/>
      <c r="K310" s="99"/>
      <c r="L310" s="100"/>
      <c r="M310" s="100"/>
      <c r="N310" s="99"/>
      <c r="O310" s="82"/>
      <c r="P310" s="75"/>
      <c r="Q310" s="59" t="str">
        <f>IF(C310="","",'OPĆI DIO'!$C$1)</f>
        <v/>
      </c>
      <c r="R310" s="59" t="str">
        <f t="shared" si="22"/>
        <v/>
      </c>
      <c r="S310" s="59" t="str">
        <f t="shared" si="23"/>
        <v/>
      </c>
      <c r="T310" s="59" t="str">
        <f t="shared" si="24"/>
        <v/>
      </c>
      <c r="U310" s="59" t="str">
        <f t="shared" si="25"/>
        <v/>
      </c>
      <c r="V310" s="59"/>
      <c r="W310" s="59"/>
      <c r="X310" s="59"/>
      <c r="Y310" s="59"/>
      <c r="Z310" s="59"/>
      <c r="AA310" s="59"/>
      <c r="AB310" s="59"/>
      <c r="AC310" s="59"/>
      <c r="AD310" s="59"/>
      <c r="AE310" s="59" t="s">
        <v>2039</v>
      </c>
      <c r="AF310" s="59" t="s">
        <v>2040</v>
      </c>
      <c r="AG310" s="59" t="str">
        <f t="shared" si="26"/>
        <v>A679077</v>
      </c>
      <c r="AH310" s="59" t="s">
        <v>677</v>
      </c>
    </row>
    <row r="311" spans="1:34" ht="15.75" customHeight="1">
      <c r="A311" s="93"/>
      <c r="B311" s="72"/>
      <c r="C311" s="99"/>
      <c r="D311" s="72"/>
      <c r="E311" s="93"/>
      <c r="F311" s="72"/>
      <c r="G311" s="72"/>
      <c r="H311" s="77"/>
      <c r="I311" s="77"/>
      <c r="J311" s="77"/>
      <c r="K311" s="99"/>
      <c r="L311" s="100"/>
      <c r="M311" s="100"/>
      <c r="N311" s="99"/>
      <c r="O311" s="82"/>
      <c r="P311" s="75"/>
      <c r="Q311" s="59" t="str">
        <f>IF(C311="","",'OPĆI DIO'!$C$1)</f>
        <v/>
      </c>
      <c r="R311" s="59" t="str">
        <f t="shared" si="22"/>
        <v/>
      </c>
      <c r="S311" s="59" t="str">
        <f t="shared" si="23"/>
        <v/>
      </c>
      <c r="T311" s="59" t="str">
        <f t="shared" si="24"/>
        <v/>
      </c>
      <c r="U311" s="59" t="str">
        <f t="shared" si="25"/>
        <v/>
      </c>
      <c r="V311" s="59"/>
      <c r="W311" s="59"/>
      <c r="X311" s="59"/>
      <c r="Y311" s="59"/>
      <c r="Z311" s="59"/>
      <c r="AA311" s="59"/>
      <c r="AB311" s="59"/>
      <c r="AC311" s="59"/>
      <c r="AD311" s="59"/>
      <c r="AE311" s="59" t="s">
        <v>2041</v>
      </c>
      <c r="AF311" s="59" t="s">
        <v>2042</v>
      </c>
      <c r="AG311" s="59" t="str">
        <f t="shared" si="26"/>
        <v>A679077</v>
      </c>
      <c r="AH311" s="59" t="s">
        <v>677</v>
      </c>
    </row>
    <row r="312" spans="1:34" ht="15.75" customHeight="1">
      <c r="A312" s="93"/>
      <c r="B312" s="72"/>
      <c r="C312" s="99"/>
      <c r="D312" s="72"/>
      <c r="E312" s="93"/>
      <c r="F312" s="72"/>
      <c r="G312" s="72"/>
      <c r="H312" s="77"/>
      <c r="I312" s="77"/>
      <c r="J312" s="77"/>
      <c r="K312" s="99"/>
      <c r="L312" s="100"/>
      <c r="M312" s="100"/>
      <c r="N312" s="99"/>
      <c r="O312" s="82"/>
      <c r="P312" s="75"/>
      <c r="Q312" s="59" t="str">
        <f>IF(C312="","",'OPĆI DIO'!$C$1)</f>
        <v/>
      </c>
      <c r="R312" s="59" t="str">
        <f t="shared" si="22"/>
        <v/>
      </c>
      <c r="S312" s="59" t="str">
        <f t="shared" si="23"/>
        <v/>
      </c>
      <c r="T312" s="59" t="str">
        <f t="shared" si="24"/>
        <v/>
      </c>
      <c r="U312" s="59" t="str">
        <f t="shared" si="25"/>
        <v/>
      </c>
      <c r="V312" s="59"/>
      <c r="W312" s="59"/>
      <c r="X312" s="59"/>
      <c r="Y312" s="59"/>
      <c r="Z312" s="59"/>
      <c r="AA312" s="59"/>
      <c r="AB312" s="59"/>
      <c r="AC312" s="59"/>
      <c r="AD312" s="59"/>
      <c r="AE312" s="59" t="s">
        <v>2043</v>
      </c>
      <c r="AF312" s="59" t="s">
        <v>2044</v>
      </c>
      <c r="AG312" s="59" t="str">
        <f t="shared" si="26"/>
        <v>A679077</v>
      </c>
      <c r="AH312" s="59" t="s">
        <v>677</v>
      </c>
    </row>
    <row r="313" spans="1:34" ht="15.75" customHeight="1">
      <c r="A313" s="93"/>
      <c r="B313" s="72"/>
      <c r="C313" s="99"/>
      <c r="D313" s="72"/>
      <c r="E313" s="93"/>
      <c r="F313" s="72"/>
      <c r="G313" s="72"/>
      <c r="H313" s="77"/>
      <c r="I313" s="77"/>
      <c r="J313" s="77"/>
      <c r="K313" s="99"/>
      <c r="L313" s="100"/>
      <c r="M313" s="100"/>
      <c r="N313" s="99"/>
      <c r="O313" s="82"/>
      <c r="P313" s="75"/>
      <c r="Q313" s="59" t="str">
        <f>IF(C313="","",'OPĆI DIO'!$C$1)</f>
        <v/>
      </c>
      <c r="R313" s="59" t="str">
        <f t="shared" si="22"/>
        <v/>
      </c>
      <c r="S313" s="59" t="str">
        <f t="shared" si="23"/>
        <v/>
      </c>
      <c r="T313" s="59" t="str">
        <f t="shared" si="24"/>
        <v/>
      </c>
      <c r="U313" s="59" t="str">
        <f t="shared" si="25"/>
        <v/>
      </c>
      <c r="V313" s="59"/>
      <c r="W313" s="59"/>
      <c r="X313" s="59"/>
      <c r="Y313" s="59"/>
      <c r="Z313" s="59"/>
      <c r="AA313" s="59"/>
      <c r="AB313" s="59"/>
      <c r="AC313" s="59"/>
      <c r="AD313" s="59"/>
      <c r="AE313" s="59" t="s">
        <v>2045</v>
      </c>
      <c r="AF313" s="59" t="s">
        <v>2046</v>
      </c>
      <c r="AG313" s="59" t="str">
        <f t="shared" si="26"/>
        <v>A679077</v>
      </c>
      <c r="AH313" s="59" t="s">
        <v>677</v>
      </c>
    </row>
    <row r="314" spans="1:34" ht="15.75" customHeight="1">
      <c r="A314" s="93"/>
      <c r="B314" s="72"/>
      <c r="C314" s="99"/>
      <c r="D314" s="72"/>
      <c r="E314" s="93"/>
      <c r="F314" s="72"/>
      <c r="G314" s="72"/>
      <c r="H314" s="77"/>
      <c r="I314" s="77"/>
      <c r="J314" s="77"/>
      <c r="K314" s="99"/>
      <c r="L314" s="100"/>
      <c r="M314" s="100"/>
      <c r="N314" s="99"/>
      <c r="O314" s="82"/>
      <c r="P314" s="75"/>
      <c r="Q314" s="59" t="str">
        <f>IF(C314="","",'OPĆI DIO'!$C$1)</f>
        <v/>
      </c>
      <c r="R314" s="59" t="str">
        <f t="shared" si="22"/>
        <v/>
      </c>
      <c r="S314" s="59" t="str">
        <f t="shared" si="23"/>
        <v/>
      </c>
      <c r="T314" s="59" t="str">
        <f t="shared" si="24"/>
        <v/>
      </c>
      <c r="U314" s="59" t="str">
        <f t="shared" si="25"/>
        <v/>
      </c>
      <c r="V314" s="59"/>
      <c r="W314" s="59"/>
      <c r="X314" s="59"/>
      <c r="Y314" s="59"/>
      <c r="Z314" s="59"/>
      <c r="AA314" s="59"/>
      <c r="AB314" s="59"/>
      <c r="AC314" s="59"/>
      <c r="AD314" s="59"/>
      <c r="AE314" s="59" t="s">
        <v>2047</v>
      </c>
      <c r="AF314" s="59" t="s">
        <v>2048</v>
      </c>
      <c r="AG314" s="59" t="str">
        <f t="shared" si="26"/>
        <v>A679077</v>
      </c>
      <c r="AH314" s="59" t="s">
        <v>677</v>
      </c>
    </row>
    <row r="315" spans="1:34" ht="15.75" customHeight="1">
      <c r="A315" s="93"/>
      <c r="B315" s="72"/>
      <c r="C315" s="99"/>
      <c r="D315" s="72"/>
      <c r="E315" s="93"/>
      <c r="F315" s="72"/>
      <c r="G315" s="72"/>
      <c r="H315" s="77"/>
      <c r="I315" s="77"/>
      <c r="J315" s="77"/>
      <c r="K315" s="99"/>
      <c r="L315" s="100"/>
      <c r="M315" s="100"/>
      <c r="N315" s="99"/>
      <c r="O315" s="82"/>
      <c r="P315" s="75"/>
      <c r="Q315" s="59" t="str">
        <f>IF(C315="","",'OPĆI DIO'!$C$1)</f>
        <v/>
      </c>
      <c r="R315" s="59" t="str">
        <f t="shared" si="22"/>
        <v/>
      </c>
      <c r="S315" s="59" t="str">
        <f t="shared" si="23"/>
        <v/>
      </c>
      <c r="T315" s="59" t="str">
        <f t="shared" si="24"/>
        <v/>
      </c>
      <c r="U315" s="59" t="str">
        <f t="shared" si="25"/>
        <v/>
      </c>
      <c r="V315" s="59"/>
      <c r="W315" s="59"/>
      <c r="X315" s="59"/>
      <c r="Y315" s="59"/>
      <c r="Z315" s="59"/>
      <c r="AA315" s="59"/>
      <c r="AB315" s="59"/>
      <c r="AC315" s="59"/>
      <c r="AD315" s="59"/>
      <c r="AE315" s="59" t="s">
        <v>2049</v>
      </c>
      <c r="AF315" s="59" t="s">
        <v>2050</v>
      </c>
      <c r="AG315" s="59" t="str">
        <f t="shared" si="26"/>
        <v>A679077</v>
      </c>
      <c r="AH315" s="59" t="s">
        <v>677</v>
      </c>
    </row>
    <row r="316" spans="1:34" ht="15.75" customHeight="1">
      <c r="A316" s="93"/>
      <c r="B316" s="72"/>
      <c r="C316" s="99"/>
      <c r="D316" s="72"/>
      <c r="E316" s="93"/>
      <c r="F316" s="72"/>
      <c r="G316" s="72"/>
      <c r="H316" s="77"/>
      <c r="I316" s="77"/>
      <c r="J316" s="77"/>
      <c r="K316" s="99"/>
      <c r="L316" s="100"/>
      <c r="M316" s="100"/>
      <c r="N316" s="99"/>
      <c r="O316" s="82"/>
      <c r="P316" s="75"/>
      <c r="Q316" s="59" t="str">
        <f>IF(C316="","",'OPĆI DIO'!$C$1)</f>
        <v/>
      </c>
      <c r="R316" s="59" t="str">
        <f t="shared" si="22"/>
        <v/>
      </c>
      <c r="S316" s="59" t="str">
        <f t="shared" si="23"/>
        <v/>
      </c>
      <c r="T316" s="59" t="str">
        <f t="shared" si="24"/>
        <v/>
      </c>
      <c r="U316" s="59" t="str">
        <f t="shared" si="25"/>
        <v/>
      </c>
      <c r="V316" s="59"/>
      <c r="W316" s="59"/>
      <c r="X316" s="59"/>
      <c r="Y316" s="59"/>
      <c r="Z316" s="59"/>
      <c r="AA316" s="59"/>
      <c r="AB316" s="59"/>
      <c r="AC316" s="59"/>
      <c r="AD316" s="59"/>
      <c r="AE316" s="59" t="s">
        <v>2051</v>
      </c>
      <c r="AF316" s="59" t="s">
        <v>2052</v>
      </c>
      <c r="AG316" s="59" t="str">
        <f t="shared" si="26"/>
        <v>A679077</v>
      </c>
      <c r="AH316" s="59" t="s">
        <v>677</v>
      </c>
    </row>
    <row r="317" spans="1:34" ht="15.75" customHeight="1">
      <c r="A317" s="93"/>
      <c r="B317" s="72"/>
      <c r="C317" s="99"/>
      <c r="D317" s="72"/>
      <c r="E317" s="93"/>
      <c r="F317" s="72"/>
      <c r="G317" s="72"/>
      <c r="H317" s="77"/>
      <c r="I317" s="77"/>
      <c r="J317" s="77"/>
      <c r="K317" s="99"/>
      <c r="L317" s="100"/>
      <c r="M317" s="100"/>
      <c r="N317" s="99"/>
      <c r="O317" s="82"/>
      <c r="P317" s="75"/>
      <c r="Q317" s="59" t="str">
        <f>IF(C317="","",'OPĆI DIO'!$C$1)</f>
        <v/>
      </c>
      <c r="R317" s="59" t="str">
        <f t="shared" si="22"/>
        <v/>
      </c>
      <c r="S317" s="59" t="str">
        <f t="shared" si="23"/>
        <v/>
      </c>
      <c r="T317" s="59" t="str">
        <f t="shared" si="24"/>
        <v/>
      </c>
      <c r="U317" s="59" t="str">
        <f t="shared" si="25"/>
        <v/>
      </c>
      <c r="V317" s="59"/>
      <c r="W317" s="59"/>
      <c r="X317" s="59"/>
      <c r="Y317" s="59"/>
      <c r="Z317" s="59"/>
      <c r="AA317" s="59"/>
      <c r="AB317" s="59"/>
      <c r="AC317" s="59"/>
      <c r="AD317" s="59"/>
      <c r="AE317" s="59" t="s">
        <v>2053</v>
      </c>
      <c r="AF317" s="59" t="s">
        <v>2054</v>
      </c>
      <c r="AG317" s="59" t="str">
        <f t="shared" si="26"/>
        <v>A679077</v>
      </c>
      <c r="AH317" s="59" t="s">
        <v>677</v>
      </c>
    </row>
    <row r="318" spans="1:34" ht="15.75" customHeight="1">
      <c r="A318" s="93"/>
      <c r="B318" s="72"/>
      <c r="C318" s="99"/>
      <c r="D318" s="72"/>
      <c r="E318" s="93"/>
      <c r="F318" s="72"/>
      <c r="G318" s="72"/>
      <c r="H318" s="77"/>
      <c r="I318" s="77"/>
      <c r="J318" s="77"/>
      <c r="K318" s="99"/>
      <c r="L318" s="100"/>
      <c r="M318" s="100"/>
      <c r="N318" s="99"/>
      <c r="O318" s="82"/>
      <c r="P318" s="75"/>
      <c r="Q318" s="59" t="str">
        <f>IF(C318="","",'OPĆI DIO'!$C$1)</f>
        <v/>
      </c>
      <c r="R318" s="59" t="str">
        <f t="shared" si="22"/>
        <v/>
      </c>
      <c r="S318" s="59" t="str">
        <f t="shared" si="23"/>
        <v/>
      </c>
      <c r="T318" s="59" t="str">
        <f t="shared" si="24"/>
        <v/>
      </c>
      <c r="U318" s="59" t="str">
        <f t="shared" si="25"/>
        <v/>
      </c>
      <c r="V318" s="59"/>
      <c r="W318" s="59"/>
      <c r="X318" s="59"/>
      <c r="Y318" s="59"/>
      <c r="Z318" s="59"/>
      <c r="AA318" s="59"/>
      <c r="AB318" s="59"/>
      <c r="AC318" s="59"/>
      <c r="AD318" s="59"/>
      <c r="AE318" s="59" t="s">
        <v>2055</v>
      </c>
      <c r="AF318" s="59" t="s">
        <v>2056</v>
      </c>
      <c r="AG318" s="59" t="str">
        <f t="shared" si="26"/>
        <v>A679077</v>
      </c>
      <c r="AH318" s="59" t="s">
        <v>677</v>
      </c>
    </row>
    <row r="319" spans="1:34" ht="15.75" customHeight="1">
      <c r="A319" s="93"/>
      <c r="B319" s="72"/>
      <c r="C319" s="99"/>
      <c r="D319" s="72"/>
      <c r="E319" s="93"/>
      <c r="F319" s="72"/>
      <c r="G319" s="72"/>
      <c r="H319" s="77"/>
      <c r="I319" s="77"/>
      <c r="J319" s="77"/>
      <c r="K319" s="99"/>
      <c r="L319" s="100"/>
      <c r="M319" s="100"/>
      <c r="N319" s="99"/>
      <c r="O319" s="82"/>
      <c r="P319" s="75"/>
      <c r="Q319" s="59" t="str">
        <f>IF(C319="","",'OPĆI DIO'!$C$1)</f>
        <v/>
      </c>
      <c r="R319" s="59" t="str">
        <f t="shared" si="22"/>
        <v/>
      </c>
      <c r="S319" s="59" t="str">
        <f t="shared" si="23"/>
        <v/>
      </c>
      <c r="T319" s="59" t="str">
        <f t="shared" si="24"/>
        <v/>
      </c>
      <c r="U319" s="59" t="str">
        <f t="shared" si="25"/>
        <v/>
      </c>
      <c r="V319" s="59"/>
      <c r="W319" s="59"/>
      <c r="X319" s="59"/>
      <c r="Y319" s="59"/>
      <c r="Z319" s="59"/>
      <c r="AA319" s="59"/>
      <c r="AB319" s="59"/>
      <c r="AC319" s="59"/>
      <c r="AD319" s="59"/>
      <c r="AE319" s="59" t="s">
        <v>2057</v>
      </c>
      <c r="AF319" s="59" t="s">
        <v>2058</v>
      </c>
      <c r="AG319" s="59" t="str">
        <f t="shared" si="26"/>
        <v>A679077</v>
      </c>
      <c r="AH319" s="59" t="s">
        <v>677</v>
      </c>
    </row>
    <row r="320" spans="1:34" ht="15.75" customHeight="1">
      <c r="A320" s="93"/>
      <c r="B320" s="72"/>
      <c r="C320" s="99"/>
      <c r="D320" s="72"/>
      <c r="E320" s="93"/>
      <c r="F320" s="72"/>
      <c r="G320" s="72"/>
      <c r="H320" s="77"/>
      <c r="I320" s="77"/>
      <c r="J320" s="77"/>
      <c r="K320" s="99"/>
      <c r="L320" s="100"/>
      <c r="M320" s="100"/>
      <c r="N320" s="99"/>
      <c r="O320" s="82"/>
      <c r="P320" s="75"/>
      <c r="Q320" s="59" t="str">
        <f>IF(C320="","",'OPĆI DIO'!$C$1)</f>
        <v/>
      </c>
      <c r="R320" s="59" t="str">
        <f t="shared" si="22"/>
        <v/>
      </c>
      <c r="S320" s="59" t="str">
        <f t="shared" si="23"/>
        <v/>
      </c>
      <c r="T320" s="59" t="str">
        <f t="shared" si="24"/>
        <v/>
      </c>
      <c r="U320" s="59" t="str">
        <f t="shared" si="25"/>
        <v/>
      </c>
      <c r="V320" s="59"/>
      <c r="W320" s="59"/>
      <c r="X320" s="59"/>
      <c r="Y320" s="59"/>
      <c r="Z320" s="59"/>
      <c r="AA320" s="59"/>
      <c r="AB320" s="59"/>
      <c r="AC320" s="59"/>
      <c r="AD320" s="59"/>
      <c r="AE320" s="59" t="s">
        <v>2059</v>
      </c>
      <c r="AF320" s="59" t="s">
        <v>1953</v>
      </c>
      <c r="AG320" s="59" t="str">
        <f t="shared" si="26"/>
        <v>A679077</v>
      </c>
      <c r="AH320" s="59" t="s">
        <v>677</v>
      </c>
    </row>
    <row r="321" spans="1:34" ht="15.75" customHeight="1">
      <c r="A321" s="93"/>
      <c r="B321" s="72"/>
      <c r="C321" s="99"/>
      <c r="D321" s="72"/>
      <c r="E321" s="93"/>
      <c r="F321" s="72"/>
      <c r="G321" s="72"/>
      <c r="H321" s="77"/>
      <c r="I321" s="77"/>
      <c r="J321" s="77"/>
      <c r="K321" s="99"/>
      <c r="L321" s="100"/>
      <c r="M321" s="100"/>
      <c r="N321" s="99"/>
      <c r="O321" s="82"/>
      <c r="P321" s="75"/>
      <c r="Q321" s="59" t="str">
        <f>IF(C321="","",'OPĆI DIO'!$C$1)</f>
        <v/>
      </c>
      <c r="R321" s="59" t="str">
        <f t="shared" si="22"/>
        <v/>
      </c>
      <c r="S321" s="59" t="str">
        <f t="shared" si="23"/>
        <v/>
      </c>
      <c r="T321" s="59" t="str">
        <f t="shared" si="24"/>
        <v/>
      </c>
      <c r="U321" s="59" t="str">
        <f t="shared" si="25"/>
        <v/>
      </c>
      <c r="V321" s="59"/>
      <c r="W321" s="59"/>
      <c r="X321" s="59"/>
      <c r="Y321" s="59"/>
      <c r="Z321" s="59"/>
      <c r="AA321" s="59"/>
      <c r="AB321" s="59"/>
      <c r="AC321" s="59"/>
      <c r="AD321" s="59"/>
      <c r="AE321" s="59" t="s">
        <v>2060</v>
      </c>
      <c r="AF321" s="59" t="s">
        <v>2061</v>
      </c>
      <c r="AG321" s="59" t="str">
        <f t="shared" si="26"/>
        <v>A679077</v>
      </c>
      <c r="AH321" s="59" t="s">
        <v>677</v>
      </c>
    </row>
    <row r="322" spans="1:34" ht="15.75" customHeight="1">
      <c r="A322" s="93"/>
      <c r="B322" s="72"/>
      <c r="C322" s="99"/>
      <c r="D322" s="72"/>
      <c r="E322" s="93"/>
      <c r="F322" s="72"/>
      <c r="G322" s="72"/>
      <c r="H322" s="77"/>
      <c r="I322" s="77"/>
      <c r="J322" s="77"/>
      <c r="K322" s="99"/>
      <c r="L322" s="100"/>
      <c r="M322" s="100"/>
      <c r="N322" s="99"/>
      <c r="O322" s="82"/>
      <c r="P322" s="75"/>
      <c r="Q322" s="59" t="str">
        <f>IF(C322="","",'OPĆI DIO'!$C$1)</f>
        <v/>
      </c>
      <c r="R322" s="59" t="str">
        <f t="shared" si="22"/>
        <v/>
      </c>
      <c r="S322" s="59" t="str">
        <f t="shared" si="23"/>
        <v/>
      </c>
      <c r="T322" s="59" t="str">
        <f t="shared" si="24"/>
        <v/>
      </c>
      <c r="U322" s="59" t="str">
        <f t="shared" si="25"/>
        <v/>
      </c>
      <c r="V322" s="59"/>
      <c r="W322" s="59"/>
      <c r="X322" s="59"/>
      <c r="Y322" s="59"/>
      <c r="Z322" s="59"/>
      <c r="AA322" s="59"/>
      <c r="AB322" s="59"/>
      <c r="AC322" s="59"/>
      <c r="AD322" s="59"/>
      <c r="AE322" s="59" t="s">
        <v>2062</v>
      </c>
      <c r="AF322" s="59" t="s">
        <v>2063</v>
      </c>
      <c r="AG322" s="59" t="str">
        <f t="shared" si="26"/>
        <v>A679077</v>
      </c>
      <c r="AH322" s="59" t="s">
        <v>677</v>
      </c>
    </row>
    <row r="323" spans="1:34" ht="15.75" customHeight="1">
      <c r="A323" s="93"/>
      <c r="B323" s="72"/>
      <c r="C323" s="99"/>
      <c r="D323" s="72"/>
      <c r="E323" s="93"/>
      <c r="F323" s="72"/>
      <c r="G323" s="72"/>
      <c r="H323" s="77"/>
      <c r="I323" s="77"/>
      <c r="J323" s="77"/>
      <c r="K323" s="99"/>
      <c r="L323" s="100"/>
      <c r="M323" s="100"/>
      <c r="N323" s="99"/>
      <c r="O323" s="82"/>
      <c r="P323" s="75"/>
      <c r="Q323" s="59" t="str">
        <f>IF(C323="","",'OPĆI DIO'!$C$1)</f>
        <v/>
      </c>
      <c r="R323" s="59" t="str">
        <f t="shared" ref="R323:R386" si="27">LEFT(C323,3)</f>
        <v/>
      </c>
      <c r="S323" s="59" t="str">
        <f t="shared" ref="S323:S386" si="28">LEFT(C323,2)</f>
        <v/>
      </c>
      <c r="T323" s="59" t="str">
        <f t="shared" ref="T323:T386" si="29">MID(G323,2,2)</f>
        <v/>
      </c>
      <c r="U323" s="59" t="str">
        <f t="shared" ref="U323:U386" si="30">LEFT(C323,1)</f>
        <v/>
      </c>
      <c r="V323" s="59"/>
      <c r="W323" s="59"/>
      <c r="X323" s="59"/>
      <c r="Y323" s="59"/>
      <c r="Z323" s="59"/>
      <c r="AA323" s="59"/>
      <c r="AB323" s="59"/>
      <c r="AC323" s="59"/>
      <c r="AD323" s="59"/>
      <c r="AE323" s="59" t="s">
        <v>2064</v>
      </c>
      <c r="AF323" s="59" t="s">
        <v>2065</v>
      </c>
      <c r="AG323" s="59" t="str">
        <f t="shared" si="26"/>
        <v>A679077</v>
      </c>
      <c r="AH323" s="59" t="s">
        <v>677</v>
      </c>
    </row>
    <row r="324" spans="1:34" ht="15.75" customHeight="1">
      <c r="A324" s="93"/>
      <c r="B324" s="72"/>
      <c r="C324" s="99"/>
      <c r="D324" s="72"/>
      <c r="E324" s="93"/>
      <c r="F324" s="72"/>
      <c r="G324" s="72"/>
      <c r="H324" s="77"/>
      <c r="I324" s="77"/>
      <c r="J324" s="77"/>
      <c r="K324" s="99"/>
      <c r="L324" s="100"/>
      <c r="M324" s="100"/>
      <c r="N324" s="99"/>
      <c r="O324" s="82"/>
      <c r="P324" s="75"/>
      <c r="Q324" s="59" t="str">
        <f>IF(C324="","",'OPĆI DIO'!$C$1)</f>
        <v/>
      </c>
      <c r="R324" s="59" t="str">
        <f t="shared" si="27"/>
        <v/>
      </c>
      <c r="S324" s="59" t="str">
        <f t="shared" si="28"/>
        <v/>
      </c>
      <c r="T324" s="59" t="str">
        <f t="shared" si="29"/>
        <v/>
      </c>
      <c r="U324" s="59" t="str">
        <f t="shared" si="30"/>
        <v/>
      </c>
      <c r="V324" s="59"/>
      <c r="W324" s="59"/>
      <c r="X324" s="59"/>
      <c r="Y324" s="59"/>
      <c r="Z324" s="59"/>
      <c r="AA324" s="59"/>
      <c r="AB324" s="59"/>
      <c r="AC324" s="59"/>
      <c r="AD324" s="59"/>
      <c r="AE324" s="59" t="s">
        <v>2066</v>
      </c>
      <c r="AF324" s="59" t="s">
        <v>2067</v>
      </c>
      <c r="AG324" s="59" t="str">
        <f t="shared" si="26"/>
        <v>A679077</v>
      </c>
      <c r="AH324" s="59" t="s">
        <v>677</v>
      </c>
    </row>
    <row r="325" spans="1:34" ht="15.75" customHeight="1">
      <c r="A325" s="93"/>
      <c r="B325" s="72"/>
      <c r="C325" s="99"/>
      <c r="D325" s="72"/>
      <c r="E325" s="93"/>
      <c r="F325" s="72"/>
      <c r="G325" s="72"/>
      <c r="H325" s="77"/>
      <c r="I325" s="77"/>
      <c r="J325" s="77"/>
      <c r="K325" s="99"/>
      <c r="L325" s="100"/>
      <c r="M325" s="100"/>
      <c r="N325" s="99"/>
      <c r="O325" s="82"/>
      <c r="P325" s="75"/>
      <c r="Q325" s="59" t="str">
        <f>IF(C325="","",'OPĆI DIO'!$C$1)</f>
        <v/>
      </c>
      <c r="R325" s="59" t="str">
        <f t="shared" si="27"/>
        <v/>
      </c>
      <c r="S325" s="59" t="str">
        <f t="shared" si="28"/>
        <v/>
      </c>
      <c r="T325" s="59" t="str">
        <f t="shared" si="29"/>
        <v/>
      </c>
      <c r="U325" s="59" t="str">
        <f t="shared" si="30"/>
        <v/>
      </c>
      <c r="V325" s="59"/>
      <c r="W325" s="59"/>
      <c r="X325" s="59"/>
      <c r="Y325" s="59"/>
      <c r="Z325" s="59"/>
      <c r="AA325" s="59"/>
      <c r="AB325" s="59"/>
      <c r="AC325" s="59"/>
      <c r="AD325" s="59"/>
      <c r="AE325" s="59" t="s">
        <v>2068</v>
      </c>
      <c r="AF325" s="59" t="s">
        <v>2069</v>
      </c>
      <c r="AG325" s="59" t="str">
        <f t="shared" si="26"/>
        <v>A679077</v>
      </c>
      <c r="AH325" s="59" t="s">
        <v>677</v>
      </c>
    </row>
    <row r="326" spans="1:34" ht="15.75" customHeight="1">
      <c r="A326" s="93"/>
      <c r="B326" s="72"/>
      <c r="C326" s="99"/>
      <c r="D326" s="72"/>
      <c r="E326" s="93"/>
      <c r="F326" s="72"/>
      <c r="G326" s="72"/>
      <c r="H326" s="77"/>
      <c r="I326" s="77"/>
      <c r="J326" s="77"/>
      <c r="K326" s="99"/>
      <c r="L326" s="100"/>
      <c r="M326" s="100"/>
      <c r="N326" s="99"/>
      <c r="O326" s="82"/>
      <c r="P326" s="75"/>
      <c r="Q326" s="59" t="str">
        <f>IF(C326="","",'OPĆI DIO'!$C$1)</f>
        <v/>
      </c>
      <c r="R326" s="59" t="str">
        <f t="shared" si="27"/>
        <v/>
      </c>
      <c r="S326" s="59" t="str">
        <f t="shared" si="28"/>
        <v/>
      </c>
      <c r="T326" s="59" t="str">
        <f t="shared" si="29"/>
        <v/>
      </c>
      <c r="U326" s="59" t="str">
        <f t="shared" si="30"/>
        <v/>
      </c>
      <c r="V326" s="59"/>
      <c r="W326" s="59"/>
      <c r="X326" s="59"/>
      <c r="Y326" s="59"/>
      <c r="Z326" s="59"/>
      <c r="AA326" s="59"/>
      <c r="AB326" s="59"/>
      <c r="AC326" s="59"/>
      <c r="AD326" s="59"/>
      <c r="AE326" s="59" t="s">
        <v>2070</v>
      </c>
      <c r="AF326" s="59" t="s">
        <v>2071</v>
      </c>
      <c r="AG326" s="59" t="str">
        <f t="shared" si="26"/>
        <v>A679077</v>
      </c>
      <c r="AH326" s="59" t="s">
        <v>677</v>
      </c>
    </row>
    <row r="327" spans="1:34" ht="15.75" customHeight="1">
      <c r="A327" s="93"/>
      <c r="B327" s="72"/>
      <c r="C327" s="99"/>
      <c r="D327" s="72"/>
      <c r="E327" s="93"/>
      <c r="F327" s="72"/>
      <c r="G327" s="72"/>
      <c r="H327" s="77"/>
      <c r="I327" s="77"/>
      <c r="J327" s="77"/>
      <c r="K327" s="99"/>
      <c r="L327" s="100"/>
      <c r="M327" s="100"/>
      <c r="N327" s="99"/>
      <c r="O327" s="82"/>
      <c r="P327" s="75"/>
      <c r="Q327" s="59" t="str">
        <f>IF(C327="","",'OPĆI DIO'!$C$1)</f>
        <v/>
      </c>
      <c r="R327" s="59" t="str">
        <f t="shared" si="27"/>
        <v/>
      </c>
      <c r="S327" s="59" t="str">
        <f t="shared" si="28"/>
        <v/>
      </c>
      <c r="T327" s="59" t="str">
        <f t="shared" si="29"/>
        <v/>
      </c>
      <c r="U327" s="59" t="str">
        <f t="shared" si="30"/>
        <v/>
      </c>
      <c r="V327" s="59"/>
      <c r="W327" s="59"/>
      <c r="X327" s="59"/>
      <c r="Y327" s="59"/>
      <c r="Z327" s="59"/>
      <c r="AA327" s="59"/>
      <c r="AB327" s="59"/>
      <c r="AC327" s="59"/>
      <c r="AD327" s="59"/>
      <c r="AE327" s="59" t="s">
        <v>2072</v>
      </c>
      <c r="AF327" s="59" t="s">
        <v>2073</v>
      </c>
      <c r="AG327" s="59" t="str">
        <f t="shared" si="26"/>
        <v>A679077</v>
      </c>
      <c r="AH327" s="59" t="s">
        <v>677</v>
      </c>
    </row>
    <row r="328" spans="1:34" ht="15.75" customHeight="1">
      <c r="A328" s="93"/>
      <c r="B328" s="72"/>
      <c r="C328" s="99"/>
      <c r="D328" s="72"/>
      <c r="E328" s="93"/>
      <c r="F328" s="72"/>
      <c r="G328" s="72"/>
      <c r="H328" s="77"/>
      <c r="I328" s="77"/>
      <c r="J328" s="77"/>
      <c r="K328" s="99"/>
      <c r="L328" s="100"/>
      <c r="M328" s="100"/>
      <c r="N328" s="99"/>
      <c r="O328" s="82"/>
      <c r="P328" s="75"/>
      <c r="Q328" s="59" t="str">
        <f>IF(C328="","",'OPĆI DIO'!$C$1)</f>
        <v/>
      </c>
      <c r="R328" s="59" t="str">
        <f t="shared" si="27"/>
        <v/>
      </c>
      <c r="S328" s="59" t="str">
        <f t="shared" si="28"/>
        <v/>
      </c>
      <c r="T328" s="59" t="str">
        <f t="shared" si="29"/>
        <v/>
      </c>
      <c r="U328" s="59" t="str">
        <f t="shared" si="30"/>
        <v/>
      </c>
      <c r="V328" s="59"/>
      <c r="W328" s="59"/>
      <c r="X328" s="59"/>
      <c r="Y328" s="59"/>
      <c r="Z328" s="59"/>
      <c r="AA328" s="59"/>
      <c r="AB328" s="59"/>
      <c r="AC328" s="59"/>
      <c r="AD328" s="59"/>
      <c r="AE328" s="59" t="s">
        <v>2074</v>
      </c>
      <c r="AF328" s="59" t="s">
        <v>2075</v>
      </c>
      <c r="AG328" s="59" t="str">
        <f t="shared" ref="AG328:AG391" si="31">LEFT(AE328,7)</f>
        <v>A679077</v>
      </c>
      <c r="AH328" s="59" t="s">
        <v>677</v>
      </c>
    </row>
    <row r="329" spans="1:34" ht="15.75" customHeight="1">
      <c r="A329" s="93"/>
      <c r="B329" s="72"/>
      <c r="C329" s="99"/>
      <c r="D329" s="72"/>
      <c r="E329" s="93"/>
      <c r="F329" s="72"/>
      <c r="G329" s="72"/>
      <c r="H329" s="77"/>
      <c r="I329" s="77"/>
      <c r="J329" s="77"/>
      <c r="K329" s="99"/>
      <c r="L329" s="100"/>
      <c r="M329" s="100"/>
      <c r="N329" s="99"/>
      <c r="O329" s="82"/>
      <c r="P329" s="75"/>
      <c r="Q329" s="59" t="str">
        <f>IF(C329="","",'OPĆI DIO'!$C$1)</f>
        <v/>
      </c>
      <c r="R329" s="59" t="str">
        <f t="shared" si="27"/>
        <v/>
      </c>
      <c r="S329" s="59" t="str">
        <f t="shared" si="28"/>
        <v/>
      </c>
      <c r="T329" s="59" t="str">
        <f t="shared" si="29"/>
        <v/>
      </c>
      <c r="U329" s="59" t="str">
        <f t="shared" si="30"/>
        <v/>
      </c>
      <c r="V329" s="59"/>
      <c r="W329" s="59"/>
      <c r="X329" s="59"/>
      <c r="Y329" s="59"/>
      <c r="Z329" s="59"/>
      <c r="AA329" s="59"/>
      <c r="AB329" s="59"/>
      <c r="AC329" s="59"/>
      <c r="AD329" s="59"/>
      <c r="AE329" s="59" t="s">
        <v>2076</v>
      </c>
      <c r="AF329" s="59" t="s">
        <v>2077</v>
      </c>
      <c r="AG329" s="59" t="str">
        <f t="shared" si="31"/>
        <v>A679077</v>
      </c>
      <c r="AH329" s="59" t="s">
        <v>677</v>
      </c>
    </row>
    <row r="330" spans="1:34" ht="15.75" customHeight="1">
      <c r="A330" s="93"/>
      <c r="B330" s="72"/>
      <c r="C330" s="99"/>
      <c r="D330" s="72"/>
      <c r="E330" s="93"/>
      <c r="F330" s="72"/>
      <c r="G330" s="72"/>
      <c r="H330" s="77"/>
      <c r="I330" s="77"/>
      <c r="J330" s="77"/>
      <c r="K330" s="99"/>
      <c r="L330" s="100"/>
      <c r="M330" s="100"/>
      <c r="N330" s="99"/>
      <c r="O330" s="82"/>
      <c r="P330" s="75"/>
      <c r="Q330" s="59" t="str">
        <f>IF(C330="","",'OPĆI DIO'!$C$1)</f>
        <v/>
      </c>
      <c r="R330" s="59" t="str">
        <f t="shared" si="27"/>
        <v/>
      </c>
      <c r="S330" s="59" t="str">
        <f t="shared" si="28"/>
        <v/>
      </c>
      <c r="T330" s="59" t="str">
        <f t="shared" si="29"/>
        <v/>
      </c>
      <c r="U330" s="59" t="str">
        <f t="shared" si="30"/>
        <v/>
      </c>
      <c r="V330" s="59"/>
      <c r="W330" s="59"/>
      <c r="X330" s="59"/>
      <c r="Y330" s="59"/>
      <c r="Z330" s="59"/>
      <c r="AA330" s="59"/>
      <c r="AB330" s="59"/>
      <c r="AC330" s="59"/>
      <c r="AD330" s="59"/>
      <c r="AE330" s="59" t="s">
        <v>2078</v>
      </c>
      <c r="AF330" s="59" t="s">
        <v>2079</v>
      </c>
      <c r="AG330" s="59" t="str">
        <f t="shared" si="31"/>
        <v>A679077</v>
      </c>
      <c r="AH330" s="59" t="s">
        <v>677</v>
      </c>
    </row>
    <row r="331" spans="1:34" ht="15.75" customHeight="1">
      <c r="A331" s="93"/>
      <c r="B331" s="72"/>
      <c r="C331" s="99"/>
      <c r="D331" s="72"/>
      <c r="E331" s="93"/>
      <c r="F331" s="72"/>
      <c r="G331" s="72"/>
      <c r="H331" s="77"/>
      <c r="I331" s="77"/>
      <c r="J331" s="77"/>
      <c r="K331" s="99"/>
      <c r="L331" s="100"/>
      <c r="M331" s="100"/>
      <c r="N331" s="99"/>
      <c r="O331" s="82"/>
      <c r="P331" s="75"/>
      <c r="Q331" s="59" t="str">
        <f>IF(C331="","",'OPĆI DIO'!$C$1)</f>
        <v/>
      </c>
      <c r="R331" s="59" t="str">
        <f t="shared" si="27"/>
        <v/>
      </c>
      <c r="S331" s="59" t="str">
        <f t="shared" si="28"/>
        <v/>
      </c>
      <c r="T331" s="59" t="str">
        <f t="shared" si="29"/>
        <v/>
      </c>
      <c r="U331" s="59" t="str">
        <f t="shared" si="30"/>
        <v/>
      </c>
      <c r="V331" s="59"/>
      <c r="W331" s="59"/>
      <c r="X331" s="59"/>
      <c r="Y331" s="59"/>
      <c r="Z331" s="59"/>
      <c r="AA331" s="59"/>
      <c r="AB331" s="59"/>
      <c r="AC331" s="59"/>
      <c r="AD331" s="59"/>
      <c r="AE331" s="59" t="s">
        <v>2080</v>
      </c>
      <c r="AF331" s="59" t="s">
        <v>2081</v>
      </c>
      <c r="AG331" s="59" t="str">
        <f t="shared" si="31"/>
        <v>A679077</v>
      </c>
      <c r="AH331" s="59" t="s">
        <v>677</v>
      </c>
    </row>
    <row r="332" spans="1:34" ht="15.75" customHeight="1">
      <c r="A332" s="93"/>
      <c r="B332" s="72"/>
      <c r="C332" s="99"/>
      <c r="D332" s="72"/>
      <c r="E332" s="93"/>
      <c r="F332" s="72"/>
      <c r="G332" s="72"/>
      <c r="H332" s="77"/>
      <c r="I332" s="77"/>
      <c r="J332" s="77"/>
      <c r="K332" s="99"/>
      <c r="L332" s="100"/>
      <c r="M332" s="100"/>
      <c r="N332" s="99"/>
      <c r="O332" s="82"/>
      <c r="P332" s="75"/>
      <c r="Q332" s="59" t="str">
        <f>IF(C332="","",'OPĆI DIO'!$C$1)</f>
        <v/>
      </c>
      <c r="R332" s="59" t="str">
        <f t="shared" si="27"/>
        <v/>
      </c>
      <c r="S332" s="59" t="str">
        <f t="shared" si="28"/>
        <v/>
      </c>
      <c r="T332" s="59" t="str">
        <f t="shared" si="29"/>
        <v/>
      </c>
      <c r="U332" s="59" t="str">
        <f t="shared" si="30"/>
        <v/>
      </c>
      <c r="V332" s="59"/>
      <c r="W332" s="59"/>
      <c r="X332" s="59"/>
      <c r="Y332" s="59"/>
      <c r="Z332" s="59"/>
      <c r="AA332" s="59"/>
      <c r="AB332" s="59"/>
      <c r="AC332" s="59"/>
      <c r="AD332" s="59"/>
      <c r="AE332" s="59" t="s">
        <v>2082</v>
      </c>
      <c r="AF332" s="59" t="s">
        <v>2083</v>
      </c>
      <c r="AG332" s="59" t="str">
        <f t="shared" si="31"/>
        <v>A679077</v>
      </c>
      <c r="AH332" s="59" t="s">
        <v>677</v>
      </c>
    </row>
    <row r="333" spans="1:34" ht="15.75" customHeight="1">
      <c r="A333" s="93"/>
      <c r="B333" s="72"/>
      <c r="C333" s="99"/>
      <c r="D333" s="72"/>
      <c r="E333" s="93"/>
      <c r="F333" s="72"/>
      <c r="G333" s="72"/>
      <c r="H333" s="77"/>
      <c r="I333" s="77"/>
      <c r="J333" s="77"/>
      <c r="K333" s="99"/>
      <c r="L333" s="100"/>
      <c r="M333" s="100"/>
      <c r="N333" s="99"/>
      <c r="O333" s="82"/>
      <c r="P333" s="75"/>
      <c r="Q333" s="59" t="str">
        <f>IF(C333="","",'OPĆI DIO'!$C$1)</f>
        <v/>
      </c>
      <c r="R333" s="59" t="str">
        <f t="shared" si="27"/>
        <v/>
      </c>
      <c r="S333" s="59" t="str">
        <f t="shared" si="28"/>
        <v/>
      </c>
      <c r="T333" s="59" t="str">
        <f t="shared" si="29"/>
        <v/>
      </c>
      <c r="U333" s="59" t="str">
        <f t="shared" si="30"/>
        <v/>
      </c>
      <c r="V333" s="59"/>
      <c r="W333" s="59"/>
      <c r="X333" s="59"/>
      <c r="Y333" s="59"/>
      <c r="Z333" s="59"/>
      <c r="AA333" s="59"/>
      <c r="AB333" s="59"/>
      <c r="AC333" s="59"/>
      <c r="AD333" s="59"/>
      <c r="AE333" s="59" t="s">
        <v>2084</v>
      </c>
      <c r="AF333" s="59" t="s">
        <v>2085</v>
      </c>
      <c r="AG333" s="59" t="str">
        <f t="shared" si="31"/>
        <v>A679077</v>
      </c>
      <c r="AH333" s="59" t="s">
        <v>677</v>
      </c>
    </row>
    <row r="334" spans="1:34" ht="15.75" customHeight="1">
      <c r="A334" s="93"/>
      <c r="B334" s="72"/>
      <c r="C334" s="99"/>
      <c r="D334" s="72"/>
      <c r="E334" s="93"/>
      <c r="F334" s="72"/>
      <c r="G334" s="72"/>
      <c r="H334" s="77"/>
      <c r="I334" s="77"/>
      <c r="J334" s="77"/>
      <c r="K334" s="99"/>
      <c r="L334" s="100"/>
      <c r="M334" s="100"/>
      <c r="N334" s="99"/>
      <c r="O334" s="82"/>
      <c r="P334" s="75"/>
      <c r="Q334" s="59" t="str">
        <f>IF(C334="","",'OPĆI DIO'!$C$1)</f>
        <v/>
      </c>
      <c r="R334" s="59" t="str">
        <f t="shared" si="27"/>
        <v/>
      </c>
      <c r="S334" s="59" t="str">
        <f t="shared" si="28"/>
        <v/>
      </c>
      <c r="T334" s="59" t="str">
        <f t="shared" si="29"/>
        <v/>
      </c>
      <c r="U334" s="59" t="str">
        <f t="shared" si="30"/>
        <v/>
      </c>
      <c r="V334" s="59"/>
      <c r="W334" s="59"/>
      <c r="X334" s="59"/>
      <c r="Y334" s="59"/>
      <c r="Z334" s="59"/>
      <c r="AA334" s="59"/>
      <c r="AB334" s="59"/>
      <c r="AC334" s="59"/>
      <c r="AD334" s="59"/>
      <c r="AE334" s="59" t="s">
        <v>2086</v>
      </c>
      <c r="AF334" s="59" t="s">
        <v>2087</v>
      </c>
      <c r="AG334" s="59" t="str">
        <f t="shared" si="31"/>
        <v>A679077</v>
      </c>
      <c r="AH334" s="59" t="s">
        <v>677</v>
      </c>
    </row>
    <row r="335" spans="1:34" ht="15.75" customHeight="1">
      <c r="A335" s="93"/>
      <c r="B335" s="72"/>
      <c r="C335" s="99"/>
      <c r="D335" s="72"/>
      <c r="E335" s="93"/>
      <c r="F335" s="72"/>
      <c r="G335" s="72"/>
      <c r="H335" s="77"/>
      <c r="I335" s="77"/>
      <c r="J335" s="77"/>
      <c r="K335" s="99"/>
      <c r="L335" s="100"/>
      <c r="M335" s="100"/>
      <c r="N335" s="99"/>
      <c r="O335" s="82"/>
      <c r="P335" s="75"/>
      <c r="Q335" s="59" t="str">
        <f>IF(C335="","",'OPĆI DIO'!$C$1)</f>
        <v/>
      </c>
      <c r="R335" s="59" t="str">
        <f t="shared" si="27"/>
        <v/>
      </c>
      <c r="S335" s="59" t="str">
        <f t="shared" si="28"/>
        <v/>
      </c>
      <c r="T335" s="59" t="str">
        <f t="shared" si="29"/>
        <v/>
      </c>
      <c r="U335" s="59" t="str">
        <f t="shared" si="30"/>
        <v/>
      </c>
      <c r="V335" s="59"/>
      <c r="W335" s="59"/>
      <c r="X335" s="59"/>
      <c r="Y335" s="59"/>
      <c r="Z335" s="59"/>
      <c r="AA335" s="59"/>
      <c r="AB335" s="59"/>
      <c r="AC335" s="59"/>
      <c r="AD335" s="59"/>
      <c r="AE335" s="59" t="s">
        <v>2088</v>
      </c>
      <c r="AF335" s="59" t="s">
        <v>2089</v>
      </c>
      <c r="AG335" s="59" t="str">
        <f t="shared" si="31"/>
        <v>A679077</v>
      </c>
      <c r="AH335" s="59" t="s">
        <v>677</v>
      </c>
    </row>
    <row r="336" spans="1:34" ht="15.75" customHeight="1">
      <c r="A336" s="93"/>
      <c r="B336" s="72"/>
      <c r="C336" s="99"/>
      <c r="D336" s="72"/>
      <c r="E336" s="93"/>
      <c r="F336" s="72"/>
      <c r="G336" s="72"/>
      <c r="H336" s="77"/>
      <c r="I336" s="77"/>
      <c r="J336" s="77"/>
      <c r="K336" s="99"/>
      <c r="L336" s="100"/>
      <c r="M336" s="100"/>
      <c r="N336" s="99"/>
      <c r="O336" s="82"/>
      <c r="P336" s="75"/>
      <c r="Q336" s="59" t="str">
        <f>IF(C336="","",'OPĆI DIO'!$C$1)</f>
        <v/>
      </c>
      <c r="R336" s="59" t="str">
        <f t="shared" si="27"/>
        <v/>
      </c>
      <c r="S336" s="59" t="str">
        <f t="shared" si="28"/>
        <v/>
      </c>
      <c r="T336" s="59" t="str">
        <f t="shared" si="29"/>
        <v/>
      </c>
      <c r="U336" s="59" t="str">
        <f t="shared" si="30"/>
        <v/>
      </c>
      <c r="V336" s="59"/>
      <c r="W336" s="59"/>
      <c r="X336" s="59"/>
      <c r="Y336" s="59"/>
      <c r="Z336" s="59"/>
      <c r="AA336" s="59"/>
      <c r="AB336" s="59"/>
      <c r="AC336" s="59"/>
      <c r="AD336" s="59"/>
      <c r="AE336" s="59" t="s">
        <v>2090</v>
      </c>
      <c r="AF336" s="59" t="s">
        <v>2091</v>
      </c>
      <c r="AG336" s="59" t="str">
        <f t="shared" si="31"/>
        <v>A679077</v>
      </c>
      <c r="AH336" s="59" t="s">
        <v>677</v>
      </c>
    </row>
    <row r="337" spans="1:34" ht="15.75" customHeight="1">
      <c r="A337" s="93"/>
      <c r="B337" s="72"/>
      <c r="C337" s="99"/>
      <c r="D337" s="72"/>
      <c r="E337" s="93"/>
      <c r="F337" s="72"/>
      <c r="G337" s="72"/>
      <c r="H337" s="77"/>
      <c r="I337" s="77"/>
      <c r="J337" s="77"/>
      <c r="K337" s="99"/>
      <c r="L337" s="100"/>
      <c r="M337" s="100"/>
      <c r="N337" s="99"/>
      <c r="O337" s="82"/>
      <c r="P337" s="75"/>
      <c r="Q337" s="59" t="str">
        <f>IF(C337="","",'OPĆI DIO'!$C$1)</f>
        <v/>
      </c>
      <c r="R337" s="59" t="str">
        <f t="shared" si="27"/>
        <v/>
      </c>
      <c r="S337" s="59" t="str">
        <f t="shared" si="28"/>
        <v/>
      </c>
      <c r="T337" s="59" t="str">
        <f t="shared" si="29"/>
        <v/>
      </c>
      <c r="U337" s="59" t="str">
        <f t="shared" si="30"/>
        <v/>
      </c>
      <c r="V337" s="59"/>
      <c r="W337" s="59"/>
      <c r="X337" s="59"/>
      <c r="Y337" s="59"/>
      <c r="Z337" s="59"/>
      <c r="AA337" s="59"/>
      <c r="AB337" s="59"/>
      <c r="AC337" s="59"/>
      <c r="AD337" s="59"/>
      <c r="AE337" s="59" t="s">
        <v>2092</v>
      </c>
      <c r="AF337" s="59" t="s">
        <v>2093</v>
      </c>
      <c r="AG337" s="59" t="str">
        <f t="shared" si="31"/>
        <v>A679078</v>
      </c>
      <c r="AH337" s="59" t="s">
        <v>677</v>
      </c>
    </row>
    <row r="338" spans="1:34" ht="15.75" customHeight="1">
      <c r="A338" s="93"/>
      <c r="B338" s="72"/>
      <c r="C338" s="99"/>
      <c r="D338" s="72"/>
      <c r="E338" s="93"/>
      <c r="F338" s="72"/>
      <c r="G338" s="72"/>
      <c r="H338" s="77"/>
      <c r="I338" s="77"/>
      <c r="J338" s="77"/>
      <c r="K338" s="99"/>
      <c r="L338" s="100"/>
      <c r="M338" s="100"/>
      <c r="N338" s="99"/>
      <c r="O338" s="82"/>
      <c r="P338" s="75"/>
      <c r="Q338" s="59" t="str">
        <f>IF(C338="","",'OPĆI DIO'!$C$1)</f>
        <v/>
      </c>
      <c r="R338" s="59" t="str">
        <f t="shared" si="27"/>
        <v/>
      </c>
      <c r="S338" s="59" t="str">
        <f t="shared" si="28"/>
        <v/>
      </c>
      <c r="T338" s="59" t="str">
        <f t="shared" si="29"/>
        <v/>
      </c>
      <c r="U338" s="59" t="str">
        <f t="shared" si="30"/>
        <v/>
      </c>
      <c r="V338" s="59"/>
      <c r="W338" s="59"/>
      <c r="X338" s="59"/>
      <c r="Y338" s="59"/>
      <c r="Z338" s="59"/>
      <c r="AA338" s="59"/>
      <c r="AB338" s="59"/>
      <c r="AC338" s="59"/>
      <c r="AD338" s="59"/>
      <c r="AE338" s="59" t="s">
        <v>2094</v>
      </c>
      <c r="AF338" s="59" t="s">
        <v>2095</v>
      </c>
      <c r="AG338" s="59" t="str">
        <f t="shared" si="31"/>
        <v>A679078</v>
      </c>
      <c r="AH338" s="59" t="s">
        <v>677</v>
      </c>
    </row>
    <row r="339" spans="1:34" ht="15.75" customHeight="1">
      <c r="A339" s="93"/>
      <c r="B339" s="72"/>
      <c r="C339" s="99"/>
      <c r="D339" s="72"/>
      <c r="E339" s="93"/>
      <c r="F339" s="72"/>
      <c r="G339" s="72"/>
      <c r="H339" s="77"/>
      <c r="I339" s="77"/>
      <c r="J339" s="77"/>
      <c r="K339" s="99"/>
      <c r="L339" s="100"/>
      <c r="M339" s="100"/>
      <c r="N339" s="99"/>
      <c r="O339" s="82"/>
      <c r="P339" s="75"/>
      <c r="Q339" s="59" t="str">
        <f>IF(C339="","",'OPĆI DIO'!$C$1)</f>
        <v/>
      </c>
      <c r="R339" s="59" t="str">
        <f t="shared" si="27"/>
        <v/>
      </c>
      <c r="S339" s="59" t="str">
        <f t="shared" si="28"/>
        <v/>
      </c>
      <c r="T339" s="59" t="str">
        <f t="shared" si="29"/>
        <v/>
      </c>
      <c r="U339" s="59" t="str">
        <f t="shared" si="30"/>
        <v/>
      </c>
      <c r="V339" s="59"/>
      <c r="W339" s="59"/>
      <c r="X339" s="59"/>
      <c r="Y339" s="59"/>
      <c r="Z339" s="59"/>
      <c r="AA339" s="59"/>
      <c r="AB339" s="59"/>
      <c r="AC339" s="59"/>
      <c r="AD339" s="59"/>
      <c r="AE339" s="59" t="s">
        <v>2096</v>
      </c>
      <c r="AF339" s="59" t="s">
        <v>2097</v>
      </c>
      <c r="AG339" s="59" t="str">
        <f t="shared" si="31"/>
        <v>A679078</v>
      </c>
      <c r="AH339" s="59" t="s">
        <v>677</v>
      </c>
    </row>
    <row r="340" spans="1:34" ht="15.75" customHeight="1">
      <c r="A340" s="93"/>
      <c r="B340" s="72"/>
      <c r="C340" s="99"/>
      <c r="D340" s="72"/>
      <c r="E340" s="93"/>
      <c r="F340" s="72"/>
      <c r="G340" s="72"/>
      <c r="H340" s="77"/>
      <c r="I340" s="77"/>
      <c r="J340" s="77"/>
      <c r="K340" s="99"/>
      <c r="L340" s="100"/>
      <c r="M340" s="100"/>
      <c r="N340" s="99"/>
      <c r="O340" s="82"/>
      <c r="P340" s="75"/>
      <c r="Q340" s="59" t="str">
        <f>IF(C340="","",'OPĆI DIO'!$C$1)</f>
        <v/>
      </c>
      <c r="R340" s="59" t="str">
        <f t="shared" si="27"/>
        <v/>
      </c>
      <c r="S340" s="59" t="str">
        <f t="shared" si="28"/>
        <v/>
      </c>
      <c r="T340" s="59" t="str">
        <f t="shared" si="29"/>
        <v/>
      </c>
      <c r="U340" s="59" t="str">
        <f t="shared" si="30"/>
        <v/>
      </c>
      <c r="V340" s="59"/>
      <c r="W340" s="59"/>
      <c r="X340" s="59"/>
      <c r="Y340" s="59"/>
      <c r="Z340" s="59"/>
      <c r="AA340" s="59"/>
      <c r="AB340" s="59"/>
      <c r="AC340" s="59"/>
      <c r="AD340" s="59"/>
      <c r="AE340" s="59" t="s">
        <v>2098</v>
      </c>
      <c r="AF340" s="59" t="s">
        <v>2099</v>
      </c>
      <c r="AG340" s="59" t="str">
        <f t="shared" si="31"/>
        <v>A679078</v>
      </c>
      <c r="AH340" s="59" t="s">
        <v>677</v>
      </c>
    </row>
    <row r="341" spans="1:34" ht="15.75" customHeight="1">
      <c r="A341" s="93"/>
      <c r="B341" s="72"/>
      <c r="C341" s="99"/>
      <c r="D341" s="72"/>
      <c r="E341" s="93"/>
      <c r="F341" s="72"/>
      <c r="G341" s="72"/>
      <c r="H341" s="77"/>
      <c r="I341" s="77"/>
      <c r="J341" s="77"/>
      <c r="K341" s="99"/>
      <c r="L341" s="100"/>
      <c r="M341" s="100"/>
      <c r="N341" s="99"/>
      <c r="O341" s="82"/>
      <c r="P341" s="75"/>
      <c r="Q341" s="59" t="str">
        <f>IF(C341="","",'OPĆI DIO'!$C$1)</f>
        <v/>
      </c>
      <c r="R341" s="59" t="str">
        <f t="shared" si="27"/>
        <v/>
      </c>
      <c r="S341" s="59" t="str">
        <f t="shared" si="28"/>
        <v/>
      </c>
      <c r="T341" s="59" t="str">
        <f t="shared" si="29"/>
        <v/>
      </c>
      <c r="U341" s="59" t="str">
        <f t="shared" si="30"/>
        <v/>
      </c>
      <c r="V341" s="59"/>
      <c r="W341" s="59"/>
      <c r="X341" s="59"/>
      <c r="Y341" s="59"/>
      <c r="Z341" s="59"/>
      <c r="AA341" s="59"/>
      <c r="AB341" s="59"/>
      <c r="AC341" s="59"/>
      <c r="AD341" s="59"/>
      <c r="AE341" s="59" t="s">
        <v>2100</v>
      </c>
      <c r="AF341" s="59" t="s">
        <v>2101</v>
      </c>
      <c r="AG341" s="59" t="str">
        <f t="shared" si="31"/>
        <v>A679078</v>
      </c>
      <c r="AH341" s="59" t="s">
        <v>677</v>
      </c>
    </row>
    <row r="342" spans="1:34" ht="15.75" customHeight="1">
      <c r="A342" s="93"/>
      <c r="B342" s="72"/>
      <c r="C342" s="99"/>
      <c r="D342" s="72"/>
      <c r="E342" s="93"/>
      <c r="F342" s="72"/>
      <c r="G342" s="72"/>
      <c r="H342" s="77"/>
      <c r="I342" s="77"/>
      <c r="J342" s="77"/>
      <c r="K342" s="99"/>
      <c r="L342" s="100"/>
      <c r="M342" s="100"/>
      <c r="N342" s="99"/>
      <c r="O342" s="82"/>
      <c r="P342" s="75"/>
      <c r="Q342" s="59" t="str">
        <f>IF(C342="","",'OPĆI DIO'!$C$1)</f>
        <v/>
      </c>
      <c r="R342" s="59" t="str">
        <f t="shared" si="27"/>
        <v/>
      </c>
      <c r="S342" s="59" t="str">
        <f t="shared" si="28"/>
        <v/>
      </c>
      <c r="T342" s="59" t="str">
        <f t="shared" si="29"/>
        <v/>
      </c>
      <c r="U342" s="59" t="str">
        <f t="shared" si="30"/>
        <v/>
      </c>
      <c r="V342" s="59"/>
      <c r="W342" s="59"/>
      <c r="X342" s="59"/>
      <c r="Y342" s="59"/>
      <c r="Z342" s="59"/>
      <c r="AA342" s="59"/>
      <c r="AB342" s="59"/>
      <c r="AC342" s="59"/>
      <c r="AD342" s="59"/>
      <c r="AE342" s="59" t="s">
        <v>2102</v>
      </c>
      <c r="AF342" s="59" t="s">
        <v>2103</v>
      </c>
      <c r="AG342" s="59" t="str">
        <f t="shared" si="31"/>
        <v>A679078</v>
      </c>
      <c r="AH342" s="59" t="s">
        <v>677</v>
      </c>
    </row>
    <row r="343" spans="1:34" ht="15.75" customHeight="1">
      <c r="A343" s="93"/>
      <c r="B343" s="72"/>
      <c r="C343" s="99"/>
      <c r="D343" s="72"/>
      <c r="E343" s="93"/>
      <c r="F343" s="72"/>
      <c r="G343" s="72"/>
      <c r="H343" s="77"/>
      <c r="I343" s="77"/>
      <c r="J343" s="77"/>
      <c r="K343" s="99"/>
      <c r="L343" s="100"/>
      <c r="M343" s="100"/>
      <c r="N343" s="99"/>
      <c r="O343" s="82"/>
      <c r="P343" s="75"/>
      <c r="Q343" s="59" t="str">
        <f>IF(C343="","",'OPĆI DIO'!$C$1)</f>
        <v/>
      </c>
      <c r="R343" s="59" t="str">
        <f t="shared" si="27"/>
        <v/>
      </c>
      <c r="S343" s="59" t="str">
        <f t="shared" si="28"/>
        <v/>
      </c>
      <c r="T343" s="59" t="str">
        <f t="shared" si="29"/>
        <v/>
      </c>
      <c r="U343" s="59" t="str">
        <f t="shared" si="30"/>
        <v/>
      </c>
      <c r="V343" s="59"/>
      <c r="W343" s="59"/>
      <c r="X343" s="59"/>
      <c r="Y343" s="59"/>
      <c r="Z343" s="59"/>
      <c r="AA343" s="59"/>
      <c r="AB343" s="59"/>
      <c r="AC343" s="59"/>
      <c r="AD343" s="59"/>
      <c r="AE343" s="59" t="s">
        <v>2104</v>
      </c>
      <c r="AF343" s="59" t="s">
        <v>2105</v>
      </c>
      <c r="AG343" s="59" t="str">
        <f t="shared" si="31"/>
        <v>A679078</v>
      </c>
      <c r="AH343" s="59" t="s">
        <v>677</v>
      </c>
    </row>
    <row r="344" spans="1:34" ht="15.75" customHeight="1">
      <c r="A344" s="93"/>
      <c r="B344" s="72"/>
      <c r="C344" s="99"/>
      <c r="D344" s="72"/>
      <c r="E344" s="93"/>
      <c r="F344" s="72"/>
      <c r="G344" s="72"/>
      <c r="H344" s="77"/>
      <c r="I344" s="77"/>
      <c r="J344" s="77"/>
      <c r="K344" s="99"/>
      <c r="L344" s="100"/>
      <c r="M344" s="100"/>
      <c r="N344" s="99"/>
      <c r="O344" s="82"/>
      <c r="P344" s="75"/>
      <c r="Q344" s="59" t="str">
        <f>IF(C344="","",'OPĆI DIO'!$C$1)</f>
        <v/>
      </c>
      <c r="R344" s="59" t="str">
        <f t="shared" si="27"/>
        <v/>
      </c>
      <c r="S344" s="59" t="str">
        <f t="shared" si="28"/>
        <v/>
      </c>
      <c r="T344" s="59" t="str">
        <f t="shared" si="29"/>
        <v/>
      </c>
      <c r="U344" s="59" t="str">
        <f t="shared" si="30"/>
        <v/>
      </c>
      <c r="V344" s="59"/>
      <c r="W344" s="59"/>
      <c r="X344" s="59"/>
      <c r="Y344" s="59"/>
      <c r="Z344" s="59"/>
      <c r="AA344" s="59"/>
      <c r="AB344" s="59"/>
      <c r="AC344" s="59"/>
      <c r="AD344" s="59"/>
      <c r="AE344" s="59" t="s">
        <v>2106</v>
      </c>
      <c r="AF344" s="59" t="s">
        <v>2107</v>
      </c>
      <c r="AG344" s="59" t="str">
        <f t="shared" si="31"/>
        <v>A679078</v>
      </c>
      <c r="AH344" s="59" t="s">
        <v>677</v>
      </c>
    </row>
    <row r="345" spans="1:34" ht="15.75" customHeight="1">
      <c r="A345" s="93"/>
      <c r="B345" s="72"/>
      <c r="C345" s="99"/>
      <c r="D345" s="72"/>
      <c r="E345" s="93"/>
      <c r="F345" s="72"/>
      <c r="G345" s="72"/>
      <c r="H345" s="77"/>
      <c r="I345" s="77"/>
      <c r="J345" s="77"/>
      <c r="K345" s="99"/>
      <c r="L345" s="100"/>
      <c r="M345" s="100"/>
      <c r="N345" s="99"/>
      <c r="O345" s="82"/>
      <c r="P345" s="75"/>
      <c r="Q345" s="59" t="str">
        <f>IF(C345="","",'OPĆI DIO'!$C$1)</f>
        <v/>
      </c>
      <c r="R345" s="59" t="str">
        <f t="shared" si="27"/>
        <v/>
      </c>
      <c r="S345" s="59" t="str">
        <f t="shared" si="28"/>
        <v/>
      </c>
      <c r="T345" s="59" t="str">
        <f t="shared" si="29"/>
        <v/>
      </c>
      <c r="U345" s="59" t="str">
        <f t="shared" si="30"/>
        <v/>
      </c>
      <c r="V345" s="59"/>
      <c r="W345" s="59"/>
      <c r="X345" s="59"/>
      <c r="Y345" s="59"/>
      <c r="Z345" s="59"/>
      <c r="AA345" s="59"/>
      <c r="AB345" s="59"/>
      <c r="AC345" s="59"/>
      <c r="AD345" s="59"/>
      <c r="AE345" s="59" t="s">
        <v>2108</v>
      </c>
      <c r="AF345" s="59" t="s">
        <v>2109</v>
      </c>
      <c r="AG345" s="59" t="str">
        <f t="shared" si="31"/>
        <v>A679078</v>
      </c>
      <c r="AH345" s="59" t="s">
        <v>677</v>
      </c>
    </row>
    <row r="346" spans="1:34" ht="15.75" customHeight="1">
      <c r="A346" s="93"/>
      <c r="B346" s="72"/>
      <c r="C346" s="99"/>
      <c r="D346" s="72"/>
      <c r="E346" s="93"/>
      <c r="F346" s="72"/>
      <c r="G346" s="72"/>
      <c r="H346" s="77"/>
      <c r="I346" s="77"/>
      <c r="J346" s="77"/>
      <c r="K346" s="99"/>
      <c r="L346" s="100"/>
      <c r="M346" s="100"/>
      <c r="N346" s="99"/>
      <c r="O346" s="82"/>
      <c r="P346" s="75"/>
      <c r="Q346" s="59" t="str">
        <f>IF(C346="","",'OPĆI DIO'!$C$1)</f>
        <v/>
      </c>
      <c r="R346" s="59" t="str">
        <f t="shared" si="27"/>
        <v/>
      </c>
      <c r="S346" s="59" t="str">
        <f t="shared" si="28"/>
        <v/>
      </c>
      <c r="T346" s="59" t="str">
        <f t="shared" si="29"/>
        <v/>
      </c>
      <c r="U346" s="59" t="str">
        <f t="shared" si="30"/>
        <v/>
      </c>
      <c r="V346" s="59"/>
      <c r="W346" s="59"/>
      <c r="X346" s="59"/>
      <c r="Y346" s="59"/>
      <c r="Z346" s="59"/>
      <c r="AA346" s="59"/>
      <c r="AB346" s="59"/>
      <c r="AC346" s="59"/>
      <c r="AD346" s="59"/>
      <c r="AE346" s="59" t="s">
        <v>2110</v>
      </c>
      <c r="AF346" s="59" t="s">
        <v>2111</v>
      </c>
      <c r="AG346" s="59" t="str">
        <f t="shared" si="31"/>
        <v>A679078</v>
      </c>
      <c r="AH346" s="59" t="s">
        <v>677</v>
      </c>
    </row>
    <row r="347" spans="1:34" ht="15.75" customHeight="1">
      <c r="A347" s="93"/>
      <c r="B347" s="72" t="str">
        <f t="shared" ref="B347:B378" si="32">IFERROR(VLOOKUP(A347,$V$6:$W$23,2,FALSE),"")</f>
        <v/>
      </c>
      <c r="C347" s="99"/>
      <c r="D347" s="72" t="str">
        <f t="shared" ref="D347:D378" si="33">IFERROR(VLOOKUP(C347,$Y$5:$AA$129,2,FALSE),"")</f>
        <v/>
      </c>
      <c r="E347" s="93"/>
      <c r="F347" s="72" t="str">
        <f t="shared" ref="F347:F378" si="34">IFERROR(VLOOKUP(E347,$AE$6:$AF$1090,2,FALSE),"")</f>
        <v/>
      </c>
      <c r="G347" s="72" t="str">
        <f t="shared" ref="G347:G378" si="35">IFERROR(VLOOKUP(E347,$AE$6:$AH$1090,4,FALSE),"")</f>
        <v/>
      </c>
      <c r="H347" s="77"/>
      <c r="I347" s="77"/>
      <c r="J347" s="77"/>
      <c r="K347" s="99"/>
      <c r="L347" s="100"/>
      <c r="M347" s="100"/>
      <c r="N347" s="99"/>
      <c r="O347" s="82"/>
      <c r="P347" s="75"/>
      <c r="Q347" s="59" t="str">
        <f>IF(C347="","",'OPĆI DIO'!$C$1)</f>
        <v/>
      </c>
      <c r="R347" s="59" t="str">
        <f t="shared" si="27"/>
        <v/>
      </c>
      <c r="S347" s="59" t="str">
        <f t="shared" si="28"/>
        <v/>
      </c>
      <c r="T347" s="59" t="str">
        <f t="shared" si="29"/>
        <v/>
      </c>
      <c r="U347" s="59" t="str">
        <f t="shared" si="30"/>
        <v/>
      </c>
      <c r="V347" s="59"/>
      <c r="W347" s="59"/>
      <c r="X347" s="59"/>
      <c r="Y347" s="59"/>
      <c r="Z347" s="59"/>
      <c r="AA347" s="59"/>
      <c r="AB347" s="59"/>
      <c r="AC347" s="59"/>
      <c r="AD347" s="59"/>
      <c r="AE347" s="59" t="s">
        <v>2112</v>
      </c>
      <c r="AF347" s="59" t="s">
        <v>2113</v>
      </c>
      <c r="AG347" s="59" t="str">
        <f t="shared" si="31"/>
        <v>A679078</v>
      </c>
      <c r="AH347" s="59" t="s">
        <v>677</v>
      </c>
    </row>
    <row r="348" spans="1:34" ht="15.75" customHeight="1">
      <c r="A348" s="93"/>
      <c r="B348" s="72" t="str">
        <f t="shared" si="32"/>
        <v/>
      </c>
      <c r="C348" s="99"/>
      <c r="D348" s="72" t="str">
        <f t="shared" si="33"/>
        <v/>
      </c>
      <c r="E348" s="93"/>
      <c r="F348" s="72" t="str">
        <f t="shared" si="34"/>
        <v/>
      </c>
      <c r="G348" s="72" t="str">
        <f t="shared" si="35"/>
        <v/>
      </c>
      <c r="H348" s="77"/>
      <c r="I348" s="77"/>
      <c r="J348" s="77"/>
      <c r="K348" s="99"/>
      <c r="L348" s="100"/>
      <c r="M348" s="100"/>
      <c r="N348" s="99"/>
      <c r="O348" s="82"/>
      <c r="P348" s="75"/>
      <c r="Q348" s="59" t="str">
        <f>IF(C348="","",'OPĆI DIO'!$C$1)</f>
        <v/>
      </c>
      <c r="R348" s="59" t="str">
        <f t="shared" si="27"/>
        <v/>
      </c>
      <c r="S348" s="59" t="str">
        <f t="shared" si="28"/>
        <v/>
      </c>
      <c r="T348" s="59" t="str">
        <f t="shared" si="29"/>
        <v/>
      </c>
      <c r="U348" s="59" t="str">
        <f t="shared" si="30"/>
        <v/>
      </c>
      <c r="V348" s="59"/>
      <c r="W348" s="59"/>
      <c r="X348" s="59"/>
      <c r="Y348" s="59"/>
      <c r="Z348" s="59"/>
      <c r="AA348" s="59"/>
      <c r="AB348" s="59"/>
      <c r="AC348" s="59"/>
      <c r="AD348" s="59"/>
      <c r="AE348" s="59" t="s">
        <v>2114</v>
      </c>
      <c r="AF348" s="59" t="s">
        <v>2115</v>
      </c>
      <c r="AG348" s="59" t="str">
        <f t="shared" si="31"/>
        <v>A679078</v>
      </c>
      <c r="AH348" s="59" t="s">
        <v>677</v>
      </c>
    </row>
    <row r="349" spans="1:34" ht="15.75" customHeight="1">
      <c r="A349" s="93"/>
      <c r="B349" s="72" t="str">
        <f t="shared" si="32"/>
        <v/>
      </c>
      <c r="C349" s="99"/>
      <c r="D349" s="72" t="str">
        <f t="shared" si="33"/>
        <v/>
      </c>
      <c r="E349" s="93"/>
      <c r="F349" s="72" t="str">
        <f t="shared" si="34"/>
        <v/>
      </c>
      <c r="G349" s="72" t="str">
        <f t="shared" si="35"/>
        <v/>
      </c>
      <c r="H349" s="77"/>
      <c r="I349" s="77"/>
      <c r="J349" s="77"/>
      <c r="K349" s="99"/>
      <c r="L349" s="100"/>
      <c r="M349" s="100"/>
      <c r="N349" s="99"/>
      <c r="O349" s="82"/>
      <c r="P349" s="75"/>
      <c r="Q349" s="59" t="str">
        <f>IF(C349="","",'OPĆI DIO'!$C$1)</f>
        <v/>
      </c>
      <c r="R349" s="59" t="str">
        <f t="shared" si="27"/>
        <v/>
      </c>
      <c r="S349" s="59" t="str">
        <f t="shared" si="28"/>
        <v/>
      </c>
      <c r="T349" s="59" t="str">
        <f t="shared" si="29"/>
        <v/>
      </c>
      <c r="U349" s="59" t="str">
        <f t="shared" si="30"/>
        <v/>
      </c>
      <c r="V349" s="59"/>
      <c r="W349" s="59"/>
      <c r="X349" s="59"/>
      <c r="Y349" s="59"/>
      <c r="Z349" s="59"/>
      <c r="AA349" s="59"/>
      <c r="AB349" s="59"/>
      <c r="AC349" s="59"/>
      <c r="AD349" s="59"/>
      <c r="AE349" s="59" t="s">
        <v>2116</v>
      </c>
      <c r="AF349" s="59" t="s">
        <v>2117</v>
      </c>
      <c r="AG349" s="59" t="str">
        <f t="shared" si="31"/>
        <v>A679078</v>
      </c>
      <c r="AH349" s="59" t="s">
        <v>677</v>
      </c>
    </row>
    <row r="350" spans="1:34" ht="15.75" customHeight="1">
      <c r="A350" s="93"/>
      <c r="B350" s="72" t="str">
        <f t="shared" si="32"/>
        <v/>
      </c>
      <c r="C350" s="99"/>
      <c r="D350" s="72" t="str">
        <f t="shared" si="33"/>
        <v/>
      </c>
      <c r="E350" s="93"/>
      <c r="F350" s="72" t="str">
        <f t="shared" si="34"/>
        <v/>
      </c>
      <c r="G350" s="72" t="str">
        <f t="shared" si="35"/>
        <v/>
      </c>
      <c r="H350" s="77"/>
      <c r="I350" s="77"/>
      <c r="J350" s="77"/>
      <c r="K350" s="99"/>
      <c r="L350" s="100"/>
      <c r="M350" s="100"/>
      <c r="N350" s="99"/>
      <c r="O350" s="82"/>
      <c r="P350" s="75"/>
      <c r="Q350" s="59" t="str">
        <f>IF(C350="","",'OPĆI DIO'!$C$1)</f>
        <v/>
      </c>
      <c r="R350" s="59" t="str">
        <f t="shared" si="27"/>
        <v/>
      </c>
      <c r="S350" s="59" t="str">
        <f t="shared" si="28"/>
        <v/>
      </c>
      <c r="T350" s="59" t="str">
        <f t="shared" si="29"/>
        <v/>
      </c>
      <c r="U350" s="59" t="str">
        <f t="shared" si="30"/>
        <v/>
      </c>
      <c r="V350" s="59"/>
      <c r="W350" s="59"/>
      <c r="X350" s="59"/>
      <c r="Y350" s="59"/>
      <c r="Z350" s="59"/>
      <c r="AA350" s="59"/>
      <c r="AB350" s="59"/>
      <c r="AC350" s="59"/>
      <c r="AD350" s="59"/>
      <c r="AE350" s="59" t="s">
        <v>2118</v>
      </c>
      <c r="AF350" s="59" t="s">
        <v>2119</v>
      </c>
      <c r="AG350" s="59" t="str">
        <f t="shared" si="31"/>
        <v>A679078</v>
      </c>
      <c r="AH350" s="59" t="s">
        <v>677</v>
      </c>
    </row>
    <row r="351" spans="1:34" ht="15.75" customHeight="1">
      <c r="A351" s="93"/>
      <c r="B351" s="72" t="str">
        <f t="shared" si="32"/>
        <v/>
      </c>
      <c r="C351" s="99"/>
      <c r="D351" s="72" t="str">
        <f t="shared" si="33"/>
        <v/>
      </c>
      <c r="E351" s="93"/>
      <c r="F351" s="72" t="str">
        <f t="shared" si="34"/>
        <v/>
      </c>
      <c r="G351" s="72" t="str">
        <f t="shared" si="35"/>
        <v/>
      </c>
      <c r="H351" s="77"/>
      <c r="I351" s="77"/>
      <c r="J351" s="77"/>
      <c r="K351" s="99"/>
      <c r="L351" s="100"/>
      <c r="M351" s="100"/>
      <c r="N351" s="99"/>
      <c r="O351" s="82"/>
      <c r="P351" s="75"/>
      <c r="Q351" s="59" t="str">
        <f>IF(C351="","",'OPĆI DIO'!$C$1)</f>
        <v/>
      </c>
      <c r="R351" s="59" t="str">
        <f t="shared" si="27"/>
        <v/>
      </c>
      <c r="S351" s="59" t="str">
        <f t="shared" si="28"/>
        <v/>
      </c>
      <c r="T351" s="59" t="str">
        <f t="shared" si="29"/>
        <v/>
      </c>
      <c r="U351" s="59" t="str">
        <f t="shared" si="30"/>
        <v/>
      </c>
      <c r="V351" s="59"/>
      <c r="W351" s="59"/>
      <c r="X351" s="59"/>
      <c r="Y351" s="59"/>
      <c r="Z351" s="59"/>
      <c r="AA351" s="59"/>
      <c r="AB351" s="59"/>
      <c r="AC351" s="59"/>
      <c r="AD351" s="59"/>
      <c r="AE351" s="59" t="s">
        <v>2120</v>
      </c>
      <c r="AF351" s="59" t="s">
        <v>2121</v>
      </c>
      <c r="AG351" s="59" t="str">
        <f t="shared" si="31"/>
        <v>A679078</v>
      </c>
      <c r="AH351" s="59" t="s">
        <v>677</v>
      </c>
    </row>
    <row r="352" spans="1:34" ht="15.75" customHeight="1">
      <c r="A352" s="93"/>
      <c r="B352" s="72" t="str">
        <f t="shared" si="32"/>
        <v/>
      </c>
      <c r="C352" s="99"/>
      <c r="D352" s="72" t="str">
        <f t="shared" si="33"/>
        <v/>
      </c>
      <c r="E352" s="93"/>
      <c r="F352" s="72" t="str">
        <f t="shared" si="34"/>
        <v/>
      </c>
      <c r="G352" s="72" t="str">
        <f t="shared" si="35"/>
        <v/>
      </c>
      <c r="H352" s="77"/>
      <c r="I352" s="77"/>
      <c r="J352" s="77"/>
      <c r="K352" s="99"/>
      <c r="L352" s="100"/>
      <c r="M352" s="100"/>
      <c r="N352" s="99"/>
      <c r="O352" s="82"/>
      <c r="P352" s="75"/>
      <c r="Q352" s="59" t="str">
        <f>IF(C352="","",'OPĆI DIO'!$C$1)</f>
        <v/>
      </c>
      <c r="R352" s="59" t="str">
        <f t="shared" si="27"/>
        <v/>
      </c>
      <c r="S352" s="59" t="str">
        <f t="shared" si="28"/>
        <v/>
      </c>
      <c r="T352" s="59" t="str">
        <f t="shared" si="29"/>
        <v/>
      </c>
      <c r="U352" s="59" t="str">
        <f t="shared" si="30"/>
        <v/>
      </c>
      <c r="V352" s="59"/>
      <c r="W352" s="59"/>
      <c r="X352" s="59"/>
      <c r="Y352" s="59"/>
      <c r="Z352" s="59"/>
      <c r="AA352" s="59"/>
      <c r="AB352" s="59"/>
      <c r="AC352" s="59"/>
      <c r="AD352" s="59"/>
      <c r="AE352" s="59" t="s">
        <v>2122</v>
      </c>
      <c r="AF352" s="59" t="s">
        <v>2123</v>
      </c>
      <c r="AG352" s="59" t="str">
        <f t="shared" si="31"/>
        <v>A679078</v>
      </c>
      <c r="AH352" s="59" t="s">
        <v>677</v>
      </c>
    </row>
    <row r="353" spans="1:34" ht="15.75" customHeight="1">
      <c r="A353" s="93"/>
      <c r="B353" s="72" t="str">
        <f t="shared" si="32"/>
        <v/>
      </c>
      <c r="C353" s="99"/>
      <c r="D353" s="72" t="str">
        <f t="shared" si="33"/>
        <v/>
      </c>
      <c r="E353" s="93"/>
      <c r="F353" s="72" t="str">
        <f t="shared" si="34"/>
        <v/>
      </c>
      <c r="G353" s="72" t="str">
        <f t="shared" si="35"/>
        <v/>
      </c>
      <c r="H353" s="77"/>
      <c r="I353" s="77"/>
      <c r="J353" s="77"/>
      <c r="K353" s="99"/>
      <c r="L353" s="100"/>
      <c r="M353" s="100"/>
      <c r="N353" s="99"/>
      <c r="O353" s="82"/>
      <c r="P353" s="75"/>
      <c r="Q353" s="59" t="str">
        <f>IF(C353="","",'OPĆI DIO'!$C$1)</f>
        <v/>
      </c>
      <c r="R353" s="59" t="str">
        <f t="shared" si="27"/>
        <v/>
      </c>
      <c r="S353" s="59" t="str">
        <f t="shared" si="28"/>
        <v/>
      </c>
      <c r="T353" s="59" t="str">
        <f t="shared" si="29"/>
        <v/>
      </c>
      <c r="U353" s="59" t="str">
        <f t="shared" si="30"/>
        <v/>
      </c>
      <c r="V353" s="59"/>
      <c r="W353" s="59"/>
      <c r="X353" s="59"/>
      <c r="Y353" s="59"/>
      <c r="Z353" s="59"/>
      <c r="AA353" s="59"/>
      <c r="AB353" s="59"/>
      <c r="AC353" s="59"/>
      <c r="AD353" s="59"/>
      <c r="AE353" s="59" t="s">
        <v>2124</v>
      </c>
      <c r="AF353" s="59" t="s">
        <v>2125</v>
      </c>
      <c r="AG353" s="59" t="str">
        <f t="shared" si="31"/>
        <v>A679078</v>
      </c>
      <c r="AH353" s="59" t="s">
        <v>677</v>
      </c>
    </row>
    <row r="354" spans="1:34" ht="15.75" customHeight="1">
      <c r="A354" s="93"/>
      <c r="B354" s="72" t="str">
        <f t="shared" si="32"/>
        <v/>
      </c>
      <c r="C354" s="99"/>
      <c r="D354" s="72" t="str">
        <f t="shared" si="33"/>
        <v/>
      </c>
      <c r="E354" s="93"/>
      <c r="F354" s="72" t="str">
        <f t="shared" si="34"/>
        <v/>
      </c>
      <c r="G354" s="72" t="str">
        <f t="shared" si="35"/>
        <v/>
      </c>
      <c r="H354" s="77"/>
      <c r="I354" s="77"/>
      <c r="J354" s="77"/>
      <c r="K354" s="99"/>
      <c r="L354" s="100"/>
      <c r="M354" s="100"/>
      <c r="N354" s="99"/>
      <c r="O354" s="82"/>
      <c r="P354" s="75"/>
      <c r="Q354" s="59" t="str">
        <f>IF(C354="","",'OPĆI DIO'!$C$1)</f>
        <v/>
      </c>
      <c r="R354" s="59" t="str">
        <f t="shared" si="27"/>
        <v/>
      </c>
      <c r="S354" s="59" t="str">
        <f t="shared" si="28"/>
        <v/>
      </c>
      <c r="T354" s="59" t="str">
        <f t="shared" si="29"/>
        <v/>
      </c>
      <c r="U354" s="59" t="str">
        <f t="shared" si="30"/>
        <v/>
      </c>
      <c r="V354" s="59"/>
      <c r="W354" s="59"/>
      <c r="X354" s="59"/>
      <c r="Y354" s="59"/>
      <c r="Z354" s="59"/>
      <c r="AA354" s="59"/>
      <c r="AB354" s="59"/>
      <c r="AC354" s="59"/>
      <c r="AD354" s="59"/>
      <c r="AE354" s="59" t="s">
        <v>2126</v>
      </c>
      <c r="AF354" s="59" t="s">
        <v>2127</v>
      </c>
      <c r="AG354" s="59" t="str">
        <f t="shared" si="31"/>
        <v>A679078</v>
      </c>
      <c r="AH354" s="59" t="s">
        <v>677</v>
      </c>
    </row>
    <row r="355" spans="1:34" ht="15.75" customHeight="1">
      <c r="A355" s="93"/>
      <c r="B355" s="72" t="str">
        <f t="shared" si="32"/>
        <v/>
      </c>
      <c r="C355" s="99"/>
      <c r="D355" s="72" t="str">
        <f t="shared" si="33"/>
        <v/>
      </c>
      <c r="E355" s="93"/>
      <c r="F355" s="72" t="str">
        <f t="shared" si="34"/>
        <v/>
      </c>
      <c r="G355" s="72" t="str">
        <f t="shared" si="35"/>
        <v/>
      </c>
      <c r="H355" s="77"/>
      <c r="I355" s="77"/>
      <c r="J355" s="77"/>
      <c r="K355" s="99"/>
      <c r="L355" s="100"/>
      <c r="M355" s="100"/>
      <c r="N355" s="99"/>
      <c r="O355" s="82"/>
      <c r="P355" s="75"/>
      <c r="Q355" s="59" t="str">
        <f>IF(C355="","",'OPĆI DIO'!$C$1)</f>
        <v/>
      </c>
      <c r="R355" s="59" t="str">
        <f t="shared" si="27"/>
        <v/>
      </c>
      <c r="S355" s="59" t="str">
        <f t="shared" si="28"/>
        <v/>
      </c>
      <c r="T355" s="59" t="str">
        <f t="shared" si="29"/>
        <v/>
      </c>
      <c r="U355" s="59" t="str">
        <f t="shared" si="30"/>
        <v/>
      </c>
      <c r="V355" s="59"/>
      <c r="W355" s="59"/>
      <c r="X355" s="59"/>
      <c r="Y355" s="59"/>
      <c r="Z355" s="59"/>
      <c r="AA355" s="59"/>
      <c r="AB355" s="59"/>
      <c r="AC355" s="59"/>
      <c r="AD355" s="59"/>
      <c r="AE355" s="59" t="s">
        <v>2128</v>
      </c>
      <c r="AF355" s="59" t="s">
        <v>2129</v>
      </c>
      <c r="AG355" s="59" t="str">
        <f t="shared" si="31"/>
        <v>A679078</v>
      </c>
      <c r="AH355" s="59" t="s">
        <v>677</v>
      </c>
    </row>
    <row r="356" spans="1:34" ht="15.75" customHeight="1">
      <c r="A356" s="93"/>
      <c r="B356" s="72" t="str">
        <f t="shared" si="32"/>
        <v/>
      </c>
      <c r="C356" s="99"/>
      <c r="D356" s="72" t="str">
        <f t="shared" si="33"/>
        <v/>
      </c>
      <c r="E356" s="93"/>
      <c r="F356" s="72" t="str">
        <f t="shared" si="34"/>
        <v/>
      </c>
      <c r="G356" s="72" t="str">
        <f t="shared" si="35"/>
        <v/>
      </c>
      <c r="H356" s="77"/>
      <c r="I356" s="77"/>
      <c r="J356" s="77"/>
      <c r="K356" s="99"/>
      <c r="L356" s="100"/>
      <c r="M356" s="100"/>
      <c r="N356" s="99"/>
      <c r="O356" s="82"/>
      <c r="P356" s="75"/>
      <c r="Q356" s="59" t="str">
        <f>IF(C356="","",'OPĆI DIO'!$C$1)</f>
        <v/>
      </c>
      <c r="R356" s="59" t="str">
        <f t="shared" si="27"/>
        <v/>
      </c>
      <c r="S356" s="59" t="str">
        <f t="shared" si="28"/>
        <v/>
      </c>
      <c r="T356" s="59" t="str">
        <f t="shared" si="29"/>
        <v/>
      </c>
      <c r="U356" s="59" t="str">
        <f t="shared" si="30"/>
        <v/>
      </c>
      <c r="V356" s="59"/>
      <c r="W356" s="59"/>
      <c r="X356" s="59"/>
      <c r="Y356" s="59"/>
      <c r="Z356" s="59"/>
      <c r="AA356" s="59"/>
      <c r="AB356" s="59"/>
      <c r="AC356" s="59"/>
      <c r="AD356" s="59"/>
      <c r="AE356" s="59" t="s">
        <v>2130</v>
      </c>
      <c r="AF356" s="59" t="s">
        <v>2131</v>
      </c>
      <c r="AG356" s="59" t="str">
        <f t="shared" si="31"/>
        <v>A679078</v>
      </c>
      <c r="AH356" s="59" t="s">
        <v>677</v>
      </c>
    </row>
    <row r="357" spans="1:34" ht="15.75" customHeight="1">
      <c r="A357" s="93"/>
      <c r="B357" s="72" t="str">
        <f t="shared" si="32"/>
        <v/>
      </c>
      <c r="C357" s="99"/>
      <c r="D357" s="72" t="str">
        <f t="shared" si="33"/>
        <v/>
      </c>
      <c r="E357" s="93"/>
      <c r="F357" s="72" t="str">
        <f t="shared" si="34"/>
        <v/>
      </c>
      <c r="G357" s="72" t="str">
        <f t="shared" si="35"/>
        <v/>
      </c>
      <c r="H357" s="77"/>
      <c r="I357" s="77"/>
      <c r="J357" s="77"/>
      <c r="K357" s="99"/>
      <c r="L357" s="100"/>
      <c r="M357" s="100"/>
      <c r="N357" s="99"/>
      <c r="O357" s="82"/>
      <c r="P357" s="75"/>
      <c r="Q357" s="59" t="str">
        <f>IF(C357="","",'OPĆI DIO'!$C$1)</f>
        <v/>
      </c>
      <c r="R357" s="59" t="str">
        <f t="shared" si="27"/>
        <v/>
      </c>
      <c r="S357" s="59" t="str">
        <f t="shared" si="28"/>
        <v/>
      </c>
      <c r="T357" s="59" t="str">
        <f t="shared" si="29"/>
        <v/>
      </c>
      <c r="U357" s="59" t="str">
        <f t="shared" si="30"/>
        <v/>
      </c>
      <c r="V357" s="59"/>
      <c r="W357" s="59"/>
      <c r="X357" s="59"/>
      <c r="Y357" s="59"/>
      <c r="Z357" s="59"/>
      <c r="AA357" s="59"/>
      <c r="AB357" s="59"/>
      <c r="AC357" s="59"/>
      <c r="AD357" s="59"/>
      <c r="AE357" s="59" t="s">
        <v>2132</v>
      </c>
      <c r="AF357" s="59" t="s">
        <v>2133</v>
      </c>
      <c r="AG357" s="59" t="str">
        <f t="shared" si="31"/>
        <v>A679078</v>
      </c>
      <c r="AH357" s="59" t="s">
        <v>677</v>
      </c>
    </row>
    <row r="358" spans="1:34" ht="15.75" customHeight="1">
      <c r="A358" s="93"/>
      <c r="B358" s="72" t="str">
        <f t="shared" si="32"/>
        <v/>
      </c>
      <c r="C358" s="99"/>
      <c r="D358" s="72" t="str">
        <f t="shared" si="33"/>
        <v/>
      </c>
      <c r="E358" s="93"/>
      <c r="F358" s="72" t="str">
        <f t="shared" si="34"/>
        <v/>
      </c>
      <c r="G358" s="72" t="str">
        <f t="shared" si="35"/>
        <v/>
      </c>
      <c r="H358" s="77"/>
      <c r="I358" s="77"/>
      <c r="J358" s="77"/>
      <c r="K358" s="99"/>
      <c r="L358" s="100"/>
      <c r="M358" s="100"/>
      <c r="N358" s="99"/>
      <c r="O358" s="82"/>
      <c r="P358" s="75"/>
      <c r="Q358" s="59" t="str">
        <f>IF(C358="","",'OPĆI DIO'!$C$1)</f>
        <v/>
      </c>
      <c r="R358" s="59" t="str">
        <f t="shared" si="27"/>
        <v/>
      </c>
      <c r="S358" s="59" t="str">
        <f t="shared" si="28"/>
        <v/>
      </c>
      <c r="T358" s="59" t="str">
        <f t="shared" si="29"/>
        <v/>
      </c>
      <c r="U358" s="59" t="str">
        <f t="shared" si="30"/>
        <v/>
      </c>
      <c r="V358" s="59"/>
      <c r="W358" s="59"/>
      <c r="X358" s="59"/>
      <c r="Y358" s="59"/>
      <c r="Z358" s="59"/>
      <c r="AA358" s="59"/>
      <c r="AB358" s="59"/>
      <c r="AC358" s="59"/>
      <c r="AD358" s="59"/>
      <c r="AE358" s="59" t="s">
        <v>2134</v>
      </c>
      <c r="AF358" s="59" t="s">
        <v>2135</v>
      </c>
      <c r="AG358" s="59" t="str">
        <f t="shared" si="31"/>
        <v>A679078</v>
      </c>
      <c r="AH358" s="59" t="s">
        <v>677</v>
      </c>
    </row>
    <row r="359" spans="1:34" ht="15.75" customHeight="1">
      <c r="A359" s="93"/>
      <c r="B359" s="72" t="str">
        <f t="shared" si="32"/>
        <v/>
      </c>
      <c r="C359" s="99"/>
      <c r="D359" s="72" t="str">
        <f t="shared" si="33"/>
        <v/>
      </c>
      <c r="E359" s="93"/>
      <c r="F359" s="72" t="str">
        <f t="shared" si="34"/>
        <v/>
      </c>
      <c r="G359" s="72" t="str">
        <f t="shared" si="35"/>
        <v/>
      </c>
      <c r="H359" s="77"/>
      <c r="I359" s="77"/>
      <c r="J359" s="77"/>
      <c r="K359" s="99"/>
      <c r="L359" s="100"/>
      <c r="M359" s="100"/>
      <c r="N359" s="99"/>
      <c r="O359" s="82"/>
      <c r="P359" s="75"/>
      <c r="Q359" s="59" t="str">
        <f>IF(C359="","",'OPĆI DIO'!$C$1)</f>
        <v/>
      </c>
      <c r="R359" s="59" t="str">
        <f t="shared" si="27"/>
        <v/>
      </c>
      <c r="S359" s="59" t="str">
        <f t="shared" si="28"/>
        <v/>
      </c>
      <c r="T359" s="59" t="str">
        <f t="shared" si="29"/>
        <v/>
      </c>
      <c r="U359" s="59" t="str">
        <f t="shared" si="30"/>
        <v/>
      </c>
      <c r="V359" s="59"/>
      <c r="W359" s="59"/>
      <c r="X359" s="59"/>
      <c r="Y359" s="59"/>
      <c r="Z359" s="59"/>
      <c r="AA359" s="59"/>
      <c r="AB359" s="59"/>
      <c r="AC359" s="59"/>
      <c r="AD359" s="59"/>
      <c r="AE359" s="59" t="s">
        <v>2136</v>
      </c>
      <c r="AF359" s="59" t="s">
        <v>2137</v>
      </c>
      <c r="AG359" s="59" t="str">
        <f t="shared" si="31"/>
        <v>A679078</v>
      </c>
      <c r="AH359" s="59" t="s">
        <v>677</v>
      </c>
    </row>
    <row r="360" spans="1:34" ht="15.75" customHeight="1">
      <c r="A360" s="93"/>
      <c r="B360" s="72" t="str">
        <f t="shared" si="32"/>
        <v/>
      </c>
      <c r="C360" s="99"/>
      <c r="D360" s="72" t="str">
        <f t="shared" si="33"/>
        <v/>
      </c>
      <c r="E360" s="93"/>
      <c r="F360" s="72" t="str">
        <f t="shared" si="34"/>
        <v/>
      </c>
      <c r="G360" s="72" t="str">
        <f t="shared" si="35"/>
        <v/>
      </c>
      <c r="H360" s="77"/>
      <c r="I360" s="77"/>
      <c r="J360" s="77"/>
      <c r="K360" s="99"/>
      <c r="L360" s="100"/>
      <c r="M360" s="100"/>
      <c r="N360" s="99"/>
      <c r="O360" s="82"/>
      <c r="P360" s="75"/>
      <c r="Q360" s="59" t="str">
        <f>IF(C360="","",'OPĆI DIO'!$C$1)</f>
        <v/>
      </c>
      <c r="R360" s="59" t="str">
        <f t="shared" si="27"/>
        <v/>
      </c>
      <c r="S360" s="59" t="str">
        <f t="shared" si="28"/>
        <v/>
      </c>
      <c r="T360" s="59" t="str">
        <f t="shared" si="29"/>
        <v/>
      </c>
      <c r="U360" s="59" t="str">
        <f t="shared" si="30"/>
        <v/>
      </c>
      <c r="V360" s="59"/>
      <c r="W360" s="59"/>
      <c r="X360" s="59"/>
      <c r="Y360" s="59"/>
      <c r="Z360" s="59"/>
      <c r="AA360" s="59"/>
      <c r="AB360" s="59"/>
      <c r="AC360" s="59"/>
      <c r="AD360" s="59"/>
      <c r="AE360" s="59" t="s">
        <v>2138</v>
      </c>
      <c r="AF360" s="59" t="s">
        <v>2139</v>
      </c>
      <c r="AG360" s="59" t="str">
        <f t="shared" si="31"/>
        <v>A679078</v>
      </c>
      <c r="AH360" s="59" t="s">
        <v>677</v>
      </c>
    </row>
    <row r="361" spans="1:34" ht="15.75" customHeight="1">
      <c r="A361" s="93"/>
      <c r="B361" s="72" t="str">
        <f t="shared" si="32"/>
        <v/>
      </c>
      <c r="C361" s="99"/>
      <c r="D361" s="72" t="str">
        <f t="shared" si="33"/>
        <v/>
      </c>
      <c r="E361" s="93"/>
      <c r="F361" s="72" t="str">
        <f t="shared" si="34"/>
        <v/>
      </c>
      <c r="G361" s="72" t="str">
        <f t="shared" si="35"/>
        <v/>
      </c>
      <c r="H361" s="77"/>
      <c r="I361" s="77"/>
      <c r="J361" s="77"/>
      <c r="K361" s="99"/>
      <c r="L361" s="100"/>
      <c r="M361" s="100"/>
      <c r="N361" s="99"/>
      <c r="O361" s="82"/>
      <c r="P361" s="75"/>
      <c r="Q361" s="59" t="str">
        <f>IF(C361="","",'OPĆI DIO'!$C$1)</f>
        <v/>
      </c>
      <c r="R361" s="59" t="str">
        <f t="shared" si="27"/>
        <v/>
      </c>
      <c r="S361" s="59" t="str">
        <f t="shared" si="28"/>
        <v/>
      </c>
      <c r="T361" s="59" t="str">
        <f t="shared" si="29"/>
        <v/>
      </c>
      <c r="U361" s="59" t="str">
        <f t="shared" si="30"/>
        <v/>
      </c>
      <c r="V361" s="59"/>
      <c r="W361" s="59"/>
      <c r="X361" s="59"/>
      <c r="Y361" s="59"/>
      <c r="Z361" s="59"/>
      <c r="AA361" s="59"/>
      <c r="AB361" s="59"/>
      <c r="AC361" s="59"/>
      <c r="AD361" s="59"/>
      <c r="AE361" s="59" t="s">
        <v>2140</v>
      </c>
      <c r="AF361" s="59" t="s">
        <v>2141</v>
      </c>
      <c r="AG361" s="59" t="str">
        <f t="shared" si="31"/>
        <v>A679078</v>
      </c>
      <c r="AH361" s="59" t="s">
        <v>677</v>
      </c>
    </row>
    <row r="362" spans="1:34" ht="15.75" customHeight="1">
      <c r="A362" s="93"/>
      <c r="B362" s="72" t="str">
        <f t="shared" si="32"/>
        <v/>
      </c>
      <c r="C362" s="99"/>
      <c r="D362" s="72" t="str">
        <f t="shared" si="33"/>
        <v/>
      </c>
      <c r="E362" s="93"/>
      <c r="F362" s="72" t="str">
        <f t="shared" si="34"/>
        <v/>
      </c>
      <c r="G362" s="72" t="str">
        <f t="shared" si="35"/>
        <v/>
      </c>
      <c r="H362" s="77"/>
      <c r="I362" s="77"/>
      <c r="J362" s="77"/>
      <c r="K362" s="99"/>
      <c r="L362" s="100"/>
      <c r="M362" s="100"/>
      <c r="N362" s="99"/>
      <c r="O362" s="82"/>
      <c r="P362" s="75"/>
      <c r="Q362" s="59" t="str">
        <f>IF(C362="","",'OPĆI DIO'!$C$1)</f>
        <v/>
      </c>
      <c r="R362" s="59" t="str">
        <f t="shared" si="27"/>
        <v/>
      </c>
      <c r="S362" s="59" t="str">
        <f t="shared" si="28"/>
        <v/>
      </c>
      <c r="T362" s="59" t="str">
        <f t="shared" si="29"/>
        <v/>
      </c>
      <c r="U362" s="59" t="str">
        <f t="shared" si="30"/>
        <v/>
      </c>
      <c r="V362" s="59"/>
      <c r="W362" s="59"/>
      <c r="X362" s="59"/>
      <c r="Y362" s="59"/>
      <c r="Z362" s="59"/>
      <c r="AA362" s="59"/>
      <c r="AB362" s="59"/>
      <c r="AC362" s="59"/>
      <c r="AD362" s="59"/>
      <c r="AE362" s="59" t="s">
        <v>2142</v>
      </c>
      <c r="AF362" s="59" t="s">
        <v>2143</v>
      </c>
      <c r="AG362" s="59" t="str">
        <f t="shared" si="31"/>
        <v>A679078</v>
      </c>
      <c r="AH362" s="59" t="s">
        <v>677</v>
      </c>
    </row>
    <row r="363" spans="1:34" ht="15.75" customHeight="1">
      <c r="A363" s="93"/>
      <c r="B363" s="72" t="str">
        <f t="shared" si="32"/>
        <v/>
      </c>
      <c r="C363" s="99"/>
      <c r="D363" s="72" t="str">
        <f t="shared" si="33"/>
        <v/>
      </c>
      <c r="E363" s="93"/>
      <c r="F363" s="72" t="str">
        <f t="shared" si="34"/>
        <v/>
      </c>
      <c r="G363" s="72" t="str">
        <f t="shared" si="35"/>
        <v/>
      </c>
      <c r="H363" s="77"/>
      <c r="I363" s="77"/>
      <c r="J363" s="77"/>
      <c r="K363" s="99"/>
      <c r="L363" s="100"/>
      <c r="M363" s="100"/>
      <c r="N363" s="99"/>
      <c r="O363" s="82"/>
      <c r="P363" s="75"/>
      <c r="Q363" s="59" t="str">
        <f>IF(C363="","",'OPĆI DIO'!$C$1)</f>
        <v/>
      </c>
      <c r="R363" s="59" t="str">
        <f t="shared" si="27"/>
        <v/>
      </c>
      <c r="S363" s="59" t="str">
        <f t="shared" si="28"/>
        <v/>
      </c>
      <c r="T363" s="59" t="str">
        <f t="shared" si="29"/>
        <v/>
      </c>
      <c r="U363" s="59" t="str">
        <f t="shared" si="30"/>
        <v/>
      </c>
      <c r="V363" s="59"/>
      <c r="W363" s="59"/>
      <c r="X363" s="59"/>
      <c r="Y363" s="59"/>
      <c r="Z363" s="59"/>
      <c r="AA363" s="59"/>
      <c r="AB363" s="59"/>
      <c r="AC363" s="59"/>
      <c r="AD363" s="59"/>
      <c r="AE363" s="59" t="s">
        <v>2144</v>
      </c>
      <c r="AF363" s="59" t="s">
        <v>2145</v>
      </c>
      <c r="AG363" s="59" t="str">
        <f t="shared" si="31"/>
        <v>A679078</v>
      </c>
      <c r="AH363" s="59" t="s">
        <v>677</v>
      </c>
    </row>
    <row r="364" spans="1:34" ht="15.75" customHeight="1">
      <c r="A364" s="93"/>
      <c r="B364" s="72" t="str">
        <f t="shared" si="32"/>
        <v/>
      </c>
      <c r="C364" s="99"/>
      <c r="D364" s="72" t="str">
        <f t="shared" si="33"/>
        <v/>
      </c>
      <c r="E364" s="93"/>
      <c r="F364" s="72" t="str">
        <f t="shared" si="34"/>
        <v/>
      </c>
      <c r="G364" s="72" t="str">
        <f t="shared" si="35"/>
        <v/>
      </c>
      <c r="H364" s="77"/>
      <c r="I364" s="77"/>
      <c r="J364" s="77"/>
      <c r="K364" s="99"/>
      <c r="L364" s="100"/>
      <c r="M364" s="100"/>
      <c r="N364" s="99"/>
      <c r="O364" s="82"/>
      <c r="P364" s="75"/>
      <c r="Q364" s="59" t="str">
        <f>IF(C364="","",'OPĆI DIO'!$C$1)</f>
        <v/>
      </c>
      <c r="R364" s="59" t="str">
        <f t="shared" si="27"/>
        <v/>
      </c>
      <c r="S364" s="59" t="str">
        <f t="shared" si="28"/>
        <v/>
      </c>
      <c r="T364" s="59" t="str">
        <f t="shared" si="29"/>
        <v/>
      </c>
      <c r="U364" s="59" t="str">
        <f t="shared" si="30"/>
        <v/>
      </c>
      <c r="V364" s="59"/>
      <c r="W364" s="59"/>
      <c r="X364" s="59"/>
      <c r="Y364" s="59"/>
      <c r="Z364" s="59"/>
      <c r="AA364" s="59"/>
      <c r="AB364" s="59"/>
      <c r="AC364" s="59"/>
      <c r="AD364" s="59"/>
      <c r="AE364" s="59" t="s">
        <v>2146</v>
      </c>
      <c r="AF364" s="59" t="s">
        <v>2147</v>
      </c>
      <c r="AG364" s="59" t="str">
        <f t="shared" si="31"/>
        <v>A679078</v>
      </c>
      <c r="AH364" s="59" t="s">
        <v>677</v>
      </c>
    </row>
    <row r="365" spans="1:34" ht="15.75" customHeight="1">
      <c r="A365" s="93"/>
      <c r="B365" s="72" t="str">
        <f t="shared" si="32"/>
        <v/>
      </c>
      <c r="C365" s="99"/>
      <c r="D365" s="72" t="str">
        <f t="shared" si="33"/>
        <v/>
      </c>
      <c r="E365" s="93"/>
      <c r="F365" s="72" t="str">
        <f t="shared" si="34"/>
        <v/>
      </c>
      <c r="G365" s="72" t="str">
        <f t="shared" si="35"/>
        <v/>
      </c>
      <c r="H365" s="77"/>
      <c r="I365" s="77"/>
      <c r="J365" s="77"/>
      <c r="K365" s="99"/>
      <c r="L365" s="100"/>
      <c r="M365" s="100"/>
      <c r="N365" s="99"/>
      <c r="O365" s="82"/>
      <c r="P365" s="75"/>
      <c r="Q365" s="59" t="str">
        <f>IF(C365="","",'OPĆI DIO'!$C$1)</f>
        <v/>
      </c>
      <c r="R365" s="59" t="str">
        <f t="shared" si="27"/>
        <v/>
      </c>
      <c r="S365" s="59" t="str">
        <f t="shared" si="28"/>
        <v/>
      </c>
      <c r="T365" s="59" t="str">
        <f t="shared" si="29"/>
        <v/>
      </c>
      <c r="U365" s="59" t="str">
        <f t="shared" si="30"/>
        <v/>
      </c>
      <c r="V365" s="59"/>
      <c r="W365" s="59"/>
      <c r="X365" s="59"/>
      <c r="Y365" s="59"/>
      <c r="Z365" s="59"/>
      <c r="AA365" s="59"/>
      <c r="AB365" s="59"/>
      <c r="AC365" s="59"/>
      <c r="AD365" s="59"/>
      <c r="AE365" s="59" t="s">
        <v>2148</v>
      </c>
      <c r="AF365" s="59" t="s">
        <v>2149</v>
      </c>
      <c r="AG365" s="59" t="str">
        <f t="shared" si="31"/>
        <v>A679078</v>
      </c>
      <c r="AH365" s="59" t="s">
        <v>677</v>
      </c>
    </row>
    <row r="366" spans="1:34" ht="15.75" customHeight="1">
      <c r="A366" s="93"/>
      <c r="B366" s="72" t="str">
        <f t="shared" si="32"/>
        <v/>
      </c>
      <c r="C366" s="99"/>
      <c r="D366" s="72" t="str">
        <f t="shared" si="33"/>
        <v/>
      </c>
      <c r="E366" s="93"/>
      <c r="F366" s="72" t="str">
        <f t="shared" si="34"/>
        <v/>
      </c>
      <c r="G366" s="72" t="str">
        <f t="shared" si="35"/>
        <v/>
      </c>
      <c r="H366" s="77"/>
      <c r="I366" s="77"/>
      <c r="J366" s="77"/>
      <c r="K366" s="99"/>
      <c r="L366" s="100"/>
      <c r="M366" s="100"/>
      <c r="N366" s="99"/>
      <c r="O366" s="82"/>
      <c r="P366" s="75"/>
      <c r="Q366" s="59" t="str">
        <f>IF(C366="","",'OPĆI DIO'!$C$1)</f>
        <v/>
      </c>
      <c r="R366" s="59" t="str">
        <f t="shared" si="27"/>
        <v/>
      </c>
      <c r="S366" s="59" t="str">
        <f t="shared" si="28"/>
        <v/>
      </c>
      <c r="T366" s="59" t="str">
        <f t="shared" si="29"/>
        <v/>
      </c>
      <c r="U366" s="59" t="str">
        <f t="shared" si="30"/>
        <v/>
      </c>
      <c r="V366" s="59"/>
      <c r="W366" s="59"/>
      <c r="X366" s="59"/>
      <c r="Y366" s="59"/>
      <c r="Z366" s="59"/>
      <c r="AA366" s="59"/>
      <c r="AB366" s="59"/>
      <c r="AC366" s="59"/>
      <c r="AD366" s="59"/>
      <c r="AE366" s="59" t="s">
        <v>2150</v>
      </c>
      <c r="AF366" s="59" t="s">
        <v>2151</v>
      </c>
      <c r="AG366" s="59" t="str">
        <f t="shared" si="31"/>
        <v>A679078</v>
      </c>
      <c r="AH366" s="59" t="s">
        <v>677</v>
      </c>
    </row>
    <row r="367" spans="1:34" ht="15.75" customHeight="1">
      <c r="A367" s="93"/>
      <c r="B367" s="72" t="str">
        <f t="shared" si="32"/>
        <v/>
      </c>
      <c r="C367" s="99"/>
      <c r="D367" s="72" t="str">
        <f t="shared" si="33"/>
        <v/>
      </c>
      <c r="E367" s="93"/>
      <c r="F367" s="72" t="str">
        <f t="shared" si="34"/>
        <v/>
      </c>
      <c r="G367" s="72" t="str">
        <f t="shared" si="35"/>
        <v/>
      </c>
      <c r="H367" s="77"/>
      <c r="I367" s="77"/>
      <c r="J367" s="77"/>
      <c r="K367" s="99"/>
      <c r="L367" s="100"/>
      <c r="M367" s="100"/>
      <c r="N367" s="99"/>
      <c r="O367" s="82"/>
      <c r="P367" s="75"/>
      <c r="Q367" s="59" t="str">
        <f>IF(C367="","",'OPĆI DIO'!$C$1)</f>
        <v/>
      </c>
      <c r="R367" s="59" t="str">
        <f t="shared" si="27"/>
        <v/>
      </c>
      <c r="S367" s="59" t="str">
        <f t="shared" si="28"/>
        <v/>
      </c>
      <c r="T367" s="59" t="str">
        <f t="shared" si="29"/>
        <v/>
      </c>
      <c r="U367" s="59" t="str">
        <f t="shared" si="30"/>
        <v/>
      </c>
      <c r="V367" s="59"/>
      <c r="W367" s="59"/>
      <c r="X367" s="59"/>
      <c r="Y367" s="59"/>
      <c r="Z367" s="59"/>
      <c r="AA367" s="59"/>
      <c r="AB367" s="59"/>
      <c r="AC367" s="59"/>
      <c r="AD367" s="59"/>
      <c r="AE367" s="59" t="s">
        <v>2152</v>
      </c>
      <c r="AF367" s="59" t="s">
        <v>2153</v>
      </c>
      <c r="AG367" s="59" t="str">
        <f t="shared" si="31"/>
        <v>A679078</v>
      </c>
      <c r="AH367" s="59" t="s">
        <v>677</v>
      </c>
    </row>
    <row r="368" spans="1:34" ht="15.75" customHeight="1">
      <c r="A368" s="93"/>
      <c r="B368" s="72" t="str">
        <f t="shared" si="32"/>
        <v/>
      </c>
      <c r="C368" s="99"/>
      <c r="D368" s="72" t="str">
        <f t="shared" si="33"/>
        <v/>
      </c>
      <c r="E368" s="93"/>
      <c r="F368" s="72" t="str">
        <f t="shared" si="34"/>
        <v/>
      </c>
      <c r="G368" s="72" t="str">
        <f t="shared" si="35"/>
        <v/>
      </c>
      <c r="H368" s="77"/>
      <c r="I368" s="77"/>
      <c r="J368" s="77"/>
      <c r="K368" s="99"/>
      <c r="L368" s="100"/>
      <c r="M368" s="100"/>
      <c r="N368" s="99"/>
      <c r="O368" s="82"/>
      <c r="P368" s="75"/>
      <c r="Q368" s="59" t="str">
        <f>IF(C368="","",'OPĆI DIO'!$C$1)</f>
        <v/>
      </c>
      <c r="R368" s="59" t="str">
        <f t="shared" si="27"/>
        <v/>
      </c>
      <c r="S368" s="59" t="str">
        <f t="shared" si="28"/>
        <v/>
      </c>
      <c r="T368" s="59" t="str">
        <f t="shared" si="29"/>
        <v/>
      </c>
      <c r="U368" s="59" t="str">
        <f t="shared" si="30"/>
        <v/>
      </c>
      <c r="V368" s="59"/>
      <c r="W368" s="59"/>
      <c r="X368" s="59"/>
      <c r="Y368" s="59"/>
      <c r="Z368" s="59"/>
      <c r="AA368" s="59"/>
      <c r="AB368" s="59"/>
      <c r="AC368" s="59"/>
      <c r="AD368" s="59"/>
      <c r="AE368" s="59" t="s">
        <v>2154</v>
      </c>
      <c r="AF368" s="59" t="s">
        <v>2155</v>
      </c>
      <c r="AG368" s="59" t="str">
        <f t="shared" si="31"/>
        <v>A679078</v>
      </c>
      <c r="AH368" s="59" t="s">
        <v>677</v>
      </c>
    </row>
    <row r="369" spans="1:34" ht="15.75" customHeight="1">
      <c r="A369" s="93"/>
      <c r="B369" s="72" t="str">
        <f t="shared" si="32"/>
        <v/>
      </c>
      <c r="C369" s="99"/>
      <c r="D369" s="72" t="str">
        <f t="shared" si="33"/>
        <v/>
      </c>
      <c r="E369" s="93"/>
      <c r="F369" s="72" t="str">
        <f t="shared" si="34"/>
        <v/>
      </c>
      <c r="G369" s="72" t="str">
        <f t="shared" si="35"/>
        <v/>
      </c>
      <c r="H369" s="77"/>
      <c r="I369" s="77"/>
      <c r="J369" s="77"/>
      <c r="K369" s="99"/>
      <c r="L369" s="100"/>
      <c r="M369" s="100"/>
      <c r="N369" s="99"/>
      <c r="O369" s="82"/>
      <c r="P369" s="75"/>
      <c r="Q369" s="59" t="str">
        <f>IF(C369="","",'OPĆI DIO'!$C$1)</f>
        <v/>
      </c>
      <c r="R369" s="59" t="str">
        <f t="shared" si="27"/>
        <v/>
      </c>
      <c r="S369" s="59" t="str">
        <f t="shared" si="28"/>
        <v/>
      </c>
      <c r="T369" s="59" t="str">
        <f t="shared" si="29"/>
        <v/>
      </c>
      <c r="U369" s="59" t="str">
        <f t="shared" si="30"/>
        <v/>
      </c>
      <c r="V369" s="59"/>
      <c r="W369" s="59"/>
      <c r="X369" s="59"/>
      <c r="Y369" s="59"/>
      <c r="Z369" s="59"/>
      <c r="AA369" s="59"/>
      <c r="AB369" s="59"/>
      <c r="AC369" s="59"/>
      <c r="AD369" s="59"/>
      <c r="AE369" s="59" t="s">
        <v>2156</v>
      </c>
      <c r="AF369" s="59" t="s">
        <v>2157</v>
      </c>
      <c r="AG369" s="59" t="str">
        <f t="shared" si="31"/>
        <v>A679078</v>
      </c>
      <c r="AH369" s="59" t="s">
        <v>677</v>
      </c>
    </row>
    <row r="370" spans="1:34" ht="15.75" customHeight="1">
      <c r="A370" s="93"/>
      <c r="B370" s="72" t="str">
        <f t="shared" si="32"/>
        <v/>
      </c>
      <c r="C370" s="99"/>
      <c r="D370" s="72" t="str">
        <f t="shared" si="33"/>
        <v/>
      </c>
      <c r="E370" s="93"/>
      <c r="F370" s="72" t="str">
        <f t="shared" si="34"/>
        <v/>
      </c>
      <c r="G370" s="72" t="str">
        <f t="shared" si="35"/>
        <v/>
      </c>
      <c r="H370" s="77"/>
      <c r="I370" s="77"/>
      <c r="J370" s="77"/>
      <c r="K370" s="99"/>
      <c r="L370" s="100"/>
      <c r="M370" s="100"/>
      <c r="N370" s="99"/>
      <c r="O370" s="82"/>
      <c r="P370" s="75"/>
      <c r="Q370" s="59" t="str">
        <f>IF(C370="","",'OPĆI DIO'!$C$1)</f>
        <v/>
      </c>
      <c r="R370" s="59" t="str">
        <f t="shared" si="27"/>
        <v/>
      </c>
      <c r="S370" s="59" t="str">
        <f t="shared" si="28"/>
        <v/>
      </c>
      <c r="T370" s="59" t="str">
        <f t="shared" si="29"/>
        <v/>
      </c>
      <c r="U370" s="59" t="str">
        <f t="shared" si="30"/>
        <v/>
      </c>
      <c r="V370" s="59"/>
      <c r="W370" s="59"/>
      <c r="X370" s="59"/>
      <c r="Y370" s="59"/>
      <c r="Z370" s="59"/>
      <c r="AA370" s="59"/>
      <c r="AB370" s="59"/>
      <c r="AC370" s="59"/>
      <c r="AD370" s="59"/>
      <c r="AE370" s="59" t="s">
        <v>2158</v>
      </c>
      <c r="AF370" s="59" t="s">
        <v>2159</v>
      </c>
      <c r="AG370" s="59" t="str">
        <f t="shared" si="31"/>
        <v>A679078</v>
      </c>
      <c r="AH370" s="59" t="s">
        <v>677</v>
      </c>
    </row>
    <row r="371" spans="1:34" ht="15.75" customHeight="1">
      <c r="A371" s="93"/>
      <c r="B371" s="72" t="str">
        <f t="shared" si="32"/>
        <v/>
      </c>
      <c r="C371" s="99"/>
      <c r="D371" s="72" t="str">
        <f t="shared" si="33"/>
        <v/>
      </c>
      <c r="E371" s="93"/>
      <c r="F371" s="72" t="str">
        <f t="shared" si="34"/>
        <v/>
      </c>
      <c r="G371" s="72" t="str">
        <f t="shared" si="35"/>
        <v/>
      </c>
      <c r="H371" s="77"/>
      <c r="I371" s="77"/>
      <c r="J371" s="77"/>
      <c r="K371" s="99"/>
      <c r="L371" s="100"/>
      <c r="M371" s="100"/>
      <c r="N371" s="99"/>
      <c r="O371" s="82"/>
      <c r="P371" s="75"/>
      <c r="Q371" s="59" t="str">
        <f>IF(C371="","",'OPĆI DIO'!$C$1)</f>
        <v/>
      </c>
      <c r="R371" s="59" t="str">
        <f t="shared" si="27"/>
        <v/>
      </c>
      <c r="S371" s="59" t="str">
        <f t="shared" si="28"/>
        <v/>
      </c>
      <c r="T371" s="59" t="str">
        <f t="shared" si="29"/>
        <v/>
      </c>
      <c r="U371" s="59" t="str">
        <f t="shared" si="30"/>
        <v/>
      </c>
      <c r="V371" s="59"/>
      <c r="W371" s="59"/>
      <c r="X371" s="59"/>
      <c r="Y371" s="59"/>
      <c r="Z371" s="59"/>
      <c r="AA371" s="59"/>
      <c r="AB371" s="59"/>
      <c r="AC371" s="59"/>
      <c r="AD371" s="59"/>
      <c r="AE371" s="59" t="s">
        <v>2160</v>
      </c>
      <c r="AF371" s="59" t="s">
        <v>2161</v>
      </c>
      <c r="AG371" s="59" t="str">
        <f t="shared" si="31"/>
        <v>A679078</v>
      </c>
      <c r="AH371" s="59" t="s">
        <v>677</v>
      </c>
    </row>
    <row r="372" spans="1:34" ht="15.75" customHeight="1">
      <c r="A372" s="93"/>
      <c r="B372" s="72" t="str">
        <f t="shared" si="32"/>
        <v/>
      </c>
      <c r="C372" s="99"/>
      <c r="D372" s="72" t="str">
        <f t="shared" si="33"/>
        <v/>
      </c>
      <c r="E372" s="93"/>
      <c r="F372" s="72" t="str">
        <f t="shared" si="34"/>
        <v/>
      </c>
      <c r="G372" s="72" t="str">
        <f t="shared" si="35"/>
        <v/>
      </c>
      <c r="H372" s="77"/>
      <c r="I372" s="77"/>
      <c r="J372" s="77"/>
      <c r="K372" s="99"/>
      <c r="L372" s="100"/>
      <c r="M372" s="100"/>
      <c r="N372" s="99"/>
      <c r="O372" s="82"/>
      <c r="P372" s="75"/>
      <c r="Q372" s="59" t="str">
        <f>IF(C372="","",'OPĆI DIO'!$C$1)</f>
        <v/>
      </c>
      <c r="R372" s="59" t="str">
        <f t="shared" si="27"/>
        <v/>
      </c>
      <c r="S372" s="59" t="str">
        <f t="shared" si="28"/>
        <v/>
      </c>
      <c r="T372" s="59" t="str">
        <f t="shared" si="29"/>
        <v/>
      </c>
      <c r="U372" s="59" t="str">
        <f t="shared" si="30"/>
        <v/>
      </c>
      <c r="V372" s="59"/>
      <c r="W372" s="59"/>
      <c r="X372" s="59"/>
      <c r="Y372" s="59"/>
      <c r="Z372" s="59"/>
      <c r="AA372" s="59"/>
      <c r="AB372" s="59"/>
      <c r="AC372" s="59"/>
      <c r="AD372" s="59"/>
      <c r="AE372" s="59" t="s">
        <v>2162</v>
      </c>
      <c r="AF372" s="59" t="s">
        <v>2163</v>
      </c>
      <c r="AG372" s="59" t="str">
        <f t="shared" si="31"/>
        <v>A679078</v>
      </c>
      <c r="AH372" s="59" t="s">
        <v>677</v>
      </c>
    </row>
    <row r="373" spans="1:34" ht="15.75" customHeight="1">
      <c r="A373" s="93"/>
      <c r="B373" s="72" t="str">
        <f t="shared" si="32"/>
        <v/>
      </c>
      <c r="C373" s="99"/>
      <c r="D373" s="72" t="str">
        <f t="shared" si="33"/>
        <v/>
      </c>
      <c r="E373" s="93"/>
      <c r="F373" s="72" t="str">
        <f t="shared" si="34"/>
        <v/>
      </c>
      <c r="G373" s="72" t="str">
        <f t="shared" si="35"/>
        <v/>
      </c>
      <c r="H373" s="77"/>
      <c r="I373" s="77"/>
      <c r="J373" s="77"/>
      <c r="K373" s="99"/>
      <c r="L373" s="100"/>
      <c r="M373" s="100"/>
      <c r="N373" s="99"/>
      <c r="O373" s="82"/>
      <c r="P373" s="75"/>
      <c r="Q373" s="59" t="str">
        <f>IF(C373="","",'OPĆI DIO'!$C$1)</f>
        <v/>
      </c>
      <c r="R373" s="59" t="str">
        <f t="shared" si="27"/>
        <v/>
      </c>
      <c r="S373" s="59" t="str">
        <f t="shared" si="28"/>
        <v/>
      </c>
      <c r="T373" s="59" t="str">
        <f t="shared" si="29"/>
        <v/>
      </c>
      <c r="U373" s="59" t="str">
        <f t="shared" si="30"/>
        <v/>
      </c>
      <c r="V373" s="59"/>
      <c r="W373" s="59"/>
      <c r="X373" s="59"/>
      <c r="Y373" s="59"/>
      <c r="Z373" s="59"/>
      <c r="AA373" s="59"/>
      <c r="AB373" s="59"/>
      <c r="AC373" s="59"/>
      <c r="AD373" s="59"/>
      <c r="AE373" s="59" t="s">
        <v>2164</v>
      </c>
      <c r="AF373" s="59" t="s">
        <v>2165</v>
      </c>
      <c r="AG373" s="59" t="str">
        <f t="shared" si="31"/>
        <v>A679078</v>
      </c>
      <c r="AH373" s="59" t="s">
        <v>677</v>
      </c>
    </row>
    <row r="374" spans="1:34" ht="15.75" customHeight="1">
      <c r="A374" s="93"/>
      <c r="B374" s="72" t="str">
        <f t="shared" si="32"/>
        <v/>
      </c>
      <c r="C374" s="99"/>
      <c r="D374" s="72" t="str">
        <f t="shared" si="33"/>
        <v/>
      </c>
      <c r="E374" s="93"/>
      <c r="F374" s="72" t="str">
        <f t="shared" si="34"/>
        <v/>
      </c>
      <c r="G374" s="72" t="str">
        <f t="shared" si="35"/>
        <v/>
      </c>
      <c r="H374" s="77"/>
      <c r="I374" s="77"/>
      <c r="J374" s="77"/>
      <c r="K374" s="99"/>
      <c r="L374" s="100"/>
      <c r="M374" s="100"/>
      <c r="N374" s="99"/>
      <c r="O374" s="82"/>
      <c r="P374" s="75"/>
      <c r="Q374" s="59" t="str">
        <f>IF(C374="","",'OPĆI DIO'!$C$1)</f>
        <v/>
      </c>
      <c r="R374" s="59" t="str">
        <f t="shared" si="27"/>
        <v/>
      </c>
      <c r="S374" s="59" t="str">
        <f t="shared" si="28"/>
        <v/>
      </c>
      <c r="T374" s="59" t="str">
        <f t="shared" si="29"/>
        <v/>
      </c>
      <c r="U374" s="59" t="str">
        <f t="shared" si="30"/>
        <v/>
      </c>
      <c r="V374" s="59"/>
      <c r="W374" s="59"/>
      <c r="X374" s="59"/>
      <c r="Y374" s="59"/>
      <c r="Z374" s="59"/>
      <c r="AA374" s="59"/>
      <c r="AB374" s="59"/>
      <c r="AC374" s="59"/>
      <c r="AD374" s="59"/>
      <c r="AE374" s="59" t="s">
        <v>2166</v>
      </c>
      <c r="AF374" s="59" t="s">
        <v>2167</v>
      </c>
      <c r="AG374" s="59" t="str">
        <f t="shared" si="31"/>
        <v>A679078</v>
      </c>
      <c r="AH374" s="59" t="s">
        <v>677</v>
      </c>
    </row>
    <row r="375" spans="1:34" ht="15.75" customHeight="1">
      <c r="A375" s="93"/>
      <c r="B375" s="72" t="str">
        <f t="shared" si="32"/>
        <v/>
      </c>
      <c r="C375" s="99"/>
      <c r="D375" s="72" t="str">
        <f t="shared" si="33"/>
        <v/>
      </c>
      <c r="E375" s="93"/>
      <c r="F375" s="72" t="str">
        <f t="shared" si="34"/>
        <v/>
      </c>
      <c r="G375" s="72" t="str">
        <f t="shared" si="35"/>
        <v/>
      </c>
      <c r="H375" s="77"/>
      <c r="I375" s="77"/>
      <c r="J375" s="77"/>
      <c r="K375" s="99"/>
      <c r="L375" s="100"/>
      <c r="M375" s="100"/>
      <c r="N375" s="99"/>
      <c r="O375" s="82"/>
      <c r="P375" s="75"/>
      <c r="Q375" s="59" t="str">
        <f>IF(C375="","",'OPĆI DIO'!$C$1)</f>
        <v/>
      </c>
      <c r="R375" s="59" t="str">
        <f t="shared" si="27"/>
        <v/>
      </c>
      <c r="S375" s="59" t="str">
        <f t="shared" si="28"/>
        <v/>
      </c>
      <c r="T375" s="59" t="str">
        <f t="shared" si="29"/>
        <v/>
      </c>
      <c r="U375" s="59" t="str">
        <f t="shared" si="30"/>
        <v/>
      </c>
      <c r="V375" s="59"/>
      <c r="W375" s="59"/>
      <c r="X375" s="59"/>
      <c r="Y375" s="59"/>
      <c r="Z375" s="59"/>
      <c r="AA375" s="59"/>
      <c r="AB375" s="59"/>
      <c r="AC375" s="59"/>
      <c r="AD375" s="59"/>
      <c r="AE375" s="59" t="s">
        <v>2168</v>
      </c>
      <c r="AF375" s="59" t="s">
        <v>2169</v>
      </c>
      <c r="AG375" s="59" t="str">
        <f t="shared" si="31"/>
        <v>A679078</v>
      </c>
      <c r="AH375" s="59" t="s">
        <v>677</v>
      </c>
    </row>
    <row r="376" spans="1:34" ht="15.75" customHeight="1">
      <c r="A376" s="93"/>
      <c r="B376" s="72" t="str">
        <f t="shared" si="32"/>
        <v/>
      </c>
      <c r="C376" s="99"/>
      <c r="D376" s="72" t="str">
        <f t="shared" si="33"/>
        <v/>
      </c>
      <c r="E376" s="93"/>
      <c r="F376" s="72" t="str">
        <f t="shared" si="34"/>
        <v/>
      </c>
      <c r="G376" s="72" t="str">
        <f t="shared" si="35"/>
        <v/>
      </c>
      <c r="H376" s="77"/>
      <c r="I376" s="77"/>
      <c r="J376" s="77"/>
      <c r="K376" s="99"/>
      <c r="L376" s="100"/>
      <c r="M376" s="100"/>
      <c r="N376" s="99"/>
      <c r="O376" s="82"/>
      <c r="P376" s="75"/>
      <c r="Q376" s="59" t="str">
        <f>IF(C376="","",'OPĆI DIO'!$C$1)</f>
        <v/>
      </c>
      <c r="R376" s="59" t="str">
        <f t="shared" si="27"/>
        <v/>
      </c>
      <c r="S376" s="59" t="str">
        <f t="shared" si="28"/>
        <v/>
      </c>
      <c r="T376" s="59" t="str">
        <f t="shared" si="29"/>
        <v/>
      </c>
      <c r="U376" s="59" t="str">
        <f t="shared" si="30"/>
        <v/>
      </c>
      <c r="V376" s="59"/>
      <c r="W376" s="59"/>
      <c r="X376" s="59"/>
      <c r="Y376" s="59"/>
      <c r="Z376" s="59"/>
      <c r="AA376" s="59"/>
      <c r="AB376" s="59"/>
      <c r="AC376" s="59"/>
      <c r="AD376" s="59"/>
      <c r="AE376" s="59" t="s">
        <v>2170</v>
      </c>
      <c r="AF376" s="59" t="s">
        <v>2171</v>
      </c>
      <c r="AG376" s="59" t="str">
        <f t="shared" si="31"/>
        <v>A679078</v>
      </c>
      <c r="AH376" s="59" t="s">
        <v>677</v>
      </c>
    </row>
    <row r="377" spans="1:34" ht="15.75" customHeight="1">
      <c r="A377" s="93"/>
      <c r="B377" s="72" t="str">
        <f t="shared" si="32"/>
        <v/>
      </c>
      <c r="C377" s="99"/>
      <c r="D377" s="72" t="str">
        <f t="shared" si="33"/>
        <v/>
      </c>
      <c r="E377" s="93"/>
      <c r="F377" s="72" t="str">
        <f t="shared" si="34"/>
        <v/>
      </c>
      <c r="G377" s="72" t="str">
        <f t="shared" si="35"/>
        <v/>
      </c>
      <c r="H377" s="77"/>
      <c r="I377" s="77"/>
      <c r="J377" s="77"/>
      <c r="K377" s="99"/>
      <c r="L377" s="100"/>
      <c r="M377" s="100"/>
      <c r="N377" s="99"/>
      <c r="O377" s="82"/>
      <c r="P377" s="75"/>
      <c r="Q377" s="59" t="str">
        <f>IF(C377="","",'OPĆI DIO'!$C$1)</f>
        <v/>
      </c>
      <c r="R377" s="59" t="str">
        <f t="shared" si="27"/>
        <v/>
      </c>
      <c r="S377" s="59" t="str">
        <f t="shared" si="28"/>
        <v/>
      </c>
      <c r="T377" s="59" t="str">
        <f t="shared" si="29"/>
        <v/>
      </c>
      <c r="U377" s="59" t="str">
        <f t="shared" si="30"/>
        <v/>
      </c>
      <c r="V377" s="59"/>
      <c r="W377" s="59"/>
      <c r="X377" s="59"/>
      <c r="Y377" s="59"/>
      <c r="Z377" s="59"/>
      <c r="AA377" s="59"/>
      <c r="AB377" s="59"/>
      <c r="AC377" s="59"/>
      <c r="AD377" s="59"/>
      <c r="AE377" s="59" t="s">
        <v>2172</v>
      </c>
      <c r="AF377" s="59" t="s">
        <v>2173</v>
      </c>
      <c r="AG377" s="59" t="str">
        <f t="shared" si="31"/>
        <v>A679078</v>
      </c>
      <c r="AH377" s="59" t="s">
        <v>677</v>
      </c>
    </row>
    <row r="378" spans="1:34" ht="15.75" customHeight="1">
      <c r="A378" s="93"/>
      <c r="B378" s="72" t="str">
        <f t="shared" si="32"/>
        <v/>
      </c>
      <c r="C378" s="99"/>
      <c r="D378" s="72" t="str">
        <f t="shared" si="33"/>
        <v/>
      </c>
      <c r="E378" s="93"/>
      <c r="F378" s="72" t="str">
        <f t="shared" si="34"/>
        <v/>
      </c>
      <c r="G378" s="72" t="str">
        <f t="shared" si="35"/>
        <v/>
      </c>
      <c r="H378" s="77"/>
      <c r="I378" s="77"/>
      <c r="J378" s="77"/>
      <c r="K378" s="99"/>
      <c r="L378" s="100"/>
      <c r="M378" s="100"/>
      <c r="N378" s="99"/>
      <c r="O378" s="82"/>
      <c r="P378" s="75"/>
      <c r="Q378" s="59" t="str">
        <f>IF(C378="","",'OPĆI DIO'!$C$1)</f>
        <v/>
      </c>
      <c r="R378" s="59" t="str">
        <f t="shared" si="27"/>
        <v/>
      </c>
      <c r="S378" s="59" t="str">
        <f t="shared" si="28"/>
        <v/>
      </c>
      <c r="T378" s="59" t="str">
        <f t="shared" si="29"/>
        <v/>
      </c>
      <c r="U378" s="59" t="str">
        <f t="shared" si="30"/>
        <v/>
      </c>
      <c r="V378" s="59"/>
      <c r="W378" s="59"/>
      <c r="X378" s="59"/>
      <c r="Y378" s="59"/>
      <c r="Z378" s="59"/>
      <c r="AA378" s="59"/>
      <c r="AB378" s="59"/>
      <c r="AC378" s="59"/>
      <c r="AD378" s="59"/>
      <c r="AE378" s="59" t="s">
        <v>2174</v>
      </c>
      <c r="AF378" s="59" t="s">
        <v>2175</v>
      </c>
      <c r="AG378" s="59" t="str">
        <f t="shared" si="31"/>
        <v>A679078</v>
      </c>
      <c r="AH378" s="59" t="s">
        <v>677</v>
      </c>
    </row>
    <row r="379" spans="1:34" ht="15.75" customHeight="1">
      <c r="A379" s="93"/>
      <c r="B379" s="72" t="str">
        <f t="shared" ref="B379:B410" si="36">IFERROR(VLOOKUP(A379,$V$6:$W$23,2,FALSE),"")</f>
        <v/>
      </c>
      <c r="C379" s="99"/>
      <c r="D379" s="72" t="str">
        <f t="shared" ref="D379:D410" si="37">IFERROR(VLOOKUP(C379,$Y$5:$AA$129,2,FALSE),"")</f>
        <v/>
      </c>
      <c r="E379" s="93"/>
      <c r="F379" s="72" t="str">
        <f t="shared" ref="F379:F410" si="38">IFERROR(VLOOKUP(E379,$AE$6:$AF$1090,2,FALSE),"")</f>
        <v/>
      </c>
      <c r="G379" s="72" t="str">
        <f t="shared" ref="G379:G410" si="39">IFERROR(VLOOKUP(E379,$AE$6:$AH$1090,4,FALSE),"")</f>
        <v/>
      </c>
      <c r="H379" s="77"/>
      <c r="I379" s="77"/>
      <c r="J379" s="77"/>
      <c r="K379" s="99"/>
      <c r="L379" s="100"/>
      <c r="M379" s="100"/>
      <c r="N379" s="99"/>
      <c r="O379" s="82"/>
      <c r="P379" s="75"/>
      <c r="Q379" s="59" t="str">
        <f>IF(C379="","",'OPĆI DIO'!$C$1)</f>
        <v/>
      </c>
      <c r="R379" s="59" t="str">
        <f t="shared" si="27"/>
        <v/>
      </c>
      <c r="S379" s="59" t="str">
        <f t="shared" si="28"/>
        <v/>
      </c>
      <c r="T379" s="59" t="str">
        <f t="shared" si="29"/>
        <v/>
      </c>
      <c r="U379" s="59" t="str">
        <f t="shared" si="30"/>
        <v/>
      </c>
      <c r="V379" s="59"/>
      <c r="W379" s="59"/>
      <c r="X379" s="59"/>
      <c r="Y379" s="59"/>
      <c r="Z379" s="59"/>
      <c r="AA379" s="59"/>
      <c r="AB379" s="59"/>
      <c r="AC379" s="59"/>
      <c r="AD379" s="59"/>
      <c r="AE379" s="59" t="s">
        <v>2176</v>
      </c>
      <c r="AF379" s="59" t="s">
        <v>2177</v>
      </c>
      <c r="AG379" s="59" t="str">
        <f t="shared" si="31"/>
        <v>A679078</v>
      </c>
      <c r="AH379" s="59" t="s">
        <v>677</v>
      </c>
    </row>
    <row r="380" spans="1:34" ht="15.75" customHeight="1">
      <c r="A380" s="93"/>
      <c r="B380" s="72" t="str">
        <f t="shared" si="36"/>
        <v/>
      </c>
      <c r="C380" s="99"/>
      <c r="D380" s="72" t="str">
        <f t="shared" si="37"/>
        <v/>
      </c>
      <c r="E380" s="93"/>
      <c r="F380" s="72" t="str">
        <f t="shared" si="38"/>
        <v/>
      </c>
      <c r="G380" s="72" t="str">
        <f t="shared" si="39"/>
        <v/>
      </c>
      <c r="H380" s="77"/>
      <c r="I380" s="77"/>
      <c r="J380" s="77"/>
      <c r="K380" s="99"/>
      <c r="L380" s="100"/>
      <c r="M380" s="100"/>
      <c r="N380" s="99"/>
      <c r="O380" s="82"/>
      <c r="P380" s="75"/>
      <c r="Q380" s="59" t="str">
        <f>IF(C380="","",'OPĆI DIO'!$C$1)</f>
        <v/>
      </c>
      <c r="R380" s="59" t="str">
        <f t="shared" si="27"/>
        <v/>
      </c>
      <c r="S380" s="59" t="str">
        <f t="shared" si="28"/>
        <v/>
      </c>
      <c r="T380" s="59" t="str">
        <f t="shared" si="29"/>
        <v/>
      </c>
      <c r="U380" s="59" t="str">
        <f t="shared" si="30"/>
        <v/>
      </c>
      <c r="V380" s="59"/>
      <c r="W380" s="59"/>
      <c r="X380" s="59"/>
      <c r="Y380" s="59"/>
      <c r="Z380" s="59"/>
      <c r="AA380" s="59"/>
      <c r="AB380" s="59"/>
      <c r="AC380" s="59"/>
      <c r="AD380" s="59"/>
      <c r="AE380" s="59" t="s">
        <v>2178</v>
      </c>
      <c r="AF380" s="59" t="s">
        <v>2179</v>
      </c>
      <c r="AG380" s="59" t="str">
        <f t="shared" si="31"/>
        <v>A679078</v>
      </c>
      <c r="AH380" s="59" t="s">
        <v>677</v>
      </c>
    </row>
    <row r="381" spans="1:34" ht="15.75" customHeight="1">
      <c r="A381" s="93"/>
      <c r="B381" s="72" t="str">
        <f t="shared" si="36"/>
        <v/>
      </c>
      <c r="C381" s="99"/>
      <c r="D381" s="72" t="str">
        <f t="shared" si="37"/>
        <v/>
      </c>
      <c r="E381" s="93"/>
      <c r="F381" s="72" t="str">
        <f t="shared" si="38"/>
        <v/>
      </c>
      <c r="G381" s="72" t="str">
        <f t="shared" si="39"/>
        <v/>
      </c>
      <c r="H381" s="77"/>
      <c r="I381" s="77"/>
      <c r="J381" s="77"/>
      <c r="K381" s="99"/>
      <c r="L381" s="100"/>
      <c r="M381" s="100"/>
      <c r="N381" s="99"/>
      <c r="O381" s="82"/>
      <c r="P381" s="75"/>
      <c r="Q381" s="59" t="str">
        <f>IF(C381="","",'OPĆI DIO'!$C$1)</f>
        <v/>
      </c>
      <c r="R381" s="59" t="str">
        <f t="shared" si="27"/>
        <v/>
      </c>
      <c r="S381" s="59" t="str">
        <f t="shared" si="28"/>
        <v/>
      </c>
      <c r="T381" s="59" t="str">
        <f t="shared" si="29"/>
        <v/>
      </c>
      <c r="U381" s="59" t="str">
        <f t="shared" si="30"/>
        <v/>
      </c>
      <c r="V381" s="59"/>
      <c r="W381" s="59"/>
      <c r="X381" s="59"/>
      <c r="Y381" s="59"/>
      <c r="Z381" s="59"/>
      <c r="AA381" s="59"/>
      <c r="AB381" s="59"/>
      <c r="AC381" s="59"/>
      <c r="AD381" s="59"/>
      <c r="AE381" s="59" t="s">
        <v>2180</v>
      </c>
      <c r="AF381" s="59" t="s">
        <v>2181</v>
      </c>
      <c r="AG381" s="59" t="str">
        <f t="shared" si="31"/>
        <v>A679078</v>
      </c>
      <c r="AH381" s="59" t="s">
        <v>677</v>
      </c>
    </row>
    <row r="382" spans="1:34" ht="15.75" customHeight="1">
      <c r="A382" s="93"/>
      <c r="B382" s="72" t="str">
        <f t="shared" si="36"/>
        <v/>
      </c>
      <c r="C382" s="99"/>
      <c r="D382" s="72" t="str">
        <f t="shared" si="37"/>
        <v/>
      </c>
      <c r="E382" s="93"/>
      <c r="F382" s="72" t="str">
        <f t="shared" si="38"/>
        <v/>
      </c>
      <c r="G382" s="72" t="str">
        <f t="shared" si="39"/>
        <v/>
      </c>
      <c r="H382" s="77"/>
      <c r="I382" s="77"/>
      <c r="J382" s="77"/>
      <c r="K382" s="99"/>
      <c r="L382" s="100"/>
      <c r="M382" s="100"/>
      <c r="N382" s="99"/>
      <c r="O382" s="82"/>
      <c r="P382" s="75"/>
      <c r="Q382" s="59" t="str">
        <f>IF(C382="","",'OPĆI DIO'!$C$1)</f>
        <v/>
      </c>
      <c r="R382" s="59" t="str">
        <f t="shared" si="27"/>
        <v/>
      </c>
      <c r="S382" s="59" t="str">
        <f t="shared" si="28"/>
        <v/>
      </c>
      <c r="T382" s="59" t="str">
        <f t="shared" si="29"/>
        <v/>
      </c>
      <c r="U382" s="59" t="str">
        <f t="shared" si="30"/>
        <v/>
      </c>
      <c r="V382" s="59"/>
      <c r="W382" s="59"/>
      <c r="X382" s="59"/>
      <c r="Y382" s="59"/>
      <c r="Z382" s="59"/>
      <c r="AA382" s="59"/>
      <c r="AB382" s="59"/>
      <c r="AC382" s="59"/>
      <c r="AD382" s="59"/>
      <c r="AE382" s="59" t="s">
        <v>2182</v>
      </c>
      <c r="AF382" s="59" t="s">
        <v>2183</v>
      </c>
      <c r="AG382" s="59" t="str">
        <f t="shared" si="31"/>
        <v>A679078</v>
      </c>
      <c r="AH382" s="59" t="s">
        <v>677</v>
      </c>
    </row>
    <row r="383" spans="1:34" ht="15.75" customHeight="1">
      <c r="A383" s="93"/>
      <c r="B383" s="72" t="str">
        <f t="shared" si="36"/>
        <v/>
      </c>
      <c r="C383" s="99"/>
      <c r="D383" s="72" t="str">
        <f t="shared" si="37"/>
        <v/>
      </c>
      <c r="E383" s="93"/>
      <c r="F383" s="72" t="str">
        <f t="shared" si="38"/>
        <v/>
      </c>
      <c r="G383" s="72" t="str">
        <f t="shared" si="39"/>
        <v/>
      </c>
      <c r="H383" s="77"/>
      <c r="I383" s="77"/>
      <c r="J383" s="77"/>
      <c r="K383" s="99"/>
      <c r="L383" s="100"/>
      <c r="M383" s="100"/>
      <c r="N383" s="99"/>
      <c r="O383" s="82"/>
      <c r="P383" s="75"/>
      <c r="Q383" s="59" t="str">
        <f>IF(C383="","",'OPĆI DIO'!$C$1)</f>
        <v/>
      </c>
      <c r="R383" s="59" t="str">
        <f t="shared" si="27"/>
        <v/>
      </c>
      <c r="S383" s="59" t="str">
        <f t="shared" si="28"/>
        <v/>
      </c>
      <c r="T383" s="59" t="str">
        <f t="shared" si="29"/>
        <v/>
      </c>
      <c r="U383" s="59" t="str">
        <f t="shared" si="30"/>
        <v/>
      </c>
      <c r="V383" s="59"/>
      <c r="W383" s="59"/>
      <c r="X383" s="59"/>
      <c r="Y383" s="59"/>
      <c r="Z383" s="59"/>
      <c r="AA383" s="59"/>
      <c r="AB383" s="59"/>
      <c r="AC383" s="59"/>
      <c r="AD383" s="59"/>
      <c r="AE383" s="59" t="s">
        <v>2184</v>
      </c>
      <c r="AF383" s="59" t="s">
        <v>2185</v>
      </c>
      <c r="AG383" s="59" t="str">
        <f t="shared" si="31"/>
        <v>A679078</v>
      </c>
      <c r="AH383" s="59" t="s">
        <v>677</v>
      </c>
    </row>
    <row r="384" spans="1:34" ht="15.75" customHeight="1">
      <c r="A384" s="93"/>
      <c r="B384" s="72" t="str">
        <f t="shared" si="36"/>
        <v/>
      </c>
      <c r="C384" s="99"/>
      <c r="D384" s="72" t="str">
        <f t="shared" si="37"/>
        <v/>
      </c>
      <c r="E384" s="93"/>
      <c r="F384" s="72" t="str">
        <f t="shared" si="38"/>
        <v/>
      </c>
      <c r="G384" s="72" t="str">
        <f t="shared" si="39"/>
        <v/>
      </c>
      <c r="H384" s="77"/>
      <c r="I384" s="77"/>
      <c r="J384" s="77"/>
      <c r="K384" s="99"/>
      <c r="L384" s="100"/>
      <c r="M384" s="100"/>
      <c r="N384" s="99"/>
      <c r="O384" s="82"/>
      <c r="P384" s="75"/>
      <c r="Q384" s="59" t="str">
        <f>IF(C384="","",'OPĆI DIO'!$C$1)</f>
        <v/>
      </c>
      <c r="R384" s="59" t="str">
        <f t="shared" si="27"/>
        <v/>
      </c>
      <c r="S384" s="59" t="str">
        <f t="shared" si="28"/>
        <v/>
      </c>
      <c r="T384" s="59" t="str">
        <f t="shared" si="29"/>
        <v/>
      </c>
      <c r="U384" s="59" t="str">
        <f t="shared" si="30"/>
        <v/>
      </c>
      <c r="V384" s="59"/>
      <c r="W384" s="59"/>
      <c r="X384" s="59"/>
      <c r="Y384" s="59"/>
      <c r="Z384" s="59"/>
      <c r="AA384" s="59"/>
      <c r="AB384" s="59"/>
      <c r="AC384" s="59"/>
      <c r="AD384" s="59"/>
      <c r="AE384" s="59" t="s">
        <v>2186</v>
      </c>
      <c r="AF384" s="59" t="s">
        <v>2187</v>
      </c>
      <c r="AG384" s="59" t="str">
        <f t="shared" si="31"/>
        <v>A679078</v>
      </c>
      <c r="AH384" s="59" t="s">
        <v>677</v>
      </c>
    </row>
    <row r="385" spans="1:34" ht="15.75" customHeight="1">
      <c r="A385" s="93"/>
      <c r="B385" s="72" t="str">
        <f t="shared" si="36"/>
        <v/>
      </c>
      <c r="C385" s="99"/>
      <c r="D385" s="72" t="str">
        <f t="shared" si="37"/>
        <v/>
      </c>
      <c r="E385" s="93"/>
      <c r="F385" s="72" t="str">
        <f t="shared" si="38"/>
        <v/>
      </c>
      <c r="G385" s="72" t="str">
        <f t="shared" si="39"/>
        <v/>
      </c>
      <c r="H385" s="77"/>
      <c r="I385" s="77"/>
      <c r="J385" s="77"/>
      <c r="K385" s="99"/>
      <c r="L385" s="100"/>
      <c r="M385" s="100"/>
      <c r="N385" s="99"/>
      <c r="O385" s="82"/>
      <c r="P385" s="75"/>
      <c r="Q385" s="59" t="str">
        <f>IF(C385="","",'OPĆI DIO'!$C$1)</f>
        <v/>
      </c>
      <c r="R385" s="59" t="str">
        <f t="shared" si="27"/>
        <v/>
      </c>
      <c r="S385" s="59" t="str">
        <f t="shared" si="28"/>
        <v/>
      </c>
      <c r="T385" s="59" t="str">
        <f t="shared" si="29"/>
        <v/>
      </c>
      <c r="U385" s="59" t="str">
        <f t="shared" si="30"/>
        <v/>
      </c>
      <c r="V385" s="59"/>
      <c r="W385" s="59"/>
      <c r="X385" s="59"/>
      <c r="Y385" s="59"/>
      <c r="Z385" s="59"/>
      <c r="AA385" s="59"/>
      <c r="AB385" s="59"/>
      <c r="AC385" s="59"/>
      <c r="AD385" s="59"/>
      <c r="AE385" s="59" t="s">
        <v>2188</v>
      </c>
      <c r="AF385" s="59" t="s">
        <v>2189</v>
      </c>
      <c r="AG385" s="59" t="str">
        <f t="shared" si="31"/>
        <v>A679078</v>
      </c>
      <c r="AH385" s="59" t="s">
        <v>677</v>
      </c>
    </row>
    <row r="386" spans="1:34" ht="15.75" customHeight="1">
      <c r="A386" s="93"/>
      <c r="B386" s="72" t="str">
        <f t="shared" si="36"/>
        <v/>
      </c>
      <c r="C386" s="99"/>
      <c r="D386" s="72" t="str">
        <f t="shared" si="37"/>
        <v/>
      </c>
      <c r="E386" s="93"/>
      <c r="F386" s="72" t="str">
        <f t="shared" si="38"/>
        <v/>
      </c>
      <c r="G386" s="72" t="str">
        <f t="shared" si="39"/>
        <v/>
      </c>
      <c r="H386" s="77"/>
      <c r="I386" s="77"/>
      <c r="J386" s="77"/>
      <c r="K386" s="99"/>
      <c r="L386" s="100"/>
      <c r="M386" s="100"/>
      <c r="N386" s="99"/>
      <c r="O386" s="82"/>
      <c r="P386" s="75"/>
      <c r="Q386" s="59" t="str">
        <f>IF(C386="","",'OPĆI DIO'!$C$1)</f>
        <v/>
      </c>
      <c r="R386" s="59" t="str">
        <f t="shared" si="27"/>
        <v/>
      </c>
      <c r="S386" s="59" t="str">
        <f t="shared" si="28"/>
        <v/>
      </c>
      <c r="T386" s="59" t="str">
        <f t="shared" si="29"/>
        <v/>
      </c>
      <c r="U386" s="59" t="str">
        <f t="shared" si="30"/>
        <v/>
      </c>
      <c r="V386" s="59"/>
      <c r="W386" s="59"/>
      <c r="X386" s="59"/>
      <c r="Y386" s="59"/>
      <c r="Z386" s="59"/>
      <c r="AA386" s="59"/>
      <c r="AB386" s="59"/>
      <c r="AC386" s="59"/>
      <c r="AD386" s="59"/>
      <c r="AE386" s="59" t="s">
        <v>2190</v>
      </c>
      <c r="AF386" s="59" t="s">
        <v>2191</v>
      </c>
      <c r="AG386" s="59" t="str">
        <f t="shared" si="31"/>
        <v>A679078</v>
      </c>
      <c r="AH386" s="59" t="s">
        <v>677</v>
      </c>
    </row>
    <row r="387" spans="1:34" ht="15.75" customHeight="1">
      <c r="A387" s="93"/>
      <c r="B387" s="72" t="str">
        <f t="shared" si="36"/>
        <v/>
      </c>
      <c r="C387" s="99"/>
      <c r="D387" s="72" t="str">
        <f t="shared" si="37"/>
        <v/>
      </c>
      <c r="E387" s="93"/>
      <c r="F387" s="72" t="str">
        <f t="shared" si="38"/>
        <v/>
      </c>
      <c r="G387" s="72" t="str">
        <f t="shared" si="39"/>
        <v/>
      </c>
      <c r="H387" s="77"/>
      <c r="I387" s="77"/>
      <c r="J387" s="77"/>
      <c r="K387" s="99"/>
      <c r="L387" s="100"/>
      <c r="M387" s="100"/>
      <c r="N387" s="99"/>
      <c r="O387" s="82"/>
      <c r="P387" s="75"/>
      <c r="Q387" s="59" t="str">
        <f>IF(C387="","",'OPĆI DIO'!$C$1)</f>
        <v/>
      </c>
      <c r="R387" s="59" t="str">
        <f t="shared" ref="R387:R450" si="40">LEFT(C387,3)</f>
        <v/>
      </c>
      <c r="S387" s="59" t="str">
        <f t="shared" ref="S387:S450" si="41">LEFT(C387,2)</f>
        <v/>
      </c>
      <c r="T387" s="59" t="str">
        <f t="shared" ref="T387:T450" si="42">MID(G387,2,2)</f>
        <v/>
      </c>
      <c r="U387" s="59" t="str">
        <f t="shared" ref="U387:U450" si="43">LEFT(C387,1)</f>
        <v/>
      </c>
      <c r="V387" s="59"/>
      <c r="W387" s="59"/>
      <c r="X387" s="59"/>
      <c r="Y387" s="59"/>
      <c r="Z387" s="59"/>
      <c r="AA387" s="59"/>
      <c r="AB387" s="59"/>
      <c r="AC387" s="59"/>
      <c r="AD387" s="59"/>
      <c r="AE387" s="59" t="s">
        <v>2192</v>
      </c>
      <c r="AF387" s="59" t="s">
        <v>2193</v>
      </c>
      <c r="AG387" s="59" t="str">
        <f t="shared" si="31"/>
        <v>A679078</v>
      </c>
      <c r="AH387" s="59" t="s">
        <v>677</v>
      </c>
    </row>
    <row r="388" spans="1:34" ht="15.75" customHeight="1">
      <c r="A388" s="93"/>
      <c r="B388" s="72" t="str">
        <f t="shared" si="36"/>
        <v/>
      </c>
      <c r="C388" s="99"/>
      <c r="D388" s="72" t="str">
        <f t="shared" si="37"/>
        <v/>
      </c>
      <c r="E388" s="93"/>
      <c r="F388" s="72" t="str">
        <f t="shared" si="38"/>
        <v/>
      </c>
      <c r="G388" s="72" t="str">
        <f t="shared" si="39"/>
        <v/>
      </c>
      <c r="H388" s="77"/>
      <c r="I388" s="77"/>
      <c r="J388" s="77"/>
      <c r="K388" s="99"/>
      <c r="L388" s="100"/>
      <c r="M388" s="100"/>
      <c r="N388" s="99"/>
      <c r="O388" s="82"/>
      <c r="P388" s="75"/>
      <c r="Q388" s="59" t="str">
        <f>IF(C388="","",'OPĆI DIO'!$C$1)</f>
        <v/>
      </c>
      <c r="R388" s="59" t="str">
        <f t="shared" si="40"/>
        <v/>
      </c>
      <c r="S388" s="59" t="str">
        <f t="shared" si="41"/>
        <v/>
      </c>
      <c r="T388" s="59" t="str">
        <f t="shared" si="42"/>
        <v/>
      </c>
      <c r="U388" s="59" t="str">
        <f t="shared" si="43"/>
        <v/>
      </c>
      <c r="V388" s="59"/>
      <c r="W388" s="59"/>
      <c r="X388" s="59"/>
      <c r="Y388" s="59"/>
      <c r="Z388" s="59"/>
      <c r="AA388" s="59"/>
      <c r="AB388" s="59"/>
      <c r="AC388" s="59"/>
      <c r="AD388" s="59"/>
      <c r="AE388" s="59" t="s">
        <v>2194</v>
      </c>
      <c r="AF388" s="59" t="s">
        <v>2195</v>
      </c>
      <c r="AG388" s="59" t="str">
        <f t="shared" si="31"/>
        <v>A679078</v>
      </c>
      <c r="AH388" s="59" t="s">
        <v>677</v>
      </c>
    </row>
    <row r="389" spans="1:34" ht="15.75" customHeight="1">
      <c r="A389" s="93"/>
      <c r="B389" s="72" t="str">
        <f t="shared" si="36"/>
        <v/>
      </c>
      <c r="C389" s="99"/>
      <c r="D389" s="72" t="str">
        <f t="shared" si="37"/>
        <v/>
      </c>
      <c r="E389" s="93"/>
      <c r="F389" s="72" t="str">
        <f t="shared" si="38"/>
        <v/>
      </c>
      <c r="G389" s="72" t="str">
        <f t="shared" si="39"/>
        <v/>
      </c>
      <c r="H389" s="77"/>
      <c r="I389" s="77"/>
      <c r="J389" s="77"/>
      <c r="K389" s="99"/>
      <c r="L389" s="100"/>
      <c r="M389" s="100"/>
      <c r="N389" s="99"/>
      <c r="O389" s="82"/>
      <c r="P389" s="75"/>
      <c r="Q389" s="59" t="str">
        <f>IF(C389="","",'OPĆI DIO'!$C$1)</f>
        <v/>
      </c>
      <c r="R389" s="59" t="str">
        <f t="shared" si="40"/>
        <v/>
      </c>
      <c r="S389" s="59" t="str">
        <f t="shared" si="41"/>
        <v/>
      </c>
      <c r="T389" s="59" t="str">
        <f t="shared" si="42"/>
        <v/>
      </c>
      <c r="U389" s="59" t="str">
        <f t="shared" si="43"/>
        <v/>
      </c>
      <c r="V389" s="59"/>
      <c r="W389" s="59"/>
      <c r="X389" s="59"/>
      <c r="Y389" s="59"/>
      <c r="Z389" s="59"/>
      <c r="AA389" s="59"/>
      <c r="AB389" s="59"/>
      <c r="AC389" s="59"/>
      <c r="AD389" s="59"/>
      <c r="AE389" s="59" t="s">
        <v>2196</v>
      </c>
      <c r="AF389" s="59" t="s">
        <v>2197</v>
      </c>
      <c r="AG389" s="59" t="str">
        <f t="shared" si="31"/>
        <v>A679078</v>
      </c>
      <c r="AH389" s="59" t="s">
        <v>677</v>
      </c>
    </row>
    <row r="390" spans="1:34" ht="15.75" customHeight="1">
      <c r="A390" s="93"/>
      <c r="B390" s="72" t="str">
        <f t="shared" si="36"/>
        <v/>
      </c>
      <c r="C390" s="99"/>
      <c r="D390" s="72" t="str">
        <f t="shared" si="37"/>
        <v/>
      </c>
      <c r="E390" s="93"/>
      <c r="F390" s="72" t="str">
        <f t="shared" si="38"/>
        <v/>
      </c>
      <c r="G390" s="72" t="str">
        <f t="shared" si="39"/>
        <v/>
      </c>
      <c r="H390" s="77"/>
      <c r="I390" s="77"/>
      <c r="J390" s="77"/>
      <c r="K390" s="99"/>
      <c r="L390" s="100"/>
      <c r="M390" s="100"/>
      <c r="N390" s="99"/>
      <c r="O390" s="82"/>
      <c r="P390" s="75"/>
      <c r="Q390" s="59" t="str">
        <f>IF(C390="","",'OPĆI DIO'!$C$1)</f>
        <v/>
      </c>
      <c r="R390" s="59" t="str">
        <f t="shared" si="40"/>
        <v/>
      </c>
      <c r="S390" s="59" t="str">
        <f t="shared" si="41"/>
        <v/>
      </c>
      <c r="T390" s="59" t="str">
        <f t="shared" si="42"/>
        <v/>
      </c>
      <c r="U390" s="59" t="str">
        <f t="shared" si="43"/>
        <v/>
      </c>
      <c r="V390" s="59"/>
      <c r="W390" s="59"/>
      <c r="X390" s="59"/>
      <c r="Y390" s="59"/>
      <c r="Z390" s="59"/>
      <c r="AA390" s="59"/>
      <c r="AB390" s="59"/>
      <c r="AC390" s="59"/>
      <c r="AD390" s="59"/>
      <c r="AE390" s="59" t="s">
        <v>2198</v>
      </c>
      <c r="AF390" s="59" t="s">
        <v>2199</v>
      </c>
      <c r="AG390" s="59" t="str">
        <f t="shared" si="31"/>
        <v>A679078</v>
      </c>
      <c r="AH390" s="59" t="s">
        <v>677</v>
      </c>
    </row>
    <row r="391" spans="1:34" ht="15.75" customHeight="1">
      <c r="A391" s="93"/>
      <c r="B391" s="72" t="str">
        <f t="shared" si="36"/>
        <v/>
      </c>
      <c r="C391" s="99"/>
      <c r="D391" s="72" t="str">
        <f t="shared" si="37"/>
        <v/>
      </c>
      <c r="E391" s="93"/>
      <c r="F391" s="72" t="str">
        <f t="shared" si="38"/>
        <v/>
      </c>
      <c r="G391" s="72" t="str">
        <f t="shared" si="39"/>
        <v/>
      </c>
      <c r="H391" s="77"/>
      <c r="I391" s="77"/>
      <c r="J391" s="77"/>
      <c r="K391" s="99"/>
      <c r="L391" s="100"/>
      <c r="M391" s="100"/>
      <c r="N391" s="99"/>
      <c r="O391" s="82"/>
      <c r="P391" s="75"/>
      <c r="Q391" s="59" t="str">
        <f>IF(C391="","",'OPĆI DIO'!$C$1)</f>
        <v/>
      </c>
      <c r="R391" s="59" t="str">
        <f t="shared" si="40"/>
        <v/>
      </c>
      <c r="S391" s="59" t="str">
        <f t="shared" si="41"/>
        <v/>
      </c>
      <c r="T391" s="59" t="str">
        <f t="shared" si="42"/>
        <v/>
      </c>
      <c r="U391" s="59" t="str">
        <f t="shared" si="43"/>
        <v/>
      </c>
      <c r="V391" s="59"/>
      <c r="W391" s="59"/>
      <c r="X391" s="59"/>
      <c r="Y391" s="59"/>
      <c r="Z391" s="59"/>
      <c r="AA391" s="59"/>
      <c r="AB391" s="59"/>
      <c r="AC391" s="59"/>
      <c r="AD391" s="59"/>
      <c r="AE391" s="59" t="s">
        <v>2200</v>
      </c>
      <c r="AF391" s="59" t="s">
        <v>2201</v>
      </c>
      <c r="AG391" s="59" t="str">
        <f t="shared" si="31"/>
        <v>A679078</v>
      </c>
      <c r="AH391" s="59" t="s">
        <v>677</v>
      </c>
    </row>
    <row r="392" spans="1:34" ht="15.75" customHeight="1">
      <c r="A392" s="93"/>
      <c r="B392" s="72" t="str">
        <f t="shared" si="36"/>
        <v/>
      </c>
      <c r="C392" s="99"/>
      <c r="D392" s="72" t="str">
        <f t="shared" si="37"/>
        <v/>
      </c>
      <c r="E392" s="93"/>
      <c r="F392" s="72" t="str">
        <f t="shared" si="38"/>
        <v/>
      </c>
      <c r="G392" s="72" t="str">
        <f t="shared" si="39"/>
        <v/>
      </c>
      <c r="H392" s="77"/>
      <c r="I392" s="77"/>
      <c r="J392" s="77"/>
      <c r="K392" s="99"/>
      <c r="L392" s="100"/>
      <c r="M392" s="100"/>
      <c r="N392" s="99"/>
      <c r="O392" s="82"/>
      <c r="P392" s="75"/>
      <c r="Q392" s="59" t="str">
        <f>IF(C392="","",'OPĆI DIO'!$C$1)</f>
        <v/>
      </c>
      <c r="R392" s="59" t="str">
        <f t="shared" si="40"/>
        <v/>
      </c>
      <c r="S392" s="59" t="str">
        <f t="shared" si="41"/>
        <v/>
      </c>
      <c r="T392" s="59" t="str">
        <f t="shared" si="42"/>
        <v/>
      </c>
      <c r="U392" s="59" t="str">
        <f t="shared" si="43"/>
        <v/>
      </c>
      <c r="V392" s="59"/>
      <c r="W392" s="59"/>
      <c r="X392" s="59"/>
      <c r="Y392" s="59"/>
      <c r="Z392" s="59"/>
      <c r="AA392" s="59"/>
      <c r="AB392" s="59"/>
      <c r="AC392" s="59"/>
      <c r="AD392" s="59"/>
      <c r="AE392" s="59" t="s">
        <v>2202</v>
      </c>
      <c r="AF392" s="59" t="s">
        <v>2203</v>
      </c>
      <c r="AG392" s="59" t="str">
        <f t="shared" ref="AG392:AG455" si="44">LEFT(AE392,7)</f>
        <v>A679078</v>
      </c>
      <c r="AH392" s="59" t="s">
        <v>677</v>
      </c>
    </row>
    <row r="393" spans="1:34" ht="15.75" customHeight="1">
      <c r="A393" s="93"/>
      <c r="B393" s="72" t="str">
        <f t="shared" si="36"/>
        <v/>
      </c>
      <c r="C393" s="99"/>
      <c r="D393" s="72" t="str">
        <f t="shared" si="37"/>
        <v/>
      </c>
      <c r="E393" s="93"/>
      <c r="F393" s="72" t="str">
        <f t="shared" si="38"/>
        <v/>
      </c>
      <c r="G393" s="72" t="str">
        <f t="shared" si="39"/>
        <v/>
      </c>
      <c r="H393" s="77"/>
      <c r="I393" s="77"/>
      <c r="J393" s="77"/>
      <c r="K393" s="99"/>
      <c r="L393" s="100"/>
      <c r="M393" s="100"/>
      <c r="N393" s="99"/>
      <c r="O393" s="82"/>
      <c r="P393" s="75"/>
      <c r="Q393" s="59" t="str">
        <f>IF(C393="","",'OPĆI DIO'!$C$1)</f>
        <v/>
      </c>
      <c r="R393" s="59" t="str">
        <f t="shared" si="40"/>
        <v/>
      </c>
      <c r="S393" s="59" t="str">
        <f t="shared" si="41"/>
        <v/>
      </c>
      <c r="T393" s="59" t="str">
        <f t="shared" si="42"/>
        <v/>
      </c>
      <c r="U393" s="59" t="str">
        <f t="shared" si="43"/>
        <v/>
      </c>
      <c r="V393" s="59"/>
      <c r="W393" s="59"/>
      <c r="X393" s="59"/>
      <c r="Y393" s="59"/>
      <c r="Z393" s="59"/>
      <c r="AA393" s="59"/>
      <c r="AB393" s="59"/>
      <c r="AC393" s="59"/>
      <c r="AD393" s="59"/>
      <c r="AE393" s="59" t="s">
        <v>2204</v>
      </c>
      <c r="AF393" s="59" t="s">
        <v>2205</v>
      </c>
      <c r="AG393" s="59" t="str">
        <f t="shared" si="44"/>
        <v>A679078</v>
      </c>
      <c r="AH393" s="59" t="s">
        <v>677</v>
      </c>
    </row>
    <row r="394" spans="1:34" ht="15.75" customHeight="1">
      <c r="A394" s="93"/>
      <c r="B394" s="72" t="str">
        <f t="shared" si="36"/>
        <v/>
      </c>
      <c r="C394" s="99"/>
      <c r="D394" s="72" t="str">
        <f t="shared" si="37"/>
        <v/>
      </c>
      <c r="E394" s="93"/>
      <c r="F394" s="72" t="str">
        <f t="shared" si="38"/>
        <v/>
      </c>
      <c r="G394" s="72" t="str">
        <f t="shared" si="39"/>
        <v/>
      </c>
      <c r="H394" s="77"/>
      <c r="I394" s="77"/>
      <c r="J394" s="77"/>
      <c r="K394" s="99"/>
      <c r="L394" s="100"/>
      <c r="M394" s="100"/>
      <c r="N394" s="99"/>
      <c r="O394" s="82"/>
      <c r="P394" s="75"/>
      <c r="Q394" s="59" t="str">
        <f>IF(C394="","",'OPĆI DIO'!$C$1)</f>
        <v/>
      </c>
      <c r="R394" s="59" t="str">
        <f t="shared" si="40"/>
        <v/>
      </c>
      <c r="S394" s="59" t="str">
        <f t="shared" si="41"/>
        <v/>
      </c>
      <c r="T394" s="59" t="str">
        <f t="shared" si="42"/>
        <v/>
      </c>
      <c r="U394" s="59" t="str">
        <f t="shared" si="43"/>
        <v/>
      </c>
      <c r="V394" s="59"/>
      <c r="W394" s="59"/>
      <c r="X394" s="59"/>
      <c r="Y394" s="59"/>
      <c r="Z394" s="59"/>
      <c r="AA394" s="59"/>
      <c r="AB394" s="59"/>
      <c r="AC394" s="59"/>
      <c r="AD394" s="59"/>
      <c r="AE394" s="59" t="s">
        <v>2206</v>
      </c>
      <c r="AF394" s="59" t="s">
        <v>2207</v>
      </c>
      <c r="AG394" s="59" t="str">
        <f t="shared" si="44"/>
        <v>A679078</v>
      </c>
      <c r="AH394" s="59" t="s">
        <v>677</v>
      </c>
    </row>
    <row r="395" spans="1:34" ht="15.75" customHeight="1">
      <c r="A395" s="93"/>
      <c r="B395" s="72" t="str">
        <f t="shared" si="36"/>
        <v/>
      </c>
      <c r="C395" s="99"/>
      <c r="D395" s="72" t="str">
        <f t="shared" si="37"/>
        <v/>
      </c>
      <c r="E395" s="93"/>
      <c r="F395" s="72" t="str">
        <f t="shared" si="38"/>
        <v/>
      </c>
      <c r="G395" s="72" t="str">
        <f t="shared" si="39"/>
        <v/>
      </c>
      <c r="H395" s="77"/>
      <c r="I395" s="77"/>
      <c r="J395" s="77"/>
      <c r="K395" s="99"/>
      <c r="L395" s="100"/>
      <c r="M395" s="100"/>
      <c r="N395" s="99"/>
      <c r="O395" s="82"/>
      <c r="P395" s="75"/>
      <c r="Q395" s="59" t="str">
        <f>IF(C395="","",'OPĆI DIO'!$C$1)</f>
        <v/>
      </c>
      <c r="R395" s="59" t="str">
        <f t="shared" si="40"/>
        <v/>
      </c>
      <c r="S395" s="59" t="str">
        <f t="shared" si="41"/>
        <v/>
      </c>
      <c r="T395" s="59" t="str">
        <f t="shared" si="42"/>
        <v/>
      </c>
      <c r="U395" s="59" t="str">
        <f t="shared" si="43"/>
        <v/>
      </c>
      <c r="V395" s="59"/>
      <c r="W395" s="59"/>
      <c r="X395" s="59"/>
      <c r="Y395" s="59"/>
      <c r="Z395" s="59"/>
      <c r="AA395" s="59"/>
      <c r="AB395" s="59"/>
      <c r="AC395" s="59"/>
      <c r="AD395" s="59"/>
      <c r="AE395" s="59" t="s">
        <v>2208</v>
      </c>
      <c r="AF395" s="59" t="s">
        <v>2209</v>
      </c>
      <c r="AG395" s="59" t="str">
        <f t="shared" si="44"/>
        <v>A679078</v>
      </c>
      <c r="AH395" s="59" t="s">
        <v>677</v>
      </c>
    </row>
    <row r="396" spans="1:34" ht="15.75" customHeight="1">
      <c r="A396" s="93"/>
      <c r="B396" s="72" t="str">
        <f t="shared" si="36"/>
        <v/>
      </c>
      <c r="C396" s="99"/>
      <c r="D396" s="72" t="str">
        <f t="shared" si="37"/>
        <v/>
      </c>
      <c r="E396" s="93"/>
      <c r="F396" s="72" t="str">
        <f t="shared" si="38"/>
        <v/>
      </c>
      <c r="G396" s="72" t="str">
        <f t="shared" si="39"/>
        <v/>
      </c>
      <c r="H396" s="77"/>
      <c r="I396" s="77"/>
      <c r="J396" s="77"/>
      <c r="K396" s="99"/>
      <c r="L396" s="100"/>
      <c r="M396" s="100"/>
      <c r="N396" s="99"/>
      <c r="O396" s="82"/>
      <c r="P396" s="75"/>
      <c r="Q396" s="59" t="str">
        <f>IF(C396="","",'OPĆI DIO'!$C$1)</f>
        <v/>
      </c>
      <c r="R396" s="59" t="str">
        <f t="shared" si="40"/>
        <v/>
      </c>
      <c r="S396" s="59" t="str">
        <f t="shared" si="41"/>
        <v/>
      </c>
      <c r="T396" s="59" t="str">
        <f t="shared" si="42"/>
        <v/>
      </c>
      <c r="U396" s="59" t="str">
        <f t="shared" si="43"/>
        <v/>
      </c>
      <c r="V396" s="59"/>
      <c r="W396" s="59"/>
      <c r="X396" s="59"/>
      <c r="Y396" s="59"/>
      <c r="Z396" s="59"/>
      <c r="AA396" s="59"/>
      <c r="AB396" s="59"/>
      <c r="AC396" s="59"/>
      <c r="AD396" s="59"/>
      <c r="AE396" s="59" t="s">
        <v>2210</v>
      </c>
      <c r="AF396" s="59" t="s">
        <v>2211</v>
      </c>
      <c r="AG396" s="59" t="str">
        <f t="shared" si="44"/>
        <v>A679078</v>
      </c>
      <c r="AH396" s="59" t="s">
        <v>677</v>
      </c>
    </row>
    <row r="397" spans="1:34" ht="15.75" customHeight="1">
      <c r="A397" s="93"/>
      <c r="B397" s="72" t="str">
        <f t="shared" si="36"/>
        <v/>
      </c>
      <c r="C397" s="99"/>
      <c r="D397" s="72" t="str">
        <f t="shared" si="37"/>
        <v/>
      </c>
      <c r="E397" s="93"/>
      <c r="F397" s="72" t="str">
        <f t="shared" si="38"/>
        <v/>
      </c>
      <c r="G397" s="72" t="str">
        <f t="shared" si="39"/>
        <v/>
      </c>
      <c r="H397" s="77"/>
      <c r="I397" s="77"/>
      <c r="J397" s="77"/>
      <c r="K397" s="99"/>
      <c r="L397" s="100"/>
      <c r="M397" s="100"/>
      <c r="N397" s="99"/>
      <c r="O397" s="82"/>
      <c r="P397" s="75"/>
      <c r="Q397" s="59" t="str">
        <f>IF(C397="","",'OPĆI DIO'!$C$1)</f>
        <v/>
      </c>
      <c r="R397" s="59" t="str">
        <f t="shared" si="40"/>
        <v/>
      </c>
      <c r="S397" s="59" t="str">
        <f t="shared" si="41"/>
        <v/>
      </c>
      <c r="T397" s="59" t="str">
        <f t="shared" si="42"/>
        <v/>
      </c>
      <c r="U397" s="59" t="str">
        <f t="shared" si="43"/>
        <v/>
      </c>
      <c r="V397" s="59"/>
      <c r="W397" s="59"/>
      <c r="X397" s="59"/>
      <c r="Y397" s="59"/>
      <c r="Z397" s="59"/>
      <c r="AA397" s="59"/>
      <c r="AB397" s="59"/>
      <c r="AC397" s="59"/>
      <c r="AD397" s="59"/>
      <c r="AE397" s="59" t="s">
        <v>2212</v>
      </c>
      <c r="AF397" s="59" t="s">
        <v>2213</v>
      </c>
      <c r="AG397" s="59" t="str">
        <f t="shared" si="44"/>
        <v>A679078</v>
      </c>
      <c r="AH397" s="59" t="s">
        <v>677</v>
      </c>
    </row>
    <row r="398" spans="1:34" ht="15.75" customHeight="1">
      <c r="A398" s="93"/>
      <c r="B398" s="72" t="str">
        <f t="shared" si="36"/>
        <v/>
      </c>
      <c r="C398" s="99"/>
      <c r="D398" s="72" t="str">
        <f t="shared" si="37"/>
        <v/>
      </c>
      <c r="E398" s="93"/>
      <c r="F398" s="72" t="str">
        <f t="shared" si="38"/>
        <v/>
      </c>
      <c r="G398" s="72" t="str">
        <f t="shared" si="39"/>
        <v/>
      </c>
      <c r="H398" s="77"/>
      <c r="I398" s="77"/>
      <c r="J398" s="77"/>
      <c r="K398" s="99"/>
      <c r="L398" s="100"/>
      <c r="M398" s="100"/>
      <c r="N398" s="99"/>
      <c r="O398" s="82"/>
      <c r="P398" s="75"/>
      <c r="Q398" s="59" t="str">
        <f>IF(C398="","",'OPĆI DIO'!$C$1)</f>
        <v/>
      </c>
      <c r="R398" s="59" t="str">
        <f t="shared" si="40"/>
        <v/>
      </c>
      <c r="S398" s="59" t="str">
        <f t="shared" si="41"/>
        <v/>
      </c>
      <c r="T398" s="59" t="str">
        <f t="shared" si="42"/>
        <v/>
      </c>
      <c r="U398" s="59" t="str">
        <f t="shared" si="43"/>
        <v/>
      </c>
      <c r="V398" s="59"/>
      <c r="W398" s="59"/>
      <c r="X398" s="59"/>
      <c r="Y398" s="59"/>
      <c r="Z398" s="59"/>
      <c r="AA398" s="59"/>
      <c r="AB398" s="59"/>
      <c r="AC398" s="59"/>
      <c r="AD398" s="59"/>
      <c r="AE398" s="59" t="s">
        <v>2214</v>
      </c>
      <c r="AF398" s="59" t="s">
        <v>2215</v>
      </c>
      <c r="AG398" s="59" t="str">
        <f t="shared" si="44"/>
        <v>A679078</v>
      </c>
      <c r="AH398" s="59" t="s">
        <v>677</v>
      </c>
    </row>
    <row r="399" spans="1:34" ht="15.75" customHeight="1">
      <c r="A399" s="93"/>
      <c r="B399" s="72" t="str">
        <f t="shared" si="36"/>
        <v/>
      </c>
      <c r="C399" s="99"/>
      <c r="D399" s="72" t="str">
        <f t="shared" si="37"/>
        <v/>
      </c>
      <c r="E399" s="93"/>
      <c r="F399" s="72" t="str">
        <f t="shared" si="38"/>
        <v/>
      </c>
      <c r="G399" s="72" t="str">
        <f t="shared" si="39"/>
        <v/>
      </c>
      <c r="H399" s="77"/>
      <c r="I399" s="77"/>
      <c r="J399" s="77"/>
      <c r="K399" s="99"/>
      <c r="L399" s="100"/>
      <c r="M399" s="100"/>
      <c r="N399" s="99"/>
      <c r="O399" s="82"/>
      <c r="P399" s="75"/>
      <c r="Q399" s="59" t="str">
        <f>IF(C399="","",'OPĆI DIO'!$C$1)</f>
        <v/>
      </c>
      <c r="R399" s="59" t="str">
        <f t="shared" si="40"/>
        <v/>
      </c>
      <c r="S399" s="59" t="str">
        <f t="shared" si="41"/>
        <v/>
      </c>
      <c r="T399" s="59" t="str">
        <f t="shared" si="42"/>
        <v/>
      </c>
      <c r="U399" s="59" t="str">
        <f t="shared" si="43"/>
        <v/>
      </c>
      <c r="V399" s="59"/>
      <c r="W399" s="59"/>
      <c r="X399" s="59"/>
      <c r="Y399" s="59"/>
      <c r="Z399" s="59"/>
      <c r="AA399" s="59"/>
      <c r="AB399" s="59"/>
      <c r="AC399" s="59"/>
      <c r="AD399" s="59"/>
      <c r="AE399" s="59" t="s">
        <v>2216</v>
      </c>
      <c r="AF399" s="59" t="s">
        <v>2217</v>
      </c>
      <c r="AG399" s="59" t="str">
        <f t="shared" si="44"/>
        <v>A679078</v>
      </c>
      <c r="AH399" s="59" t="s">
        <v>677</v>
      </c>
    </row>
    <row r="400" spans="1:34" ht="15.75" customHeight="1">
      <c r="A400" s="93"/>
      <c r="B400" s="72" t="str">
        <f t="shared" si="36"/>
        <v/>
      </c>
      <c r="C400" s="99"/>
      <c r="D400" s="72" t="str">
        <f t="shared" si="37"/>
        <v/>
      </c>
      <c r="E400" s="93"/>
      <c r="F400" s="72" t="str">
        <f t="shared" si="38"/>
        <v/>
      </c>
      <c r="G400" s="72" t="str">
        <f t="shared" si="39"/>
        <v/>
      </c>
      <c r="H400" s="77"/>
      <c r="I400" s="77"/>
      <c r="J400" s="77"/>
      <c r="K400" s="99"/>
      <c r="L400" s="100"/>
      <c r="M400" s="100"/>
      <c r="N400" s="99"/>
      <c r="O400" s="82"/>
      <c r="P400" s="75"/>
      <c r="Q400" s="59" t="str">
        <f>IF(C400="","",'OPĆI DIO'!$C$1)</f>
        <v/>
      </c>
      <c r="R400" s="59" t="str">
        <f t="shared" si="40"/>
        <v/>
      </c>
      <c r="S400" s="59" t="str">
        <f t="shared" si="41"/>
        <v/>
      </c>
      <c r="T400" s="59" t="str">
        <f t="shared" si="42"/>
        <v/>
      </c>
      <c r="U400" s="59" t="str">
        <f t="shared" si="43"/>
        <v/>
      </c>
      <c r="V400" s="59"/>
      <c r="W400" s="59"/>
      <c r="X400" s="59"/>
      <c r="Y400" s="59"/>
      <c r="Z400" s="59"/>
      <c r="AA400" s="59"/>
      <c r="AB400" s="59"/>
      <c r="AC400" s="59"/>
      <c r="AD400" s="59"/>
      <c r="AE400" s="59" t="s">
        <v>2218</v>
      </c>
      <c r="AF400" s="59" t="s">
        <v>2219</v>
      </c>
      <c r="AG400" s="59" t="str">
        <f t="shared" si="44"/>
        <v>A679078</v>
      </c>
      <c r="AH400" s="59" t="s">
        <v>677</v>
      </c>
    </row>
    <row r="401" spans="1:34" ht="15.75" customHeight="1">
      <c r="A401" s="93"/>
      <c r="B401" s="72" t="str">
        <f t="shared" si="36"/>
        <v/>
      </c>
      <c r="C401" s="99"/>
      <c r="D401" s="72" t="str">
        <f t="shared" si="37"/>
        <v/>
      </c>
      <c r="E401" s="93"/>
      <c r="F401" s="72" t="str">
        <f t="shared" si="38"/>
        <v/>
      </c>
      <c r="G401" s="72" t="str">
        <f t="shared" si="39"/>
        <v/>
      </c>
      <c r="H401" s="77"/>
      <c r="I401" s="77"/>
      <c r="J401" s="77"/>
      <c r="K401" s="99"/>
      <c r="L401" s="100"/>
      <c r="M401" s="100"/>
      <c r="N401" s="99"/>
      <c r="O401" s="82"/>
      <c r="P401" s="75"/>
      <c r="Q401" s="59" t="str">
        <f>IF(C401="","",'OPĆI DIO'!$C$1)</f>
        <v/>
      </c>
      <c r="R401" s="59" t="str">
        <f t="shared" si="40"/>
        <v/>
      </c>
      <c r="S401" s="59" t="str">
        <f t="shared" si="41"/>
        <v/>
      </c>
      <c r="T401" s="59" t="str">
        <f t="shared" si="42"/>
        <v/>
      </c>
      <c r="U401" s="59" t="str">
        <f t="shared" si="43"/>
        <v/>
      </c>
      <c r="V401" s="59"/>
      <c r="W401" s="59"/>
      <c r="X401" s="59"/>
      <c r="Y401" s="59"/>
      <c r="Z401" s="59"/>
      <c r="AA401" s="59"/>
      <c r="AB401" s="59"/>
      <c r="AC401" s="59"/>
      <c r="AD401" s="59"/>
      <c r="AE401" s="59" t="s">
        <v>2220</v>
      </c>
      <c r="AF401" s="59" t="s">
        <v>2221</v>
      </c>
      <c r="AG401" s="59" t="str">
        <f t="shared" si="44"/>
        <v>A679078</v>
      </c>
      <c r="AH401" s="59" t="s">
        <v>677</v>
      </c>
    </row>
    <row r="402" spans="1:34" ht="15.75" customHeight="1">
      <c r="A402" s="93"/>
      <c r="B402" s="72" t="str">
        <f t="shared" si="36"/>
        <v/>
      </c>
      <c r="C402" s="99"/>
      <c r="D402" s="72" t="str">
        <f t="shared" si="37"/>
        <v/>
      </c>
      <c r="E402" s="93"/>
      <c r="F402" s="72" t="str">
        <f t="shared" si="38"/>
        <v/>
      </c>
      <c r="G402" s="72" t="str">
        <f t="shared" si="39"/>
        <v/>
      </c>
      <c r="H402" s="77"/>
      <c r="I402" s="77"/>
      <c r="J402" s="77"/>
      <c r="K402" s="99"/>
      <c r="L402" s="100"/>
      <c r="M402" s="100"/>
      <c r="N402" s="99"/>
      <c r="O402" s="82"/>
      <c r="P402" s="75"/>
      <c r="Q402" s="59" t="str">
        <f>IF(C402="","",'OPĆI DIO'!$C$1)</f>
        <v/>
      </c>
      <c r="R402" s="59" t="str">
        <f t="shared" si="40"/>
        <v/>
      </c>
      <c r="S402" s="59" t="str">
        <f t="shared" si="41"/>
        <v/>
      </c>
      <c r="T402" s="59" t="str">
        <f t="shared" si="42"/>
        <v/>
      </c>
      <c r="U402" s="59" t="str">
        <f t="shared" si="43"/>
        <v/>
      </c>
      <c r="V402" s="59"/>
      <c r="W402" s="59"/>
      <c r="X402" s="59"/>
      <c r="Y402" s="59"/>
      <c r="Z402" s="59"/>
      <c r="AA402" s="59"/>
      <c r="AB402" s="59"/>
      <c r="AC402" s="59"/>
      <c r="AD402" s="59"/>
      <c r="AE402" s="59" t="s">
        <v>2222</v>
      </c>
      <c r="AF402" s="59" t="s">
        <v>2223</v>
      </c>
      <c r="AG402" s="59" t="str">
        <f t="shared" si="44"/>
        <v>A679078</v>
      </c>
      <c r="AH402" s="59" t="s">
        <v>677</v>
      </c>
    </row>
    <row r="403" spans="1:34" ht="15.75" customHeight="1">
      <c r="A403" s="93"/>
      <c r="B403" s="72" t="str">
        <f t="shared" si="36"/>
        <v/>
      </c>
      <c r="C403" s="99"/>
      <c r="D403" s="72" t="str">
        <f t="shared" si="37"/>
        <v/>
      </c>
      <c r="E403" s="93"/>
      <c r="F403" s="72" t="str">
        <f t="shared" si="38"/>
        <v/>
      </c>
      <c r="G403" s="72" t="str">
        <f t="shared" si="39"/>
        <v/>
      </c>
      <c r="H403" s="77"/>
      <c r="I403" s="77"/>
      <c r="J403" s="77"/>
      <c r="K403" s="99"/>
      <c r="L403" s="100"/>
      <c r="M403" s="100"/>
      <c r="N403" s="99"/>
      <c r="O403" s="82"/>
      <c r="P403" s="75"/>
      <c r="Q403" s="59" t="str">
        <f>IF(C403="","",'OPĆI DIO'!$C$1)</f>
        <v/>
      </c>
      <c r="R403" s="59" t="str">
        <f t="shared" si="40"/>
        <v/>
      </c>
      <c r="S403" s="59" t="str">
        <f t="shared" si="41"/>
        <v/>
      </c>
      <c r="T403" s="59" t="str">
        <f t="shared" si="42"/>
        <v/>
      </c>
      <c r="U403" s="59" t="str">
        <f t="shared" si="43"/>
        <v/>
      </c>
      <c r="V403" s="59"/>
      <c r="W403" s="59"/>
      <c r="X403" s="59"/>
      <c r="Y403" s="59"/>
      <c r="Z403" s="59"/>
      <c r="AA403" s="59"/>
      <c r="AB403" s="59"/>
      <c r="AC403" s="59"/>
      <c r="AD403" s="59"/>
      <c r="AE403" s="59" t="s">
        <v>2224</v>
      </c>
      <c r="AF403" s="59" t="s">
        <v>2225</v>
      </c>
      <c r="AG403" s="59" t="str">
        <f t="shared" si="44"/>
        <v>A679078</v>
      </c>
      <c r="AH403" s="59" t="s">
        <v>677</v>
      </c>
    </row>
    <row r="404" spans="1:34" ht="15.75" customHeight="1">
      <c r="A404" s="93"/>
      <c r="B404" s="72" t="str">
        <f t="shared" si="36"/>
        <v/>
      </c>
      <c r="C404" s="99"/>
      <c r="D404" s="72" t="str">
        <f t="shared" si="37"/>
        <v/>
      </c>
      <c r="E404" s="93"/>
      <c r="F404" s="72" t="str">
        <f t="shared" si="38"/>
        <v/>
      </c>
      <c r="G404" s="72" t="str">
        <f t="shared" si="39"/>
        <v/>
      </c>
      <c r="H404" s="77"/>
      <c r="I404" s="77"/>
      <c r="J404" s="77"/>
      <c r="K404" s="99"/>
      <c r="L404" s="100"/>
      <c r="M404" s="100"/>
      <c r="N404" s="99"/>
      <c r="O404" s="82"/>
      <c r="P404" s="75"/>
      <c r="Q404" s="59" t="str">
        <f>IF(C404="","",'OPĆI DIO'!$C$1)</f>
        <v/>
      </c>
      <c r="R404" s="59" t="str">
        <f t="shared" si="40"/>
        <v/>
      </c>
      <c r="S404" s="59" t="str">
        <f t="shared" si="41"/>
        <v/>
      </c>
      <c r="T404" s="59" t="str">
        <f t="shared" si="42"/>
        <v/>
      </c>
      <c r="U404" s="59" t="str">
        <f t="shared" si="43"/>
        <v/>
      </c>
      <c r="V404" s="59"/>
      <c r="W404" s="59"/>
      <c r="X404" s="59"/>
      <c r="Y404" s="59"/>
      <c r="Z404" s="59"/>
      <c r="AA404" s="59"/>
      <c r="AB404" s="59"/>
      <c r="AC404" s="59"/>
      <c r="AD404" s="59"/>
      <c r="AE404" s="59" t="s">
        <v>2226</v>
      </c>
      <c r="AF404" s="59" t="s">
        <v>2227</v>
      </c>
      <c r="AG404" s="59" t="str">
        <f t="shared" si="44"/>
        <v>A679078</v>
      </c>
      <c r="AH404" s="59" t="s">
        <v>677</v>
      </c>
    </row>
    <row r="405" spans="1:34" ht="15.75" customHeight="1">
      <c r="A405" s="93"/>
      <c r="B405" s="72" t="str">
        <f t="shared" si="36"/>
        <v/>
      </c>
      <c r="C405" s="99"/>
      <c r="D405" s="72" t="str">
        <f t="shared" si="37"/>
        <v/>
      </c>
      <c r="E405" s="93"/>
      <c r="F405" s="72" t="str">
        <f t="shared" si="38"/>
        <v/>
      </c>
      <c r="G405" s="72" t="str">
        <f t="shared" si="39"/>
        <v/>
      </c>
      <c r="H405" s="77"/>
      <c r="I405" s="77"/>
      <c r="J405" s="77"/>
      <c r="K405" s="99"/>
      <c r="L405" s="100"/>
      <c r="M405" s="100"/>
      <c r="N405" s="99"/>
      <c r="O405" s="82"/>
      <c r="P405" s="75"/>
      <c r="Q405" s="59" t="str">
        <f>IF(C405="","",'OPĆI DIO'!$C$1)</f>
        <v/>
      </c>
      <c r="R405" s="59" t="str">
        <f t="shared" si="40"/>
        <v/>
      </c>
      <c r="S405" s="59" t="str">
        <f t="shared" si="41"/>
        <v/>
      </c>
      <c r="T405" s="59" t="str">
        <f t="shared" si="42"/>
        <v/>
      </c>
      <c r="U405" s="59" t="str">
        <f t="shared" si="43"/>
        <v/>
      </c>
      <c r="V405" s="59"/>
      <c r="W405" s="59"/>
      <c r="X405" s="59"/>
      <c r="Y405" s="59"/>
      <c r="Z405" s="59"/>
      <c r="AA405" s="59"/>
      <c r="AB405" s="59"/>
      <c r="AC405" s="59"/>
      <c r="AD405" s="59"/>
      <c r="AE405" s="59" t="s">
        <v>2228</v>
      </c>
      <c r="AF405" s="59" t="s">
        <v>2229</v>
      </c>
      <c r="AG405" s="59" t="str">
        <f t="shared" si="44"/>
        <v>A679078</v>
      </c>
      <c r="AH405" s="59" t="s">
        <v>677</v>
      </c>
    </row>
    <row r="406" spans="1:34" ht="15.75" customHeight="1">
      <c r="A406" s="93"/>
      <c r="B406" s="72" t="str">
        <f t="shared" si="36"/>
        <v/>
      </c>
      <c r="C406" s="99"/>
      <c r="D406" s="72" t="str">
        <f t="shared" si="37"/>
        <v/>
      </c>
      <c r="E406" s="93"/>
      <c r="F406" s="72" t="str">
        <f t="shared" si="38"/>
        <v/>
      </c>
      <c r="G406" s="72" t="str">
        <f t="shared" si="39"/>
        <v/>
      </c>
      <c r="H406" s="77"/>
      <c r="I406" s="77"/>
      <c r="J406" s="77"/>
      <c r="K406" s="99"/>
      <c r="L406" s="100"/>
      <c r="M406" s="100"/>
      <c r="N406" s="99"/>
      <c r="O406" s="82"/>
      <c r="P406" s="75"/>
      <c r="Q406" s="59" t="str">
        <f>IF(C406="","",'OPĆI DIO'!$C$1)</f>
        <v/>
      </c>
      <c r="R406" s="59" t="str">
        <f t="shared" si="40"/>
        <v/>
      </c>
      <c r="S406" s="59" t="str">
        <f t="shared" si="41"/>
        <v/>
      </c>
      <c r="T406" s="59" t="str">
        <f t="shared" si="42"/>
        <v/>
      </c>
      <c r="U406" s="59" t="str">
        <f t="shared" si="43"/>
        <v/>
      </c>
      <c r="V406" s="59"/>
      <c r="W406" s="59"/>
      <c r="X406" s="59"/>
      <c r="Y406" s="59"/>
      <c r="Z406" s="59"/>
      <c r="AA406" s="59"/>
      <c r="AB406" s="59"/>
      <c r="AC406" s="59"/>
      <c r="AD406" s="59"/>
      <c r="AE406" s="59" t="s">
        <v>2230</v>
      </c>
      <c r="AF406" s="59" t="s">
        <v>2231</v>
      </c>
      <c r="AG406" s="59" t="str">
        <f t="shared" si="44"/>
        <v>A679078</v>
      </c>
      <c r="AH406" s="59" t="s">
        <v>677</v>
      </c>
    </row>
    <row r="407" spans="1:34" ht="15.75" customHeight="1">
      <c r="A407" s="93"/>
      <c r="B407" s="72" t="str">
        <f t="shared" si="36"/>
        <v/>
      </c>
      <c r="C407" s="99"/>
      <c r="D407" s="72" t="str">
        <f t="shared" si="37"/>
        <v/>
      </c>
      <c r="E407" s="93"/>
      <c r="F407" s="72" t="str">
        <f t="shared" si="38"/>
        <v/>
      </c>
      <c r="G407" s="72" t="str">
        <f t="shared" si="39"/>
        <v/>
      </c>
      <c r="H407" s="77"/>
      <c r="I407" s="77"/>
      <c r="J407" s="77"/>
      <c r="K407" s="99"/>
      <c r="L407" s="100"/>
      <c r="M407" s="100"/>
      <c r="N407" s="99"/>
      <c r="O407" s="82"/>
      <c r="P407" s="75"/>
      <c r="Q407" s="59" t="str">
        <f>IF(C407="","",'OPĆI DIO'!$C$1)</f>
        <v/>
      </c>
      <c r="R407" s="59" t="str">
        <f t="shared" si="40"/>
        <v/>
      </c>
      <c r="S407" s="59" t="str">
        <f t="shared" si="41"/>
        <v/>
      </c>
      <c r="T407" s="59" t="str">
        <f t="shared" si="42"/>
        <v/>
      </c>
      <c r="U407" s="59" t="str">
        <f t="shared" si="43"/>
        <v/>
      </c>
      <c r="V407" s="59"/>
      <c r="W407" s="59"/>
      <c r="X407" s="59"/>
      <c r="Y407" s="59"/>
      <c r="Z407" s="59"/>
      <c r="AA407" s="59"/>
      <c r="AB407" s="59"/>
      <c r="AC407" s="59"/>
      <c r="AD407" s="59"/>
      <c r="AE407" s="59" t="s">
        <v>2232</v>
      </c>
      <c r="AF407" s="59" t="s">
        <v>2233</v>
      </c>
      <c r="AG407" s="59" t="str">
        <f t="shared" si="44"/>
        <v>A679078</v>
      </c>
      <c r="AH407" s="59" t="s">
        <v>677</v>
      </c>
    </row>
    <row r="408" spans="1:34" ht="15.75" customHeight="1">
      <c r="A408" s="93"/>
      <c r="B408" s="72" t="str">
        <f t="shared" si="36"/>
        <v/>
      </c>
      <c r="C408" s="99"/>
      <c r="D408" s="72" t="str">
        <f t="shared" si="37"/>
        <v/>
      </c>
      <c r="E408" s="93"/>
      <c r="F408" s="72" t="str">
        <f t="shared" si="38"/>
        <v/>
      </c>
      <c r="G408" s="72" t="str">
        <f t="shared" si="39"/>
        <v/>
      </c>
      <c r="H408" s="77"/>
      <c r="I408" s="77"/>
      <c r="J408" s="77"/>
      <c r="K408" s="99"/>
      <c r="L408" s="100"/>
      <c r="M408" s="100"/>
      <c r="N408" s="99"/>
      <c r="O408" s="82"/>
      <c r="P408" s="75"/>
      <c r="Q408" s="59" t="str">
        <f>IF(C408="","",'OPĆI DIO'!$C$1)</f>
        <v/>
      </c>
      <c r="R408" s="59" t="str">
        <f t="shared" si="40"/>
        <v/>
      </c>
      <c r="S408" s="59" t="str">
        <f t="shared" si="41"/>
        <v/>
      </c>
      <c r="T408" s="59" t="str">
        <f t="shared" si="42"/>
        <v/>
      </c>
      <c r="U408" s="59" t="str">
        <f t="shared" si="43"/>
        <v/>
      </c>
      <c r="V408" s="59"/>
      <c r="W408" s="59"/>
      <c r="X408" s="59"/>
      <c r="Y408" s="59"/>
      <c r="Z408" s="59"/>
      <c r="AA408" s="59"/>
      <c r="AB408" s="59"/>
      <c r="AC408" s="59"/>
      <c r="AD408" s="59"/>
      <c r="AE408" s="59" t="s">
        <v>2234</v>
      </c>
      <c r="AF408" s="59" t="s">
        <v>2235</v>
      </c>
      <c r="AG408" s="59" t="str">
        <f t="shared" si="44"/>
        <v>A679078</v>
      </c>
      <c r="AH408" s="59" t="s">
        <v>677</v>
      </c>
    </row>
    <row r="409" spans="1:34" ht="15.75" customHeight="1">
      <c r="A409" s="93"/>
      <c r="B409" s="72" t="str">
        <f t="shared" si="36"/>
        <v/>
      </c>
      <c r="C409" s="99"/>
      <c r="D409" s="72" t="str">
        <f t="shared" si="37"/>
        <v/>
      </c>
      <c r="E409" s="93"/>
      <c r="F409" s="72" t="str">
        <f t="shared" si="38"/>
        <v/>
      </c>
      <c r="G409" s="72" t="str">
        <f t="shared" si="39"/>
        <v/>
      </c>
      <c r="H409" s="77"/>
      <c r="I409" s="77"/>
      <c r="J409" s="77"/>
      <c r="K409" s="99"/>
      <c r="L409" s="100"/>
      <c r="M409" s="100"/>
      <c r="N409" s="99"/>
      <c r="O409" s="82"/>
      <c r="P409" s="75"/>
      <c r="Q409" s="59" t="str">
        <f>IF(C409="","",'OPĆI DIO'!$C$1)</f>
        <v/>
      </c>
      <c r="R409" s="59" t="str">
        <f t="shared" si="40"/>
        <v/>
      </c>
      <c r="S409" s="59" t="str">
        <f t="shared" si="41"/>
        <v/>
      </c>
      <c r="T409" s="59" t="str">
        <f t="shared" si="42"/>
        <v/>
      </c>
      <c r="U409" s="59" t="str">
        <f t="shared" si="43"/>
        <v/>
      </c>
      <c r="V409" s="59"/>
      <c r="W409" s="59"/>
      <c r="X409" s="59"/>
      <c r="Y409" s="59"/>
      <c r="Z409" s="59"/>
      <c r="AA409" s="59"/>
      <c r="AB409" s="59"/>
      <c r="AC409" s="59"/>
      <c r="AD409" s="59"/>
      <c r="AE409" s="59" t="s">
        <v>2236</v>
      </c>
      <c r="AF409" s="59" t="s">
        <v>2237</v>
      </c>
      <c r="AG409" s="59" t="str">
        <f t="shared" si="44"/>
        <v>A679078</v>
      </c>
      <c r="AH409" s="59" t="s">
        <v>677</v>
      </c>
    </row>
    <row r="410" spans="1:34" ht="15.75" customHeight="1">
      <c r="A410" s="93"/>
      <c r="B410" s="72" t="str">
        <f t="shared" si="36"/>
        <v/>
      </c>
      <c r="C410" s="99"/>
      <c r="D410" s="72" t="str">
        <f t="shared" si="37"/>
        <v/>
      </c>
      <c r="E410" s="93"/>
      <c r="F410" s="72" t="str">
        <f t="shared" si="38"/>
        <v/>
      </c>
      <c r="G410" s="72" t="str">
        <f t="shared" si="39"/>
        <v/>
      </c>
      <c r="H410" s="77"/>
      <c r="I410" s="77"/>
      <c r="J410" s="77"/>
      <c r="K410" s="99"/>
      <c r="L410" s="100"/>
      <c r="M410" s="100"/>
      <c r="N410" s="99"/>
      <c r="O410" s="82"/>
      <c r="P410" s="75"/>
      <c r="Q410" s="59" t="str">
        <f>IF(C410="","",'OPĆI DIO'!$C$1)</f>
        <v/>
      </c>
      <c r="R410" s="59" t="str">
        <f t="shared" si="40"/>
        <v/>
      </c>
      <c r="S410" s="59" t="str">
        <f t="shared" si="41"/>
        <v/>
      </c>
      <c r="T410" s="59" t="str">
        <f t="shared" si="42"/>
        <v/>
      </c>
      <c r="U410" s="59" t="str">
        <f t="shared" si="43"/>
        <v/>
      </c>
      <c r="V410" s="59"/>
      <c r="W410" s="59"/>
      <c r="X410" s="59"/>
      <c r="Y410" s="59"/>
      <c r="Z410" s="59"/>
      <c r="AA410" s="59"/>
      <c r="AB410" s="59"/>
      <c r="AC410" s="59"/>
      <c r="AD410" s="59"/>
      <c r="AE410" s="59" t="s">
        <v>2238</v>
      </c>
      <c r="AF410" s="59" t="s">
        <v>2239</v>
      </c>
      <c r="AG410" s="59" t="str">
        <f t="shared" si="44"/>
        <v>A679078</v>
      </c>
      <c r="AH410" s="59" t="s">
        <v>677</v>
      </c>
    </row>
    <row r="411" spans="1:34" ht="15.75" customHeight="1">
      <c r="A411" s="93"/>
      <c r="B411" s="72" t="str">
        <f t="shared" ref="B411:B442" si="45">IFERROR(VLOOKUP(A411,$V$6:$W$23,2,FALSE),"")</f>
        <v/>
      </c>
      <c r="C411" s="99"/>
      <c r="D411" s="72" t="str">
        <f t="shared" ref="D411:D442" si="46">IFERROR(VLOOKUP(C411,$Y$5:$AA$129,2,FALSE),"")</f>
        <v/>
      </c>
      <c r="E411" s="93"/>
      <c r="F411" s="72" t="str">
        <f t="shared" ref="F411:F442" si="47">IFERROR(VLOOKUP(E411,$AE$6:$AF$1090,2,FALSE),"")</f>
        <v/>
      </c>
      <c r="G411" s="72" t="str">
        <f t="shared" ref="G411:G442" si="48">IFERROR(VLOOKUP(E411,$AE$6:$AH$1090,4,FALSE),"")</f>
        <v/>
      </c>
      <c r="H411" s="77"/>
      <c r="I411" s="77"/>
      <c r="J411" s="77"/>
      <c r="K411" s="99"/>
      <c r="L411" s="100"/>
      <c r="M411" s="100"/>
      <c r="N411" s="99"/>
      <c r="O411" s="82"/>
      <c r="P411" s="75"/>
      <c r="Q411" s="59" t="str">
        <f>IF(C411="","",'OPĆI DIO'!$C$1)</f>
        <v/>
      </c>
      <c r="R411" s="59" t="str">
        <f t="shared" si="40"/>
        <v/>
      </c>
      <c r="S411" s="59" t="str">
        <f t="shared" si="41"/>
        <v/>
      </c>
      <c r="T411" s="59" t="str">
        <f t="shared" si="42"/>
        <v/>
      </c>
      <c r="U411" s="59" t="str">
        <f t="shared" si="43"/>
        <v/>
      </c>
      <c r="V411" s="59"/>
      <c r="W411" s="59"/>
      <c r="X411" s="59"/>
      <c r="Y411" s="59"/>
      <c r="Z411" s="59"/>
      <c r="AA411" s="59"/>
      <c r="AB411" s="59"/>
      <c r="AC411" s="59"/>
      <c r="AD411" s="59"/>
      <c r="AE411" s="59" t="s">
        <v>2240</v>
      </c>
      <c r="AF411" s="59" t="s">
        <v>2241</v>
      </c>
      <c r="AG411" s="59" t="str">
        <f t="shared" si="44"/>
        <v>A679078</v>
      </c>
      <c r="AH411" s="59" t="s">
        <v>677</v>
      </c>
    </row>
    <row r="412" spans="1:34" ht="15.75" customHeight="1">
      <c r="A412" s="93"/>
      <c r="B412" s="72" t="str">
        <f t="shared" si="45"/>
        <v/>
      </c>
      <c r="C412" s="99"/>
      <c r="D412" s="72" t="str">
        <f t="shared" si="46"/>
        <v/>
      </c>
      <c r="E412" s="93"/>
      <c r="F412" s="72" t="str">
        <f t="shared" si="47"/>
        <v/>
      </c>
      <c r="G412" s="72" t="str">
        <f t="shared" si="48"/>
        <v/>
      </c>
      <c r="H412" s="77"/>
      <c r="I412" s="77"/>
      <c r="J412" s="77"/>
      <c r="K412" s="99"/>
      <c r="L412" s="100"/>
      <c r="M412" s="100"/>
      <c r="N412" s="99"/>
      <c r="O412" s="82"/>
      <c r="P412" s="75"/>
      <c r="Q412" s="59" t="str">
        <f>IF(C412="","",'OPĆI DIO'!$C$1)</f>
        <v/>
      </c>
      <c r="R412" s="59" t="str">
        <f t="shared" si="40"/>
        <v/>
      </c>
      <c r="S412" s="59" t="str">
        <f t="shared" si="41"/>
        <v/>
      </c>
      <c r="T412" s="59" t="str">
        <f t="shared" si="42"/>
        <v/>
      </c>
      <c r="U412" s="59" t="str">
        <f t="shared" si="43"/>
        <v/>
      </c>
      <c r="V412" s="59"/>
      <c r="W412" s="59"/>
      <c r="X412" s="59"/>
      <c r="Y412" s="59"/>
      <c r="Z412" s="59"/>
      <c r="AA412" s="59"/>
      <c r="AB412" s="59"/>
      <c r="AC412" s="59"/>
      <c r="AD412" s="59"/>
      <c r="AE412" s="59" t="s">
        <v>2242</v>
      </c>
      <c r="AF412" s="59" t="s">
        <v>2243</v>
      </c>
      <c r="AG412" s="59" t="str">
        <f t="shared" si="44"/>
        <v>A679078</v>
      </c>
      <c r="AH412" s="59" t="s">
        <v>677</v>
      </c>
    </row>
    <row r="413" spans="1:34" ht="15.75" customHeight="1">
      <c r="A413" s="93"/>
      <c r="B413" s="72" t="str">
        <f t="shared" si="45"/>
        <v/>
      </c>
      <c r="C413" s="99"/>
      <c r="D413" s="72" t="str">
        <f t="shared" si="46"/>
        <v/>
      </c>
      <c r="E413" s="93"/>
      <c r="F413" s="72" t="str">
        <f t="shared" si="47"/>
        <v/>
      </c>
      <c r="G413" s="72" t="str">
        <f t="shared" si="48"/>
        <v/>
      </c>
      <c r="H413" s="77"/>
      <c r="I413" s="77"/>
      <c r="J413" s="77"/>
      <c r="K413" s="99"/>
      <c r="L413" s="100"/>
      <c r="M413" s="100"/>
      <c r="N413" s="99"/>
      <c r="O413" s="82"/>
      <c r="P413" s="75"/>
      <c r="Q413" s="59" t="str">
        <f>IF(C413="","",'OPĆI DIO'!$C$1)</f>
        <v/>
      </c>
      <c r="R413" s="59" t="str">
        <f t="shared" si="40"/>
        <v/>
      </c>
      <c r="S413" s="59" t="str">
        <f t="shared" si="41"/>
        <v/>
      </c>
      <c r="T413" s="59" t="str">
        <f t="shared" si="42"/>
        <v/>
      </c>
      <c r="U413" s="59" t="str">
        <f t="shared" si="43"/>
        <v/>
      </c>
      <c r="V413" s="59"/>
      <c r="W413" s="59"/>
      <c r="X413" s="59"/>
      <c r="Y413" s="59"/>
      <c r="Z413" s="59"/>
      <c r="AA413" s="59"/>
      <c r="AB413" s="59"/>
      <c r="AC413" s="59"/>
      <c r="AD413" s="59"/>
      <c r="AE413" s="59" t="s">
        <v>2244</v>
      </c>
      <c r="AF413" s="59" t="s">
        <v>2245</v>
      </c>
      <c r="AG413" s="59" t="str">
        <f t="shared" si="44"/>
        <v>A679078</v>
      </c>
      <c r="AH413" s="59" t="s">
        <v>677</v>
      </c>
    </row>
    <row r="414" spans="1:34" ht="15.75" customHeight="1">
      <c r="A414" s="93"/>
      <c r="B414" s="72" t="str">
        <f t="shared" si="45"/>
        <v/>
      </c>
      <c r="C414" s="99"/>
      <c r="D414" s="72" t="str">
        <f t="shared" si="46"/>
        <v/>
      </c>
      <c r="E414" s="93"/>
      <c r="F414" s="72" t="str">
        <f t="shared" si="47"/>
        <v/>
      </c>
      <c r="G414" s="72" t="str">
        <f t="shared" si="48"/>
        <v/>
      </c>
      <c r="H414" s="77"/>
      <c r="I414" s="77"/>
      <c r="J414" s="77"/>
      <c r="K414" s="99"/>
      <c r="L414" s="100"/>
      <c r="M414" s="100"/>
      <c r="N414" s="99"/>
      <c r="O414" s="82"/>
      <c r="P414" s="75"/>
      <c r="Q414" s="59" t="str">
        <f>IF(C414="","",'OPĆI DIO'!$C$1)</f>
        <v/>
      </c>
      <c r="R414" s="59" t="str">
        <f t="shared" si="40"/>
        <v/>
      </c>
      <c r="S414" s="59" t="str">
        <f t="shared" si="41"/>
        <v/>
      </c>
      <c r="T414" s="59" t="str">
        <f t="shared" si="42"/>
        <v/>
      </c>
      <c r="U414" s="59" t="str">
        <f t="shared" si="43"/>
        <v/>
      </c>
      <c r="V414" s="59"/>
      <c r="W414" s="59"/>
      <c r="X414" s="59"/>
      <c r="Y414" s="59"/>
      <c r="Z414" s="59"/>
      <c r="AA414" s="59"/>
      <c r="AB414" s="59"/>
      <c r="AC414" s="59"/>
      <c r="AD414" s="59"/>
      <c r="AE414" s="59" t="s">
        <v>2246</v>
      </c>
      <c r="AF414" s="59" t="s">
        <v>1646</v>
      </c>
      <c r="AG414" s="59" t="str">
        <f t="shared" si="44"/>
        <v>A679078</v>
      </c>
      <c r="AH414" s="59" t="s">
        <v>677</v>
      </c>
    </row>
    <row r="415" spans="1:34" ht="15.75" customHeight="1">
      <c r="A415" s="93"/>
      <c r="B415" s="72" t="str">
        <f t="shared" si="45"/>
        <v/>
      </c>
      <c r="C415" s="99"/>
      <c r="D415" s="72" t="str">
        <f t="shared" si="46"/>
        <v/>
      </c>
      <c r="E415" s="93"/>
      <c r="F415" s="72" t="str">
        <f t="shared" si="47"/>
        <v/>
      </c>
      <c r="G415" s="72" t="str">
        <f t="shared" si="48"/>
        <v/>
      </c>
      <c r="H415" s="77"/>
      <c r="I415" s="77"/>
      <c r="J415" s="77"/>
      <c r="K415" s="99"/>
      <c r="L415" s="100"/>
      <c r="M415" s="100"/>
      <c r="N415" s="99"/>
      <c r="O415" s="82"/>
      <c r="P415" s="75"/>
      <c r="Q415" s="59" t="str">
        <f>IF(C415="","",'OPĆI DIO'!$C$1)</f>
        <v/>
      </c>
      <c r="R415" s="59" t="str">
        <f t="shared" si="40"/>
        <v/>
      </c>
      <c r="S415" s="59" t="str">
        <f t="shared" si="41"/>
        <v/>
      </c>
      <c r="T415" s="59" t="str">
        <f t="shared" si="42"/>
        <v/>
      </c>
      <c r="U415" s="59" t="str">
        <f t="shared" si="43"/>
        <v/>
      </c>
      <c r="V415" s="59"/>
      <c r="W415" s="59"/>
      <c r="X415" s="59"/>
      <c r="Y415" s="59"/>
      <c r="Z415" s="59"/>
      <c r="AA415" s="59"/>
      <c r="AB415" s="59"/>
      <c r="AC415" s="59"/>
      <c r="AD415" s="59"/>
      <c r="AE415" s="59" t="s">
        <v>2247</v>
      </c>
      <c r="AF415" s="59" t="s">
        <v>2248</v>
      </c>
      <c r="AG415" s="59" t="str">
        <f t="shared" si="44"/>
        <v>A679078</v>
      </c>
      <c r="AH415" s="59" t="s">
        <v>677</v>
      </c>
    </row>
    <row r="416" spans="1:34" ht="15.75" customHeight="1">
      <c r="A416" s="93"/>
      <c r="B416" s="72" t="str">
        <f t="shared" si="45"/>
        <v/>
      </c>
      <c r="C416" s="99"/>
      <c r="D416" s="72" t="str">
        <f t="shared" si="46"/>
        <v/>
      </c>
      <c r="E416" s="93"/>
      <c r="F416" s="72" t="str">
        <f t="shared" si="47"/>
        <v/>
      </c>
      <c r="G416" s="72" t="str">
        <f t="shared" si="48"/>
        <v/>
      </c>
      <c r="H416" s="77"/>
      <c r="I416" s="77"/>
      <c r="J416" s="77"/>
      <c r="K416" s="99"/>
      <c r="L416" s="100"/>
      <c r="M416" s="100"/>
      <c r="N416" s="99"/>
      <c r="O416" s="82"/>
      <c r="P416" s="75"/>
      <c r="Q416" s="59" t="str">
        <f>IF(C416="","",'OPĆI DIO'!$C$1)</f>
        <v/>
      </c>
      <c r="R416" s="59" t="str">
        <f t="shared" si="40"/>
        <v/>
      </c>
      <c r="S416" s="59" t="str">
        <f t="shared" si="41"/>
        <v/>
      </c>
      <c r="T416" s="59" t="str">
        <f t="shared" si="42"/>
        <v/>
      </c>
      <c r="U416" s="59" t="str">
        <f t="shared" si="43"/>
        <v/>
      </c>
      <c r="V416" s="59"/>
      <c r="W416" s="59"/>
      <c r="X416" s="59"/>
      <c r="Y416" s="59"/>
      <c r="Z416" s="59"/>
      <c r="AA416" s="59"/>
      <c r="AB416" s="59"/>
      <c r="AC416" s="59"/>
      <c r="AD416" s="59"/>
      <c r="AE416" s="59" t="s">
        <v>2249</v>
      </c>
      <c r="AF416" s="59" t="s">
        <v>2250</v>
      </c>
      <c r="AG416" s="59" t="str">
        <f t="shared" si="44"/>
        <v>A679078</v>
      </c>
      <c r="AH416" s="59" t="s">
        <v>677</v>
      </c>
    </row>
    <row r="417" spans="1:34" ht="15.75" customHeight="1">
      <c r="A417" s="93"/>
      <c r="B417" s="72" t="str">
        <f t="shared" si="45"/>
        <v/>
      </c>
      <c r="C417" s="99"/>
      <c r="D417" s="72" t="str">
        <f t="shared" si="46"/>
        <v/>
      </c>
      <c r="E417" s="93"/>
      <c r="F417" s="72" t="str">
        <f t="shared" si="47"/>
        <v/>
      </c>
      <c r="G417" s="72" t="str">
        <f t="shared" si="48"/>
        <v/>
      </c>
      <c r="H417" s="77"/>
      <c r="I417" s="77"/>
      <c r="J417" s="77"/>
      <c r="K417" s="99"/>
      <c r="L417" s="100"/>
      <c r="M417" s="100"/>
      <c r="N417" s="99"/>
      <c r="O417" s="82"/>
      <c r="P417" s="75"/>
      <c r="Q417" s="59" t="str">
        <f>IF(C417="","",'OPĆI DIO'!$C$1)</f>
        <v/>
      </c>
      <c r="R417" s="59" t="str">
        <f t="shared" si="40"/>
        <v/>
      </c>
      <c r="S417" s="59" t="str">
        <f t="shared" si="41"/>
        <v/>
      </c>
      <c r="T417" s="59" t="str">
        <f t="shared" si="42"/>
        <v/>
      </c>
      <c r="U417" s="59" t="str">
        <f t="shared" si="43"/>
        <v/>
      </c>
      <c r="V417" s="59"/>
      <c r="W417" s="59"/>
      <c r="X417" s="59"/>
      <c r="Y417" s="59"/>
      <c r="Z417" s="59"/>
      <c r="AA417" s="59"/>
      <c r="AB417" s="59"/>
      <c r="AC417" s="59"/>
      <c r="AD417" s="59"/>
      <c r="AE417" s="59" t="s">
        <v>2251</v>
      </c>
      <c r="AF417" s="59" t="s">
        <v>2252</v>
      </c>
      <c r="AG417" s="59" t="str">
        <f t="shared" si="44"/>
        <v>A679078</v>
      </c>
      <c r="AH417" s="59" t="s">
        <v>677</v>
      </c>
    </row>
    <row r="418" spans="1:34" ht="15.75" customHeight="1">
      <c r="A418" s="93"/>
      <c r="B418" s="72" t="str">
        <f t="shared" si="45"/>
        <v/>
      </c>
      <c r="C418" s="99"/>
      <c r="D418" s="72" t="str">
        <f t="shared" si="46"/>
        <v/>
      </c>
      <c r="E418" s="93"/>
      <c r="F418" s="72" t="str">
        <f t="shared" si="47"/>
        <v/>
      </c>
      <c r="G418" s="72" t="str">
        <f t="shared" si="48"/>
        <v/>
      </c>
      <c r="H418" s="77"/>
      <c r="I418" s="77"/>
      <c r="J418" s="77"/>
      <c r="K418" s="99"/>
      <c r="L418" s="100"/>
      <c r="M418" s="100"/>
      <c r="N418" s="99"/>
      <c r="O418" s="82"/>
      <c r="P418" s="75"/>
      <c r="Q418" s="59" t="str">
        <f>IF(C418="","",'OPĆI DIO'!$C$1)</f>
        <v/>
      </c>
      <c r="R418" s="59" t="str">
        <f t="shared" si="40"/>
        <v/>
      </c>
      <c r="S418" s="59" t="str">
        <f t="shared" si="41"/>
        <v/>
      </c>
      <c r="T418" s="59" t="str">
        <f t="shared" si="42"/>
        <v/>
      </c>
      <c r="U418" s="59" t="str">
        <f t="shared" si="43"/>
        <v/>
      </c>
      <c r="V418" s="59"/>
      <c r="W418" s="59"/>
      <c r="X418" s="59"/>
      <c r="Y418" s="59"/>
      <c r="Z418" s="59"/>
      <c r="AA418" s="59"/>
      <c r="AB418" s="59"/>
      <c r="AC418" s="59"/>
      <c r="AD418" s="59"/>
      <c r="AE418" s="59" t="s">
        <v>2253</v>
      </c>
      <c r="AF418" s="59" t="s">
        <v>2254</v>
      </c>
      <c r="AG418" s="59" t="str">
        <f t="shared" si="44"/>
        <v>A679078</v>
      </c>
      <c r="AH418" s="59" t="s">
        <v>677</v>
      </c>
    </row>
    <row r="419" spans="1:34" ht="15.75" customHeight="1">
      <c r="A419" s="93"/>
      <c r="B419" s="72" t="str">
        <f t="shared" si="45"/>
        <v/>
      </c>
      <c r="C419" s="99"/>
      <c r="D419" s="72" t="str">
        <f t="shared" si="46"/>
        <v/>
      </c>
      <c r="E419" s="93"/>
      <c r="F419" s="72" t="str">
        <f t="shared" si="47"/>
        <v/>
      </c>
      <c r="G419" s="72" t="str">
        <f t="shared" si="48"/>
        <v/>
      </c>
      <c r="H419" s="77"/>
      <c r="I419" s="77"/>
      <c r="J419" s="77"/>
      <c r="K419" s="99"/>
      <c r="L419" s="100"/>
      <c r="M419" s="100"/>
      <c r="N419" s="99"/>
      <c r="O419" s="82"/>
      <c r="P419" s="75"/>
      <c r="Q419" s="59" t="str">
        <f>IF(C419="","",'OPĆI DIO'!$C$1)</f>
        <v/>
      </c>
      <c r="R419" s="59" t="str">
        <f t="shared" si="40"/>
        <v/>
      </c>
      <c r="S419" s="59" t="str">
        <f t="shared" si="41"/>
        <v/>
      </c>
      <c r="T419" s="59" t="str">
        <f t="shared" si="42"/>
        <v/>
      </c>
      <c r="U419" s="59" t="str">
        <f t="shared" si="43"/>
        <v/>
      </c>
      <c r="V419" s="59"/>
      <c r="W419" s="59"/>
      <c r="X419" s="59"/>
      <c r="Y419" s="59"/>
      <c r="Z419" s="59"/>
      <c r="AA419" s="59"/>
      <c r="AB419" s="59"/>
      <c r="AC419" s="59"/>
      <c r="AD419" s="59"/>
      <c r="AE419" s="59" t="s">
        <v>2255</v>
      </c>
      <c r="AF419" s="59" t="s">
        <v>2256</v>
      </c>
      <c r="AG419" s="59" t="str">
        <f t="shared" si="44"/>
        <v>A679078</v>
      </c>
      <c r="AH419" s="59" t="s">
        <v>677</v>
      </c>
    </row>
    <row r="420" spans="1:34" ht="15.75" customHeight="1">
      <c r="A420" s="93"/>
      <c r="B420" s="72" t="str">
        <f t="shared" si="45"/>
        <v/>
      </c>
      <c r="C420" s="99"/>
      <c r="D420" s="72" t="str">
        <f t="shared" si="46"/>
        <v/>
      </c>
      <c r="E420" s="93"/>
      <c r="F420" s="72" t="str">
        <f t="shared" si="47"/>
        <v/>
      </c>
      <c r="G420" s="72" t="str">
        <f t="shared" si="48"/>
        <v/>
      </c>
      <c r="H420" s="77"/>
      <c r="I420" s="77"/>
      <c r="J420" s="77"/>
      <c r="K420" s="99"/>
      <c r="L420" s="100"/>
      <c r="M420" s="100"/>
      <c r="N420" s="99"/>
      <c r="O420" s="82"/>
      <c r="P420" s="75"/>
      <c r="Q420" s="59" t="str">
        <f>IF(C420="","",'OPĆI DIO'!$C$1)</f>
        <v/>
      </c>
      <c r="R420" s="59" t="str">
        <f t="shared" si="40"/>
        <v/>
      </c>
      <c r="S420" s="59" t="str">
        <f t="shared" si="41"/>
        <v/>
      </c>
      <c r="T420" s="59" t="str">
        <f t="shared" si="42"/>
        <v/>
      </c>
      <c r="U420" s="59" t="str">
        <f t="shared" si="43"/>
        <v/>
      </c>
      <c r="V420" s="59"/>
      <c r="W420" s="59"/>
      <c r="X420" s="59"/>
      <c r="Y420" s="59"/>
      <c r="Z420" s="59"/>
      <c r="AA420" s="59"/>
      <c r="AB420" s="59"/>
      <c r="AC420" s="59"/>
      <c r="AD420" s="59"/>
      <c r="AE420" s="59" t="s">
        <v>2257</v>
      </c>
      <c r="AF420" s="59" t="s">
        <v>2258</v>
      </c>
      <c r="AG420" s="59" t="str">
        <f t="shared" si="44"/>
        <v>A679078</v>
      </c>
      <c r="AH420" s="59" t="s">
        <v>677</v>
      </c>
    </row>
    <row r="421" spans="1:34" ht="15.75" customHeight="1">
      <c r="A421" s="93"/>
      <c r="B421" s="72" t="str">
        <f t="shared" si="45"/>
        <v/>
      </c>
      <c r="C421" s="99"/>
      <c r="D421" s="72" t="str">
        <f t="shared" si="46"/>
        <v/>
      </c>
      <c r="E421" s="93"/>
      <c r="F421" s="72" t="str">
        <f t="shared" si="47"/>
        <v/>
      </c>
      <c r="G421" s="72" t="str">
        <f t="shared" si="48"/>
        <v/>
      </c>
      <c r="H421" s="77"/>
      <c r="I421" s="77"/>
      <c r="J421" s="77"/>
      <c r="K421" s="99"/>
      <c r="L421" s="100"/>
      <c r="M421" s="100"/>
      <c r="N421" s="99"/>
      <c r="O421" s="82"/>
      <c r="P421" s="75"/>
      <c r="Q421" s="59" t="str">
        <f>IF(C421="","",'OPĆI DIO'!$C$1)</f>
        <v/>
      </c>
      <c r="R421" s="59" t="str">
        <f t="shared" si="40"/>
        <v/>
      </c>
      <c r="S421" s="59" t="str">
        <f t="shared" si="41"/>
        <v/>
      </c>
      <c r="T421" s="59" t="str">
        <f t="shared" si="42"/>
        <v/>
      </c>
      <c r="U421" s="59" t="str">
        <f t="shared" si="43"/>
        <v/>
      </c>
      <c r="V421" s="59"/>
      <c r="W421" s="59"/>
      <c r="X421" s="59"/>
      <c r="Y421" s="59"/>
      <c r="Z421" s="59"/>
      <c r="AA421" s="59"/>
      <c r="AB421" s="59"/>
      <c r="AC421" s="59"/>
      <c r="AD421" s="59"/>
      <c r="AE421" s="59" t="s">
        <v>2259</v>
      </c>
      <c r="AF421" s="59" t="s">
        <v>2260</v>
      </c>
      <c r="AG421" s="59" t="str">
        <f t="shared" si="44"/>
        <v>A679078</v>
      </c>
      <c r="AH421" s="59" t="s">
        <v>677</v>
      </c>
    </row>
    <row r="422" spans="1:34" ht="15.75" customHeight="1">
      <c r="A422" s="93"/>
      <c r="B422" s="72" t="str">
        <f t="shared" si="45"/>
        <v/>
      </c>
      <c r="C422" s="99"/>
      <c r="D422" s="72" t="str">
        <f t="shared" si="46"/>
        <v/>
      </c>
      <c r="E422" s="93"/>
      <c r="F422" s="72" t="str">
        <f t="shared" si="47"/>
        <v/>
      </c>
      <c r="G422" s="72" t="str">
        <f t="shared" si="48"/>
        <v/>
      </c>
      <c r="H422" s="77"/>
      <c r="I422" s="77"/>
      <c r="J422" s="77"/>
      <c r="K422" s="99"/>
      <c r="L422" s="100"/>
      <c r="M422" s="100"/>
      <c r="N422" s="99"/>
      <c r="O422" s="82"/>
      <c r="P422" s="75"/>
      <c r="Q422" s="59" t="str">
        <f>IF(C422="","",'OPĆI DIO'!$C$1)</f>
        <v/>
      </c>
      <c r="R422" s="59" t="str">
        <f t="shared" si="40"/>
        <v/>
      </c>
      <c r="S422" s="59" t="str">
        <f t="shared" si="41"/>
        <v/>
      </c>
      <c r="T422" s="59" t="str">
        <f t="shared" si="42"/>
        <v/>
      </c>
      <c r="U422" s="59" t="str">
        <f t="shared" si="43"/>
        <v/>
      </c>
      <c r="V422" s="59"/>
      <c r="W422" s="59"/>
      <c r="X422" s="59"/>
      <c r="Y422" s="59"/>
      <c r="Z422" s="59"/>
      <c r="AA422" s="59"/>
      <c r="AB422" s="59"/>
      <c r="AC422" s="59"/>
      <c r="AD422" s="59"/>
      <c r="AE422" s="59" t="s">
        <v>2261</v>
      </c>
      <c r="AF422" s="59" t="s">
        <v>2262</v>
      </c>
      <c r="AG422" s="59" t="str">
        <f t="shared" si="44"/>
        <v>A679078</v>
      </c>
      <c r="AH422" s="59" t="s">
        <v>677</v>
      </c>
    </row>
    <row r="423" spans="1:34" ht="15.75" customHeight="1">
      <c r="A423" s="93"/>
      <c r="B423" s="72" t="str">
        <f t="shared" si="45"/>
        <v/>
      </c>
      <c r="C423" s="99"/>
      <c r="D423" s="72" t="str">
        <f t="shared" si="46"/>
        <v/>
      </c>
      <c r="E423" s="93"/>
      <c r="F423" s="72" t="str">
        <f t="shared" si="47"/>
        <v/>
      </c>
      <c r="G423" s="72" t="str">
        <f t="shared" si="48"/>
        <v/>
      </c>
      <c r="H423" s="77"/>
      <c r="I423" s="77"/>
      <c r="J423" s="77"/>
      <c r="K423" s="99"/>
      <c r="L423" s="100"/>
      <c r="M423" s="100"/>
      <c r="N423" s="99"/>
      <c r="O423" s="82"/>
      <c r="P423" s="75"/>
      <c r="Q423" s="59" t="str">
        <f>IF(C423="","",'OPĆI DIO'!$C$1)</f>
        <v/>
      </c>
      <c r="R423" s="59" t="str">
        <f t="shared" si="40"/>
        <v/>
      </c>
      <c r="S423" s="59" t="str">
        <f t="shared" si="41"/>
        <v/>
      </c>
      <c r="T423" s="59" t="str">
        <f t="shared" si="42"/>
        <v/>
      </c>
      <c r="U423" s="59" t="str">
        <f t="shared" si="43"/>
        <v/>
      </c>
      <c r="V423" s="59"/>
      <c r="W423" s="59"/>
      <c r="X423" s="59"/>
      <c r="Y423" s="59"/>
      <c r="Z423" s="59"/>
      <c r="AA423" s="59"/>
      <c r="AB423" s="59"/>
      <c r="AC423" s="59"/>
      <c r="AD423" s="59"/>
      <c r="AE423" s="59" t="s">
        <v>2263</v>
      </c>
      <c r="AF423" s="59" t="s">
        <v>2264</v>
      </c>
      <c r="AG423" s="59" t="str">
        <f t="shared" si="44"/>
        <v>A679078</v>
      </c>
      <c r="AH423" s="59" t="s">
        <v>677</v>
      </c>
    </row>
    <row r="424" spans="1:34" ht="15.75" customHeight="1">
      <c r="A424" s="93"/>
      <c r="B424" s="72" t="str">
        <f t="shared" si="45"/>
        <v/>
      </c>
      <c r="C424" s="99"/>
      <c r="D424" s="72" t="str">
        <f t="shared" si="46"/>
        <v/>
      </c>
      <c r="E424" s="93"/>
      <c r="F424" s="72" t="str">
        <f t="shared" si="47"/>
        <v/>
      </c>
      <c r="G424" s="72" t="str">
        <f t="shared" si="48"/>
        <v/>
      </c>
      <c r="H424" s="77"/>
      <c r="I424" s="77"/>
      <c r="J424" s="77"/>
      <c r="K424" s="99"/>
      <c r="L424" s="100"/>
      <c r="M424" s="100"/>
      <c r="N424" s="99"/>
      <c r="O424" s="82"/>
      <c r="P424" s="75"/>
      <c r="Q424" s="59" t="str">
        <f>IF(C424="","",'OPĆI DIO'!$C$1)</f>
        <v/>
      </c>
      <c r="R424" s="59" t="str">
        <f t="shared" si="40"/>
        <v/>
      </c>
      <c r="S424" s="59" t="str">
        <f t="shared" si="41"/>
        <v/>
      </c>
      <c r="T424" s="59" t="str">
        <f t="shared" si="42"/>
        <v/>
      </c>
      <c r="U424" s="59" t="str">
        <f t="shared" si="43"/>
        <v/>
      </c>
      <c r="V424" s="59"/>
      <c r="W424" s="59"/>
      <c r="X424" s="59"/>
      <c r="Y424" s="59"/>
      <c r="Z424" s="59"/>
      <c r="AA424" s="59"/>
      <c r="AB424" s="59"/>
      <c r="AC424" s="59"/>
      <c r="AD424" s="59"/>
      <c r="AE424" s="59" t="s">
        <v>2265</v>
      </c>
      <c r="AF424" s="59" t="s">
        <v>2266</v>
      </c>
      <c r="AG424" s="59" t="str">
        <f t="shared" si="44"/>
        <v>A679078</v>
      </c>
      <c r="AH424" s="59" t="s">
        <v>677</v>
      </c>
    </row>
    <row r="425" spans="1:34" ht="15.75" customHeight="1">
      <c r="A425" s="93"/>
      <c r="B425" s="72" t="str">
        <f t="shared" si="45"/>
        <v/>
      </c>
      <c r="C425" s="99"/>
      <c r="D425" s="72" t="str">
        <f t="shared" si="46"/>
        <v/>
      </c>
      <c r="E425" s="93"/>
      <c r="F425" s="72" t="str">
        <f t="shared" si="47"/>
        <v/>
      </c>
      <c r="G425" s="72" t="str">
        <f t="shared" si="48"/>
        <v/>
      </c>
      <c r="H425" s="77"/>
      <c r="I425" s="77"/>
      <c r="J425" s="77"/>
      <c r="K425" s="99"/>
      <c r="L425" s="100"/>
      <c r="M425" s="100"/>
      <c r="N425" s="99"/>
      <c r="O425" s="82"/>
      <c r="P425" s="75"/>
      <c r="Q425" s="59" t="str">
        <f>IF(C425="","",'OPĆI DIO'!$C$1)</f>
        <v/>
      </c>
      <c r="R425" s="59" t="str">
        <f t="shared" si="40"/>
        <v/>
      </c>
      <c r="S425" s="59" t="str">
        <f t="shared" si="41"/>
        <v/>
      </c>
      <c r="T425" s="59" t="str">
        <f t="shared" si="42"/>
        <v/>
      </c>
      <c r="U425" s="59" t="str">
        <f t="shared" si="43"/>
        <v/>
      </c>
      <c r="V425" s="59"/>
      <c r="W425" s="59"/>
      <c r="X425" s="59"/>
      <c r="Y425" s="59"/>
      <c r="Z425" s="59"/>
      <c r="AA425" s="59"/>
      <c r="AB425" s="59"/>
      <c r="AC425" s="59"/>
      <c r="AD425" s="59"/>
      <c r="AE425" s="59" t="s">
        <v>2267</v>
      </c>
      <c r="AF425" s="59" t="s">
        <v>2268</v>
      </c>
      <c r="AG425" s="59" t="str">
        <f t="shared" si="44"/>
        <v>A679078</v>
      </c>
      <c r="AH425" s="59" t="s">
        <v>677</v>
      </c>
    </row>
    <row r="426" spans="1:34" ht="15.75" customHeight="1">
      <c r="A426" s="93"/>
      <c r="B426" s="72" t="str">
        <f t="shared" si="45"/>
        <v/>
      </c>
      <c r="C426" s="99"/>
      <c r="D426" s="72" t="str">
        <f t="shared" si="46"/>
        <v/>
      </c>
      <c r="E426" s="93"/>
      <c r="F426" s="72" t="str">
        <f t="shared" si="47"/>
        <v/>
      </c>
      <c r="G426" s="72" t="str">
        <f t="shared" si="48"/>
        <v/>
      </c>
      <c r="H426" s="77"/>
      <c r="I426" s="77"/>
      <c r="J426" s="77"/>
      <c r="K426" s="99"/>
      <c r="L426" s="100"/>
      <c r="M426" s="100"/>
      <c r="N426" s="99"/>
      <c r="O426" s="82"/>
      <c r="P426" s="75"/>
      <c r="Q426" s="59" t="str">
        <f>IF(C426="","",'OPĆI DIO'!$C$1)</f>
        <v/>
      </c>
      <c r="R426" s="59" t="str">
        <f t="shared" si="40"/>
        <v/>
      </c>
      <c r="S426" s="59" t="str">
        <f t="shared" si="41"/>
        <v/>
      </c>
      <c r="T426" s="59" t="str">
        <f t="shared" si="42"/>
        <v/>
      </c>
      <c r="U426" s="59" t="str">
        <f t="shared" si="43"/>
        <v/>
      </c>
      <c r="V426" s="59"/>
      <c r="W426" s="59"/>
      <c r="X426" s="59"/>
      <c r="Y426" s="59"/>
      <c r="Z426" s="59"/>
      <c r="AA426" s="59"/>
      <c r="AB426" s="59"/>
      <c r="AC426" s="59"/>
      <c r="AD426" s="59"/>
      <c r="AE426" s="59" t="s">
        <v>2269</v>
      </c>
      <c r="AF426" s="59" t="s">
        <v>2270</v>
      </c>
      <c r="AG426" s="59" t="str">
        <f t="shared" si="44"/>
        <v>A679078</v>
      </c>
      <c r="AH426" s="59" t="s">
        <v>677</v>
      </c>
    </row>
    <row r="427" spans="1:34" ht="15.75" customHeight="1">
      <c r="A427" s="93"/>
      <c r="B427" s="72" t="str">
        <f t="shared" si="45"/>
        <v/>
      </c>
      <c r="C427" s="99"/>
      <c r="D427" s="72" t="str">
        <f t="shared" si="46"/>
        <v/>
      </c>
      <c r="E427" s="93"/>
      <c r="F427" s="72" t="str">
        <f t="shared" si="47"/>
        <v/>
      </c>
      <c r="G427" s="72" t="str">
        <f t="shared" si="48"/>
        <v/>
      </c>
      <c r="H427" s="77"/>
      <c r="I427" s="77"/>
      <c r="J427" s="77"/>
      <c r="K427" s="99"/>
      <c r="L427" s="100"/>
      <c r="M427" s="100"/>
      <c r="N427" s="99"/>
      <c r="O427" s="82"/>
      <c r="P427" s="75"/>
      <c r="Q427" s="59" t="str">
        <f>IF(C427="","",'OPĆI DIO'!$C$1)</f>
        <v/>
      </c>
      <c r="R427" s="59" t="str">
        <f t="shared" si="40"/>
        <v/>
      </c>
      <c r="S427" s="59" t="str">
        <f t="shared" si="41"/>
        <v/>
      </c>
      <c r="T427" s="59" t="str">
        <f t="shared" si="42"/>
        <v/>
      </c>
      <c r="U427" s="59" t="str">
        <f t="shared" si="43"/>
        <v/>
      </c>
      <c r="V427" s="59"/>
      <c r="W427" s="59"/>
      <c r="X427" s="59"/>
      <c r="Y427" s="59"/>
      <c r="Z427" s="59"/>
      <c r="AA427" s="59"/>
      <c r="AB427" s="59"/>
      <c r="AC427" s="59"/>
      <c r="AD427" s="59"/>
      <c r="AE427" s="59" t="s">
        <v>2271</v>
      </c>
      <c r="AF427" s="59" t="s">
        <v>2272</v>
      </c>
      <c r="AG427" s="59" t="str">
        <f t="shared" si="44"/>
        <v>A679078</v>
      </c>
      <c r="AH427" s="59" t="s">
        <v>677</v>
      </c>
    </row>
    <row r="428" spans="1:34" ht="15.75" customHeight="1">
      <c r="A428" s="93"/>
      <c r="B428" s="72" t="str">
        <f t="shared" si="45"/>
        <v/>
      </c>
      <c r="C428" s="99"/>
      <c r="D428" s="72" t="str">
        <f t="shared" si="46"/>
        <v/>
      </c>
      <c r="E428" s="93"/>
      <c r="F428" s="72" t="str">
        <f t="shared" si="47"/>
        <v/>
      </c>
      <c r="G428" s="72" t="str">
        <f t="shared" si="48"/>
        <v/>
      </c>
      <c r="H428" s="77"/>
      <c r="I428" s="77"/>
      <c r="J428" s="77"/>
      <c r="K428" s="99"/>
      <c r="L428" s="100"/>
      <c r="M428" s="100"/>
      <c r="N428" s="99"/>
      <c r="O428" s="82"/>
      <c r="P428" s="75"/>
      <c r="Q428" s="59" t="str">
        <f>IF(C428="","",'OPĆI DIO'!$C$1)</f>
        <v/>
      </c>
      <c r="R428" s="59" t="str">
        <f t="shared" si="40"/>
        <v/>
      </c>
      <c r="S428" s="59" t="str">
        <f t="shared" si="41"/>
        <v/>
      </c>
      <c r="T428" s="59" t="str">
        <f t="shared" si="42"/>
        <v/>
      </c>
      <c r="U428" s="59" t="str">
        <f t="shared" si="43"/>
        <v/>
      </c>
      <c r="V428" s="59"/>
      <c r="W428" s="59"/>
      <c r="X428" s="59"/>
      <c r="Y428" s="59"/>
      <c r="Z428" s="59"/>
      <c r="AA428" s="59"/>
      <c r="AB428" s="59"/>
      <c r="AC428" s="59"/>
      <c r="AD428" s="59"/>
      <c r="AE428" s="59" t="s">
        <v>2273</v>
      </c>
      <c r="AF428" s="59" t="s">
        <v>2274</v>
      </c>
      <c r="AG428" s="59" t="str">
        <f t="shared" si="44"/>
        <v>A679078</v>
      </c>
      <c r="AH428" s="59" t="s">
        <v>677</v>
      </c>
    </row>
    <row r="429" spans="1:34" ht="15.75" customHeight="1">
      <c r="A429" s="93"/>
      <c r="B429" s="72" t="str">
        <f t="shared" si="45"/>
        <v/>
      </c>
      <c r="C429" s="99"/>
      <c r="D429" s="72" t="str">
        <f t="shared" si="46"/>
        <v/>
      </c>
      <c r="E429" s="93"/>
      <c r="F429" s="72" t="str">
        <f t="shared" si="47"/>
        <v/>
      </c>
      <c r="G429" s="72" t="str">
        <f t="shared" si="48"/>
        <v/>
      </c>
      <c r="H429" s="77"/>
      <c r="I429" s="77"/>
      <c r="J429" s="77"/>
      <c r="K429" s="99"/>
      <c r="L429" s="100"/>
      <c r="M429" s="100"/>
      <c r="N429" s="99"/>
      <c r="O429" s="82"/>
      <c r="P429" s="75"/>
      <c r="Q429" s="59" t="str">
        <f>IF(C429="","",'OPĆI DIO'!$C$1)</f>
        <v/>
      </c>
      <c r="R429" s="59" t="str">
        <f t="shared" si="40"/>
        <v/>
      </c>
      <c r="S429" s="59" t="str">
        <f t="shared" si="41"/>
        <v/>
      </c>
      <c r="T429" s="59" t="str">
        <f t="shared" si="42"/>
        <v/>
      </c>
      <c r="U429" s="59" t="str">
        <f t="shared" si="43"/>
        <v/>
      </c>
      <c r="V429" s="59"/>
      <c r="W429" s="59"/>
      <c r="X429" s="59"/>
      <c r="Y429" s="59"/>
      <c r="Z429" s="59"/>
      <c r="AA429" s="59"/>
      <c r="AB429" s="59"/>
      <c r="AC429" s="59"/>
      <c r="AD429" s="59"/>
      <c r="AE429" s="59" t="s">
        <v>2275</v>
      </c>
      <c r="AF429" s="59" t="s">
        <v>2276</v>
      </c>
      <c r="AG429" s="59" t="str">
        <f t="shared" si="44"/>
        <v>A679078</v>
      </c>
      <c r="AH429" s="59" t="s">
        <v>677</v>
      </c>
    </row>
    <row r="430" spans="1:34" ht="15.75" customHeight="1">
      <c r="A430" s="93"/>
      <c r="B430" s="72" t="str">
        <f t="shared" si="45"/>
        <v/>
      </c>
      <c r="C430" s="99"/>
      <c r="D430" s="72" t="str">
        <f t="shared" si="46"/>
        <v/>
      </c>
      <c r="E430" s="93"/>
      <c r="F430" s="72" t="str">
        <f t="shared" si="47"/>
        <v/>
      </c>
      <c r="G430" s="72" t="str">
        <f t="shared" si="48"/>
        <v/>
      </c>
      <c r="H430" s="77"/>
      <c r="I430" s="77"/>
      <c r="J430" s="77"/>
      <c r="K430" s="99"/>
      <c r="L430" s="100"/>
      <c r="M430" s="100"/>
      <c r="N430" s="99"/>
      <c r="O430" s="82"/>
      <c r="P430" s="75"/>
      <c r="Q430" s="59" t="str">
        <f>IF(C430="","",'OPĆI DIO'!$C$1)</f>
        <v/>
      </c>
      <c r="R430" s="59" t="str">
        <f t="shared" si="40"/>
        <v/>
      </c>
      <c r="S430" s="59" t="str">
        <f t="shared" si="41"/>
        <v/>
      </c>
      <c r="T430" s="59" t="str">
        <f t="shared" si="42"/>
        <v/>
      </c>
      <c r="U430" s="59" t="str">
        <f t="shared" si="43"/>
        <v/>
      </c>
      <c r="V430" s="59"/>
      <c r="W430" s="59"/>
      <c r="X430" s="59"/>
      <c r="Y430" s="59"/>
      <c r="Z430" s="59"/>
      <c r="AA430" s="59"/>
      <c r="AB430" s="59"/>
      <c r="AC430" s="59"/>
      <c r="AD430" s="59"/>
      <c r="AE430" s="59" t="s">
        <v>2277</v>
      </c>
      <c r="AF430" s="59" t="s">
        <v>2278</v>
      </c>
      <c r="AG430" s="59" t="str">
        <f t="shared" si="44"/>
        <v>A679078</v>
      </c>
      <c r="AH430" s="59" t="s">
        <v>677</v>
      </c>
    </row>
    <row r="431" spans="1:34" ht="15.75" customHeight="1">
      <c r="A431" s="93"/>
      <c r="B431" s="72" t="str">
        <f t="shared" si="45"/>
        <v/>
      </c>
      <c r="C431" s="99"/>
      <c r="D431" s="72" t="str">
        <f t="shared" si="46"/>
        <v/>
      </c>
      <c r="E431" s="93"/>
      <c r="F431" s="72" t="str">
        <f t="shared" si="47"/>
        <v/>
      </c>
      <c r="G431" s="72" t="str">
        <f t="shared" si="48"/>
        <v/>
      </c>
      <c r="H431" s="77"/>
      <c r="I431" s="77"/>
      <c r="J431" s="77"/>
      <c r="K431" s="99"/>
      <c r="L431" s="100"/>
      <c r="M431" s="100"/>
      <c r="N431" s="99"/>
      <c r="O431" s="82"/>
      <c r="P431" s="75"/>
      <c r="Q431" s="59" t="str">
        <f>IF(C431="","",'OPĆI DIO'!$C$1)</f>
        <v/>
      </c>
      <c r="R431" s="59" t="str">
        <f t="shared" si="40"/>
        <v/>
      </c>
      <c r="S431" s="59" t="str">
        <f t="shared" si="41"/>
        <v/>
      </c>
      <c r="T431" s="59" t="str">
        <f t="shared" si="42"/>
        <v/>
      </c>
      <c r="U431" s="59" t="str">
        <f t="shared" si="43"/>
        <v/>
      </c>
      <c r="V431" s="59"/>
      <c r="W431" s="59"/>
      <c r="X431" s="59"/>
      <c r="Y431" s="59"/>
      <c r="Z431" s="59"/>
      <c r="AA431" s="59"/>
      <c r="AB431" s="59"/>
      <c r="AC431" s="59"/>
      <c r="AD431" s="59"/>
      <c r="AE431" s="59" t="s">
        <v>2279</v>
      </c>
      <c r="AF431" s="59" t="s">
        <v>2280</v>
      </c>
      <c r="AG431" s="59" t="str">
        <f t="shared" si="44"/>
        <v>A679078</v>
      </c>
      <c r="AH431" s="59" t="s">
        <v>677</v>
      </c>
    </row>
    <row r="432" spans="1:34" ht="15.75" customHeight="1">
      <c r="A432" s="93"/>
      <c r="B432" s="72" t="str">
        <f t="shared" si="45"/>
        <v/>
      </c>
      <c r="C432" s="99"/>
      <c r="D432" s="72" t="str">
        <f t="shared" si="46"/>
        <v/>
      </c>
      <c r="E432" s="93"/>
      <c r="F432" s="72" t="str">
        <f t="shared" si="47"/>
        <v/>
      </c>
      <c r="G432" s="72" t="str">
        <f t="shared" si="48"/>
        <v/>
      </c>
      <c r="H432" s="77"/>
      <c r="I432" s="77"/>
      <c r="J432" s="77"/>
      <c r="K432" s="99"/>
      <c r="L432" s="100"/>
      <c r="M432" s="100"/>
      <c r="N432" s="99"/>
      <c r="O432" s="82"/>
      <c r="P432" s="75"/>
      <c r="Q432" s="59" t="str">
        <f>IF(C432="","",'OPĆI DIO'!$C$1)</f>
        <v/>
      </c>
      <c r="R432" s="59" t="str">
        <f t="shared" si="40"/>
        <v/>
      </c>
      <c r="S432" s="59" t="str">
        <f t="shared" si="41"/>
        <v/>
      </c>
      <c r="T432" s="59" t="str">
        <f t="shared" si="42"/>
        <v/>
      </c>
      <c r="U432" s="59" t="str">
        <f t="shared" si="43"/>
        <v/>
      </c>
      <c r="V432" s="59"/>
      <c r="W432" s="59"/>
      <c r="X432" s="59"/>
      <c r="Y432" s="59"/>
      <c r="Z432" s="59"/>
      <c r="AA432" s="59"/>
      <c r="AB432" s="59"/>
      <c r="AC432" s="59"/>
      <c r="AD432" s="59"/>
      <c r="AE432" s="59" t="s">
        <v>2281</v>
      </c>
      <c r="AF432" s="59" t="s">
        <v>2282</v>
      </c>
      <c r="AG432" s="59" t="str">
        <f t="shared" si="44"/>
        <v>A679078</v>
      </c>
      <c r="AH432" s="59" t="s">
        <v>677</v>
      </c>
    </row>
    <row r="433" spans="1:34" ht="15.75" customHeight="1">
      <c r="A433" s="93"/>
      <c r="B433" s="72" t="str">
        <f t="shared" si="45"/>
        <v/>
      </c>
      <c r="C433" s="99"/>
      <c r="D433" s="72" t="str">
        <f t="shared" si="46"/>
        <v/>
      </c>
      <c r="E433" s="93"/>
      <c r="F433" s="72" t="str">
        <f t="shared" si="47"/>
        <v/>
      </c>
      <c r="G433" s="72" t="str">
        <f t="shared" si="48"/>
        <v/>
      </c>
      <c r="H433" s="77"/>
      <c r="I433" s="77"/>
      <c r="J433" s="77"/>
      <c r="K433" s="99"/>
      <c r="L433" s="100"/>
      <c r="M433" s="100"/>
      <c r="N433" s="99"/>
      <c r="O433" s="82"/>
      <c r="P433" s="75"/>
      <c r="Q433" s="59" t="str">
        <f>IF(C433="","",'OPĆI DIO'!$C$1)</f>
        <v/>
      </c>
      <c r="R433" s="59" t="str">
        <f t="shared" si="40"/>
        <v/>
      </c>
      <c r="S433" s="59" t="str">
        <f t="shared" si="41"/>
        <v/>
      </c>
      <c r="T433" s="59" t="str">
        <f t="shared" si="42"/>
        <v/>
      </c>
      <c r="U433" s="59" t="str">
        <f t="shared" si="43"/>
        <v/>
      </c>
      <c r="V433" s="59"/>
      <c r="W433" s="59"/>
      <c r="X433" s="59"/>
      <c r="Y433" s="59"/>
      <c r="Z433" s="59"/>
      <c r="AA433" s="59"/>
      <c r="AB433" s="59"/>
      <c r="AC433" s="59"/>
      <c r="AD433" s="59"/>
      <c r="AE433" s="59" t="s">
        <v>2283</v>
      </c>
      <c r="AF433" s="59" t="s">
        <v>2284</v>
      </c>
      <c r="AG433" s="59" t="str">
        <f t="shared" si="44"/>
        <v>A679078</v>
      </c>
      <c r="AH433" s="59" t="s">
        <v>677</v>
      </c>
    </row>
    <row r="434" spans="1:34" ht="15.75" customHeight="1">
      <c r="A434" s="93"/>
      <c r="B434" s="72" t="str">
        <f t="shared" si="45"/>
        <v/>
      </c>
      <c r="C434" s="99"/>
      <c r="D434" s="72" t="str">
        <f t="shared" si="46"/>
        <v/>
      </c>
      <c r="E434" s="93"/>
      <c r="F434" s="72" t="str">
        <f t="shared" si="47"/>
        <v/>
      </c>
      <c r="G434" s="72" t="str">
        <f t="shared" si="48"/>
        <v/>
      </c>
      <c r="H434" s="77"/>
      <c r="I434" s="77"/>
      <c r="J434" s="77"/>
      <c r="K434" s="99"/>
      <c r="L434" s="100"/>
      <c r="M434" s="100"/>
      <c r="N434" s="99"/>
      <c r="O434" s="82"/>
      <c r="P434" s="75"/>
      <c r="Q434" s="59" t="str">
        <f>IF(C434="","",'OPĆI DIO'!$C$1)</f>
        <v/>
      </c>
      <c r="R434" s="59" t="str">
        <f t="shared" si="40"/>
        <v/>
      </c>
      <c r="S434" s="59" t="str">
        <f t="shared" si="41"/>
        <v/>
      </c>
      <c r="T434" s="59" t="str">
        <f t="shared" si="42"/>
        <v/>
      </c>
      <c r="U434" s="59" t="str">
        <f t="shared" si="43"/>
        <v/>
      </c>
      <c r="V434" s="59"/>
      <c r="W434" s="59"/>
      <c r="X434" s="59"/>
      <c r="Y434" s="59"/>
      <c r="Z434" s="59"/>
      <c r="AA434" s="59"/>
      <c r="AB434" s="59"/>
      <c r="AC434" s="59"/>
      <c r="AD434" s="59"/>
      <c r="AE434" s="59" t="s">
        <v>2285</v>
      </c>
      <c r="AF434" s="59" t="s">
        <v>2286</v>
      </c>
      <c r="AG434" s="59" t="str">
        <f t="shared" si="44"/>
        <v>A679078</v>
      </c>
      <c r="AH434" s="59" t="s">
        <v>677</v>
      </c>
    </row>
    <row r="435" spans="1:34" ht="15.75" customHeight="1">
      <c r="A435" s="93"/>
      <c r="B435" s="72" t="str">
        <f t="shared" si="45"/>
        <v/>
      </c>
      <c r="C435" s="99"/>
      <c r="D435" s="72" t="str">
        <f t="shared" si="46"/>
        <v/>
      </c>
      <c r="E435" s="93"/>
      <c r="F435" s="72" t="str">
        <f t="shared" si="47"/>
        <v/>
      </c>
      <c r="G435" s="72" t="str">
        <f t="shared" si="48"/>
        <v/>
      </c>
      <c r="H435" s="77"/>
      <c r="I435" s="77"/>
      <c r="J435" s="77"/>
      <c r="K435" s="99"/>
      <c r="L435" s="100"/>
      <c r="M435" s="100"/>
      <c r="N435" s="99"/>
      <c r="O435" s="82"/>
      <c r="P435" s="75"/>
      <c r="Q435" s="59" t="str">
        <f>IF(C435="","",'OPĆI DIO'!$C$1)</f>
        <v/>
      </c>
      <c r="R435" s="59" t="str">
        <f t="shared" si="40"/>
        <v/>
      </c>
      <c r="S435" s="59" t="str">
        <f t="shared" si="41"/>
        <v/>
      </c>
      <c r="T435" s="59" t="str">
        <f t="shared" si="42"/>
        <v/>
      </c>
      <c r="U435" s="59" t="str">
        <f t="shared" si="43"/>
        <v/>
      </c>
      <c r="V435" s="59"/>
      <c r="W435" s="59"/>
      <c r="X435" s="59"/>
      <c r="Y435" s="59"/>
      <c r="Z435" s="59"/>
      <c r="AA435" s="59"/>
      <c r="AB435" s="59"/>
      <c r="AC435" s="59"/>
      <c r="AD435" s="59"/>
      <c r="AE435" s="59" t="s">
        <v>2287</v>
      </c>
      <c r="AF435" s="59" t="s">
        <v>2288</v>
      </c>
      <c r="AG435" s="59" t="str">
        <f t="shared" si="44"/>
        <v>A679078</v>
      </c>
      <c r="AH435" s="59" t="s">
        <v>677</v>
      </c>
    </row>
    <row r="436" spans="1:34" ht="15.75" customHeight="1">
      <c r="A436" s="93"/>
      <c r="B436" s="72" t="str">
        <f t="shared" si="45"/>
        <v/>
      </c>
      <c r="C436" s="99"/>
      <c r="D436" s="72" t="str">
        <f t="shared" si="46"/>
        <v/>
      </c>
      <c r="E436" s="93"/>
      <c r="F436" s="72" t="str">
        <f t="shared" si="47"/>
        <v/>
      </c>
      <c r="G436" s="72" t="str">
        <f t="shared" si="48"/>
        <v/>
      </c>
      <c r="H436" s="77"/>
      <c r="I436" s="77"/>
      <c r="J436" s="77"/>
      <c r="K436" s="99"/>
      <c r="L436" s="100"/>
      <c r="M436" s="100"/>
      <c r="N436" s="99"/>
      <c r="O436" s="82"/>
      <c r="P436" s="75"/>
      <c r="Q436" s="59" t="str">
        <f>IF(C436="","",'OPĆI DIO'!$C$1)</f>
        <v/>
      </c>
      <c r="R436" s="59" t="str">
        <f t="shared" si="40"/>
        <v/>
      </c>
      <c r="S436" s="59" t="str">
        <f t="shared" si="41"/>
        <v/>
      </c>
      <c r="T436" s="59" t="str">
        <f t="shared" si="42"/>
        <v/>
      </c>
      <c r="U436" s="59" t="str">
        <f t="shared" si="43"/>
        <v/>
      </c>
      <c r="V436" s="59"/>
      <c r="W436" s="59"/>
      <c r="X436" s="59"/>
      <c r="Y436" s="59"/>
      <c r="Z436" s="59"/>
      <c r="AA436" s="59"/>
      <c r="AB436" s="59"/>
      <c r="AC436" s="59"/>
      <c r="AD436" s="59"/>
      <c r="AE436" s="59" t="s">
        <v>2289</v>
      </c>
      <c r="AF436" s="59" t="s">
        <v>2290</v>
      </c>
      <c r="AG436" s="59" t="str">
        <f t="shared" si="44"/>
        <v>A679078</v>
      </c>
      <c r="AH436" s="59" t="s">
        <v>677</v>
      </c>
    </row>
    <row r="437" spans="1:34" ht="15.75" customHeight="1">
      <c r="A437" s="93"/>
      <c r="B437" s="72" t="str">
        <f t="shared" si="45"/>
        <v/>
      </c>
      <c r="C437" s="99"/>
      <c r="D437" s="72" t="str">
        <f t="shared" si="46"/>
        <v/>
      </c>
      <c r="E437" s="93"/>
      <c r="F437" s="72" t="str">
        <f t="shared" si="47"/>
        <v/>
      </c>
      <c r="G437" s="72" t="str">
        <f t="shared" si="48"/>
        <v/>
      </c>
      <c r="H437" s="77"/>
      <c r="I437" s="77"/>
      <c r="J437" s="77"/>
      <c r="K437" s="99"/>
      <c r="L437" s="100"/>
      <c r="M437" s="100"/>
      <c r="N437" s="99"/>
      <c r="O437" s="82"/>
      <c r="P437" s="75"/>
      <c r="Q437" s="59" t="str">
        <f>IF(C437="","",'OPĆI DIO'!$C$1)</f>
        <v/>
      </c>
      <c r="R437" s="59" t="str">
        <f t="shared" si="40"/>
        <v/>
      </c>
      <c r="S437" s="59" t="str">
        <f t="shared" si="41"/>
        <v/>
      </c>
      <c r="T437" s="59" t="str">
        <f t="shared" si="42"/>
        <v/>
      </c>
      <c r="U437" s="59" t="str">
        <f t="shared" si="43"/>
        <v/>
      </c>
      <c r="V437" s="59"/>
      <c r="W437" s="59"/>
      <c r="X437" s="59"/>
      <c r="Y437" s="59"/>
      <c r="Z437" s="59"/>
      <c r="AA437" s="59"/>
      <c r="AB437" s="59"/>
      <c r="AC437" s="59"/>
      <c r="AD437" s="59"/>
      <c r="AE437" s="59" t="s">
        <v>2291</v>
      </c>
      <c r="AF437" s="59" t="s">
        <v>2292</v>
      </c>
      <c r="AG437" s="59" t="str">
        <f t="shared" si="44"/>
        <v>A679078</v>
      </c>
      <c r="AH437" s="59" t="s">
        <v>677</v>
      </c>
    </row>
    <row r="438" spans="1:34" ht="15.75" customHeight="1">
      <c r="A438" s="93"/>
      <c r="B438" s="72" t="str">
        <f t="shared" si="45"/>
        <v/>
      </c>
      <c r="C438" s="99"/>
      <c r="D438" s="72" t="str">
        <f t="shared" si="46"/>
        <v/>
      </c>
      <c r="E438" s="93"/>
      <c r="F438" s="72" t="str">
        <f t="shared" si="47"/>
        <v/>
      </c>
      <c r="G438" s="72" t="str">
        <f t="shared" si="48"/>
        <v/>
      </c>
      <c r="H438" s="77"/>
      <c r="I438" s="77"/>
      <c r="J438" s="77"/>
      <c r="K438" s="99"/>
      <c r="L438" s="100"/>
      <c r="M438" s="100"/>
      <c r="N438" s="99"/>
      <c r="O438" s="82"/>
      <c r="P438" s="75"/>
      <c r="Q438" s="59" t="str">
        <f>IF(C438="","",'OPĆI DIO'!$C$1)</f>
        <v/>
      </c>
      <c r="R438" s="59" t="str">
        <f t="shared" si="40"/>
        <v/>
      </c>
      <c r="S438" s="59" t="str">
        <f t="shared" si="41"/>
        <v/>
      </c>
      <c r="T438" s="59" t="str">
        <f t="shared" si="42"/>
        <v/>
      </c>
      <c r="U438" s="59" t="str">
        <f t="shared" si="43"/>
        <v/>
      </c>
      <c r="V438" s="59"/>
      <c r="W438" s="59"/>
      <c r="X438" s="59"/>
      <c r="Y438" s="59"/>
      <c r="Z438" s="59"/>
      <c r="AA438" s="59"/>
      <c r="AB438" s="59"/>
      <c r="AC438" s="59"/>
      <c r="AD438" s="59"/>
      <c r="AE438" s="59" t="s">
        <v>2293</v>
      </c>
      <c r="AF438" s="59" t="s">
        <v>2294</v>
      </c>
      <c r="AG438" s="59" t="str">
        <f t="shared" si="44"/>
        <v>A679078</v>
      </c>
      <c r="AH438" s="59" t="s">
        <v>677</v>
      </c>
    </row>
    <row r="439" spans="1:34" ht="15.75" customHeight="1">
      <c r="A439" s="93"/>
      <c r="B439" s="72" t="str">
        <f t="shared" si="45"/>
        <v/>
      </c>
      <c r="C439" s="99"/>
      <c r="D439" s="72" t="str">
        <f t="shared" si="46"/>
        <v/>
      </c>
      <c r="E439" s="93"/>
      <c r="F439" s="72" t="str">
        <f t="shared" si="47"/>
        <v/>
      </c>
      <c r="G439" s="72" t="str">
        <f t="shared" si="48"/>
        <v/>
      </c>
      <c r="H439" s="77"/>
      <c r="I439" s="77"/>
      <c r="J439" s="77"/>
      <c r="K439" s="99"/>
      <c r="L439" s="100"/>
      <c r="M439" s="100"/>
      <c r="N439" s="99"/>
      <c r="O439" s="82"/>
      <c r="P439" s="75"/>
      <c r="Q439" s="59" t="str">
        <f>IF(C439="","",'OPĆI DIO'!$C$1)</f>
        <v/>
      </c>
      <c r="R439" s="59" t="str">
        <f t="shared" si="40"/>
        <v/>
      </c>
      <c r="S439" s="59" t="str">
        <f t="shared" si="41"/>
        <v/>
      </c>
      <c r="T439" s="59" t="str">
        <f t="shared" si="42"/>
        <v/>
      </c>
      <c r="U439" s="59" t="str">
        <f t="shared" si="43"/>
        <v/>
      </c>
      <c r="V439" s="59"/>
      <c r="W439" s="59"/>
      <c r="X439" s="59"/>
      <c r="Y439" s="59"/>
      <c r="Z439" s="59"/>
      <c r="AA439" s="59"/>
      <c r="AB439" s="59"/>
      <c r="AC439" s="59"/>
      <c r="AD439" s="59"/>
      <c r="AE439" s="59" t="s">
        <v>2295</v>
      </c>
      <c r="AF439" s="59" t="s">
        <v>2296</v>
      </c>
      <c r="AG439" s="59" t="str">
        <f t="shared" si="44"/>
        <v>A679078</v>
      </c>
      <c r="AH439" s="59" t="s">
        <v>677</v>
      </c>
    </row>
    <row r="440" spans="1:34" ht="15.75" customHeight="1">
      <c r="A440" s="93"/>
      <c r="B440" s="72" t="str">
        <f t="shared" si="45"/>
        <v/>
      </c>
      <c r="C440" s="99"/>
      <c r="D440" s="72" t="str">
        <f t="shared" si="46"/>
        <v/>
      </c>
      <c r="E440" s="93"/>
      <c r="F440" s="72" t="str">
        <f t="shared" si="47"/>
        <v/>
      </c>
      <c r="G440" s="72" t="str">
        <f t="shared" si="48"/>
        <v/>
      </c>
      <c r="H440" s="77"/>
      <c r="I440" s="77"/>
      <c r="J440" s="77"/>
      <c r="K440" s="99"/>
      <c r="L440" s="100"/>
      <c r="M440" s="100"/>
      <c r="N440" s="99"/>
      <c r="O440" s="82"/>
      <c r="P440" s="75"/>
      <c r="Q440" s="59" t="str">
        <f>IF(C440="","",'OPĆI DIO'!$C$1)</f>
        <v/>
      </c>
      <c r="R440" s="59" t="str">
        <f t="shared" si="40"/>
        <v/>
      </c>
      <c r="S440" s="59" t="str">
        <f t="shared" si="41"/>
        <v/>
      </c>
      <c r="T440" s="59" t="str">
        <f t="shared" si="42"/>
        <v/>
      </c>
      <c r="U440" s="59" t="str">
        <f t="shared" si="43"/>
        <v/>
      </c>
      <c r="V440" s="59"/>
      <c r="W440" s="59"/>
      <c r="X440" s="59"/>
      <c r="Y440" s="59"/>
      <c r="Z440" s="59"/>
      <c r="AA440" s="59"/>
      <c r="AB440" s="59"/>
      <c r="AC440" s="59"/>
      <c r="AD440" s="59"/>
      <c r="AE440" s="59" t="s">
        <v>2297</v>
      </c>
      <c r="AF440" s="59" t="s">
        <v>2298</v>
      </c>
      <c r="AG440" s="59" t="str">
        <f t="shared" si="44"/>
        <v>A679078</v>
      </c>
      <c r="AH440" s="59" t="s">
        <v>677</v>
      </c>
    </row>
    <row r="441" spans="1:34" ht="15.75" customHeight="1">
      <c r="A441" s="93"/>
      <c r="B441" s="72" t="str">
        <f t="shared" si="45"/>
        <v/>
      </c>
      <c r="C441" s="99"/>
      <c r="D441" s="72" t="str">
        <f t="shared" si="46"/>
        <v/>
      </c>
      <c r="E441" s="93"/>
      <c r="F441" s="72" t="str">
        <f t="shared" si="47"/>
        <v/>
      </c>
      <c r="G441" s="72" t="str">
        <f t="shared" si="48"/>
        <v/>
      </c>
      <c r="H441" s="77"/>
      <c r="I441" s="77"/>
      <c r="J441" s="77"/>
      <c r="K441" s="99"/>
      <c r="L441" s="100"/>
      <c r="M441" s="100"/>
      <c r="N441" s="99"/>
      <c r="O441" s="82"/>
      <c r="P441" s="75"/>
      <c r="Q441" s="59" t="str">
        <f>IF(C441="","",'OPĆI DIO'!$C$1)</f>
        <v/>
      </c>
      <c r="R441" s="59" t="str">
        <f t="shared" si="40"/>
        <v/>
      </c>
      <c r="S441" s="59" t="str">
        <f t="shared" si="41"/>
        <v/>
      </c>
      <c r="T441" s="59" t="str">
        <f t="shared" si="42"/>
        <v/>
      </c>
      <c r="U441" s="59" t="str">
        <f t="shared" si="43"/>
        <v/>
      </c>
      <c r="V441" s="59"/>
      <c r="W441" s="59"/>
      <c r="X441" s="59"/>
      <c r="Y441" s="59"/>
      <c r="Z441" s="59"/>
      <c r="AA441" s="59"/>
      <c r="AB441" s="59"/>
      <c r="AC441" s="59"/>
      <c r="AD441" s="59"/>
      <c r="AE441" s="59" t="s">
        <v>2299</v>
      </c>
      <c r="AF441" s="59" t="s">
        <v>2300</v>
      </c>
      <c r="AG441" s="59" t="str">
        <f t="shared" si="44"/>
        <v>A679078</v>
      </c>
      <c r="AH441" s="59" t="s">
        <v>677</v>
      </c>
    </row>
    <row r="442" spans="1:34" ht="15.75" customHeight="1">
      <c r="A442" s="93"/>
      <c r="B442" s="72" t="str">
        <f t="shared" si="45"/>
        <v/>
      </c>
      <c r="C442" s="99"/>
      <c r="D442" s="72" t="str">
        <f t="shared" si="46"/>
        <v/>
      </c>
      <c r="E442" s="93"/>
      <c r="F442" s="72" t="str">
        <f t="shared" si="47"/>
        <v/>
      </c>
      <c r="G442" s="72" t="str">
        <f t="shared" si="48"/>
        <v/>
      </c>
      <c r="H442" s="77"/>
      <c r="I442" s="77"/>
      <c r="J442" s="77"/>
      <c r="K442" s="99"/>
      <c r="L442" s="100"/>
      <c r="M442" s="100"/>
      <c r="N442" s="99"/>
      <c r="O442" s="82"/>
      <c r="P442" s="75"/>
      <c r="Q442" s="59" t="str">
        <f>IF(C442="","",'OPĆI DIO'!$C$1)</f>
        <v/>
      </c>
      <c r="R442" s="59" t="str">
        <f t="shared" si="40"/>
        <v/>
      </c>
      <c r="S442" s="59" t="str">
        <f t="shared" si="41"/>
        <v/>
      </c>
      <c r="T442" s="59" t="str">
        <f t="shared" si="42"/>
        <v/>
      </c>
      <c r="U442" s="59" t="str">
        <f t="shared" si="43"/>
        <v/>
      </c>
      <c r="V442" s="59"/>
      <c r="W442" s="59"/>
      <c r="X442" s="59"/>
      <c r="Y442" s="59"/>
      <c r="Z442" s="59"/>
      <c r="AA442" s="59"/>
      <c r="AB442" s="59"/>
      <c r="AC442" s="59"/>
      <c r="AD442" s="59"/>
      <c r="AE442" s="59" t="s">
        <v>2301</v>
      </c>
      <c r="AF442" s="59" t="s">
        <v>2302</v>
      </c>
      <c r="AG442" s="59" t="str">
        <f t="shared" si="44"/>
        <v>A679078</v>
      </c>
      <c r="AH442" s="59" t="s">
        <v>677</v>
      </c>
    </row>
    <row r="443" spans="1:34" ht="15.75" customHeight="1">
      <c r="A443" s="93"/>
      <c r="B443" s="72" t="str">
        <f t="shared" ref="B443:B474" si="49">IFERROR(VLOOKUP(A443,$V$6:$W$23,2,FALSE),"")</f>
        <v/>
      </c>
      <c r="C443" s="99"/>
      <c r="D443" s="72" t="str">
        <f t="shared" ref="D443:D474" si="50">IFERROR(VLOOKUP(C443,$Y$5:$AA$129,2,FALSE),"")</f>
        <v/>
      </c>
      <c r="E443" s="93"/>
      <c r="F443" s="72" t="str">
        <f t="shared" ref="F443:F474" si="51">IFERROR(VLOOKUP(E443,$AE$6:$AF$1090,2,FALSE),"")</f>
        <v/>
      </c>
      <c r="G443" s="72" t="str">
        <f t="shared" ref="G443:G474" si="52">IFERROR(VLOOKUP(E443,$AE$6:$AH$1090,4,FALSE),"")</f>
        <v/>
      </c>
      <c r="H443" s="77"/>
      <c r="I443" s="77"/>
      <c r="J443" s="77"/>
      <c r="K443" s="99"/>
      <c r="L443" s="100"/>
      <c r="M443" s="100"/>
      <c r="N443" s="99"/>
      <c r="O443" s="82"/>
      <c r="P443" s="75"/>
      <c r="Q443" s="59" t="str">
        <f>IF(C443="","",'OPĆI DIO'!$C$1)</f>
        <v/>
      </c>
      <c r="R443" s="59" t="str">
        <f t="shared" si="40"/>
        <v/>
      </c>
      <c r="S443" s="59" t="str">
        <f t="shared" si="41"/>
        <v/>
      </c>
      <c r="T443" s="59" t="str">
        <f t="shared" si="42"/>
        <v/>
      </c>
      <c r="U443" s="59" t="str">
        <f t="shared" si="43"/>
        <v/>
      </c>
      <c r="V443" s="59"/>
      <c r="W443" s="59"/>
      <c r="X443" s="59"/>
      <c r="Y443" s="59"/>
      <c r="Z443" s="59"/>
      <c r="AA443" s="59"/>
      <c r="AB443" s="59"/>
      <c r="AC443" s="59"/>
      <c r="AD443" s="59"/>
      <c r="AE443" s="59" t="s">
        <v>2303</v>
      </c>
      <c r="AF443" s="59" t="s">
        <v>2304</v>
      </c>
      <c r="AG443" s="59" t="str">
        <f t="shared" si="44"/>
        <v>A679078</v>
      </c>
      <c r="AH443" s="59" t="s">
        <v>677</v>
      </c>
    </row>
    <row r="444" spans="1:34" ht="15.75" customHeight="1">
      <c r="A444" s="93"/>
      <c r="B444" s="72" t="str">
        <f t="shared" si="49"/>
        <v/>
      </c>
      <c r="C444" s="99"/>
      <c r="D444" s="72" t="str">
        <f t="shared" si="50"/>
        <v/>
      </c>
      <c r="E444" s="93"/>
      <c r="F444" s="72" t="str">
        <f t="shared" si="51"/>
        <v/>
      </c>
      <c r="G444" s="72" t="str">
        <f t="shared" si="52"/>
        <v/>
      </c>
      <c r="H444" s="77"/>
      <c r="I444" s="77"/>
      <c r="J444" s="77"/>
      <c r="K444" s="99"/>
      <c r="L444" s="100"/>
      <c r="M444" s="100"/>
      <c r="N444" s="99"/>
      <c r="O444" s="82"/>
      <c r="P444" s="75"/>
      <c r="Q444" s="59" t="str">
        <f>IF(C444="","",'OPĆI DIO'!$C$1)</f>
        <v/>
      </c>
      <c r="R444" s="59" t="str">
        <f t="shared" si="40"/>
        <v/>
      </c>
      <c r="S444" s="59" t="str">
        <f t="shared" si="41"/>
        <v/>
      </c>
      <c r="T444" s="59" t="str">
        <f t="shared" si="42"/>
        <v/>
      </c>
      <c r="U444" s="59" t="str">
        <f t="shared" si="43"/>
        <v/>
      </c>
      <c r="V444" s="59"/>
      <c r="W444" s="59"/>
      <c r="X444" s="59"/>
      <c r="Y444" s="59"/>
      <c r="Z444" s="59"/>
      <c r="AA444" s="59"/>
      <c r="AB444" s="59"/>
      <c r="AC444" s="59"/>
      <c r="AD444" s="59"/>
      <c r="AE444" s="59" t="s">
        <v>2305</v>
      </c>
      <c r="AF444" s="59" t="s">
        <v>2306</v>
      </c>
      <c r="AG444" s="59" t="str">
        <f t="shared" si="44"/>
        <v>A679078</v>
      </c>
      <c r="AH444" s="59" t="s">
        <v>677</v>
      </c>
    </row>
    <row r="445" spans="1:34" ht="15.75" customHeight="1">
      <c r="A445" s="93"/>
      <c r="B445" s="72" t="str">
        <f t="shared" si="49"/>
        <v/>
      </c>
      <c r="C445" s="99"/>
      <c r="D445" s="72" t="str">
        <f t="shared" si="50"/>
        <v/>
      </c>
      <c r="E445" s="93"/>
      <c r="F445" s="72" t="str">
        <f t="shared" si="51"/>
        <v/>
      </c>
      <c r="G445" s="72" t="str">
        <f t="shared" si="52"/>
        <v/>
      </c>
      <c r="H445" s="77"/>
      <c r="I445" s="77"/>
      <c r="J445" s="77"/>
      <c r="K445" s="99"/>
      <c r="L445" s="100"/>
      <c r="M445" s="100"/>
      <c r="N445" s="99"/>
      <c r="O445" s="82"/>
      <c r="P445" s="75"/>
      <c r="Q445" s="59" t="str">
        <f>IF(C445="","",'OPĆI DIO'!$C$1)</f>
        <v/>
      </c>
      <c r="R445" s="59" t="str">
        <f t="shared" si="40"/>
        <v/>
      </c>
      <c r="S445" s="59" t="str">
        <f t="shared" si="41"/>
        <v/>
      </c>
      <c r="T445" s="59" t="str">
        <f t="shared" si="42"/>
        <v/>
      </c>
      <c r="U445" s="59" t="str">
        <f t="shared" si="43"/>
        <v/>
      </c>
      <c r="V445" s="59"/>
      <c r="W445" s="59"/>
      <c r="X445" s="59"/>
      <c r="Y445" s="59"/>
      <c r="Z445" s="59"/>
      <c r="AA445" s="59"/>
      <c r="AB445" s="59"/>
      <c r="AC445" s="59"/>
      <c r="AD445" s="59"/>
      <c r="AE445" s="59" t="s">
        <v>2307</v>
      </c>
      <c r="AF445" s="59" t="s">
        <v>2308</v>
      </c>
      <c r="AG445" s="59" t="str">
        <f t="shared" si="44"/>
        <v>A679078</v>
      </c>
      <c r="AH445" s="59" t="s">
        <v>677</v>
      </c>
    </row>
    <row r="446" spans="1:34" ht="15.75" customHeight="1">
      <c r="A446" s="93"/>
      <c r="B446" s="72" t="str">
        <f t="shared" si="49"/>
        <v/>
      </c>
      <c r="C446" s="99"/>
      <c r="D446" s="72" t="str">
        <f t="shared" si="50"/>
        <v/>
      </c>
      <c r="E446" s="93"/>
      <c r="F446" s="72" t="str">
        <f t="shared" si="51"/>
        <v/>
      </c>
      <c r="G446" s="72" t="str">
        <f t="shared" si="52"/>
        <v/>
      </c>
      <c r="H446" s="77"/>
      <c r="I446" s="77"/>
      <c r="J446" s="77"/>
      <c r="K446" s="99"/>
      <c r="L446" s="100"/>
      <c r="M446" s="100"/>
      <c r="N446" s="99"/>
      <c r="O446" s="82"/>
      <c r="P446" s="75"/>
      <c r="Q446" s="59" t="str">
        <f>IF(C446="","",'OPĆI DIO'!$C$1)</f>
        <v/>
      </c>
      <c r="R446" s="59" t="str">
        <f t="shared" si="40"/>
        <v/>
      </c>
      <c r="S446" s="59" t="str">
        <f t="shared" si="41"/>
        <v/>
      </c>
      <c r="T446" s="59" t="str">
        <f t="shared" si="42"/>
        <v/>
      </c>
      <c r="U446" s="59" t="str">
        <f t="shared" si="43"/>
        <v/>
      </c>
      <c r="V446" s="59"/>
      <c r="W446" s="59"/>
      <c r="X446" s="59"/>
      <c r="Y446" s="59"/>
      <c r="Z446" s="59"/>
      <c r="AA446" s="59"/>
      <c r="AB446" s="59"/>
      <c r="AC446" s="59"/>
      <c r="AD446" s="59"/>
      <c r="AE446" s="59" t="s">
        <v>2309</v>
      </c>
      <c r="AF446" s="59" t="s">
        <v>1995</v>
      </c>
      <c r="AG446" s="59" t="str">
        <f t="shared" si="44"/>
        <v>A679078</v>
      </c>
      <c r="AH446" s="59" t="s">
        <v>677</v>
      </c>
    </row>
    <row r="447" spans="1:34" ht="15.75" customHeight="1">
      <c r="A447" s="93"/>
      <c r="B447" s="72" t="str">
        <f t="shared" si="49"/>
        <v/>
      </c>
      <c r="C447" s="99"/>
      <c r="D447" s="72" t="str">
        <f t="shared" si="50"/>
        <v/>
      </c>
      <c r="E447" s="93"/>
      <c r="F447" s="72" t="str">
        <f t="shared" si="51"/>
        <v/>
      </c>
      <c r="G447" s="72" t="str">
        <f t="shared" si="52"/>
        <v/>
      </c>
      <c r="H447" s="77"/>
      <c r="I447" s="77"/>
      <c r="J447" s="77"/>
      <c r="K447" s="99"/>
      <c r="L447" s="100"/>
      <c r="M447" s="100"/>
      <c r="N447" s="99"/>
      <c r="O447" s="82"/>
      <c r="P447" s="75"/>
      <c r="Q447" s="59" t="str">
        <f>IF(C447="","",'OPĆI DIO'!$C$1)</f>
        <v/>
      </c>
      <c r="R447" s="59" t="str">
        <f t="shared" si="40"/>
        <v/>
      </c>
      <c r="S447" s="59" t="str">
        <f t="shared" si="41"/>
        <v/>
      </c>
      <c r="T447" s="59" t="str">
        <f t="shared" si="42"/>
        <v/>
      </c>
      <c r="U447" s="59" t="str">
        <f t="shared" si="43"/>
        <v/>
      </c>
      <c r="V447" s="59"/>
      <c r="W447" s="59"/>
      <c r="X447" s="59"/>
      <c r="Y447" s="59"/>
      <c r="Z447" s="59"/>
      <c r="AA447" s="59"/>
      <c r="AB447" s="59"/>
      <c r="AC447" s="59"/>
      <c r="AD447" s="59"/>
      <c r="AE447" s="59" t="s">
        <v>2310</v>
      </c>
      <c r="AF447" s="59" t="s">
        <v>2311</v>
      </c>
      <c r="AG447" s="59" t="str">
        <f t="shared" si="44"/>
        <v>A679078</v>
      </c>
      <c r="AH447" s="59" t="s">
        <v>677</v>
      </c>
    </row>
    <row r="448" spans="1:34" ht="15.75" customHeight="1">
      <c r="A448" s="93"/>
      <c r="B448" s="72" t="str">
        <f t="shared" si="49"/>
        <v/>
      </c>
      <c r="C448" s="99"/>
      <c r="D448" s="72" t="str">
        <f t="shared" si="50"/>
        <v/>
      </c>
      <c r="E448" s="93"/>
      <c r="F448" s="72" t="str">
        <f t="shared" si="51"/>
        <v/>
      </c>
      <c r="G448" s="72" t="str">
        <f t="shared" si="52"/>
        <v/>
      </c>
      <c r="H448" s="77"/>
      <c r="I448" s="77"/>
      <c r="J448" s="77"/>
      <c r="K448" s="99"/>
      <c r="L448" s="100"/>
      <c r="M448" s="100"/>
      <c r="N448" s="99"/>
      <c r="O448" s="82"/>
      <c r="P448" s="75"/>
      <c r="Q448" s="59" t="str">
        <f>IF(C448="","",'OPĆI DIO'!$C$1)</f>
        <v/>
      </c>
      <c r="R448" s="59" t="str">
        <f t="shared" si="40"/>
        <v/>
      </c>
      <c r="S448" s="59" t="str">
        <f t="shared" si="41"/>
        <v/>
      </c>
      <c r="T448" s="59" t="str">
        <f t="shared" si="42"/>
        <v/>
      </c>
      <c r="U448" s="59" t="str">
        <f t="shared" si="43"/>
        <v/>
      </c>
      <c r="V448" s="59"/>
      <c r="W448" s="59"/>
      <c r="X448" s="59"/>
      <c r="Y448" s="59"/>
      <c r="Z448" s="59"/>
      <c r="AA448" s="59"/>
      <c r="AB448" s="59"/>
      <c r="AC448" s="59"/>
      <c r="AD448" s="59"/>
      <c r="AE448" s="59" t="s">
        <v>2312</v>
      </c>
      <c r="AF448" s="59" t="s">
        <v>2313</v>
      </c>
      <c r="AG448" s="59" t="str">
        <f t="shared" si="44"/>
        <v>A679078</v>
      </c>
      <c r="AH448" s="59" t="s">
        <v>677</v>
      </c>
    </row>
    <row r="449" spans="1:34" ht="15.75" customHeight="1">
      <c r="A449" s="93"/>
      <c r="B449" s="72" t="str">
        <f t="shared" si="49"/>
        <v/>
      </c>
      <c r="C449" s="99"/>
      <c r="D449" s="72" t="str">
        <f t="shared" si="50"/>
        <v/>
      </c>
      <c r="E449" s="93"/>
      <c r="F449" s="72" t="str">
        <f t="shared" si="51"/>
        <v/>
      </c>
      <c r="G449" s="72" t="str">
        <f t="shared" si="52"/>
        <v/>
      </c>
      <c r="H449" s="77"/>
      <c r="I449" s="77"/>
      <c r="J449" s="77"/>
      <c r="K449" s="99"/>
      <c r="L449" s="100"/>
      <c r="M449" s="100"/>
      <c r="N449" s="99"/>
      <c r="O449" s="82"/>
      <c r="P449" s="75"/>
      <c r="Q449" s="59" t="str">
        <f>IF(C449="","",'OPĆI DIO'!$C$1)</f>
        <v/>
      </c>
      <c r="R449" s="59" t="str">
        <f t="shared" si="40"/>
        <v/>
      </c>
      <c r="S449" s="59" t="str">
        <f t="shared" si="41"/>
        <v/>
      </c>
      <c r="T449" s="59" t="str">
        <f t="shared" si="42"/>
        <v/>
      </c>
      <c r="U449" s="59" t="str">
        <f t="shared" si="43"/>
        <v/>
      </c>
      <c r="V449" s="59"/>
      <c r="W449" s="59"/>
      <c r="X449" s="59"/>
      <c r="Y449" s="59"/>
      <c r="Z449" s="59"/>
      <c r="AA449" s="59"/>
      <c r="AB449" s="59"/>
      <c r="AC449" s="59"/>
      <c r="AD449" s="59"/>
      <c r="AE449" s="59" t="s">
        <v>2314</v>
      </c>
      <c r="AF449" s="59" t="s">
        <v>2315</v>
      </c>
      <c r="AG449" s="59" t="str">
        <f t="shared" si="44"/>
        <v>A679078</v>
      </c>
      <c r="AH449" s="59" t="s">
        <v>677</v>
      </c>
    </row>
    <row r="450" spans="1:34" ht="15.75" customHeight="1">
      <c r="A450" s="93"/>
      <c r="B450" s="72" t="str">
        <f t="shared" si="49"/>
        <v/>
      </c>
      <c r="C450" s="99"/>
      <c r="D450" s="72" t="str">
        <f t="shared" si="50"/>
        <v/>
      </c>
      <c r="E450" s="93"/>
      <c r="F450" s="72" t="str">
        <f t="shared" si="51"/>
        <v/>
      </c>
      <c r="G450" s="72" t="str">
        <f t="shared" si="52"/>
        <v/>
      </c>
      <c r="H450" s="77"/>
      <c r="I450" s="77"/>
      <c r="J450" s="77"/>
      <c r="K450" s="99"/>
      <c r="L450" s="100"/>
      <c r="M450" s="100"/>
      <c r="N450" s="99"/>
      <c r="O450" s="82"/>
      <c r="P450" s="75"/>
      <c r="Q450" s="59" t="str">
        <f>IF(C450="","",'OPĆI DIO'!$C$1)</f>
        <v/>
      </c>
      <c r="R450" s="59" t="str">
        <f t="shared" si="40"/>
        <v/>
      </c>
      <c r="S450" s="59" t="str">
        <f t="shared" si="41"/>
        <v/>
      </c>
      <c r="T450" s="59" t="str">
        <f t="shared" si="42"/>
        <v/>
      </c>
      <c r="U450" s="59" t="str">
        <f t="shared" si="43"/>
        <v/>
      </c>
      <c r="V450" s="59"/>
      <c r="W450" s="59"/>
      <c r="X450" s="59"/>
      <c r="Y450" s="59"/>
      <c r="Z450" s="59"/>
      <c r="AA450" s="59"/>
      <c r="AB450" s="59"/>
      <c r="AC450" s="59"/>
      <c r="AD450" s="59"/>
      <c r="AE450" s="59" t="s">
        <v>2316</v>
      </c>
      <c r="AF450" s="59" t="s">
        <v>2317</v>
      </c>
      <c r="AG450" s="59" t="str">
        <f t="shared" si="44"/>
        <v>A679078</v>
      </c>
      <c r="AH450" s="59" t="s">
        <v>677</v>
      </c>
    </row>
    <row r="451" spans="1:34" ht="15.75" customHeight="1">
      <c r="A451" s="93"/>
      <c r="B451" s="72" t="str">
        <f t="shared" si="49"/>
        <v/>
      </c>
      <c r="C451" s="99"/>
      <c r="D451" s="72" t="str">
        <f t="shared" si="50"/>
        <v/>
      </c>
      <c r="E451" s="93"/>
      <c r="F451" s="72" t="str">
        <f t="shared" si="51"/>
        <v/>
      </c>
      <c r="G451" s="72" t="str">
        <f t="shared" si="52"/>
        <v/>
      </c>
      <c r="H451" s="77"/>
      <c r="I451" s="77"/>
      <c r="J451" s="77"/>
      <c r="K451" s="99"/>
      <c r="L451" s="100"/>
      <c r="M451" s="100"/>
      <c r="N451" s="99"/>
      <c r="O451" s="82"/>
      <c r="P451" s="75"/>
      <c r="Q451" s="59" t="str">
        <f>IF(C451="","",'OPĆI DIO'!$C$1)</f>
        <v/>
      </c>
      <c r="R451" s="59" t="str">
        <f t="shared" ref="R451:R501" si="53">LEFT(C451,3)</f>
        <v/>
      </c>
      <c r="S451" s="59" t="str">
        <f t="shared" ref="S451:S501" si="54">LEFT(C451,2)</f>
        <v/>
      </c>
      <c r="T451" s="59" t="str">
        <f t="shared" ref="T451:T501" si="55">MID(G451,2,2)</f>
        <v/>
      </c>
      <c r="U451" s="59" t="str">
        <f t="shared" ref="U451:U501" si="56">LEFT(C451,1)</f>
        <v/>
      </c>
      <c r="V451" s="59"/>
      <c r="W451" s="59"/>
      <c r="X451" s="59"/>
      <c r="Y451" s="59"/>
      <c r="Z451" s="59"/>
      <c r="AA451" s="59"/>
      <c r="AB451" s="59"/>
      <c r="AC451" s="59"/>
      <c r="AD451" s="59"/>
      <c r="AE451" s="59" t="s">
        <v>2318</v>
      </c>
      <c r="AF451" s="59" t="s">
        <v>2319</v>
      </c>
      <c r="AG451" s="59" t="str">
        <f t="shared" si="44"/>
        <v>A679078</v>
      </c>
      <c r="AH451" s="59" t="s">
        <v>677</v>
      </c>
    </row>
    <row r="452" spans="1:34" ht="15.75" customHeight="1">
      <c r="A452" s="93"/>
      <c r="B452" s="72" t="str">
        <f t="shared" si="49"/>
        <v/>
      </c>
      <c r="C452" s="99"/>
      <c r="D452" s="72" t="str">
        <f t="shared" si="50"/>
        <v/>
      </c>
      <c r="E452" s="93"/>
      <c r="F452" s="72" t="str">
        <f t="shared" si="51"/>
        <v/>
      </c>
      <c r="G452" s="72" t="str">
        <f t="shared" si="52"/>
        <v/>
      </c>
      <c r="H452" s="77"/>
      <c r="I452" s="77"/>
      <c r="J452" s="77"/>
      <c r="K452" s="99"/>
      <c r="L452" s="100"/>
      <c r="M452" s="100"/>
      <c r="N452" s="99"/>
      <c r="O452" s="82"/>
      <c r="P452" s="75"/>
      <c r="Q452" s="59" t="str">
        <f>IF(C452="","",'OPĆI DIO'!$C$1)</f>
        <v/>
      </c>
      <c r="R452" s="59" t="str">
        <f t="shared" si="53"/>
        <v/>
      </c>
      <c r="S452" s="59" t="str">
        <f t="shared" si="54"/>
        <v/>
      </c>
      <c r="T452" s="59" t="str">
        <f t="shared" si="55"/>
        <v/>
      </c>
      <c r="U452" s="59" t="str">
        <f t="shared" si="56"/>
        <v/>
      </c>
      <c r="V452" s="59"/>
      <c r="W452" s="59"/>
      <c r="X452" s="59"/>
      <c r="Y452" s="59"/>
      <c r="Z452" s="59"/>
      <c r="AA452" s="59"/>
      <c r="AB452" s="59"/>
      <c r="AC452" s="59"/>
      <c r="AD452" s="59"/>
      <c r="AE452" s="59" t="s">
        <v>2320</v>
      </c>
      <c r="AF452" s="59" t="s">
        <v>2321</v>
      </c>
      <c r="AG452" s="59" t="str">
        <f t="shared" si="44"/>
        <v>A679078</v>
      </c>
      <c r="AH452" s="59" t="s">
        <v>677</v>
      </c>
    </row>
    <row r="453" spans="1:34" ht="15.75" customHeight="1">
      <c r="A453" s="93"/>
      <c r="B453" s="72" t="str">
        <f t="shared" si="49"/>
        <v/>
      </c>
      <c r="C453" s="99"/>
      <c r="D453" s="72" t="str">
        <f t="shared" si="50"/>
        <v/>
      </c>
      <c r="E453" s="93"/>
      <c r="F453" s="72" t="str">
        <f t="shared" si="51"/>
        <v/>
      </c>
      <c r="G453" s="72" t="str">
        <f t="shared" si="52"/>
        <v/>
      </c>
      <c r="H453" s="77"/>
      <c r="I453" s="77"/>
      <c r="J453" s="77"/>
      <c r="K453" s="99"/>
      <c r="L453" s="100"/>
      <c r="M453" s="100"/>
      <c r="N453" s="99"/>
      <c r="O453" s="82"/>
      <c r="P453" s="75"/>
      <c r="Q453" s="59" t="str">
        <f>IF(C453="","",'OPĆI DIO'!$C$1)</f>
        <v/>
      </c>
      <c r="R453" s="59" t="str">
        <f t="shared" si="53"/>
        <v/>
      </c>
      <c r="S453" s="59" t="str">
        <f t="shared" si="54"/>
        <v/>
      </c>
      <c r="T453" s="59" t="str">
        <f t="shared" si="55"/>
        <v/>
      </c>
      <c r="U453" s="59" t="str">
        <f t="shared" si="56"/>
        <v/>
      </c>
      <c r="V453" s="59"/>
      <c r="W453" s="59"/>
      <c r="X453" s="59"/>
      <c r="Y453" s="59"/>
      <c r="Z453" s="59"/>
      <c r="AA453" s="59"/>
      <c r="AB453" s="59"/>
      <c r="AC453" s="59"/>
      <c r="AD453" s="59"/>
      <c r="AE453" s="59" t="s">
        <v>2322</v>
      </c>
      <c r="AF453" s="59" t="s">
        <v>2323</v>
      </c>
      <c r="AG453" s="59" t="str">
        <f t="shared" si="44"/>
        <v>A679078</v>
      </c>
      <c r="AH453" s="59" t="s">
        <v>677</v>
      </c>
    </row>
    <row r="454" spans="1:34" ht="15.75" customHeight="1">
      <c r="A454" s="93"/>
      <c r="B454" s="72" t="str">
        <f t="shared" si="49"/>
        <v/>
      </c>
      <c r="C454" s="99"/>
      <c r="D454" s="72" t="str">
        <f t="shared" si="50"/>
        <v/>
      </c>
      <c r="E454" s="93"/>
      <c r="F454" s="72" t="str">
        <f t="shared" si="51"/>
        <v/>
      </c>
      <c r="G454" s="72" t="str">
        <f t="shared" si="52"/>
        <v/>
      </c>
      <c r="H454" s="77"/>
      <c r="I454" s="77"/>
      <c r="J454" s="77"/>
      <c r="K454" s="99"/>
      <c r="L454" s="100"/>
      <c r="M454" s="100"/>
      <c r="N454" s="99"/>
      <c r="O454" s="82"/>
      <c r="P454" s="75"/>
      <c r="Q454" s="59" t="str">
        <f>IF(C454="","",'OPĆI DIO'!$C$1)</f>
        <v/>
      </c>
      <c r="R454" s="59" t="str">
        <f t="shared" si="53"/>
        <v/>
      </c>
      <c r="S454" s="59" t="str">
        <f t="shared" si="54"/>
        <v/>
      </c>
      <c r="T454" s="59" t="str">
        <f t="shared" si="55"/>
        <v/>
      </c>
      <c r="U454" s="59" t="str">
        <f t="shared" si="56"/>
        <v/>
      </c>
      <c r="V454" s="59"/>
      <c r="W454" s="59"/>
      <c r="X454" s="59"/>
      <c r="Y454" s="59"/>
      <c r="Z454" s="59"/>
      <c r="AA454" s="59"/>
      <c r="AB454" s="59"/>
      <c r="AC454" s="59"/>
      <c r="AD454" s="59"/>
      <c r="AE454" s="59" t="s">
        <v>2324</v>
      </c>
      <c r="AF454" s="59" t="s">
        <v>2325</v>
      </c>
      <c r="AG454" s="59" t="str">
        <f t="shared" si="44"/>
        <v>A679078</v>
      </c>
      <c r="AH454" s="59" t="s">
        <v>677</v>
      </c>
    </row>
    <row r="455" spans="1:34" ht="15.75" customHeight="1">
      <c r="A455" s="93"/>
      <c r="B455" s="72" t="str">
        <f t="shared" si="49"/>
        <v/>
      </c>
      <c r="C455" s="99"/>
      <c r="D455" s="72" t="str">
        <f t="shared" si="50"/>
        <v/>
      </c>
      <c r="E455" s="93"/>
      <c r="F455" s="72" t="str">
        <f t="shared" si="51"/>
        <v/>
      </c>
      <c r="G455" s="72" t="str">
        <f t="shared" si="52"/>
        <v/>
      </c>
      <c r="H455" s="77"/>
      <c r="I455" s="77"/>
      <c r="J455" s="77"/>
      <c r="K455" s="99"/>
      <c r="L455" s="100"/>
      <c r="M455" s="100"/>
      <c r="N455" s="99"/>
      <c r="O455" s="82"/>
      <c r="P455" s="75"/>
      <c r="Q455" s="59" t="str">
        <f>IF(C455="","",'OPĆI DIO'!$C$1)</f>
        <v/>
      </c>
      <c r="R455" s="59" t="str">
        <f t="shared" si="53"/>
        <v/>
      </c>
      <c r="S455" s="59" t="str">
        <f t="shared" si="54"/>
        <v/>
      </c>
      <c r="T455" s="59" t="str">
        <f t="shared" si="55"/>
        <v/>
      </c>
      <c r="U455" s="59" t="str">
        <f t="shared" si="56"/>
        <v/>
      </c>
      <c r="V455" s="59"/>
      <c r="W455" s="59"/>
      <c r="X455" s="59"/>
      <c r="Y455" s="59"/>
      <c r="Z455" s="59"/>
      <c r="AA455" s="59"/>
      <c r="AB455" s="59"/>
      <c r="AC455" s="59"/>
      <c r="AD455" s="59"/>
      <c r="AE455" s="59" t="s">
        <v>2326</v>
      </c>
      <c r="AF455" s="59" t="s">
        <v>2327</v>
      </c>
      <c r="AG455" s="59" t="str">
        <f t="shared" si="44"/>
        <v>A679078</v>
      </c>
      <c r="AH455" s="59" t="s">
        <v>677</v>
      </c>
    </row>
    <row r="456" spans="1:34" ht="15.75" customHeight="1">
      <c r="A456" s="93"/>
      <c r="B456" s="72" t="str">
        <f t="shared" si="49"/>
        <v/>
      </c>
      <c r="C456" s="99"/>
      <c r="D456" s="72" t="str">
        <f t="shared" si="50"/>
        <v/>
      </c>
      <c r="E456" s="93"/>
      <c r="F456" s="72" t="str">
        <f t="shared" si="51"/>
        <v/>
      </c>
      <c r="G456" s="72" t="str">
        <f t="shared" si="52"/>
        <v/>
      </c>
      <c r="H456" s="77"/>
      <c r="I456" s="77"/>
      <c r="J456" s="77"/>
      <c r="K456" s="99"/>
      <c r="L456" s="100"/>
      <c r="M456" s="100"/>
      <c r="N456" s="99"/>
      <c r="O456" s="82"/>
      <c r="P456" s="75"/>
      <c r="Q456" s="59" t="str">
        <f>IF(C456="","",'OPĆI DIO'!$C$1)</f>
        <v/>
      </c>
      <c r="R456" s="59" t="str">
        <f t="shared" si="53"/>
        <v/>
      </c>
      <c r="S456" s="59" t="str">
        <f t="shared" si="54"/>
        <v/>
      </c>
      <c r="T456" s="59" t="str">
        <f t="shared" si="55"/>
        <v/>
      </c>
      <c r="U456" s="59" t="str">
        <f t="shared" si="56"/>
        <v/>
      </c>
      <c r="V456" s="59"/>
      <c r="W456" s="59"/>
      <c r="X456" s="59"/>
      <c r="Y456" s="59"/>
      <c r="Z456" s="59"/>
      <c r="AA456" s="59"/>
      <c r="AB456" s="59"/>
      <c r="AC456" s="59"/>
      <c r="AD456" s="59"/>
      <c r="AE456" s="59" t="s">
        <v>2328</v>
      </c>
      <c r="AF456" s="59" t="s">
        <v>2329</v>
      </c>
      <c r="AG456" s="59" t="str">
        <f t="shared" ref="AG456:AG519" si="57">LEFT(AE456,7)</f>
        <v>A679078</v>
      </c>
      <c r="AH456" s="59" t="s">
        <v>677</v>
      </c>
    </row>
    <row r="457" spans="1:34" ht="15.75" customHeight="1">
      <c r="A457" s="93"/>
      <c r="B457" s="72" t="str">
        <f t="shared" si="49"/>
        <v/>
      </c>
      <c r="C457" s="99"/>
      <c r="D457" s="72" t="str">
        <f t="shared" si="50"/>
        <v/>
      </c>
      <c r="E457" s="93"/>
      <c r="F457" s="72" t="str">
        <f t="shared" si="51"/>
        <v/>
      </c>
      <c r="G457" s="72" t="str">
        <f t="shared" si="52"/>
        <v/>
      </c>
      <c r="H457" s="77"/>
      <c r="I457" s="77"/>
      <c r="J457" s="77"/>
      <c r="K457" s="99"/>
      <c r="L457" s="100"/>
      <c r="M457" s="100"/>
      <c r="N457" s="99"/>
      <c r="O457" s="82"/>
      <c r="P457" s="75"/>
      <c r="Q457" s="59" t="str">
        <f>IF(C457="","",'OPĆI DIO'!$C$1)</f>
        <v/>
      </c>
      <c r="R457" s="59" t="str">
        <f t="shared" si="53"/>
        <v/>
      </c>
      <c r="S457" s="59" t="str">
        <f t="shared" si="54"/>
        <v/>
      </c>
      <c r="T457" s="59" t="str">
        <f t="shared" si="55"/>
        <v/>
      </c>
      <c r="U457" s="59" t="str">
        <f t="shared" si="56"/>
        <v/>
      </c>
      <c r="V457" s="59"/>
      <c r="W457" s="59"/>
      <c r="X457" s="59"/>
      <c r="Y457" s="59"/>
      <c r="Z457" s="59"/>
      <c r="AA457" s="59"/>
      <c r="AB457" s="59"/>
      <c r="AC457" s="59"/>
      <c r="AD457" s="59"/>
      <c r="AE457" s="59" t="s">
        <v>2330</v>
      </c>
      <c r="AF457" s="59" t="s">
        <v>2331</v>
      </c>
      <c r="AG457" s="59" t="str">
        <f t="shared" si="57"/>
        <v>A679078</v>
      </c>
      <c r="AH457" s="59" t="s">
        <v>677</v>
      </c>
    </row>
    <row r="458" spans="1:34" ht="15.75" customHeight="1">
      <c r="A458" s="93"/>
      <c r="B458" s="72" t="str">
        <f t="shared" si="49"/>
        <v/>
      </c>
      <c r="C458" s="99"/>
      <c r="D458" s="72" t="str">
        <f t="shared" si="50"/>
        <v/>
      </c>
      <c r="E458" s="93"/>
      <c r="F458" s="72" t="str">
        <f t="shared" si="51"/>
        <v/>
      </c>
      <c r="G458" s="72" t="str">
        <f t="shared" si="52"/>
        <v/>
      </c>
      <c r="H458" s="77"/>
      <c r="I458" s="77"/>
      <c r="J458" s="77"/>
      <c r="K458" s="99"/>
      <c r="L458" s="100"/>
      <c r="M458" s="100"/>
      <c r="N458" s="99"/>
      <c r="O458" s="82"/>
      <c r="P458" s="75"/>
      <c r="Q458" s="59" t="str">
        <f>IF(C458="","",'OPĆI DIO'!$C$1)</f>
        <v/>
      </c>
      <c r="R458" s="59" t="str">
        <f t="shared" si="53"/>
        <v/>
      </c>
      <c r="S458" s="59" t="str">
        <f t="shared" si="54"/>
        <v/>
      </c>
      <c r="T458" s="59" t="str">
        <f t="shared" si="55"/>
        <v/>
      </c>
      <c r="U458" s="59" t="str">
        <f t="shared" si="56"/>
        <v/>
      </c>
      <c r="V458" s="59"/>
      <c r="W458" s="59"/>
      <c r="X458" s="59"/>
      <c r="Y458" s="59"/>
      <c r="Z458" s="59"/>
      <c r="AA458" s="59"/>
      <c r="AB458" s="59"/>
      <c r="AC458" s="59"/>
      <c r="AD458" s="59"/>
      <c r="AE458" s="59" t="s">
        <v>2332</v>
      </c>
      <c r="AF458" s="59" t="s">
        <v>2333</v>
      </c>
      <c r="AG458" s="59" t="str">
        <f t="shared" si="57"/>
        <v>A679078</v>
      </c>
      <c r="AH458" s="59" t="s">
        <v>677</v>
      </c>
    </row>
    <row r="459" spans="1:34" ht="15.75" customHeight="1">
      <c r="A459" s="93"/>
      <c r="B459" s="72" t="str">
        <f t="shared" si="49"/>
        <v/>
      </c>
      <c r="C459" s="99"/>
      <c r="D459" s="72" t="str">
        <f t="shared" si="50"/>
        <v/>
      </c>
      <c r="E459" s="93"/>
      <c r="F459" s="72" t="str">
        <f t="shared" si="51"/>
        <v/>
      </c>
      <c r="G459" s="72" t="str">
        <f t="shared" si="52"/>
        <v/>
      </c>
      <c r="H459" s="77"/>
      <c r="I459" s="77"/>
      <c r="J459" s="77"/>
      <c r="K459" s="99"/>
      <c r="L459" s="100"/>
      <c r="M459" s="100"/>
      <c r="N459" s="99"/>
      <c r="O459" s="82"/>
      <c r="P459" s="75"/>
      <c r="Q459" s="59" t="str">
        <f>IF(C459="","",'OPĆI DIO'!$C$1)</f>
        <v/>
      </c>
      <c r="R459" s="59" t="str">
        <f t="shared" si="53"/>
        <v/>
      </c>
      <c r="S459" s="59" t="str">
        <f t="shared" si="54"/>
        <v/>
      </c>
      <c r="T459" s="59" t="str">
        <f t="shared" si="55"/>
        <v/>
      </c>
      <c r="U459" s="59" t="str">
        <f t="shared" si="56"/>
        <v/>
      </c>
      <c r="V459" s="59"/>
      <c r="W459" s="59"/>
      <c r="X459" s="59"/>
      <c r="Y459" s="59"/>
      <c r="Z459" s="59"/>
      <c r="AA459" s="59"/>
      <c r="AB459" s="59"/>
      <c r="AC459" s="59"/>
      <c r="AD459" s="59"/>
      <c r="AE459" s="59" t="s">
        <v>2334</v>
      </c>
      <c r="AF459" s="59" t="s">
        <v>2335</v>
      </c>
      <c r="AG459" s="59" t="str">
        <f t="shared" si="57"/>
        <v>A679078</v>
      </c>
      <c r="AH459" s="59" t="s">
        <v>677</v>
      </c>
    </row>
    <row r="460" spans="1:34" ht="15.75" customHeight="1">
      <c r="A460" s="93"/>
      <c r="B460" s="72" t="str">
        <f t="shared" si="49"/>
        <v/>
      </c>
      <c r="C460" s="99"/>
      <c r="D460" s="72" t="str">
        <f t="shared" si="50"/>
        <v/>
      </c>
      <c r="E460" s="93"/>
      <c r="F460" s="72" t="str">
        <f t="shared" si="51"/>
        <v/>
      </c>
      <c r="G460" s="72" t="str">
        <f t="shared" si="52"/>
        <v/>
      </c>
      <c r="H460" s="77"/>
      <c r="I460" s="77"/>
      <c r="J460" s="77"/>
      <c r="K460" s="99"/>
      <c r="L460" s="100"/>
      <c r="M460" s="100"/>
      <c r="N460" s="99"/>
      <c r="O460" s="82"/>
      <c r="P460" s="75"/>
      <c r="Q460" s="59" t="str">
        <f>IF(C460="","",'OPĆI DIO'!$C$1)</f>
        <v/>
      </c>
      <c r="R460" s="59" t="str">
        <f t="shared" si="53"/>
        <v/>
      </c>
      <c r="S460" s="59" t="str">
        <f t="shared" si="54"/>
        <v/>
      </c>
      <c r="T460" s="59" t="str">
        <f t="shared" si="55"/>
        <v/>
      </c>
      <c r="U460" s="59" t="str">
        <f t="shared" si="56"/>
        <v/>
      </c>
      <c r="V460" s="59"/>
      <c r="W460" s="59"/>
      <c r="X460" s="59"/>
      <c r="Y460" s="59"/>
      <c r="Z460" s="59"/>
      <c r="AA460" s="59"/>
      <c r="AB460" s="59"/>
      <c r="AC460" s="59"/>
      <c r="AD460" s="59"/>
      <c r="AE460" s="59" t="s">
        <v>2336</v>
      </c>
      <c r="AF460" s="59" t="s">
        <v>2337</v>
      </c>
      <c r="AG460" s="59" t="str">
        <f t="shared" si="57"/>
        <v>A679078</v>
      </c>
      <c r="AH460" s="59" t="s">
        <v>677</v>
      </c>
    </row>
    <row r="461" spans="1:34" ht="15.75" customHeight="1">
      <c r="A461" s="93"/>
      <c r="B461" s="72" t="str">
        <f t="shared" si="49"/>
        <v/>
      </c>
      <c r="C461" s="99"/>
      <c r="D461" s="72" t="str">
        <f t="shared" si="50"/>
        <v/>
      </c>
      <c r="E461" s="93"/>
      <c r="F461" s="72" t="str">
        <f t="shared" si="51"/>
        <v/>
      </c>
      <c r="G461" s="72" t="str">
        <f t="shared" si="52"/>
        <v/>
      </c>
      <c r="H461" s="77"/>
      <c r="I461" s="77"/>
      <c r="J461" s="77"/>
      <c r="K461" s="99"/>
      <c r="L461" s="100"/>
      <c r="M461" s="100"/>
      <c r="N461" s="99"/>
      <c r="O461" s="82"/>
      <c r="P461" s="75"/>
      <c r="Q461" s="59" t="str">
        <f>IF(C461="","",'OPĆI DIO'!$C$1)</f>
        <v/>
      </c>
      <c r="R461" s="59" t="str">
        <f t="shared" si="53"/>
        <v/>
      </c>
      <c r="S461" s="59" t="str">
        <f t="shared" si="54"/>
        <v/>
      </c>
      <c r="T461" s="59" t="str">
        <f t="shared" si="55"/>
        <v/>
      </c>
      <c r="U461" s="59" t="str">
        <f t="shared" si="56"/>
        <v/>
      </c>
      <c r="V461" s="59"/>
      <c r="W461" s="59"/>
      <c r="X461" s="59"/>
      <c r="Y461" s="59"/>
      <c r="Z461" s="59"/>
      <c r="AA461" s="59"/>
      <c r="AB461" s="59"/>
      <c r="AC461" s="59"/>
      <c r="AD461" s="59"/>
      <c r="AE461" s="59" t="s">
        <v>2338</v>
      </c>
      <c r="AF461" s="59" t="s">
        <v>2339</v>
      </c>
      <c r="AG461" s="59" t="str">
        <f t="shared" si="57"/>
        <v>A679078</v>
      </c>
      <c r="AH461" s="59" t="s">
        <v>677</v>
      </c>
    </row>
    <row r="462" spans="1:34" ht="15.75" customHeight="1">
      <c r="A462" s="93"/>
      <c r="B462" s="72" t="str">
        <f t="shared" si="49"/>
        <v/>
      </c>
      <c r="C462" s="99"/>
      <c r="D462" s="72" t="str">
        <f t="shared" si="50"/>
        <v/>
      </c>
      <c r="E462" s="93"/>
      <c r="F462" s="72" t="str">
        <f t="shared" si="51"/>
        <v/>
      </c>
      <c r="G462" s="72" t="str">
        <f t="shared" si="52"/>
        <v/>
      </c>
      <c r="H462" s="77"/>
      <c r="I462" s="77"/>
      <c r="J462" s="77"/>
      <c r="K462" s="99"/>
      <c r="L462" s="100"/>
      <c r="M462" s="100"/>
      <c r="N462" s="99"/>
      <c r="O462" s="82"/>
      <c r="P462" s="75"/>
      <c r="Q462" s="59" t="str">
        <f>IF(C462="","",'OPĆI DIO'!$C$1)</f>
        <v/>
      </c>
      <c r="R462" s="59" t="str">
        <f t="shared" si="53"/>
        <v/>
      </c>
      <c r="S462" s="59" t="str">
        <f t="shared" si="54"/>
        <v/>
      </c>
      <c r="T462" s="59" t="str">
        <f t="shared" si="55"/>
        <v/>
      </c>
      <c r="U462" s="59" t="str">
        <f t="shared" si="56"/>
        <v/>
      </c>
      <c r="V462" s="59"/>
      <c r="W462" s="59"/>
      <c r="X462" s="59"/>
      <c r="Y462" s="59"/>
      <c r="Z462" s="59"/>
      <c r="AA462" s="59"/>
      <c r="AB462" s="59"/>
      <c r="AC462" s="59"/>
      <c r="AD462" s="59"/>
      <c r="AE462" s="59" t="s">
        <v>2340</v>
      </c>
      <c r="AF462" s="59" t="s">
        <v>2341</v>
      </c>
      <c r="AG462" s="59" t="str">
        <f t="shared" si="57"/>
        <v>A679078</v>
      </c>
      <c r="AH462" s="59" t="s">
        <v>677</v>
      </c>
    </row>
    <row r="463" spans="1:34" ht="15.75" customHeight="1">
      <c r="A463" s="93"/>
      <c r="B463" s="72" t="str">
        <f t="shared" si="49"/>
        <v/>
      </c>
      <c r="C463" s="99"/>
      <c r="D463" s="72" t="str">
        <f t="shared" si="50"/>
        <v/>
      </c>
      <c r="E463" s="93"/>
      <c r="F463" s="72" t="str">
        <f t="shared" si="51"/>
        <v/>
      </c>
      <c r="G463" s="72" t="str">
        <f t="shared" si="52"/>
        <v/>
      </c>
      <c r="H463" s="77"/>
      <c r="I463" s="77"/>
      <c r="J463" s="77"/>
      <c r="K463" s="99"/>
      <c r="L463" s="100"/>
      <c r="M463" s="100"/>
      <c r="N463" s="99"/>
      <c r="O463" s="82"/>
      <c r="P463" s="75"/>
      <c r="Q463" s="59" t="str">
        <f>IF(C463="","",'OPĆI DIO'!$C$1)</f>
        <v/>
      </c>
      <c r="R463" s="59" t="str">
        <f t="shared" si="53"/>
        <v/>
      </c>
      <c r="S463" s="59" t="str">
        <f t="shared" si="54"/>
        <v/>
      </c>
      <c r="T463" s="59" t="str">
        <f t="shared" si="55"/>
        <v/>
      </c>
      <c r="U463" s="59" t="str">
        <f t="shared" si="56"/>
        <v/>
      </c>
      <c r="V463" s="59"/>
      <c r="W463" s="59"/>
      <c r="X463" s="59"/>
      <c r="Y463" s="59"/>
      <c r="Z463" s="59"/>
      <c r="AA463" s="59"/>
      <c r="AB463" s="59"/>
      <c r="AC463" s="59"/>
      <c r="AD463" s="59"/>
      <c r="AE463" s="59" t="s">
        <v>2342</v>
      </c>
      <c r="AF463" s="59" t="s">
        <v>2343</v>
      </c>
      <c r="AG463" s="59" t="str">
        <f t="shared" si="57"/>
        <v>A679078</v>
      </c>
      <c r="AH463" s="59" t="s">
        <v>677</v>
      </c>
    </row>
    <row r="464" spans="1:34" ht="15.75" customHeight="1">
      <c r="A464" s="93"/>
      <c r="B464" s="72" t="str">
        <f t="shared" si="49"/>
        <v/>
      </c>
      <c r="C464" s="99"/>
      <c r="D464" s="72" t="str">
        <f t="shared" si="50"/>
        <v/>
      </c>
      <c r="E464" s="93"/>
      <c r="F464" s="72" t="str">
        <f t="shared" si="51"/>
        <v/>
      </c>
      <c r="G464" s="72" t="str">
        <f t="shared" si="52"/>
        <v/>
      </c>
      <c r="H464" s="77"/>
      <c r="I464" s="77"/>
      <c r="J464" s="77"/>
      <c r="K464" s="99"/>
      <c r="L464" s="100"/>
      <c r="M464" s="100"/>
      <c r="N464" s="99"/>
      <c r="O464" s="82"/>
      <c r="P464" s="75"/>
      <c r="Q464" s="59" t="str">
        <f>IF(C464="","",'OPĆI DIO'!$C$1)</f>
        <v/>
      </c>
      <c r="R464" s="59" t="str">
        <f t="shared" si="53"/>
        <v/>
      </c>
      <c r="S464" s="59" t="str">
        <f t="shared" si="54"/>
        <v/>
      </c>
      <c r="T464" s="59" t="str">
        <f t="shared" si="55"/>
        <v/>
      </c>
      <c r="U464" s="59" t="str">
        <f t="shared" si="56"/>
        <v/>
      </c>
      <c r="V464" s="59"/>
      <c r="W464" s="59"/>
      <c r="X464" s="59"/>
      <c r="Y464" s="59"/>
      <c r="Z464" s="59"/>
      <c r="AA464" s="59"/>
      <c r="AB464" s="59"/>
      <c r="AC464" s="59"/>
      <c r="AD464" s="59"/>
      <c r="AE464" s="59" t="s">
        <v>2344</v>
      </c>
      <c r="AF464" s="59" t="s">
        <v>2345</v>
      </c>
      <c r="AG464" s="59" t="str">
        <f t="shared" si="57"/>
        <v>A679078</v>
      </c>
      <c r="AH464" s="59" t="s">
        <v>677</v>
      </c>
    </row>
    <row r="465" spans="1:34" ht="15.75" customHeight="1">
      <c r="A465" s="93"/>
      <c r="B465" s="72" t="str">
        <f t="shared" si="49"/>
        <v/>
      </c>
      <c r="C465" s="99"/>
      <c r="D465" s="72" t="str">
        <f t="shared" si="50"/>
        <v/>
      </c>
      <c r="E465" s="93"/>
      <c r="F465" s="72" t="str">
        <f t="shared" si="51"/>
        <v/>
      </c>
      <c r="G465" s="72" t="str">
        <f t="shared" si="52"/>
        <v/>
      </c>
      <c r="H465" s="77"/>
      <c r="I465" s="77"/>
      <c r="J465" s="77"/>
      <c r="K465" s="99"/>
      <c r="L465" s="100"/>
      <c r="M465" s="100"/>
      <c r="N465" s="99"/>
      <c r="O465" s="82"/>
      <c r="P465" s="75"/>
      <c r="Q465" s="59" t="str">
        <f>IF(C465="","",'OPĆI DIO'!$C$1)</f>
        <v/>
      </c>
      <c r="R465" s="59" t="str">
        <f t="shared" si="53"/>
        <v/>
      </c>
      <c r="S465" s="59" t="str">
        <f t="shared" si="54"/>
        <v/>
      </c>
      <c r="T465" s="59" t="str">
        <f t="shared" si="55"/>
        <v/>
      </c>
      <c r="U465" s="59" t="str">
        <f t="shared" si="56"/>
        <v/>
      </c>
      <c r="V465" s="59"/>
      <c r="W465" s="59"/>
      <c r="X465" s="59"/>
      <c r="Y465" s="59"/>
      <c r="Z465" s="59"/>
      <c r="AA465" s="59"/>
      <c r="AB465" s="59"/>
      <c r="AC465" s="59"/>
      <c r="AD465" s="59"/>
      <c r="AE465" s="59" t="s">
        <v>2346</v>
      </c>
      <c r="AF465" s="59" t="s">
        <v>2347</v>
      </c>
      <c r="AG465" s="59" t="str">
        <f t="shared" si="57"/>
        <v>A679078</v>
      </c>
      <c r="AH465" s="59" t="s">
        <v>677</v>
      </c>
    </row>
    <row r="466" spans="1:34" ht="15.75" customHeight="1">
      <c r="A466" s="93"/>
      <c r="B466" s="72" t="str">
        <f t="shared" si="49"/>
        <v/>
      </c>
      <c r="C466" s="99"/>
      <c r="D466" s="72" t="str">
        <f t="shared" si="50"/>
        <v/>
      </c>
      <c r="E466" s="93"/>
      <c r="F466" s="72" t="str">
        <f t="shared" si="51"/>
        <v/>
      </c>
      <c r="G466" s="72" t="str">
        <f t="shared" si="52"/>
        <v/>
      </c>
      <c r="H466" s="77"/>
      <c r="I466" s="77"/>
      <c r="J466" s="77"/>
      <c r="K466" s="99"/>
      <c r="L466" s="100"/>
      <c r="M466" s="100"/>
      <c r="N466" s="99"/>
      <c r="O466" s="82"/>
      <c r="P466" s="75"/>
      <c r="Q466" s="59" t="str">
        <f>IF(C466="","",'OPĆI DIO'!$C$1)</f>
        <v/>
      </c>
      <c r="R466" s="59" t="str">
        <f t="shared" si="53"/>
        <v/>
      </c>
      <c r="S466" s="59" t="str">
        <f t="shared" si="54"/>
        <v/>
      </c>
      <c r="T466" s="59" t="str">
        <f t="shared" si="55"/>
        <v/>
      </c>
      <c r="U466" s="59" t="str">
        <f t="shared" si="56"/>
        <v/>
      </c>
      <c r="V466" s="59"/>
      <c r="W466" s="59"/>
      <c r="X466" s="59"/>
      <c r="Y466" s="59"/>
      <c r="Z466" s="59"/>
      <c r="AA466" s="59"/>
      <c r="AB466" s="59"/>
      <c r="AC466" s="59"/>
      <c r="AD466" s="59"/>
      <c r="AE466" s="59" t="s">
        <v>2348</v>
      </c>
      <c r="AF466" s="59" t="s">
        <v>2349</v>
      </c>
      <c r="AG466" s="59" t="str">
        <f t="shared" si="57"/>
        <v>A679078</v>
      </c>
      <c r="AH466" s="59" t="s">
        <v>677</v>
      </c>
    </row>
    <row r="467" spans="1:34" ht="15.75" customHeight="1">
      <c r="A467" s="93"/>
      <c r="B467" s="72" t="str">
        <f t="shared" si="49"/>
        <v/>
      </c>
      <c r="C467" s="99"/>
      <c r="D467" s="72" t="str">
        <f t="shared" si="50"/>
        <v/>
      </c>
      <c r="E467" s="93"/>
      <c r="F467" s="72" t="str">
        <f t="shared" si="51"/>
        <v/>
      </c>
      <c r="G467" s="72" t="str">
        <f t="shared" si="52"/>
        <v/>
      </c>
      <c r="H467" s="77"/>
      <c r="I467" s="77"/>
      <c r="J467" s="77"/>
      <c r="K467" s="99"/>
      <c r="L467" s="100"/>
      <c r="M467" s="100"/>
      <c r="N467" s="99"/>
      <c r="O467" s="99"/>
      <c r="P467" s="75"/>
      <c r="Q467" s="59" t="str">
        <f>IF(C467="","",'OPĆI DIO'!$C$1)</f>
        <v/>
      </c>
      <c r="R467" s="59" t="str">
        <f t="shared" si="53"/>
        <v/>
      </c>
      <c r="S467" s="59" t="str">
        <f t="shared" si="54"/>
        <v/>
      </c>
      <c r="T467" s="59" t="str">
        <f t="shared" si="55"/>
        <v/>
      </c>
      <c r="U467" s="59" t="str">
        <f t="shared" si="56"/>
        <v/>
      </c>
      <c r="V467" s="59"/>
      <c r="W467" s="59"/>
      <c r="X467" s="59"/>
      <c r="Y467" s="59"/>
      <c r="Z467" s="59"/>
      <c r="AA467" s="59"/>
      <c r="AB467" s="59"/>
      <c r="AC467" s="59"/>
      <c r="AD467" s="59"/>
      <c r="AE467" s="59" t="s">
        <v>2350</v>
      </c>
      <c r="AF467" s="59" t="s">
        <v>2351</v>
      </c>
      <c r="AG467" s="59" t="str">
        <f t="shared" si="57"/>
        <v>A679078</v>
      </c>
      <c r="AH467" s="59" t="s">
        <v>677</v>
      </c>
    </row>
    <row r="468" spans="1:34" ht="15.75" customHeight="1">
      <c r="A468" s="93"/>
      <c r="B468" s="72" t="str">
        <f t="shared" si="49"/>
        <v/>
      </c>
      <c r="C468" s="99"/>
      <c r="D468" s="72" t="str">
        <f t="shared" si="50"/>
        <v/>
      </c>
      <c r="E468" s="93"/>
      <c r="F468" s="72" t="str">
        <f t="shared" si="51"/>
        <v/>
      </c>
      <c r="G468" s="72" t="str">
        <f t="shared" si="52"/>
        <v/>
      </c>
      <c r="H468" s="77"/>
      <c r="I468" s="77"/>
      <c r="J468" s="77"/>
      <c r="K468" s="99"/>
      <c r="L468" s="100"/>
      <c r="M468" s="100"/>
      <c r="N468" s="99"/>
      <c r="O468" s="99"/>
      <c r="P468" s="75"/>
      <c r="Q468" s="59" t="str">
        <f>IF(C468="","",'OPĆI DIO'!$C$1)</f>
        <v/>
      </c>
      <c r="R468" s="59" t="str">
        <f t="shared" si="53"/>
        <v/>
      </c>
      <c r="S468" s="59" t="str">
        <f t="shared" si="54"/>
        <v/>
      </c>
      <c r="T468" s="59" t="str">
        <f t="shared" si="55"/>
        <v/>
      </c>
      <c r="U468" s="59" t="str">
        <f t="shared" si="56"/>
        <v/>
      </c>
      <c r="V468" s="59"/>
      <c r="W468" s="59"/>
      <c r="X468" s="59"/>
      <c r="Y468" s="59"/>
      <c r="Z468" s="59"/>
      <c r="AA468" s="59"/>
      <c r="AB468" s="59"/>
      <c r="AC468" s="59"/>
      <c r="AD468" s="59"/>
      <c r="AE468" s="59" t="s">
        <v>2352</v>
      </c>
      <c r="AF468" s="59" t="s">
        <v>2353</v>
      </c>
      <c r="AG468" s="59" t="str">
        <f t="shared" si="57"/>
        <v>A679078</v>
      </c>
      <c r="AH468" s="59" t="s">
        <v>677</v>
      </c>
    </row>
    <row r="469" spans="1:34" ht="15.75" customHeight="1">
      <c r="A469" s="93"/>
      <c r="B469" s="72" t="str">
        <f t="shared" si="49"/>
        <v/>
      </c>
      <c r="C469" s="99"/>
      <c r="D469" s="72" t="str">
        <f t="shared" si="50"/>
        <v/>
      </c>
      <c r="E469" s="93"/>
      <c r="F469" s="72" t="str">
        <f t="shared" si="51"/>
        <v/>
      </c>
      <c r="G469" s="72" t="str">
        <f t="shared" si="52"/>
        <v/>
      </c>
      <c r="H469" s="77"/>
      <c r="I469" s="77"/>
      <c r="J469" s="77"/>
      <c r="K469" s="99"/>
      <c r="L469" s="100"/>
      <c r="M469" s="100"/>
      <c r="N469" s="99"/>
      <c r="O469" s="99"/>
      <c r="P469" s="75"/>
      <c r="Q469" s="59" t="str">
        <f>IF(C469="","",'OPĆI DIO'!$C$1)</f>
        <v/>
      </c>
      <c r="R469" s="59" t="str">
        <f t="shared" si="53"/>
        <v/>
      </c>
      <c r="S469" s="59" t="str">
        <f t="shared" si="54"/>
        <v/>
      </c>
      <c r="T469" s="59" t="str">
        <f t="shared" si="55"/>
        <v/>
      </c>
      <c r="U469" s="59" t="str">
        <f t="shared" si="56"/>
        <v/>
      </c>
      <c r="V469" s="59"/>
      <c r="W469" s="59"/>
      <c r="X469" s="59"/>
      <c r="Y469" s="59"/>
      <c r="Z469" s="59"/>
      <c r="AA469" s="59"/>
      <c r="AB469" s="59"/>
      <c r="AC469" s="59"/>
      <c r="AD469" s="59"/>
      <c r="AE469" s="59" t="s">
        <v>2354</v>
      </c>
      <c r="AF469" s="59" t="s">
        <v>2355</v>
      </c>
      <c r="AG469" s="59" t="str">
        <f t="shared" si="57"/>
        <v>A679078</v>
      </c>
      <c r="AH469" s="59" t="s">
        <v>677</v>
      </c>
    </row>
    <row r="470" spans="1:34" ht="15.75" customHeight="1">
      <c r="A470" s="93"/>
      <c r="B470" s="72" t="str">
        <f t="shared" si="49"/>
        <v/>
      </c>
      <c r="C470" s="99"/>
      <c r="D470" s="72" t="str">
        <f t="shared" si="50"/>
        <v/>
      </c>
      <c r="E470" s="93"/>
      <c r="F470" s="72" t="str">
        <f t="shared" si="51"/>
        <v/>
      </c>
      <c r="G470" s="72" t="str">
        <f t="shared" si="52"/>
        <v/>
      </c>
      <c r="H470" s="77"/>
      <c r="I470" s="77"/>
      <c r="J470" s="77"/>
      <c r="K470" s="99"/>
      <c r="L470" s="100"/>
      <c r="M470" s="100"/>
      <c r="N470" s="99"/>
      <c r="O470" s="99"/>
      <c r="P470" s="75"/>
      <c r="Q470" s="59" t="str">
        <f>IF(C470="","",'OPĆI DIO'!$C$1)</f>
        <v/>
      </c>
      <c r="R470" s="59" t="str">
        <f t="shared" si="53"/>
        <v/>
      </c>
      <c r="S470" s="59" t="str">
        <f t="shared" si="54"/>
        <v/>
      </c>
      <c r="T470" s="59" t="str">
        <f t="shared" si="55"/>
        <v/>
      </c>
      <c r="U470" s="59" t="str">
        <f t="shared" si="56"/>
        <v/>
      </c>
      <c r="V470" s="59"/>
      <c r="W470" s="59"/>
      <c r="X470" s="59"/>
      <c r="Y470" s="59"/>
      <c r="Z470" s="59"/>
      <c r="AA470" s="59"/>
      <c r="AB470" s="59"/>
      <c r="AC470" s="59"/>
      <c r="AD470" s="59"/>
      <c r="AE470" s="59" t="s">
        <v>2356</v>
      </c>
      <c r="AF470" s="59" t="s">
        <v>2357</v>
      </c>
      <c r="AG470" s="59" t="str">
        <f t="shared" si="57"/>
        <v>A679078</v>
      </c>
      <c r="AH470" s="59" t="s">
        <v>677</v>
      </c>
    </row>
    <row r="471" spans="1:34" ht="15.75" customHeight="1">
      <c r="A471" s="93"/>
      <c r="B471" s="72" t="str">
        <f t="shared" si="49"/>
        <v/>
      </c>
      <c r="C471" s="99"/>
      <c r="D471" s="72" t="str">
        <f t="shared" si="50"/>
        <v/>
      </c>
      <c r="E471" s="93"/>
      <c r="F471" s="72" t="str">
        <f t="shared" si="51"/>
        <v/>
      </c>
      <c r="G471" s="72" t="str">
        <f t="shared" si="52"/>
        <v/>
      </c>
      <c r="H471" s="77"/>
      <c r="I471" s="77"/>
      <c r="J471" s="77"/>
      <c r="K471" s="99"/>
      <c r="L471" s="100"/>
      <c r="M471" s="100"/>
      <c r="N471" s="99"/>
      <c r="O471" s="99"/>
      <c r="P471" s="75"/>
      <c r="Q471" s="59" t="str">
        <f>IF(C471="","",'OPĆI DIO'!$C$1)</f>
        <v/>
      </c>
      <c r="R471" s="59" t="str">
        <f t="shared" si="53"/>
        <v/>
      </c>
      <c r="S471" s="59" t="str">
        <f t="shared" si="54"/>
        <v/>
      </c>
      <c r="T471" s="59" t="str">
        <f t="shared" si="55"/>
        <v/>
      </c>
      <c r="U471" s="59" t="str">
        <f t="shared" si="56"/>
        <v/>
      </c>
      <c r="V471" s="59"/>
      <c r="W471" s="59"/>
      <c r="X471" s="59"/>
      <c r="Y471" s="59"/>
      <c r="Z471" s="59"/>
      <c r="AA471" s="59"/>
      <c r="AB471" s="59"/>
      <c r="AC471" s="59"/>
      <c r="AD471" s="59"/>
      <c r="AE471" s="59" t="s">
        <v>2358</v>
      </c>
      <c r="AF471" s="59" t="s">
        <v>2359</v>
      </c>
      <c r="AG471" s="59" t="str">
        <f t="shared" si="57"/>
        <v>A679078</v>
      </c>
      <c r="AH471" s="59" t="s">
        <v>677</v>
      </c>
    </row>
    <row r="472" spans="1:34" ht="15.75" customHeight="1">
      <c r="A472" s="93"/>
      <c r="B472" s="72" t="str">
        <f t="shared" si="49"/>
        <v/>
      </c>
      <c r="C472" s="99"/>
      <c r="D472" s="72" t="str">
        <f t="shared" si="50"/>
        <v/>
      </c>
      <c r="E472" s="93"/>
      <c r="F472" s="72" t="str">
        <f t="shared" si="51"/>
        <v/>
      </c>
      <c r="G472" s="72" t="str">
        <f t="shared" si="52"/>
        <v/>
      </c>
      <c r="H472" s="77"/>
      <c r="I472" s="77"/>
      <c r="J472" s="77"/>
      <c r="K472" s="99"/>
      <c r="L472" s="100"/>
      <c r="M472" s="100"/>
      <c r="N472" s="99"/>
      <c r="O472" s="99"/>
      <c r="P472" s="75"/>
      <c r="Q472" s="59" t="str">
        <f>IF(C472="","",'OPĆI DIO'!$C$1)</f>
        <v/>
      </c>
      <c r="R472" s="59" t="str">
        <f t="shared" si="53"/>
        <v/>
      </c>
      <c r="S472" s="59" t="str">
        <f t="shared" si="54"/>
        <v/>
      </c>
      <c r="T472" s="59" t="str">
        <f t="shared" si="55"/>
        <v/>
      </c>
      <c r="U472" s="59" t="str">
        <f t="shared" si="56"/>
        <v/>
      </c>
      <c r="V472" s="59"/>
      <c r="W472" s="59"/>
      <c r="X472" s="59"/>
      <c r="Y472" s="59"/>
      <c r="Z472" s="59"/>
      <c r="AA472" s="59"/>
      <c r="AB472" s="59"/>
      <c r="AC472" s="59"/>
      <c r="AD472" s="59"/>
      <c r="AE472" s="59" t="s">
        <v>2360</v>
      </c>
      <c r="AF472" s="59" t="s">
        <v>2361</v>
      </c>
      <c r="AG472" s="59" t="str">
        <f t="shared" si="57"/>
        <v>A679078</v>
      </c>
      <c r="AH472" s="59" t="s">
        <v>677</v>
      </c>
    </row>
    <row r="473" spans="1:34" ht="15.75" customHeight="1">
      <c r="A473" s="93"/>
      <c r="B473" s="72" t="str">
        <f t="shared" si="49"/>
        <v/>
      </c>
      <c r="C473" s="99"/>
      <c r="D473" s="72" t="str">
        <f t="shared" si="50"/>
        <v/>
      </c>
      <c r="E473" s="93"/>
      <c r="F473" s="72" t="str">
        <f t="shared" si="51"/>
        <v/>
      </c>
      <c r="G473" s="72" t="str">
        <f t="shared" si="52"/>
        <v/>
      </c>
      <c r="H473" s="77"/>
      <c r="I473" s="77"/>
      <c r="J473" s="77"/>
      <c r="K473" s="99"/>
      <c r="L473" s="100"/>
      <c r="M473" s="100"/>
      <c r="N473" s="99"/>
      <c r="O473" s="99"/>
      <c r="P473" s="75"/>
      <c r="Q473" s="59" t="str">
        <f>IF(C473="","",'OPĆI DIO'!$C$1)</f>
        <v/>
      </c>
      <c r="R473" s="59" t="str">
        <f t="shared" si="53"/>
        <v/>
      </c>
      <c r="S473" s="59" t="str">
        <f t="shared" si="54"/>
        <v/>
      </c>
      <c r="T473" s="59" t="str">
        <f t="shared" si="55"/>
        <v/>
      </c>
      <c r="U473" s="59" t="str">
        <f t="shared" si="56"/>
        <v/>
      </c>
      <c r="V473" s="59"/>
      <c r="W473" s="59"/>
      <c r="X473" s="59"/>
      <c r="Y473" s="59"/>
      <c r="Z473" s="59"/>
      <c r="AA473" s="59"/>
      <c r="AB473" s="59"/>
      <c r="AC473" s="59"/>
      <c r="AD473" s="59"/>
      <c r="AE473" s="59" t="s">
        <v>2362</v>
      </c>
      <c r="AF473" s="59" t="s">
        <v>2363</v>
      </c>
      <c r="AG473" s="59" t="str">
        <f t="shared" si="57"/>
        <v>A679078</v>
      </c>
      <c r="AH473" s="59" t="s">
        <v>677</v>
      </c>
    </row>
    <row r="474" spans="1:34" ht="15.75" customHeight="1">
      <c r="A474" s="93"/>
      <c r="B474" s="72" t="str">
        <f t="shared" si="49"/>
        <v/>
      </c>
      <c r="C474" s="99"/>
      <c r="D474" s="72" t="str">
        <f t="shared" si="50"/>
        <v/>
      </c>
      <c r="E474" s="93"/>
      <c r="F474" s="72" t="str">
        <f t="shared" si="51"/>
        <v/>
      </c>
      <c r="G474" s="72" t="str">
        <f t="shared" si="52"/>
        <v/>
      </c>
      <c r="H474" s="77"/>
      <c r="I474" s="77"/>
      <c r="J474" s="77"/>
      <c r="K474" s="99"/>
      <c r="L474" s="100"/>
      <c r="M474" s="100"/>
      <c r="N474" s="99"/>
      <c r="O474" s="99"/>
      <c r="P474" s="75"/>
      <c r="Q474" s="59" t="str">
        <f>IF(C474="","",'OPĆI DIO'!$C$1)</f>
        <v/>
      </c>
      <c r="R474" s="59" t="str">
        <f t="shared" si="53"/>
        <v/>
      </c>
      <c r="S474" s="59" t="str">
        <f t="shared" si="54"/>
        <v/>
      </c>
      <c r="T474" s="59" t="str">
        <f t="shared" si="55"/>
        <v/>
      </c>
      <c r="U474" s="59" t="str">
        <f t="shared" si="56"/>
        <v/>
      </c>
      <c r="V474" s="59"/>
      <c r="W474" s="59"/>
      <c r="X474" s="59"/>
      <c r="Y474" s="59"/>
      <c r="Z474" s="59"/>
      <c r="AA474" s="59"/>
      <c r="AB474" s="59"/>
      <c r="AC474" s="59"/>
      <c r="AD474" s="59"/>
      <c r="AE474" s="59" t="s">
        <v>2364</v>
      </c>
      <c r="AF474" s="59" t="s">
        <v>2365</v>
      </c>
      <c r="AG474" s="59" t="str">
        <f t="shared" si="57"/>
        <v>A679078</v>
      </c>
      <c r="AH474" s="59" t="s">
        <v>677</v>
      </c>
    </row>
    <row r="475" spans="1:34" ht="15.75" customHeight="1">
      <c r="A475" s="93"/>
      <c r="B475" s="72" t="str">
        <f t="shared" ref="B475:B501" si="58">IFERROR(VLOOKUP(A475,$V$6:$W$23,2,FALSE),"")</f>
        <v/>
      </c>
      <c r="C475" s="99"/>
      <c r="D475" s="72" t="str">
        <f t="shared" ref="D475:D501" si="59">IFERROR(VLOOKUP(C475,$Y$5:$AA$129,2,FALSE),"")</f>
        <v/>
      </c>
      <c r="E475" s="93"/>
      <c r="F475" s="72" t="str">
        <f t="shared" ref="F475:F501" si="60">IFERROR(VLOOKUP(E475,$AE$6:$AF$1090,2,FALSE),"")</f>
        <v/>
      </c>
      <c r="G475" s="72" t="str">
        <f t="shared" ref="G475:G501" si="61">IFERROR(VLOOKUP(E475,$AE$6:$AH$1090,4,FALSE),"")</f>
        <v/>
      </c>
      <c r="H475" s="77"/>
      <c r="I475" s="77"/>
      <c r="J475" s="77"/>
      <c r="K475" s="99"/>
      <c r="L475" s="100"/>
      <c r="M475" s="100"/>
      <c r="N475" s="99"/>
      <c r="O475" s="99"/>
      <c r="P475" s="75"/>
      <c r="Q475" s="59" t="str">
        <f>IF(C475="","",'OPĆI DIO'!$C$1)</f>
        <v/>
      </c>
      <c r="R475" s="59" t="str">
        <f t="shared" si="53"/>
        <v/>
      </c>
      <c r="S475" s="59" t="str">
        <f t="shared" si="54"/>
        <v/>
      </c>
      <c r="T475" s="59" t="str">
        <f t="shared" si="55"/>
        <v/>
      </c>
      <c r="U475" s="59" t="str">
        <f t="shared" si="56"/>
        <v/>
      </c>
      <c r="V475" s="59"/>
      <c r="W475" s="59"/>
      <c r="X475" s="59"/>
      <c r="Y475" s="59"/>
      <c r="Z475" s="59"/>
      <c r="AA475" s="59"/>
      <c r="AB475" s="59"/>
      <c r="AC475" s="59"/>
      <c r="AD475" s="59"/>
      <c r="AE475" s="59" t="s">
        <v>2366</v>
      </c>
      <c r="AF475" s="59" t="s">
        <v>2367</v>
      </c>
      <c r="AG475" s="59" t="str">
        <f t="shared" si="57"/>
        <v>A679078</v>
      </c>
      <c r="AH475" s="59" t="s">
        <v>677</v>
      </c>
    </row>
    <row r="476" spans="1:34" ht="15.75" customHeight="1">
      <c r="A476" s="93"/>
      <c r="B476" s="72" t="str">
        <f t="shared" si="58"/>
        <v/>
      </c>
      <c r="C476" s="99"/>
      <c r="D476" s="72" t="str">
        <f t="shared" si="59"/>
        <v/>
      </c>
      <c r="E476" s="93"/>
      <c r="F476" s="72" t="str">
        <f t="shared" si="60"/>
        <v/>
      </c>
      <c r="G476" s="72" t="str">
        <f t="shared" si="61"/>
        <v/>
      </c>
      <c r="H476" s="77"/>
      <c r="I476" s="77"/>
      <c r="J476" s="77"/>
      <c r="K476" s="99"/>
      <c r="L476" s="100"/>
      <c r="M476" s="100"/>
      <c r="N476" s="99"/>
      <c r="O476" s="99"/>
      <c r="P476" s="75"/>
      <c r="Q476" s="59" t="str">
        <f>IF(C476="","",'OPĆI DIO'!$C$1)</f>
        <v/>
      </c>
      <c r="R476" s="59" t="str">
        <f t="shared" si="53"/>
        <v/>
      </c>
      <c r="S476" s="59" t="str">
        <f t="shared" si="54"/>
        <v/>
      </c>
      <c r="T476" s="59" t="str">
        <f t="shared" si="55"/>
        <v/>
      </c>
      <c r="U476" s="59" t="str">
        <f t="shared" si="56"/>
        <v/>
      </c>
      <c r="V476" s="59"/>
      <c r="W476" s="59"/>
      <c r="X476" s="59"/>
      <c r="Y476" s="59"/>
      <c r="Z476" s="59"/>
      <c r="AA476" s="59"/>
      <c r="AB476" s="59"/>
      <c r="AC476" s="59"/>
      <c r="AD476" s="59"/>
      <c r="AE476" s="59" t="s">
        <v>2368</v>
      </c>
      <c r="AF476" s="59" t="s">
        <v>2369</v>
      </c>
      <c r="AG476" s="59" t="str">
        <f t="shared" si="57"/>
        <v>A679078</v>
      </c>
      <c r="AH476" s="59" t="s">
        <v>677</v>
      </c>
    </row>
    <row r="477" spans="1:34" ht="15.75" customHeight="1">
      <c r="A477" s="93"/>
      <c r="B477" s="72" t="str">
        <f t="shared" si="58"/>
        <v/>
      </c>
      <c r="C477" s="99"/>
      <c r="D477" s="72" t="str">
        <f t="shared" si="59"/>
        <v/>
      </c>
      <c r="E477" s="93"/>
      <c r="F477" s="72" t="str">
        <f t="shared" si="60"/>
        <v/>
      </c>
      <c r="G477" s="72" t="str">
        <f t="shared" si="61"/>
        <v/>
      </c>
      <c r="H477" s="77"/>
      <c r="I477" s="77"/>
      <c r="J477" s="77"/>
      <c r="K477" s="99"/>
      <c r="L477" s="100"/>
      <c r="M477" s="100"/>
      <c r="N477" s="99"/>
      <c r="O477" s="99"/>
      <c r="P477" s="75"/>
      <c r="Q477" s="59" t="str">
        <f>IF(C477="","",'OPĆI DIO'!$C$1)</f>
        <v/>
      </c>
      <c r="R477" s="59" t="str">
        <f t="shared" si="53"/>
        <v/>
      </c>
      <c r="S477" s="59" t="str">
        <f t="shared" si="54"/>
        <v/>
      </c>
      <c r="T477" s="59" t="str">
        <f t="shared" si="55"/>
        <v/>
      </c>
      <c r="U477" s="59" t="str">
        <f t="shared" si="56"/>
        <v/>
      </c>
      <c r="V477" s="59"/>
      <c r="W477" s="59"/>
      <c r="X477" s="59"/>
      <c r="Y477" s="59"/>
      <c r="Z477" s="59"/>
      <c r="AA477" s="59"/>
      <c r="AB477" s="59"/>
      <c r="AC477" s="59"/>
      <c r="AD477" s="59"/>
      <c r="AE477" s="59" t="s">
        <v>2370</v>
      </c>
      <c r="AF477" s="59" t="s">
        <v>2371</v>
      </c>
      <c r="AG477" s="59" t="str">
        <f t="shared" si="57"/>
        <v>A679078</v>
      </c>
      <c r="AH477" s="59" t="s">
        <v>677</v>
      </c>
    </row>
    <row r="478" spans="1:34" ht="15.75" customHeight="1">
      <c r="A478" s="93"/>
      <c r="B478" s="72" t="str">
        <f t="shared" si="58"/>
        <v/>
      </c>
      <c r="C478" s="99"/>
      <c r="D478" s="72" t="str">
        <f t="shared" si="59"/>
        <v/>
      </c>
      <c r="E478" s="93"/>
      <c r="F478" s="72" t="str">
        <f t="shared" si="60"/>
        <v/>
      </c>
      <c r="G478" s="72" t="str">
        <f t="shared" si="61"/>
        <v/>
      </c>
      <c r="H478" s="77"/>
      <c r="I478" s="77"/>
      <c r="J478" s="77"/>
      <c r="K478" s="99"/>
      <c r="L478" s="100"/>
      <c r="M478" s="100"/>
      <c r="N478" s="99"/>
      <c r="O478" s="99"/>
      <c r="P478" s="75"/>
      <c r="Q478" s="59" t="str">
        <f>IF(C478="","",'OPĆI DIO'!$C$1)</f>
        <v/>
      </c>
      <c r="R478" s="59" t="str">
        <f t="shared" si="53"/>
        <v/>
      </c>
      <c r="S478" s="59" t="str">
        <f t="shared" si="54"/>
        <v/>
      </c>
      <c r="T478" s="59" t="str">
        <f t="shared" si="55"/>
        <v/>
      </c>
      <c r="U478" s="59" t="str">
        <f t="shared" si="56"/>
        <v/>
      </c>
      <c r="V478" s="59"/>
      <c r="W478" s="59"/>
      <c r="X478" s="59"/>
      <c r="Y478" s="59"/>
      <c r="Z478" s="59"/>
      <c r="AA478" s="59"/>
      <c r="AB478" s="59"/>
      <c r="AC478" s="59"/>
      <c r="AD478" s="59"/>
      <c r="AE478" s="59" t="s">
        <v>2372</v>
      </c>
      <c r="AF478" s="59" t="s">
        <v>2373</v>
      </c>
      <c r="AG478" s="59" t="str">
        <f t="shared" si="57"/>
        <v>A679078</v>
      </c>
      <c r="AH478" s="59" t="s">
        <v>677</v>
      </c>
    </row>
    <row r="479" spans="1:34" ht="15.75" customHeight="1">
      <c r="A479" s="93"/>
      <c r="B479" s="72" t="str">
        <f t="shared" si="58"/>
        <v/>
      </c>
      <c r="C479" s="99"/>
      <c r="D479" s="72" t="str">
        <f t="shared" si="59"/>
        <v/>
      </c>
      <c r="E479" s="93"/>
      <c r="F479" s="72" t="str">
        <f t="shared" si="60"/>
        <v/>
      </c>
      <c r="G479" s="72" t="str">
        <f t="shared" si="61"/>
        <v/>
      </c>
      <c r="H479" s="77"/>
      <c r="I479" s="77"/>
      <c r="J479" s="77"/>
      <c r="K479" s="99"/>
      <c r="L479" s="100"/>
      <c r="M479" s="100"/>
      <c r="N479" s="99"/>
      <c r="O479" s="99"/>
      <c r="P479" s="75"/>
      <c r="Q479" s="59" t="str">
        <f>IF(C479="","",'OPĆI DIO'!$C$1)</f>
        <v/>
      </c>
      <c r="R479" s="59" t="str">
        <f t="shared" si="53"/>
        <v/>
      </c>
      <c r="S479" s="59" t="str">
        <f t="shared" si="54"/>
        <v/>
      </c>
      <c r="T479" s="59" t="str">
        <f t="shared" si="55"/>
        <v/>
      </c>
      <c r="U479" s="59" t="str">
        <f t="shared" si="56"/>
        <v/>
      </c>
      <c r="V479" s="59"/>
      <c r="W479" s="59"/>
      <c r="X479" s="59"/>
      <c r="Y479" s="59"/>
      <c r="Z479" s="59"/>
      <c r="AA479" s="59"/>
      <c r="AB479" s="59"/>
      <c r="AC479" s="59"/>
      <c r="AD479" s="59"/>
      <c r="AE479" s="59" t="s">
        <v>2374</v>
      </c>
      <c r="AF479" s="59" t="s">
        <v>2375</v>
      </c>
      <c r="AG479" s="59" t="str">
        <f t="shared" si="57"/>
        <v>A679078</v>
      </c>
      <c r="AH479" s="59" t="s">
        <v>677</v>
      </c>
    </row>
    <row r="480" spans="1:34" ht="15.75" customHeight="1">
      <c r="A480" s="93"/>
      <c r="B480" s="72" t="str">
        <f t="shared" si="58"/>
        <v/>
      </c>
      <c r="C480" s="99"/>
      <c r="D480" s="72" t="str">
        <f t="shared" si="59"/>
        <v/>
      </c>
      <c r="E480" s="93"/>
      <c r="F480" s="72" t="str">
        <f t="shared" si="60"/>
        <v/>
      </c>
      <c r="G480" s="72" t="str">
        <f t="shared" si="61"/>
        <v/>
      </c>
      <c r="H480" s="77"/>
      <c r="I480" s="77"/>
      <c r="J480" s="77"/>
      <c r="K480" s="99"/>
      <c r="L480" s="100"/>
      <c r="M480" s="100"/>
      <c r="N480" s="99"/>
      <c r="O480" s="99"/>
      <c r="P480" s="75"/>
      <c r="Q480" s="59" t="str">
        <f>IF(C480="","",'OPĆI DIO'!$C$1)</f>
        <v/>
      </c>
      <c r="R480" s="59" t="str">
        <f t="shared" si="53"/>
        <v/>
      </c>
      <c r="S480" s="59" t="str">
        <f t="shared" si="54"/>
        <v/>
      </c>
      <c r="T480" s="59" t="str">
        <f t="shared" si="55"/>
        <v/>
      </c>
      <c r="U480" s="59" t="str">
        <f t="shared" si="56"/>
        <v/>
      </c>
      <c r="V480" s="59"/>
      <c r="W480" s="59"/>
      <c r="X480" s="59"/>
      <c r="Y480" s="59"/>
      <c r="Z480" s="59"/>
      <c r="AA480" s="59"/>
      <c r="AB480" s="59"/>
      <c r="AC480" s="59"/>
      <c r="AD480" s="59"/>
      <c r="AE480" s="59" t="s">
        <v>2376</v>
      </c>
      <c r="AF480" s="59" t="s">
        <v>2377</v>
      </c>
      <c r="AG480" s="59" t="str">
        <f t="shared" si="57"/>
        <v>A679078</v>
      </c>
      <c r="AH480" s="59" t="s">
        <v>677</v>
      </c>
    </row>
    <row r="481" spans="1:34" ht="15.75" customHeight="1">
      <c r="A481" s="93"/>
      <c r="B481" s="72" t="str">
        <f t="shared" si="58"/>
        <v/>
      </c>
      <c r="C481" s="99"/>
      <c r="D481" s="72" t="str">
        <f t="shared" si="59"/>
        <v/>
      </c>
      <c r="E481" s="93"/>
      <c r="F481" s="72" t="str">
        <f t="shared" si="60"/>
        <v/>
      </c>
      <c r="G481" s="72" t="str">
        <f t="shared" si="61"/>
        <v/>
      </c>
      <c r="H481" s="77"/>
      <c r="I481" s="77"/>
      <c r="J481" s="77"/>
      <c r="K481" s="99"/>
      <c r="L481" s="100"/>
      <c r="M481" s="100"/>
      <c r="N481" s="99"/>
      <c r="O481" s="99"/>
      <c r="P481" s="75"/>
      <c r="Q481" s="59" t="str">
        <f>IF(C481="","",'OPĆI DIO'!$C$1)</f>
        <v/>
      </c>
      <c r="R481" s="59" t="str">
        <f t="shared" si="53"/>
        <v/>
      </c>
      <c r="S481" s="59" t="str">
        <f t="shared" si="54"/>
        <v/>
      </c>
      <c r="T481" s="59" t="str">
        <f t="shared" si="55"/>
        <v/>
      </c>
      <c r="U481" s="59" t="str">
        <f t="shared" si="56"/>
        <v/>
      </c>
      <c r="V481" s="59"/>
      <c r="W481" s="59"/>
      <c r="X481" s="59"/>
      <c r="Y481" s="59"/>
      <c r="Z481" s="59"/>
      <c r="AA481" s="59"/>
      <c r="AB481" s="59"/>
      <c r="AC481" s="59"/>
      <c r="AD481" s="59"/>
      <c r="AE481" s="59" t="s">
        <v>2378</v>
      </c>
      <c r="AF481" s="59" t="s">
        <v>2379</v>
      </c>
      <c r="AG481" s="59" t="str">
        <f t="shared" si="57"/>
        <v>A679078</v>
      </c>
      <c r="AH481" s="59" t="s">
        <v>677</v>
      </c>
    </row>
    <row r="482" spans="1:34" ht="15.75" customHeight="1">
      <c r="A482" s="93"/>
      <c r="B482" s="72" t="str">
        <f t="shared" si="58"/>
        <v/>
      </c>
      <c r="C482" s="99"/>
      <c r="D482" s="72" t="str">
        <f t="shared" si="59"/>
        <v/>
      </c>
      <c r="E482" s="93"/>
      <c r="F482" s="72" t="str">
        <f t="shared" si="60"/>
        <v/>
      </c>
      <c r="G482" s="72" t="str">
        <f t="shared" si="61"/>
        <v/>
      </c>
      <c r="H482" s="77"/>
      <c r="I482" s="77"/>
      <c r="J482" s="77"/>
      <c r="K482" s="99"/>
      <c r="L482" s="100"/>
      <c r="M482" s="100"/>
      <c r="N482" s="99"/>
      <c r="O482" s="99"/>
      <c r="P482" s="75"/>
      <c r="Q482" s="59" t="str">
        <f>IF(C482="","",'OPĆI DIO'!$C$1)</f>
        <v/>
      </c>
      <c r="R482" s="59" t="str">
        <f t="shared" si="53"/>
        <v/>
      </c>
      <c r="S482" s="59" t="str">
        <f t="shared" si="54"/>
        <v/>
      </c>
      <c r="T482" s="59" t="str">
        <f t="shared" si="55"/>
        <v/>
      </c>
      <c r="U482" s="59" t="str">
        <f t="shared" si="56"/>
        <v/>
      </c>
      <c r="V482" s="59"/>
      <c r="W482" s="59"/>
      <c r="X482" s="59"/>
      <c r="Y482" s="59"/>
      <c r="Z482" s="59"/>
      <c r="AA482" s="59"/>
      <c r="AB482" s="59"/>
      <c r="AC482" s="59"/>
      <c r="AD482" s="59"/>
      <c r="AE482" s="59" t="s">
        <v>2380</v>
      </c>
      <c r="AF482" s="59" t="s">
        <v>2381</v>
      </c>
      <c r="AG482" s="59" t="str">
        <f t="shared" si="57"/>
        <v>A679078</v>
      </c>
      <c r="AH482" s="59" t="s">
        <v>677</v>
      </c>
    </row>
    <row r="483" spans="1:34" ht="15.75" customHeight="1">
      <c r="A483" s="93"/>
      <c r="B483" s="72" t="str">
        <f t="shared" si="58"/>
        <v/>
      </c>
      <c r="C483" s="99"/>
      <c r="D483" s="72" t="str">
        <f t="shared" si="59"/>
        <v/>
      </c>
      <c r="E483" s="93"/>
      <c r="F483" s="72" t="str">
        <f t="shared" si="60"/>
        <v/>
      </c>
      <c r="G483" s="72" t="str">
        <f t="shared" si="61"/>
        <v/>
      </c>
      <c r="H483" s="77"/>
      <c r="I483" s="77"/>
      <c r="J483" s="77"/>
      <c r="K483" s="99"/>
      <c r="L483" s="100"/>
      <c r="M483" s="100"/>
      <c r="N483" s="99"/>
      <c r="O483" s="99"/>
      <c r="P483" s="75"/>
      <c r="Q483" s="59" t="str">
        <f>IF(C483="","",'OPĆI DIO'!$C$1)</f>
        <v/>
      </c>
      <c r="R483" s="59" t="str">
        <f t="shared" si="53"/>
        <v/>
      </c>
      <c r="S483" s="59" t="str">
        <f t="shared" si="54"/>
        <v/>
      </c>
      <c r="T483" s="59" t="str">
        <f t="shared" si="55"/>
        <v/>
      </c>
      <c r="U483" s="59" t="str">
        <f t="shared" si="56"/>
        <v/>
      </c>
      <c r="V483" s="59"/>
      <c r="W483" s="59"/>
      <c r="X483" s="59"/>
      <c r="Y483" s="59"/>
      <c r="Z483" s="59"/>
      <c r="AA483" s="59"/>
      <c r="AB483" s="59"/>
      <c r="AC483" s="59"/>
      <c r="AD483" s="59"/>
      <c r="AE483" s="59" t="s">
        <v>2382</v>
      </c>
      <c r="AF483" s="59" t="s">
        <v>2383</v>
      </c>
      <c r="AG483" s="59" t="str">
        <f t="shared" si="57"/>
        <v>A679078</v>
      </c>
      <c r="AH483" s="59" t="s">
        <v>677</v>
      </c>
    </row>
    <row r="484" spans="1:34" ht="15.75" customHeight="1">
      <c r="A484" s="93"/>
      <c r="B484" s="72" t="str">
        <f t="shared" si="58"/>
        <v/>
      </c>
      <c r="C484" s="99"/>
      <c r="D484" s="72" t="str">
        <f t="shared" si="59"/>
        <v/>
      </c>
      <c r="E484" s="93"/>
      <c r="F484" s="72" t="str">
        <f t="shared" si="60"/>
        <v/>
      </c>
      <c r="G484" s="72" t="str">
        <f t="shared" si="61"/>
        <v/>
      </c>
      <c r="H484" s="77"/>
      <c r="I484" s="77"/>
      <c r="J484" s="77"/>
      <c r="K484" s="99"/>
      <c r="L484" s="100"/>
      <c r="M484" s="100"/>
      <c r="N484" s="99"/>
      <c r="O484" s="99"/>
      <c r="P484" s="75"/>
      <c r="Q484" s="59" t="str">
        <f>IF(C484="","",'OPĆI DIO'!$C$1)</f>
        <v/>
      </c>
      <c r="R484" s="59" t="str">
        <f t="shared" si="53"/>
        <v/>
      </c>
      <c r="S484" s="59" t="str">
        <f t="shared" si="54"/>
        <v/>
      </c>
      <c r="T484" s="59" t="str">
        <f t="shared" si="55"/>
        <v/>
      </c>
      <c r="U484" s="59" t="str">
        <f t="shared" si="56"/>
        <v/>
      </c>
      <c r="V484" s="59"/>
      <c r="W484" s="59"/>
      <c r="X484" s="59"/>
      <c r="Y484" s="59"/>
      <c r="Z484" s="59"/>
      <c r="AA484" s="59"/>
      <c r="AB484" s="59"/>
      <c r="AC484" s="59"/>
      <c r="AD484" s="59"/>
      <c r="AE484" s="59" t="s">
        <v>2384</v>
      </c>
      <c r="AF484" s="59" t="s">
        <v>2385</v>
      </c>
      <c r="AG484" s="59" t="str">
        <f t="shared" si="57"/>
        <v>A679078</v>
      </c>
      <c r="AH484" s="59" t="s">
        <v>677</v>
      </c>
    </row>
    <row r="485" spans="1:34" ht="15.75" customHeight="1">
      <c r="A485" s="93"/>
      <c r="B485" s="72" t="str">
        <f t="shared" si="58"/>
        <v/>
      </c>
      <c r="C485" s="99"/>
      <c r="D485" s="72" t="str">
        <f t="shared" si="59"/>
        <v/>
      </c>
      <c r="E485" s="93"/>
      <c r="F485" s="72" t="str">
        <f t="shared" si="60"/>
        <v/>
      </c>
      <c r="G485" s="72" t="str">
        <f t="shared" si="61"/>
        <v/>
      </c>
      <c r="H485" s="77"/>
      <c r="I485" s="77"/>
      <c r="J485" s="77"/>
      <c r="K485" s="99"/>
      <c r="L485" s="100"/>
      <c r="M485" s="100"/>
      <c r="N485" s="99"/>
      <c r="O485" s="99"/>
      <c r="P485" s="75"/>
      <c r="Q485" s="59" t="str">
        <f>IF(C485="","",'OPĆI DIO'!$C$1)</f>
        <v/>
      </c>
      <c r="R485" s="59" t="str">
        <f t="shared" si="53"/>
        <v/>
      </c>
      <c r="S485" s="59" t="str">
        <f t="shared" si="54"/>
        <v/>
      </c>
      <c r="T485" s="59" t="str">
        <f t="shared" si="55"/>
        <v/>
      </c>
      <c r="U485" s="59" t="str">
        <f t="shared" si="56"/>
        <v/>
      </c>
      <c r="V485" s="59"/>
      <c r="W485" s="59"/>
      <c r="X485" s="59"/>
      <c r="Y485" s="59"/>
      <c r="Z485" s="59"/>
      <c r="AA485" s="59"/>
      <c r="AB485" s="59"/>
      <c r="AC485" s="59"/>
      <c r="AD485" s="59"/>
      <c r="AE485" s="59" t="s">
        <v>2386</v>
      </c>
      <c r="AF485" s="59" t="s">
        <v>2387</v>
      </c>
      <c r="AG485" s="59" t="str">
        <f t="shared" si="57"/>
        <v>A679078</v>
      </c>
      <c r="AH485" s="59" t="s">
        <v>677</v>
      </c>
    </row>
    <row r="486" spans="1:34" ht="15.75" customHeight="1">
      <c r="A486" s="93"/>
      <c r="B486" s="72" t="str">
        <f t="shared" si="58"/>
        <v/>
      </c>
      <c r="C486" s="99"/>
      <c r="D486" s="72" t="str">
        <f t="shared" si="59"/>
        <v/>
      </c>
      <c r="E486" s="93"/>
      <c r="F486" s="72" t="str">
        <f t="shared" si="60"/>
        <v/>
      </c>
      <c r="G486" s="72" t="str">
        <f t="shared" si="61"/>
        <v/>
      </c>
      <c r="H486" s="77"/>
      <c r="I486" s="77"/>
      <c r="J486" s="77"/>
      <c r="K486" s="99"/>
      <c r="L486" s="100"/>
      <c r="M486" s="100"/>
      <c r="N486" s="99"/>
      <c r="O486" s="99"/>
      <c r="P486" s="75"/>
      <c r="Q486" s="59" t="str">
        <f>IF(C486="","",'OPĆI DIO'!$C$1)</f>
        <v/>
      </c>
      <c r="R486" s="59" t="str">
        <f t="shared" si="53"/>
        <v/>
      </c>
      <c r="S486" s="59" t="str">
        <f t="shared" si="54"/>
        <v/>
      </c>
      <c r="T486" s="59" t="str">
        <f t="shared" si="55"/>
        <v/>
      </c>
      <c r="U486" s="59" t="str">
        <f t="shared" si="56"/>
        <v/>
      </c>
      <c r="V486" s="59"/>
      <c r="W486" s="59"/>
      <c r="X486" s="59"/>
      <c r="Y486" s="59"/>
      <c r="Z486" s="59"/>
      <c r="AA486" s="59"/>
      <c r="AB486" s="59"/>
      <c r="AC486" s="59"/>
      <c r="AD486" s="59"/>
      <c r="AE486" s="59" t="s">
        <v>2388</v>
      </c>
      <c r="AF486" s="59" t="s">
        <v>2389</v>
      </c>
      <c r="AG486" s="59" t="str">
        <f t="shared" si="57"/>
        <v>A679078</v>
      </c>
      <c r="AH486" s="59" t="s">
        <v>677</v>
      </c>
    </row>
    <row r="487" spans="1:34" ht="15.75" customHeight="1">
      <c r="A487" s="93"/>
      <c r="B487" s="72" t="str">
        <f t="shared" si="58"/>
        <v/>
      </c>
      <c r="C487" s="99"/>
      <c r="D487" s="72" t="str">
        <f t="shared" si="59"/>
        <v/>
      </c>
      <c r="E487" s="93"/>
      <c r="F487" s="72" t="str">
        <f t="shared" si="60"/>
        <v/>
      </c>
      <c r="G487" s="72" t="str">
        <f t="shared" si="61"/>
        <v/>
      </c>
      <c r="H487" s="77"/>
      <c r="I487" s="77"/>
      <c r="J487" s="77"/>
      <c r="K487" s="99"/>
      <c r="L487" s="100"/>
      <c r="M487" s="100"/>
      <c r="N487" s="99"/>
      <c r="O487" s="99"/>
      <c r="P487" s="75"/>
      <c r="Q487" s="59" t="str">
        <f>IF(C487="","",'OPĆI DIO'!$C$1)</f>
        <v/>
      </c>
      <c r="R487" s="59" t="str">
        <f t="shared" si="53"/>
        <v/>
      </c>
      <c r="S487" s="59" t="str">
        <f t="shared" si="54"/>
        <v/>
      </c>
      <c r="T487" s="59" t="str">
        <f t="shared" si="55"/>
        <v/>
      </c>
      <c r="U487" s="59" t="str">
        <f t="shared" si="56"/>
        <v/>
      </c>
      <c r="V487" s="59"/>
      <c r="W487" s="59"/>
      <c r="X487" s="59"/>
      <c r="Y487" s="59"/>
      <c r="Z487" s="59"/>
      <c r="AA487" s="59"/>
      <c r="AB487" s="59"/>
      <c r="AC487" s="59"/>
      <c r="AD487" s="59"/>
      <c r="AE487" s="59" t="s">
        <v>2390</v>
      </c>
      <c r="AF487" s="59" t="s">
        <v>2391</v>
      </c>
      <c r="AG487" s="59" t="str">
        <f t="shared" si="57"/>
        <v>A679078</v>
      </c>
      <c r="AH487" s="59" t="s">
        <v>677</v>
      </c>
    </row>
    <row r="488" spans="1:34" ht="15.75" customHeight="1">
      <c r="A488" s="93"/>
      <c r="B488" s="72" t="str">
        <f t="shared" si="58"/>
        <v/>
      </c>
      <c r="C488" s="99"/>
      <c r="D488" s="72" t="str">
        <f t="shared" si="59"/>
        <v/>
      </c>
      <c r="E488" s="93"/>
      <c r="F488" s="72" t="str">
        <f t="shared" si="60"/>
        <v/>
      </c>
      <c r="G488" s="72" t="str">
        <f t="shared" si="61"/>
        <v/>
      </c>
      <c r="H488" s="77"/>
      <c r="I488" s="77"/>
      <c r="J488" s="77"/>
      <c r="K488" s="99"/>
      <c r="L488" s="100"/>
      <c r="M488" s="100"/>
      <c r="N488" s="99"/>
      <c r="O488" s="99"/>
      <c r="P488" s="75"/>
      <c r="Q488" s="59" t="str">
        <f>IF(C488="","",'OPĆI DIO'!$C$1)</f>
        <v/>
      </c>
      <c r="R488" s="59" t="str">
        <f t="shared" si="53"/>
        <v/>
      </c>
      <c r="S488" s="59" t="str">
        <f t="shared" si="54"/>
        <v/>
      </c>
      <c r="T488" s="59" t="str">
        <f t="shared" si="55"/>
        <v/>
      </c>
      <c r="U488" s="59" t="str">
        <f t="shared" si="56"/>
        <v/>
      </c>
      <c r="V488" s="59"/>
      <c r="W488" s="59"/>
      <c r="X488" s="59"/>
      <c r="Y488" s="59"/>
      <c r="Z488" s="59"/>
      <c r="AA488" s="59"/>
      <c r="AB488" s="59"/>
      <c r="AC488" s="59"/>
      <c r="AD488" s="59"/>
      <c r="AE488" s="59" t="s">
        <v>2392</v>
      </c>
      <c r="AF488" s="59" t="s">
        <v>2393</v>
      </c>
      <c r="AG488" s="59" t="str">
        <f t="shared" si="57"/>
        <v>A679078</v>
      </c>
      <c r="AH488" s="59" t="s">
        <v>677</v>
      </c>
    </row>
    <row r="489" spans="1:34" ht="15.75" customHeight="1">
      <c r="A489" s="93"/>
      <c r="B489" s="72" t="str">
        <f t="shared" si="58"/>
        <v/>
      </c>
      <c r="C489" s="99"/>
      <c r="D489" s="72" t="str">
        <f t="shared" si="59"/>
        <v/>
      </c>
      <c r="E489" s="93"/>
      <c r="F489" s="72" t="str">
        <f t="shared" si="60"/>
        <v/>
      </c>
      <c r="G489" s="72" t="str">
        <f t="shared" si="61"/>
        <v/>
      </c>
      <c r="H489" s="77"/>
      <c r="I489" s="77"/>
      <c r="J489" s="77"/>
      <c r="K489" s="99"/>
      <c r="L489" s="100"/>
      <c r="M489" s="100"/>
      <c r="N489" s="99"/>
      <c r="O489" s="99"/>
      <c r="P489" s="75"/>
      <c r="Q489" s="59" t="str">
        <f>IF(C489="","",'OPĆI DIO'!$C$1)</f>
        <v/>
      </c>
      <c r="R489" s="59" t="str">
        <f t="shared" si="53"/>
        <v/>
      </c>
      <c r="S489" s="59" t="str">
        <f t="shared" si="54"/>
        <v/>
      </c>
      <c r="T489" s="59" t="str">
        <f t="shared" si="55"/>
        <v/>
      </c>
      <c r="U489" s="59" t="str">
        <f t="shared" si="56"/>
        <v/>
      </c>
      <c r="V489" s="59"/>
      <c r="W489" s="59"/>
      <c r="X489" s="59"/>
      <c r="Y489" s="59"/>
      <c r="Z489" s="59"/>
      <c r="AA489" s="59"/>
      <c r="AB489" s="59"/>
      <c r="AC489" s="59"/>
      <c r="AD489" s="59"/>
      <c r="AE489" s="59" t="s">
        <v>2394</v>
      </c>
      <c r="AF489" s="59" t="s">
        <v>2395</v>
      </c>
      <c r="AG489" s="59" t="str">
        <f t="shared" si="57"/>
        <v>A679078</v>
      </c>
      <c r="AH489" s="59" t="s">
        <v>677</v>
      </c>
    </row>
    <row r="490" spans="1:34" ht="15.75" customHeight="1">
      <c r="A490" s="93"/>
      <c r="B490" s="72" t="str">
        <f t="shared" si="58"/>
        <v/>
      </c>
      <c r="C490" s="99"/>
      <c r="D490" s="72" t="str">
        <f t="shared" si="59"/>
        <v/>
      </c>
      <c r="E490" s="93"/>
      <c r="F490" s="72" t="str">
        <f t="shared" si="60"/>
        <v/>
      </c>
      <c r="G490" s="72" t="str">
        <f t="shared" si="61"/>
        <v/>
      </c>
      <c r="H490" s="77"/>
      <c r="I490" s="77"/>
      <c r="J490" s="77"/>
      <c r="K490" s="99"/>
      <c r="L490" s="100"/>
      <c r="M490" s="100"/>
      <c r="N490" s="99"/>
      <c r="O490" s="99"/>
      <c r="P490" s="75"/>
      <c r="Q490" s="59" t="str">
        <f>IF(C490="","",'OPĆI DIO'!$C$1)</f>
        <v/>
      </c>
      <c r="R490" s="59" t="str">
        <f t="shared" si="53"/>
        <v/>
      </c>
      <c r="S490" s="59" t="str">
        <f t="shared" si="54"/>
        <v/>
      </c>
      <c r="T490" s="59" t="str">
        <f t="shared" si="55"/>
        <v/>
      </c>
      <c r="U490" s="59" t="str">
        <f t="shared" si="56"/>
        <v/>
      </c>
      <c r="V490" s="59"/>
      <c r="W490" s="59"/>
      <c r="X490" s="59"/>
      <c r="Y490" s="59"/>
      <c r="Z490" s="59"/>
      <c r="AA490" s="59"/>
      <c r="AB490" s="59"/>
      <c r="AC490" s="59"/>
      <c r="AD490" s="59"/>
      <c r="AE490" s="59" t="s">
        <v>2396</v>
      </c>
      <c r="AF490" s="59" t="s">
        <v>2397</v>
      </c>
      <c r="AG490" s="59" t="str">
        <f t="shared" si="57"/>
        <v>A679078</v>
      </c>
      <c r="AH490" s="59" t="s">
        <v>677</v>
      </c>
    </row>
    <row r="491" spans="1:34" ht="15.75" customHeight="1">
      <c r="A491" s="93"/>
      <c r="B491" s="72" t="str">
        <f t="shared" si="58"/>
        <v/>
      </c>
      <c r="C491" s="99"/>
      <c r="D491" s="72" t="str">
        <f t="shared" si="59"/>
        <v/>
      </c>
      <c r="E491" s="93"/>
      <c r="F491" s="72" t="str">
        <f t="shared" si="60"/>
        <v/>
      </c>
      <c r="G491" s="72" t="str">
        <f t="shared" si="61"/>
        <v/>
      </c>
      <c r="H491" s="77"/>
      <c r="I491" s="77"/>
      <c r="J491" s="77"/>
      <c r="K491" s="99"/>
      <c r="L491" s="100"/>
      <c r="M491" s="100"/>
      <c r="N491" s="99"/>
      <c r="O491" s="99"/>
      <c r="P491" s="75"/>
      <c r="Q491" s="59" t="str">
        <f>IF(C491="","",'OPĆI DIO'!$C$1)</f>
        <v/>
      </c>
      <c r="R491" s="59" t="str">
        <f t="shared" si="53"/>
        <v/>
      </c>
      <c r="S491" s="59" t="str">
        <f t="shared" si="54"/>
        <v/>
      </c>
      <c r="T491" s="59" t="str">
        <f t="shared" si="55"/>
        <v/>
      </c>
      <c r="U491" s="59" t="str">
        <f t="shared" si="56"/>
        <v/>
      </c>
      <c r="V491" s="59"/>
      <c r="W491" s="59"/>
      <c r="X491" s="59"/>
      <c r="Y491" s="59"/>
      <c r="Z491" s="59"/>
      <c r="AA491" s="59"/>
      <c r="AB491" s="59"/>
      <c r="AC491" s="59"/>
      <c r="AD491" s="59"/>
      <c r="AE491" s="59" t="s">
        <v>2398</v>
      </c>
      <c r="AF491" s="59" t="s">
        <v>2399</v>
      </c>
      <c r="AG491" s="59" t="str">
        <f t="shared" si="57"/>
        <v>A679078</v>
      </c>
      <c r="AH491" s="59" t="s">
        <v>677</v>
      </c>
    </row>
    <row r="492" spans="1:34" ht="15.75" customHeight="1">
      <c r="A492" s="93"/>
      <c r="B492" s="72" t="str">
        <f t="shared" si="58"/>
        <v/>
      </c>
      <c r="C492" s="99"/>
      <c r="D492" s="72" t="str">
        <f t="shared" si="59"/>
        <v/>
      </c>
      <c r="E492" s="93"/>
      <c r="F492" s="72" t="str">
        <f t="shared" si="60"/>
        <v/>
      </c>
      <c r="G492" s="72" t="str">
        <f t="shared" si="61"/>
        <v/>
      </c>
      <c r="H492" s="77"/>
      <c r="I492" s="77"/>
      <c r="J492" s="77"/>
      <c r="K492" s="99"/>
      <c r="L492" s="100"/>
      <c r="M492" s="100"/>
      <c r="N492" s="99"/>
      <c r="O492" s="99"/>
      <c r="P492" s="75"/>
      <c r="Q492" s="59" t="str">
        <f>IF(C492="","",'OPĆI DIO'!$C$1)</f>
        <v/>
      </c>
      <c r="R492" s="59" t="str">
        <f t="shared" si="53"/>
        <v/>
      </c>
      <c r="S492" s="59" t="str">
        <f t="shared" si="54"/>
        <v/>
      </c>
      <c r="T492" s="59" t="str">
        <f t="shared" si="55"/>
        <v/>
      </c>
      <c r="U492" s="59" t="str">
        <f t="shared" si="56"/>
        <v/>
      </c>
      <c r="V492" s="59"/>
      <c r="W492" s="59"/>
      <c r="X492" s="59"/>
      <c r="Y492" s="59"/>
      <c r="Z492" s="59"/>
      <c r="AA492" s="59"/>
      <c r="AB492" s="59"/>
      <c r="AC492" s="59"/>
      <c r="AD492" s="59"/>
      <c r="AE492" s="59" t="s">
        <v>2400</v>
      </c>
      <c r="AF492" s="59" t="s">
        <v>2401</v>
      </c>
      <c r="AG492" s="59" t="str">
        <f t="shared" si="57"/>
        <v>A679078</v>
      </c>
      <c r="AH492" s="59" t="s">
        <v>677</v>
      </c>
    </row>
    <row r="493" spans="1:34" ht="15.75" customHeight="1">
      <c r="A493" s="93"/>
      <c r="B493" s="72" t="str">
        <f t="shared" si="58"/>
        <v/>
      </c>
      <c r="C493" s="99"/>
      <c r="D493" s="72" t="str">
        <f t="shared" si="59"/>
        <v/>
      </c>
      <c r="E493" s="93"/>
      <c r="F493" s="72" t="str">
        <f t="shared" si="60"/>
        <v/>
      </c>
      <c r="G493" s="72" t="str">
        <f t="shared" si="61"/>
        <v/>
      </c>
      <c r="H493" s="77"/>
      <c r="I493" s="77"/>
      <c r="J493" s="77"/>
      <c r="K493" s="99"/>
      <c r="L493" s="100"/>
      <c r="M493" s="100"/>
      <c r="N493" s="99"/>
      <c r="O493" s="99"/>
      <c r="P493" s="75"/>
      <c r="Q493" s="59" t="str">
        <f>IF(C493="","",'OPĆI DIO'!$C$1)</f>
        <v/>
      </c>
      <c r="R493" s="59" t="str">
        <f t="shared" si="53"/>
        <v/>
      </c>
      <c r="S493" s="59" t="str">
        <f t="shared" si="54"/>
        <v/>
      </c>
      <c r="T493" s="59" t="str">
        <f t="shared" si="55"/>
        <v/>
      </c>
      <c r="U493" s="59" t="str">
        <f t="shared" si="56"/>
        <v/>
      </c>
      <c r="V493" s="59"/>
      <c r="W493" s="59"/>
      <c r="X493" s="59"/>
      <c r="Y493" s="59"/>
      <c r="Z493" s="59"/>
      <c r="AA493" s="59"/>
      <c r="AB493" s="59"/>
      <c r="AC493" s="59"/>
      <c r="AD493" s="59"/>
      <c r="AE493" s="59" t="s">
        <v>2402</v>
      </c>
      <c r="AF493" s="59" t="s">
        <v>2403</v>
      </c>
      <c r="AG493" s="59" t="str">
        <f t="shared" si="57"/>
        <v>A679078</v>
      </c>
      <c r="AH493" s="59" t="s">
        <v>677</v>
      </c>
    </row>
    <row r="494" spans="1:34" ht="15.75" customHeight="1">
      <c r="A494" s="93"/>
      <c r="B494" s="72" t="str">
        <f t="shared" si="58"/>
        <v/>
      </c>
      <c r="C494" s="99"/>
      <c r="D494" s="72" t="str">
        <f t="shared" si="59"/>
        <v/>
      </c>
      <c r="E494" s="93"/>
      <c r="F494" s="72" t="str">
        <f t="shared" si="60"/>
        <v/>
      </c>
      <c r="G494" s="72" t="str">
        <f t="shared" si="61"/>
        <v/>
      </c>
      <c r="H494" s="77"/>
      <c r="I494" s="77"/>
      <c r="J494" s="77"/>
      <c r="K494" s="99"/>
      <c r="L494" s="100"/>
      <c r="M494" s="100"/>
      <c r="N494" s="99"/>
      <c r="O494" s="99"/>
      <c r="P494" s="75"/>
      <c r="Q494" s="59" t="str">
        <f>IF(C494="","",'OPĆI DIO'!$C$1)</f>
        <v/>
      </c>
      <c r="R494" s="59" t="str">
        <f t="shared" si="53"/>
        <v/>
      </c>
      <c r="S494" s="59" t="str">
        <f t="shared" si="54"/>
        <v/>
      </c>
      <c r="T494" s="59" t="str">
        <f t="shared" si="55"/>
        <v/>
      </c>
      <c r="U494" s="59" t="str">
        <f t="shared" si="56"/>
        <v/>
      </c>
      <c r="V494" s="59"/>
      <c r="W494" s="59"/>
      <c r="X494" s="59"/>
      <c r="Y494" s="59"/>
      <c r="Z494" s="59"/>
      <c r="AA494" s="59"/>
      <c r="AB494" s="59"/>
      <c r="AC494" s="59"/>
      <c r="AD494" s="59"/>
      <c r="AE494" s="59" t="s">
        <v>2404</v>
      </c>
      <c r="AF494" s="59" t="s">
        <v>1828</v>
      </c>
      <c r="AG494" s="59" t="str">
        <f t="shared" si="57"/>
        <v>A679078</v>
      </c>
      <c r="AH494" s="59" t="s">
        <v>677</v>
      </c>
    </row>
    <row r="495" spans="1:34" ht="15.75" customHeight="1">
      <c r="A495" s="93"/>
      <c r="B495" s="72" t="str">
        <f t="shared" si="58"/>
        <v/>
      </c>
      <c r="C495" s="99"/>
      <c r="D495" s="72" t="str">
        <f t="shared" si="59"/>
        <v/>
      </c>
      <c r="E495" s="93"/>
      <c r="F495" s="72" t="str">
        <f t="shared" si="60"/>
        <v/>
      </c>
      <c r="G495" s="72" t="str">
        <f t="shared" si="61"/>
        <v/>
      </c>
      <c r="H495" s="77"/>
      <c r="I495" s="77"/>
      <c r="J495" s="77"/>
      <c r="K495" s="99"/>
      <c r="L495" s="100"/>
      <c r="M495" s="100"/>
      <c r="N495" s="99"/>
      <c r="O495" s="99"/>
      <c r="P495" s="75"/>
      <c r="Q495" s="59" t="str">
        <f>IF(C495="","",'OPĆI DIO'!$C$1)</f>
        <v/>
      </c>
      <c r="R495" s="59" t="str">
        <f t="shared" si="53"/>
        <v/>
      </c>
      <c r="S495" s="59" t="str">
        <f t="shared" si="54"/>
        <v/>
      </c>
      <c r="T495" s="59" t="str">
        <f t="shared" si="55"/>
        <v/>
      </c>
      <c r="U495" s="59" t="str">
        <f t="shared" si="56"/>
        <v/>
      </c>
      <c r="V495" s="59"/>
      <c r="W495" s="59"/>
      <c r="X495" s="59"/>
      <c r="Y495" s="59"/>
      <c r="Z495" s="59"/>
      <c r="AA495" s="59"/>
      <c r="AB495" s="59"/>
      <c r="AC495" s="59"/>
      <c r="AD495" s="59"/>
      <c r="AE495" s="59" t="s">
        <v>2405</v>
      </c>
      <c r="AF495" s="59" t="s">
        <v>2406</v>
      </c>
      <c r="AG495" s="59" t="str">
        <f t="shared" si="57"/>
        <v>A679078</v>
      </c>
      <c r="AH495" s="59" t="s">
        <v>677</v>
      </c>
    </row>
    <row r="496" spans="1:34" ht="15.75" customHeight="1">
      <c r="A496" s="93"/>
      <c r="B496" s="72" t="str">
        <f t="shared" si="58"/>
        <v/>
      </c>
      <c r="C496" s="99"/>
      <c r="D496" s="72" t="str">
        <f t="shared" si="59"/>
        <v/>
      </c>
      <c r="E496" s="93"/>
      <c r="F496" s="72" t="str">
        <f t="shared" si="60"/>
        <v/>
      </c>
      <c r="G496" s="72" t="str">
        <f t="shared" si="61"/>
        <v/>
      </c>
      <c r="H496" s="77"/>
      <c r="I496" s="77"/>
      <c r="J496" s="77"/>
      <c r="K496" s="99"/>
      <c r="L496" s="100"/>
      <c r="M496" s="100"/>
      <c r="N496" s="99"/>
      <c r="O496" s="99"/>
      <c r="P496" s="75"/>
      <c r="Q496" s="59" t="str">
        <f>IF(C496="","",'OPĆI DIO'!$C$1)</f>
        <v/>
      </c>
      <c r="R496" s="59" t="str">
        <f t="shared" si="53"/>
        <v/>
      </c>
      <c r="S496" s="59" t="str">
        <f t="shared" si="54"/>
        <v/>
      </c>
      <c r="T496" s="59" t="str">
        <f t="shared" si="55"/>
        <v/>
      </c>
      <c r="U496" s="59" t="str">
        <f t="shared" si="56"/>
        <v/>
      </c>
      <c r="V496" s="59"/>
      <c r="W496" s="59"/>
      <c r="X496" s="59"/>
      <c r="Y496" s="59"/>
      <c r="Z496" s="59"/>
      <c r="AA496" s="59"/>
      <c r="AB496" s="59"/>
      <c r="AC496" s="59"/>
      <c r="AD496" s="59"/>
      <c r="AE496" s="59" t="s">
        <v>2407</v>
      </c>
      <c r="AF496" s="59" t="s">
        <v>2408</v>
      </c>
      <c r="AG496" s="59" t="str">
        <f t="shared" si="57"/>
        <v>A679078</v>
      </c>
      <c r="AH496" s="59" t="s">
        <v>677</v>
      </c>
    </row>
    <row r="497" spans="1:34" ht="15.75" customHeight="1">
      <c r="A497" s="93"/>
      <c r="B497" s="72" t="str">
        <f t="shared" si="58"/>
        <v/>
      </c>
      <c r="C497" s="99"/>
      <c r="D497" s="72" t="str">
        <f t="shared" si="59"/>
        <v/>
      </c>
      <c r="E497" s="93"/>
      <c r="F497" s="72" t="str">
        <f t="shared" si="60"/>
        <v/>
      </c>
      <c r="G497" s="72" t="str">
        <f t="shared" si="61"/>
        <v/>
      </c>
      <c r="H497" s="77"/>
      <c r="I497" s="77"/>
      <c r="J497" s="77"/>
      <c r="K497" s="99"/>
      <c r="L497" s="100"/>
      <c r="M497" s="100"/>
      <c r="N497" s="99"/>
      <c r="O497" s="99"/>
      <c r="P497" s="75"/>
      <c r="Q497" s="59" t="str">
        <f>IF(C497="","",'OPĆI DIO'!$C$1)</f>
        <v/>
      </c>
      <c r="R497" s="59" t="str">
        <f t="shared" si="53"/>
        <v/>
      </c>
      <c r="S497" s="59" t="str">
        <f t="shared" si="54"/>
        <v/>
      </c>
      <c r="T497" s="59" t="str">
        <f t="shared" si="55"/>
        <v/>
      </c>
      <c r="U497" s="59" t="str">
        <f t="shared" si="56"/>
        <v/>
      </c>
      <c r="V497" s="59"/>
      <c r="W497" s="59"/>
      <c r="X497" s="59"/>
      <c r="Y497" s="59"/>
      <c r="Z497" s="59"/>
      <c r="AA497" s="59"/>
      <c r="AB497" s="59"/>
      <c r="AC497" s="59"/>
      <c r="AD497" s="59"/>
      <c r="AE497" s="59" t="s">
        <v>2409</v>
      </c>
      <c r="AF497" s="59" t="s">
        <v>2410</v>
      </c>
      <c r="AG497" s="59" t="str">
        <f t="shared" si="57"/>
        <v>A679078</v>
      </c>
      <c r="AH497" s="59" t="s">
        <v>677</v>
      </c>
    </row>
    <row r="498" spans="1:34" ht="15.75" customHeight="1">
      <c r="A498" s="93"/>
      <c r="B498" s="72" t="str">
        <f t="shared" si="58"/>
        <v/>
      </c>
      <c r="C498" s="99"/>
      <c r="D498" s="72" t="str">
        <f t="shared" si="59"/>
        <v/>
      </c>
      <c r="E498" s="93"/>
      <c r="F498" s="72" t="str">
        <f t="shared" si="60"/>
        <v/>
      </c>
      <c r="G498" s="72" t="str">
        <f t="shared" si="61"/>
        <v/>
      </c>
      <c r="H498" s="77"/>
      <c r="I498" s="77"/>
      <c r="J498" s="77"/>
      <c r="K498" s="99"/>
      <c r="L498" s="100"/>
      <c r="M498" s="100"/>
      <c r="N498" s="99"/>
      <c r="O498" s="99"/>
      <c r="P498" s="75"/>
      <c r="Q498" s="59" t="str">
        <f>IF(C498="","",'OPĆI DIO'!$C$1)</f>
        <v/>
      </c>
      <c r="R498" s="59" t="str">
        <f t="shared" si="53"/>
        <v/>
      </c>
      <c r="S498" s="59" t="str">
        <f t="shared" si="54"/>
        <v/>
      </c>
      <c r="T498" s="59" t="str">
        <f t="shared" si="55"/>
        <v/>
      </c>
      <c r="U498" s="59" t="str">
        <f t="shared" si="56"/>
        <v/>
      </c>
      <c r="V498" s="59"/>
      <c r="W498" s="59"/>
      <c r="X498" s="59"/>
      <c r="Y498" s="59"/>
      <c r="Z498" s="59"/>
      <c r="AA498" s="59"/>
      <c r="AB498" s="59"/>
      <c r="AC498" s="59"/>
      <c r="AD498" s="59"/>
      <c r="AE498" s="59" t="s">
        <v>2411</v>
      </c>
      <c r="AF498" s="59" t="s">
        <v>2412</v>
      </c>
      <c r="AG498" s="59" t="str">
        <f t="shared" si="57"/>
        <v>A679078</v>
      </c>
      <c r="AH498" s="59" t="s">
        <v>677</v>
      </c>
    </row>
    <row r="499" spans="1:34" ht="15.75" customHeight="1">
      <c r="A499" s="93"/>
      <c r="B499" s="72" t="str">
        <f t="shared" si="58"/>
        <v/>
      </c>
      <c r="C499" s="99"/>
      <c r="D499" s="72" t="str">
        <f t="shared" si="59"/>
        <v/>
      </c>
      <c r="E499" s="93"/>
      <c r="F499" s="72" t="str">
        <f t="shared" si="60"/>
        <v/>
      </c>
      <c r="G499" s="72" t="str">
        <f t="shared" si="61"/>
        <v/>
      </c>
      <c r="H499" s="77"/>
      <c r="I499" s="77"/>
      <c r="J499" s="77"/>
      <c r="K499" s="99"/>
      <c r="L499" s="100"/>
      <c r="M499" s="100"/>
      <c r="N499" s="99"/>
      <c r="O499" s="99"/>
      <c r="P499" s="75"/>
      <c r="Q499" s="59" t="str">
        <f>IF(C499="","",'OPĆI DIO'!$C$1)</f>
        <v/>
      </c>
      <c r="R499" s="59" t="str">
        <f t="shared" si="53"/>
        <v/>
      </c>
      <c r="S499" s="59" t="str">
        <f t="shared" si="54"/>
        <v/>
      </c>
      <c r="T499" s="59" t="str">
        <f t="shared" si="55"/>
        <v/>
      </c>
      <c r="U499" s="59" t="str">
        <f t="shared" si="56"/>
        <v/>
      </c>
      <c r="V499" s="59"/>
      <c r="W499" s="59"/>
      <c r="X499" s="59"/>
      <c r="Y499" s="59"/>
      <c r="Z499" s="59"/>
      <c r="AA499" s="59"/>
      <c r="AB499" s="59"/>
      <c r="AC499" s="59"/>
      <c r="AD499" s="59"/>
      <c r="AE499" s="59" t="s">
        <v>2413</v>
      </c>
      <c r="AF499" s="59" t="s">
        <v>2414</v>
      </c>
      <c r="AG499" s="59" t="str">
        <f t="shared" si="57"/>
        <v>A679078</v>
      </c>
      <c r="AH499" s="59" t="s">
        <v>677</v>
      </c>
    </row>
    <row r="500" spans="1:34" ht="15.75" customHeight="1">
      <c r="A500" s="93"/>
      <c r="B500" s="72" t="str">
        <f t="shared" si="58"/>
        <v/>
      </c>
      <c r="C500" s="99"/>
      <c r="D500" s="72" t="str">
        <f t="shared" si="59"/>
        <v/>
      </c>
      <c r="E500" s="93"/>
      <c r="F500" s="72" t="str">
        <f t="shared" si="60"/>
        <v/>
      </c>
      <c r="G500" s="72" t="str">
        <f t="shared" si="61"/>
        <v/>
      </c>
      <c r="H500" s="77"/>
      <c r="I500" s="77"/>
      <c r="J500" s="77"/>
      <c r="K500" s="99"/>
      <c r="L500" s="100"/>
      <c r="M500" s="100"/>
      <c r="N500" s="99"/>
      <c r="O500" s="99"/>
      <c r="P500" s="75"/>
      <c r="Q500" s="59" t="str">
        <f>IF(C500="","",'OPĆI DIO'!$C$1)</f>
        <v/>
      </c>
      <c r="R500" s="59" t="str">
        <f t="shared" si="53"/>
        <v/>
      </c>
      <c r="S500" s="59" t="str">
        <f t="shared" si="54"/>
        <v/>
      </c>
      <c r="T500" s="59" t="str">
        <f t="shared" si="55"/>
        <v/>
      </c>
      <c r="U500" s="59" t="str">
        <f t="shared" si="56"/>
        <v/>
      </c>
      <c r="V500" s="59"/>
      <c r="W500" s="59"/>
      <c r="X500" s="59"/>
      <c r="Y500" s="59"/>
      <c r="Z500" s="59"/>
      <c r="AA500" s="59"/>
      <c r="AB500" s="59"/>
      <c r="AC500" s="59"/>
      <c r="AD500" s="59"/>
      <c r="AE500" s="59" t="s">
        <v>2415</v>
      </c>
      <c r="AF500" s="59" t="s">
        <v>2416</v>
      </c>
      <c r="AG500" s="59" t="str">
        <f t="shared" si="57"/>
        <v>A679078</v>
      </c>
      <c r="AH500" s="59" t="s">
        <v>677</v>
      </c>
    </row>
    <row r="501" spans="1:34" ht="15.75" customHeight="1">
      <c r="A501" s="93"/>
      <c r="B501" s="72" t="str">
        <f t="shared" si="58"/>
        <v/>
      </c>
      <c r="C501" s="99"/>
      <c r="D501" s="72" t="str">
        <f t="shared" si="59"/>
        <v/>
      </c>
      <c r="E501" s="93"/>
      <c r="F501" s="72" t="str">
        <f t="shared" si="60"/>
        <v/>
      </c>
      <c r="G501" s="72" t="str">
        <f t="shared" si="61"/>
        <v/>
      </c>
      <c r="H501" s="77"/>
      <c r="I501" s="77"/>
      <c r="J501" s="77"/>
      <c r="K501" s="99"/>
      <c r="L501" s="100"/>
      <c r="M501" s="100"/>
      <c r="N501" s="99"/>
      <c r="O501" s="99"/>
      <c r="P501" s="75"/>
      <c r="Q501" s="59" t="str">
        <f>IF(C501="","",'OPĆI DIO'!$C$1)</f>
        <v/>
      </c>
      <c r="R501" s="59" t="str">
        <f t="shared" si="53"/>
        <v/>
      </c>
      <c r="S501" s="59" t="str">
        <f t="shared" si="54"/>
        <v/>
      </c>
      <c r="T501" s="59" t="str">
        <f t="shared" si="55"/>
        <v/>
      </c>
      <c r="U501" s="59" t="str">
        <f t="shared" si="56"/>
        <v/>
      </c>
      <c r="V501" s="59"/>
      <c r="W501" s="59"/>
      <c r="X501" s="59"/>
      <c r="Y501" s="59"/>
      <c r="Z501" s="59"/>
      <c r="AA501" s="59"/>
      <c r="AB501" s="59"/>
      <c r="AC501" s="59"/>
      <c r="AD501" s="59"/>
      <c r="AE501" s="59" t="s">
        <v>2417</v>
      </c>
      <c r="AF501" s="59" t="s">
        <v>2418</v>
      </c>
      <c r="AG501" s="59" t="str">
        <f t="shared" si="57"/>
        <v>A679078</v>
      </c>
      <c r="AH501" s="59" t="s">
        <v>677</v>
      </c>
    </row>
    <row r="502" spans="1:34" ht="15.75" customHeight="1">
      <c r="A502" s="59"/>
      <c r="B502" s="59"/>
      <c r="C502" s="31"/>
      <c r="D502" s="59"/>
      <c r="E502" s="59"/>
      <c r="F502" s="59"/>
      <c r="G502" s="59"/>
      <c r="H502" s="65"/>
      <c r="I502" s="65"/>
      <c r="J502" s="65"/>
      <c r="K502" s="65"/>
      <c r="L502" s="65"/>
      <c r="M502" s="65"/>
      <c r="N502" s="65"/>
      <c r="O502" s="65"/>
      <c r="P502" s="65"/>
      <c r="Q502" s="59"/>
      <c r="R502" s="59"/>
      <c r="S502" s="59"/>
      <c r="T502" s="59"/>
      <c r="U502" s="59"/>
      <c r="V502" s="59"/>
      <c r="W502" s="59"/>
      <c r="X502" s="59"/>
      <c r="Y502" s="59"/>
      <c r="Z502" s="59"/>
      <c r="AA502" s="59"/>
      <c r="AB502" s="59"/>
      <c r="AC502" s="59"/>
      <c r="AD502" s="59"/>
      <c r="AE502" s="59" t="s">
        <v>2419</v>
      </c>
      <c r="AF502" s="59" t="s">
        <v>2420</v>
      </c>
      <c r="AG502" s="59" t="str">
        <f t="shared" si="57"/>
        <v>A679078</v>
      </c>
      <c r="AH502" s="59" t="s">
        <v>677</v>
      </c>
    </row>
    <row r="503" spans="1:34" ht="15.75" customHeight="1">
      <c r="A503" s="59"/>
      <c r="B503" s="59"/>
      <c r="C503" s="31"/>
      <c r="D503" s="59"/>
      <c r="E503" s="59"/>
      <c r="F503" s="59"/>
      <c r="G503" s="59"/>
      <c r="H503" s="65"/>
      <c r="I503" s="65"/>
      <c r="J503" s="65"/>
      <c r="K503" s="65"/>
      <c r="L503" s="65"/>
      <c r="M503" s="65"/>
      <c r="N503" s="65"/>
      <c r="O503" s="65"/>
      <c r="P503" s="65"/>
      <c r="Q503" s="59"/>
      <c r="R503" s="59"/>
      <c r="S503" s="59"/>
      <c r="T503" s="59"/>
      <c r="U503" s="59"/>
      <c r="V503" s="59"/>
      <c r="W503" s="59"/>
      <c r="X503" s="59"/>
      <c r="Y503" s="59"/>
      <c r="Z503" s="59"/>
      <c r="AA503" s="59"/>
      <c r="AB503" s="59"/>
      <c r="AC503" s="59"/>
      <c r="AD503" s="59"/>
      <c r="AE503" s="59" t="s">
        <v>2421</v>
      </c>
      <c r="AF503" s="59" t="s">
        <v>2422</v>
      </c>
      <c r="AG503" s="59" t="str">
        <f t="shared" si="57"/>
        <v>A679078</v>
      </c>
      <c r="AH503" s="59" t="s">
        <v>677</v>
      </c>
    </row>
    <row r="504" spans="1:34" ht="15.75" customHeight="1">
      <c r="A504" s="59"/>
      <c r="B504" s="59"/>
      <c r="C504" s="31"/>
      <c r="D504" s="59"/>
      <c r="E504" s="59"/>
      <c r="F504" s="59"/>
      <c r="G504" s="59"/>
      <c r="H504" s="65"/>
      <c r="I504" s="65"/>
      <c r="J504" s="65"/>
      <c r="K504" s="65"/>
      <c r="L504" s="65"/>
      <c r="M504" s="65"/>
      <c r="N504" s="65"/>
      <c r="O504" s="65"/>
      <c r="P504" s="65"/>
      <c r="Q504" s="59"/>
      <c r="R504" s="59"/>
      <c r="S504" s="59"/>
      <c r="T504" s="59"/>
      <c r="U504" s="59"/>
      <c r="V504" s="59"/>
      <c r="W504" s="59"/>
      <c r="X504" s="59"/>
      <c r="Y504" s="59"/>
      <c r="Z504" s="59"/>
      <c r="AA504" s="59"/>
      <c r="AB504" s="59"/>
      <c r="AC504" s="59"/>
      <c r="AD504" s="59"/>
      <c r="AE504" s="59" t="s">
        <v>2423</v>
      </c>
      <c r="AF504" s="59" t="s">
        <v>2424</v>
      </c>
      <c r="AG504" s="59" t="str">
        <f t="shared" si="57"/>
        <v>A679078</v>
      </c>
      <c r="AH504" s="59" t="s">
        <v>677</v>
      </c>
    </row>
    <row r="505" spans="1:34" ht="15.75" customHeight="1">
      <c r="A505" s="59"/>
      <c r="B505" s="59"/>
      <c r="C505" s="31"/>
      <c r="D505" s="59"/>
      <c r="E505" s="59"/>
      <c r="F505" s="59"/>
      <c r="G505" s="59"/>
      <c r="H505" s="65"/>
      <c r="I505" s="65"/>
      <c r="J505" s="65"/>
      <c r="K505" s="65"/>
      <c r="L505" s="65"/>
      <c r="M505" s="65"/>
      <c r="N505" s="65"/>
      <c r="O505" s="65"/>
      <c r="P505" s="65"/>
      <c r="Q505" s="59"/>
      <c r="R505" s="59"/>
      <c r="S505" s="59"/>
      <c r="T505" s="59"/>
      <c r="U505" s="59"/>
      <c r="V505" s="59"/>
      <c r="W505" s="59"/>
      <c r="X505" s="59"/>
      <c r="Y505" s="59"/>
      <c r="Z505" s="59"/>
      <c r="AA505" s="59"/>
      <c r="AB505" s="59"/>
      <c r="AC505" s="59"/>
      <c r="AD505" s="59"/>
      <c r="AE505" s="59" t="s">
        <v>2425</v>
      </c>
      <c r="AF505" s="59" t="s">
        <v>2426</v>
      </c>
      <c r="AG505" s="59" t="str">
        <f t="shared" si="57"/>
        <v>A679078</v>
      </c>
      <c r="AH505" s="59" t="s">
        <v>677</v>
      </c>
    </row>
    <row r="506" spans="1:34" ht="15.75" customHeight="1">
      <c r="A506" s="59"/>
      <c r="B506" s="59"/>
      <c r="C506" s="31"/>
      <c r="D506" s="59"/>
      <c r="E506" s="59"/>
      <c r="F506" s="59"/>
      <c r="G506" s="59"/>
      <c r="H506" s="65"/>
      <c r="I506" s="65"/>
      <c r="J506" s="65"/>
      <c r="K506" s="65"/>
      <c r="L506" s="65"/>
      <c r="M506" s="65"/>
      <c r="N506" s="65"/>
      <c r="O506" s="65"/>
      <c r="P506" s="65"/>
      <c r="Q506" s="59"/>
      <c r="R506" s="59"/>
      <c r="S506" s="59"/>
      <c r="T506" s="59"/>
      <c r="U506" s="59"/>
      <c r="V506" s="59"/>
      <c r="W506" s="59"/>
      <c r="X506" s="59"/>
      <c r="Y506" s="59"/>
      <c r="Z506" s="59"/>
      <c r="AA506" s="59"/>
      <c r="AB506" s="59"/>
      <c r="AC506" s="59"/>
      <c r="AD506" s="59"/>
      <c r="AE506" s="59" t="s">
        <v>2427</v>
      </c>
      <c r="AF506" s="59" t="s">
        <v>2428</v>
      </c>
      <c r="AG506" s="59" t="str">
        <f t="shared" si="57"/>
        <v>A679078</v>
      </c>
      <c r="AH506" s="59" t="s">
        <v>677</v>
      </c>
    </row>
    <row r="507" spans="1:34" ht="15.75" customHeight="1">
      <c r="A507" s="59"/>
      <c r="B507" s="59"/>
      <c r="C507" s="31"/>
      <c r="D507" s="59"/>
      <c r="E507" s="59"/>
      <c r="F507" s="59"/>
      <c r="G507" s="59"/>
      <c r="H507" s="65"/>
      <c r="I507" s="65"/>
      <c r="J507" s="65"/>
      <c r="K507" s="65"/>
      <c r="L507" s="65"/>
      <c r="M507" s="65"/>
      <c r="N507" s="65"/>
      <c r="O507" s="65"/>
      <c r="P507" s="65"/>
      <c r="Q507" s="59"/>
      <c r="R507" s="59"/>
      <c r="S507" s="59"/>
      <c r="T507" s="59"/>
      <c r="U507" s="59"/>
      <c r="V507" s="59"/>
      <c r="W507" s="59"/>
      <c r="X507" s="59"/>
      <c r="Y507" s="59"/>
      <c r="Z507" s="59"/>
      <c r="AA507" s="59"/>
      <c r="AB507" s="59"/>
      <c r="AC507" s="59"/>
      <c r="AD507" s="59"/>
      <c r="AE507" s="59" t="s">
        <v>2429</v>
      </c>
      <c r="AF507" s="59" t="s">
        <v>2430</v>
      </c>
      <c r="AG507" s="59" t="str">
        <f t="shared" si="57"/>
        <v>A679078</v>
      </c>
      <c r="AH507" s="59" t="s">
        <v>677</v>
      </c>
    </row>
    <row r="508" spans="1:34" ht="15.75" customHeight="1">
      <c r="A508" s="59"/>
      <c r="B508" s="59"/>
      <c r="C508" s="31"/>
      <c r="D508" s="59"/>
      <c r="E508" s="59"/>
      <c r="F508" s="59"/>
      <c r="G508" s="59"/>
      <c r="H508" s="65"/>
      <c r="I508" s="65"/>
      <c r="J508" s="65"/>
      <c r="K508" s="65"/>
      <c r="L508" s="65"/>
      <c r="M508" s="65"/>
      <c r="N508" s="65"/>
      <c r="O508" s="65"/>
      <c r="P508" s="65"/>
      <c r="Q508" s="59"/>
      <c r="R508" s="59"/>
      <c r="S508" s="59"/>
      <c r="T508" s="59"/>
      <c r="U508" s="59"/>
      <c r="V508" s="59"/>
      <c r="W508" s="59"/>
      <c r="X508" s="59"/>
      <c r="Y508" s="59"/>
      <c r="Z508" s="59"/>
      <c r="AA508" s="59"/>
      <c r="AB508" s="59"/>
      <c r="AC508" s="59"/>
      <c r="AD508" s="59"/>
      <c r="AE508" s="59" t="s">
        <v>2431</v>
      </c>
      <c r="AF508" s="59" t="s">
        <v>2432</v>
      </c>
      <c r="AG508" s="59" t="str">
        <f t="shared" si="57"/>
        <v>A679078</v>
      </c>
      <c r="AH508" s="59" t="s">
        <v>677</v>
      </c>
    </row>
    <row r="509" spans="1:34" ht="15.75" customHeight="1">
      <c r="A509" s="59"/>
      <c r="B509" s="59"/>
      <c r="C509" s="31"/>
      <c r="D509" s="59"/>
      <c r="E509" s="59"/>
      <c r="F509" s="59"/>
      <c r="G509" s="59"/>
      <c r="H509" s="65"/>
      <c r="I509" s="65"/>
      <c r="J509" s="65"/>
      <c r="K509" s="65"/>
      <c r="L509" s="65"/>
      <c r="M509" s="65"/>
      <c r="N509" s="65"/>
      <c r="O509" s="65"/>
      <c r="P509" s="65"/>
      <c r="Q509" s="59"/>
      <c r="R509" s="59"/>
      <c r="S509" s="59"/>
      <c r="T509" s="59"/>
      <c r="U509" s="59"/>
      <c r="V509" s="59"/>
      <c r="W509" s="59"/>
      <c r="X509" s="59"/>
      <c r="Y509" s="59"/>
      <c r="Z509" s="59"/>
      <c r="AA509" s="59"/>
      <c r="AB509" s="59"/>
      <c r="AC509" s="59"/>
      <c r="AD509" s="59"/>
      <c r="AE509" s="59" t="s">
        <v>2433</v>
      </c>
      <c r="AF509" s="59" t="s">
        <v>2434</v>
      </c>
      <c r="AG509" s="59" t="str">
        <f t="shared" si="57"/>
        <v>A679078</v>
      </c>
      <c r="AH509" s="59" t="s">
        <v>677</v>
      </c>
    </row>
    <row r="510" spans="1:34" ht="15.75" customHeight="1">
      <c r="A510" s="59"/>
      <c r="B510" s="59"/>
      <c r="C510" s="31"/>
      <c r="D510" s="59"/>
      <c r="E510" s="59"/>
      <c r="F510" s="59"/>
      <c r="G510" s="59"/>
      <c r="H510" s="65"/>
      <c r="I510" s="65"/>
      <c r="J510" s="65"/>
      <c r="K510" s="65"/>
      <c r="L510" s="65"/>
      <c r="M510" s="65"/>
      <c r="N510" s="65"/>
      <c r="O510" s="65"/>
      <c r="P510" s="65"/>
      <c r="Q510" s="59"/>
      <c r="R510" s="59"/>
      <c r="S510" s="59"/>
      <c r="T510" s="59"/>
      <c r="U510" s="59"/>
      <c r="V510" s="59"/>
      <c r="W510" s="59"/>
      <c r="X510" s="59"/>
      <c r="Y510" s="59"/>
      <c r="Z510" s="59"/>
      <c r="AA510" s="59"/>
      <c r="AB510" s="59"/>
      <c r="AC510" s="59"/>
      <c r="AD510" s="59"/>
      <c r="AE510" s="59" t="s">
        <v>2435</v>
      </c>
      <c r="AF510" s="59" t="s">
        <v>2436</v>
      </c>
      <c r="AG510" s="59" t="str">
        <f t="shared" si="57"/>
        <v>A679078</v>
      </c>
      <c r="AH510" s="59" t="s">
        <v>677</v>
      </c>
    </row>
    <row r="511" spans="1:34" ht="15.75" customHeight="1">
      <c r="A511" s="59"/>
      <c r="B511" s="59"/>
      <c r="C511" s="31"/>
      <c r="D511" s="59"/>
      <c r="E511" s="59"/>
      <c r="F511" s="59"/>
      <c r="G511" s="59"/>
      <c r="H511" s="65"/>
      <c r="I511" s="65"/>
      <c r="J511" s="65"/>
      <c r="K511" s="65"/>
      <c r="L511" s="65"/>
      <c r="M511" s="65"/>
      <c r="N511" s="65"/>
      <c r="O511" s="65"/>
      <c r="P511" s="65"/>
      <c r="Q511" s="59"/>
      <c r="R511" s="59"/>
      <c r="S511" s="59"/>
      <c r="T511" s="59"/>
      <c r="U511" s="59"/>
      <c r="V511" s="59"/>
      <c r="W511" s="59"/>
      <c r="X511" s="59"/>
      <c r="Y511" s="59"/>
      <c r="Z511" s="59"/>
      <c r="AA511" s="59"/>
      <c r="AB511" s="59"/>
      <c r="AC511" s="59"/>
      <c r="AD511" s="59"/>
      <c r="AE511" s="59" t="s">
        <v>2437</v>
      </c>
      <c r="AF511" s="59" t="s">
        <v>2438</v>
      </c>
      <c r="AG511" s="59" t="str">
        <f t="shared" si="57"/>
        <v>A679078</v>
      </c>
      <c r="AH511" s="59" t="s">
        <v>677</v>
      </c>
    </row>
    <row r="512" spans="1:34" ht="15.75" customHeight="1">
      <c r="A512" s="59"/>
      <c r="B512" s="59"/>
      <c r="C512" s="31"/>
      <c r="D512" s="59"/>
      <c r="E512" s="59"/>
      <c r="F512" s="59"/>
      <c r="G512" s="59"/>
      <c r="H512" s="65"/>
      <c r="I512" s="65"/>
      <c r="J512" s="65"/>
      <c r="K512" s="65"/>
      <c r="L512" s="65"/>
      <c r="M512" s="65"/>
      <c r="N512" s="65"/>
      <c r="O512" s="65"/>
      <c r="P512" s="65"/>
      <c r="Q512" s="59"/>
      <c r="R512" s="59"/>
      <c r="S512" s="59"/>
      <c r="T512" s="59"/>
      <c r="U512" s="59"/>
      <c r="V512" s="59"/>
      <c r="W512" s="59"/>
      <c r="X512" s="59"/>
      <c r="Y512" s="59"/>
      <c r="Z512" s="59"/>
      <c r="AA512" s="59"/>
      <c r="AB512" s="59"/>
      <c r="AC512" s="59"/>
      <c r="AD512" s="59"/>
      <c r="AE512" s="59" t="s">
        <v>2439</v>
      </c>
      <c r="AF512" s="59" t="s">
        <v>2440</v>
      </c>
      <c r="AG512" s="59" t="str">
        <f t="shared" si="57"/>
        <v>A679078</v>
      </c>
      <c r="AH512" s="59" t="s">
        <v>677</v>
      </c>
    </row>
    <row r="513" spans="1:34" ht="15.75" customHeight="1">
      <c r="A513" s="59"/>
      <c r="B513" s="59"/>
      <c r="C513" s="31"/>
      <c r="D513" s="59"/>
      <c r="E513" s="59"/>
      <c r="F513" s="59"/>
      <c r="G513" s="59"/>
      <c r="H513" s="65"/>
      <c r="I513" s="65"/>
      <c r="J513" s="65"/>
      <c r="K513" s="65"/>
      <c r="L513" s="65"/>
      <c r="M513" s="65"/>
      <c r="N513" s="65"/>
      <c r="O513" s="65"/>
      <c r="P513" s="65"/>
      <c r="Q513" s="59"/>
      <c r="R513" s="59"/>
      <c r="S513" s="59"/>
      <c r="T513" s="59"/>
      <c r="U513" s="59"/>
      <c r="V513" s="59"/>
      <c r="W513" s="59"/>
      <c r="X513" s="59"/>
      <c r="Y513" s="59"/>
      <c r="Z513" s="59"/>
      <c r="AA513" s="59"/>
      <c r="AB513" s="59"/>
      <c r="AC513" s="59"/>
      <c r="AD513" s="59"/>
      <c r="AE513" s="59" t="s">
        <v>2441</v>
      </c>
      <c r="AF513" s="59" t="s">
        <v>2442</v>
      </c>
      <c r="AG513" s="59" t="str">
        <f t="shared" si="57"/>
        <v>A679078</v>
      </c>
      <c r="AH513" s="59" t="s">
        <v>677</v>
      </c>
    </row>
    <row r="514" spans="1:34" ht="15.75" customHeight="1">
      <c r="A514" s="59"/>
      <c r="B514" s="59"/>
      <c r="C514" s="31"/>
      <c r="D514" s="59"/>
      <c r="E514" s="59"/>
      <c r="F514" s="59"/>
      <c r="G514" s="59"/>
      <c r="H514" s="65"/>
      <c r="I514" s="65"/>
      <c r="J514" s="65"/>
      <c r="K514" s="65"/>
      <c r="L514" s="65"/>
      <c r="M514" s="65"/>
      <c r="N514" s="65"/>
      <c r="O514" s="65"/>
      <c r="P514" s="65"/>
      <c r="Q514" s="59"/>
      <c r="R514" s="59"/>
      <c r="S514" s="59"/>
      <c r="T514" s="59"/>
      <c r="U514" s="59"/>
      <c r="V514" s="59"/>
      <c r="W514" s="59"/>
      <c r="X514" s="59"/>
      <c r="Y514" s="59"/>
      <c r="Z514" s="59"/>
      <c r="AA514" s="59"/>
      <c r="AB514" s="59"/>
      <c r="AC514" s="59"/>
      <c r="AD514" s="59"/>
      <c r="AE514" s="59" t="s">
        <v>2443</v>
      </c>
      <c r="AF514" s="59" t="s">
        <v>2444</v>
      </c>
      <c r="AG514" s="59" t="str">
        <f t="shared" si="57"/>
        <v>A679078</v>
      </c>
      <c r="AH514" s="59" t="s">
        <v>677</v>
      </c>
    </row>
    <row r="515" spans="1:34" ht="15.75" customHeight="1">
      <c r="A515" s="59"/>
      <c r="B515" s="59"/>
      <c r="C515" s="31"/>
      <c r="D515" s="59"/>
      <c r="E515" s="59"/>
      <c r="F515" s="59"/>
      <c r="G515" s="59"/>
      <c r="H515" s="65"/>
      <c r="I515" s="65"/>
      <c r="J515" s="65"/>
      <c r="K515" s="65"/>
      <c r="L515" s="65"/>
      <c r="M515" s="65"/>
      <c r="N515" s="65"/>
      <c r="O515" s="65"/>
      <c r="P515" s="65"/>
      <c r="Q515" s="59"/>
      <c r="R515" s="59"/>
      <c r="S515" s="59"/>
      <c r="T515" s="59"/>
      <c r="U515" s="59"/>
      <c r="V515" s="59"/>
      <c r="W515" s="59"/>
      <c r="X515" s="59"/>
      <c r="Y515" s="59"/>
      <c r="Z515" s="59"/>
      <c r="AA515" s="59"/>
      <c r="AB515" s="59"/>
      <c r="AC515" s="59"/>
      <c r="AD515" s="59"/>
      <c r="AE515" s="59" t="s">
        <v>2445</v>
      </c>
      <c r="AF515" s="59" t="s">
        <v>2446</v>
      </c>
      <c r="AG515" s="59" t="str">
        <f t="shared" si="57"/>
        <v>A679078</v>
      </c>
      <c r="AH515" s="59" t="s">
        <v>677</v>
      </c>
    </row>
    <row r="516" spans="1:34" ht="15.75" customHeight="1">
      <c r="A516" s="59"/>
      <c r="B516" s="59"/>
      <c r="C516" s="31"/>
      <c r="D516" s="59"/>
      <c r="E516" s="59"/>
      <c r="F516" s="59"/>
      <c r="G516" s="59"/>
      <c r="H516" s="65"/>
      <c r="I516" s="65"/>
      <c r="J516" s="65"/>
      <c r="K516" s="65"/>
      <c r="L516" s="65"/>
      <c r="M516" s="65"/>
      <c r="N516" s="65"/>
      <c r="O516" s="65"/>
      <c r="P516" s="65"/>
      <c r="Q516" s="59"/>
      <c r="R516" s="59"/>
      <c r="S516" s="59"/>
      <c r="T516" s="59"/>
      <c r="U516" s="59"/>
      <c r="V516" s="59"/>
      <c r="W516" s="59"/>
      <c r="X516" s="59"/>
      <c r="Y516" s="59"/>
      <c r="Z516" s="59"/>
      <c r="AA516" s="59"/>
      <c r="AB516" s="59"/>
      <c r="AC516" s="59"/>
      <c r="AD516" s="59"/>
      <c r="AE516" s="59" t="s">
        <v>2447</v>
      </c>
      <c r="AF516" s="59" t="s">
        <v>2448</v>
      </c>
      <c r="AG516" s="59" t="str">
        <f t="shared" si="57"/>
        <v>A679078</v>
      </c>
      <c r="AH516" s="59" t="s">
        <v>677</v>
      </c>
    </row>
    <row r="517" spans="1:34" ht="15.75" customHeight="1">
      <c r="A517" s="59"/>
      <c r="B517" s="59"/>
      <c r="C517" s="31"/>
      <c r="D517" s="59"/>
      <c r="E517" s="59"/>
      <c r="F517" s="59"/>
      <c r="G517" s="59"/>
      <c r="H517" s="65"/>
      <c r="I517" s="65"/>
      <c r="J517" s="65"/>
      <c r="K517" s="65"/>
      <c r="L517" s="65"/>
      <c r="M517" s="65"/>
      <c r="N517" s="65"/>
      <c r="O517" s="65"/>
      <c r="P517" s="65"/>
      <c r="Q517" s="59"/>
      <c r="R517" s="59"/>
      <c r="S517" s="59"/>
      <c r="T517" s="59"/>
      <c r="U517" s="59"/>
      <c r="V517" s="59"/>
      <c r="W517" s="59"/>
      <c r="X517" s="59"/>
      <c r="Y517" s="59"/>
      <c r="Z517" s="59"/>
      <c r="AA517" s="59"/>
      <c r="AB517" s="59"/>
      <c r="AC517" s="59"/>
      <c r="AD517" s="59"/>
      <c r="AE517" s="59" t="s">
        <v>2449</v>
      </c>
      <c r="AF517" s="59" t="s">
        <v>2450</v>
      </c>
      <c r="AG517" s="59" t="str">
        <f t="shared" si="57"/>
        <v>A679078</v>
      </c>
      <c r="AH517" s="59" t="s">
        <v>677</v>
      </c>
    </row>
    <row r="518" spans="1:34" ht="15.75" customHeight="1">
      <c r="A518" s="59"/>
      <c r="B518" s="59"/>
      <c r="C518" s="31"/>
      <c r="D518" s="59"/>
      <c r="E518" s="59"/>
      <c r="F518" s="59"/>
      <c r="G518" s="59"/>
      <c r="H518" s="65"/>
      <c r="I518" s="65"/>
      <c r="J518" s="65"/>
      <c r="K518" s="65"/>
      <c r="L518" s="65"/>
      <c r="M518" s="65"/>
      <c r="N518" s="65"/>
      <c r="O518" s="65"/>
      <c r="P518" s="65"/>
      <c r="Q518" s="59"/>
      <c r="R518" s="59"/>
      <c r="S518" s="59"/>
      <c r="T518" s="59"/>
      <c r="U518" s="59"/>
      <c r="V518" s="59"/>
      <c r="W518" s="59"/>
      <c r="X518" s="59"/>
      <c r="Y518" s="59"/>
      <c r="Z518" s="59"/>
      <c r="AA518" s="59"/>
      <c r="AB518" s="59"/>
      <c r="AC518" s="59"/>
      <c r="AD518" s="59"/>
      <c r="AE518" s="59" t="s">
        <v>2451</v>
      </c>
      <c r="AF518" s="59" t="s">
        <v>2452</v>
      </c>
      <c r="AG518" s="59" t="str">
        <f t="shared" si="57"/>
        <v>A679078</v>
      </c>
      <c r="AH518" s="59" t="s">
        <v>677</v>
      </c>
    </row>
    <row r="519" spans="1:34" ht="15.75" customHeight="1">
      <c r="A519" s="59"/>
      <c r="B519" s="59"/>
      <c r="C519" s="31"/>
      <c r="D519" s="59"/>
      <c r="E519" s="59"/>
      <c r="F519" s="59"/>
      <c r="G519" s="59"/>
      <c r="H519" s="65"/>
      <c r="I519" s="65"/>
      <c r="J519" s="65"/>
      <c r="K519" s="65"/>
      <c r="L519" s="65"/>
      <c r="M519" s="65"/>
      <c r="N519" s="65"/>
      <c r="O519" s="65"/>
      <c r="P519" s="65"/>
      <c r="Q519" s="59"/>
      <c r="R519" s="59"/>
      <c r="S519" s="59"/>
      <c r="T519" s="59"/>
      <c r="U519" s="59"/>
      <c r="V519" s="59"/>
      <c r="W519" s="59"/>
      <c r="X519" s="59"/>
      <c r="Y519" s="59"/>
      <c r="Z519" s="59"/>
      <c r="AA519" s="59"/>
      <c r="AB519" s="59"/>
      <c r="AC519" s="59"/>
      <c r="AD519" s="59"/>
      <c r="AE519" s="59" t="s">
        <v>2453</v>
      </c>
      <c r="AF519" s="59" t="s">
        <v>2454</v>
      </c>
      <c r="AG519" s="59" t="str">
        <f t="shared" si="57"/>
        <v>A679078</v>
      </c>
      <c r="AH519" s="59" t="s">
        <v>677</v>
      </c>
    </row>
    <row r="520" spans="1:34" ht="15.75" customHeight="1">
      <c r="A520" s="59"/>
      <c r="B520" s="59"/>
      <c r="C520" s="31"/>
      <c r="D520" s="59"/>
      <c r="E520" s="59"/>
      <c r="F520" s="59"/>
      <c r="G520" s="59"/>
      <c r="H520" s="65"/>
      <c r="I520" s="65"/>
      <c r="J520" s="65"/>
      <c r="K520" s="65"/>
      <c r="L520" s="65"/>
      <c r="M520" s="65"/>
      <c r="N520" s="65"/>
      <c r="O520" s="65"/>
      <c r="P520" s="65"/>
      <c r="Q520" s="59"/>
      <c r="R520" s="59"/>
      <c r="S520" s="59"/>
      <c r="T520" s="59"/>
      <c r="U520" s="59"/>
      <c r="V520" s="59"/>
      <c r="W520" s="59"/>
      <c r="X520" s="59"/>
      <c r="Y520" s="59"/>
      <c r="Z520" s="59"/>
      <c r="AA520" s="59"/>
      <c r="AB520" s="59"/>
      <c r="AC520" s="59"/>
      <c r="AD520" s="59"/>
      <c r="AE520" s="59" t="s">
        <v>2455</v>
      </c>
      <c r="AF520" s="59" t="s">
        <v>2456</v>
      </c>
      <c r="AG520" s="59" t="str">
        <f t="shared" ref="AG520:AG583" si="62">LEFT(AE520,7)</f>
        <v>A679078</v>
      </c>
      <c r="AH520" s="59" t="s">
        <v>677</v>
      </c>
    </row>
    <row r="521" spans="1:34" ht="15.75" customHeight="1">
      <c r="A521" s="59"/>
      <c r="B521" s="59"/>
      <c r="C521" s="31"/>
      <c r="D521" s="59"/>
      <c r="E521" s="59"/>
      <c r="F521" s="59"/>
      <c r="G521" s="59"/>
      <c r="H521" s="65"/>
      <c r="I521" s="65"/>
      <c r="J521" s="65"/>
      <c r="K521" s="65"/>
      <c r="L521" s="65"/>
      <c r="M521" s="65"/>
      <c r="N521" s="65"/>
      <c r="O521" s="65"/>
      <c r="P521" s="65"/>
      <c r="Q521" s="59"/>
      <c r="R521" s="59"/>
      <c r="S521" s="59"/>
      <c r="T521" s="59"/>
      <c r="U521" s="59"/>
      <c r="V521" s="59"/>
      <c r="W521" s="59"/>
      <c r="X521" s="59"/>
      <c r="Y521" s="59"/>
      <c r="Z521" s="59"/>
      <c r="AA521" s="59"/>
      <c r="AB521" s="59"/>
      <c r="AC521" s="59"/>
      <c r="AD521" s="59"/>
      <c r="AE521" s="59" t="s">
        <v>2457</v>
      </c>
      <c r="AF521" s="59" t="s">
        <v>2458</v>
      </c>
      <c r="AG521" s="59" t="str">
        <f t="shared" si="62"/>
        <v>A679078</v>
      </c>
      <c r="AH521" s="59" t="s">
        <v>677</v>
      </c>
    </row>
    <row r="522" spans="1:34" ht="15.75" customHeight="1">
      <c r="A522" s="59"/>
      <c r="B522" s="59"/>
      <c r="C522" s="31"/>
      <c r="D522" s="59"/>
      <c r="E522" s="59"/>
      <c r="F522" s="59"/>
      <c r="G522" s="59"/>
      <c r="H522" s="65"/>
      <c r="I522" s="65"/>
      <c r="J522" s="65"/>
      <c r="K522" s="65"/>
      <c r="L522" s="65"/>
      <c r="M522" s="65"/>
      <c r="N522" s="65"/>
      <c r="O522" s="65"/>
      <c r="P522" s="65"/>
      <c r="Q522" s="59"/>
      <c r="R522" s="59"/>
      <c r="S522" s="59"/>
      <c r="T522" s="59"/>
      <c r="U522" s="59"/>
      <c r="V522" s="59"/>
      <c r="W522" s="59"/>
      <c r="X522" s="59"/>
      <c r="Y522" s="59"/>
      <c r="Z522" s="59"/>
      <c r="AA522" s="59"/>
      <c r="AB522" s="59"/>
      <c r="AC522" s="59"/>
      <c r="AD522" s="59"/>
      <c r="AE522" s="59" t="s">
        <v>2459</v>
      </c>
      <c r="AF522" s="59" t="s">
        <v>2460</v>
      </c>
      <c r="AG522" s="59" t="str">
        <f t="shared" si="62"/>
        <v>A679078</v>
      </c>
      <c r="AH522" s="59" t="s">
        <v>677</v>
      </c>
    </row>
    <row r="523" spans="1:34" ht="15.75" customHeight="1">
      <c r="A523" s="59"/>
      <c r="B523" s="59"/>
      <c r="C523" s="31"/>
      <c r="D523" s="59"/>
      <c r="E523" s="59"/>
      <c r="F523" s="59"/>
      <c r="G523" s="59"/>
      <c r="H523" s="65"/>
      <c r="I523" s="65"/>
      <c r="J523" s="65"/>
      <c r="K523" s="65"/>
      <c r="L523" s="65"/>
      <c r="M523" s="65"/>
      <c r="N523" s="65"/>
      <c r="O523" s="65"/>
      <c r="P523" s="65"/>
      <c r="Q523" s="59"/>
      <c r="R523" s="59"/>
      <c r="S523" s="59"/>
      <c r="T523" s="59"/>
      <c r="U523" s="59"/>
      <c r="V523" s="59"/>
      <c r="W523" s="59"/>
      <c r="X523" s="59"/>
      <c r="Y523" s="59"/>
      <c r="Z523" s="59"/>
      <c r="AA523" s="59"/>
      <c r="AB523" s="59"/>
      <c r="AC523" s="59"/>
      <c r="AD523" s="59"/>
      <c r="AE523" s="59" t="s">
        <v>2461</v>
      </c>
      <c r="AF523" s="59" t="s">
        <v>2462</v>
      </c>
      <c r="AG523" s="59" t="str">
        <f t="shared" si="62"/>
        <v>A679078</v>
      </c>
      <c r="AH523" s="59" t="s">
        <v>677</v>
      </c>
    </row>
    <row r="524" spans="1:34" ht="15.75" customHeight="1">
      <c r="A524" s="59"/>
      <c r="B524" s="59"/>
      <c r="C524" s="31"/>
      <c r="D524" s="59"/>
      <c r="E524" s="59"/>
      <c r="F524" s="59"/>
      <c r="G524" s="59"/>
      <c r="H524" s="65"/>
      <c r="I524" s="65"/>
      <c r="J524" s="65"/>
      <c r="K524" s="65"/>
      <c r="L524" s="65"/>
      <c r="M524" s="65"/>
      <c r="N524" s="65"/>
      <c r="O524" s="65"/>
      <c r="P524" s="65"/>
      <c r="Q524" s="59"/>
      <c r="R524" s="59"/>
      <c r="S524" s="59"/>
      <c r="T524" s="59"/>
      <c r="U524" s="59"/>
      <c r="V524" s="59"/>
      <c r="W524" s="59"/>
      <c r="X524" s="59"/>
      <c r="Y524" s="59"/>
      <c r="Z524" s="59"/>
      <c r="AA524" s="59"/>
      <c r="AB524" s="59"/>
      <c r="AC524" s="59"/>
      <c r="AD524" s="59"/>
      <c r="AE524" s="59" t="s">
        <v>2463</v>
      </c>
      <c r="AF524" s="59" t="s">
        <v>2464</v>
      </c>
      <c r="AG524" s="59" t="str">
        <f t="shared" si="62"/>
        <v>A679078</v>
      </c>
      <c r="AH524" s="59" t="s">
        <v>677</v>
      </c>
    </row>
    <row r="525" spans="1:34" ht="15.75" customHeight="1">
      <c r="A525" s="59"/>
      <c r="B525" s="59"/>
      <c r="C525" s="31"/>
      <c r="D525" s="59"/>
      <c r="E525" s="59"/>
      <c r="F525" s="59"/>
      <c r="G525" s="59"/>
      <c r="H525" s="65"/>
      <c r="I525" s="65"/>
      <c r="J525" s="65"/>
      <c r="K525" s="65"/>
      <c r="L525" s="65"/>
      <c r="M525" s="65"/>
      <c r="N525" s="65"/>
      <c r="O525" s="65"/>
      <c r="P525" s="65"/>
      <c r="Q525" s="59"/>
      <c r="R525" s="59"/>
      <c r="S525" s="59"/>
      <c r="T525" s="59"/>
      <c r="U525" s="59"/>
      <c r="V525" s="59"/>
      <c r="W525" s="59"/>
      <c r="X525" s="59"/>
      <c r="Y525" s="59"/>
      <c r="Z525" s="59"/>
      <c r="AA525" s="59"/>
      <c r="AB525" s="59"/>
      <c r="AC525" s="59"/>
      <c r="AD525" s="59"/>
      <c r="AE525" s="59" t="s">
        <v>2465</v>
      </c>
      <c r="AF525" s="59" t="s">
        <v>2466</v>
      </c>
      <c r="AG525" s="59" t="str">
        <f t="shared" si="62"/>
        <v>A679078</v>
      </c>
      <c r="AH525" s="59" t="s">
        <v>677</v>
      </c>
    </row>
    <row r="526" spans="1:34" ht="15.75" customHeight="1">
      <c r="A526" s="59"/>
      <c r="B526" s="59"/>
      <c r="C526" s="31"/>
      <c r="D526" s="59"/>
      <c r="E526" s="59"/>
      <c r="F526" s="59"/>
      <c r="G526" s="59"/>
      <c r="H526" s="65"/>
      <c r="I526" s="65"/>
      <c r="J526" s="65"/>
      <c r="K526" s="65"/>
      <c r="L526" s="65"/>
      <c r="M526" s="65"/>
      <c r="N526" s="65"/>
      <c r="O526" s="65"/>
      <c r="P526" s="65"/>
      <c r="Q526" s="59"/>
      <c r="R526" s="59"/>
      <c r="S526" s="59"/>
      <c r="T526" s="59"/>
      <c r="U526" s="59"/>
      <c r="V526" s="59"/>
      <c r="W526" s="59"/>
      <c r="X526" s="59"/>
      <c r="Y526" s="59"/>
      <c r="Z526" s="59"/>
      <c r="AA526" s="59"/>
      <c r="AB526" s="59"/>
      <c r="AC526" s="59"/>
      <c r="AD526" s="59"/>
      <c r="AE526" s="59" t="s">
        <v>2467</v>
      </c>
      <c r="AF526" s="59" t="s">
        <v>2468</v>
      </c>
      <c r="AG526" s="59" t="str">
        <f t="shared" si="62"/>
        <v>A679078</v>
      </c>
      <c r="AH526" s="59" t="s">
        <v>677</v>
      </c>
    </row>
    <row r="527" spans="1:34" ht="15.75" customHeight="1">
      <c r="A527" s="59"/>
      <c r="B527" s="59"/>
      <c r="C527" s="31"/>
      <c r="D527" s="59"/>
      <c r="E527" s="59"/>
      <c r="F527" s="59"/>
      <c r="G527" s="59"/>
      <c r="H527" s="65"/>
      <c r="I527" s="65"/>
      <c r="J527" s="65"/>
      <c r="K527" s="65"/>
      <c r="L527" s="65"/>
      <c r="M527" s="65"/>
      <c r="N527" s="65"/>
      <c r="O527" s="65"/>
      <c r="P527" s="65"/>
      <c r="Q527" s="59"/>
      <c r="R527" s="59"/>
      <c r="S527" s="59"/>
      <c r="T527" s="59"/>
      <c r="U527" s="59"/>
      <c r="V527" s="59"/>
      <c r="W527" s="59"/>
      <c r="X527" s="59"/>
      <c r="Y527" s="59"/>
      <c r="Z527" s="59"/>
      <c r="AA527" s="59"/>
      <c r="AB527" s="59"/>
      <c r="AC527" s="59"/>
      <c r="AD527" s="59"/>
      <c r="AE527" s="59" t="s">
        <v>2469</v>
      </c>
      <c r="AF527" s="59" t="s">
        <v>2470</v>
      </c>
      <c r="AG527" s="59" t="str">
        <f t="shared" si="62"/>
        <v>A679078</v>
      </c>
      <c r="AH527" s="59" t="s">
        <v>677</v>
      </c>
    </row>
    <row r="528" spans="1:34" ht="15.75" customHeight="1">
      <c r="A528" s="59"/>
      <c r="B528" s="59"/>
      <c r="C528" s="31"/>
      <c r="D528" s="59"/>
      <c r="E528" s="59"/>
      <c r="F528" s="59"/>
      <c r="G528" s="59"/>
      <c r="H528" s="65"/>
      <c r="I528" s="65"/>
      <c r="J528" s="65"/>
      <c r="K528" s="65"/>
      <c r="L528" s="65"/>
      <c r="M528" s="65"/>
      <c r="N528" s="65"/>
      <c r="O528" s="65"/>
      <c r="P528" s="65"/>
      <c r="Q528" s="59"/>
      <c r="R528" s="59"/>
      <c r="S528" s="59"/>
      <c r="T528" s="59"/>
      <c r="U528" s="59"/>
      <c r="V528" s="59"/>
      <c r="W528" s="59"/>
      <c r="X528" s="59"/>
      <c r="Y528" s="59"/>
      <c r="Z528" s="59"/>
      <c r="AA528" s="59"/>
      <c r="AB528" s="59"/>
      <c r="AC528" s="59"/>
      <c r="AD528" s="59"/>
      <c r="AE528" s="59" t="s">
        <v>2471</v>
      </c>
      <c r="AF528" s="59" t="s">
        <v>2472</v>
      </c>
      <c r="AG528" s="59" t="str">
        <f t="shared" si="62"/>
        <v>A679078</v>
      </c>
      <c r="AH528" s="59" t="s">
        <v>677</v>
      </c>
    </row>
    <row r="529" spans="1:34" ht="15.75" customHeight="1">
      <c r="A529" s="59"/>
      <c r="B529" s="59"/>
      <c r="C529" s="31"/>
      <c r="D529" s="59"/>
      <c r="E529" s="59"/>
      <c r="F529" s="59"/>
      <c r="G529" s="59"/>
      <c r="H529" s="65"/>
      <c r="I529" s="65"/>
      <c r="J529" s="65"/>
      <c r="K529" s="65"/>
      <c r="L529" s="65"/>
      <c r="M529" s="65"/>
      <c r="N529" s="65"/>
      <c r="O529" s="65"/>
      <c r="P529" s="65"/>
      <c r="Q529" s="59"/>
      <c r="R529" s="59"/>
      <c r="S529" s="59"/>
      <c r="T529" s="59"/>
      <c r="U529" s="59"/>
      <c r="V529" s="59"/>
      <c r="W529" s="59"/>
      <c r="X529" s="59"/>
      <c r="Y529" s="59"/>
      <c r="Z529" s="59"/>
      <c r="AA529" s="59"/>
      <c r="AB529" s="59"/>
      <c r="AC529" s="59"/>
      <c r="AD529" s="59"/>
      <c r="AE529" s="59" t="s">
        <v>2473</v>
      </c>
      <c r="AF529" s="59" t="s">
        <v>2474</v>
      </c>
      <c r="AG529" s="59" t="str">
        <f t="shared" si="62"/>
        <v>A679078</v>
      </c>
      <c r="AH529" s="59" t="s">
        <v>677</v>
      </c>
    </row>
    <row r="530" spans="1:34" ht="15.75" customHeight="1">
      <c r="A530" s="59"/>
      <c r="B530" s="59"/>
      <c r="C530" s="31"/>
      <c r="D530" s="59"/>
      <c r="E530" s="59"/>
      <c r="F530" s="59"/>
      <c r="G530" s="59"/>
      <c r="H530" s="65"/>
      <c r="I530" s="65"/>
      <c r="J530" s="65"/>
      <c r="K530" s="65"/>
      <c r="L530" s="65"/>
      <c r="M530" s="65"/>
      <c r="N530" s="65"/>
      <c r="O530" s="65"/>
      <c r="P530" s="65"/>
      <c r="Q530" s="59"/>
      <c r="R530" s="59"/>
      <c r="S530" s="59"/>
      <c r="T530" s="59"/>
      <c r="U530" s="59"/>
      <c r="V530" s="59"/>
      <c r="W530" s="59"/>
      <c r="X530" s="59"/>
      <c r="Y530" s="59"/>
      <c r="Z530" s="59"/>
      <c r="AA530" s="59"/>
      <c r="AB530" s="59"/>
      <c r="AC530" s="59"/>
      <c r="AD530" s="59"/>
      <c r="AE530" s="59" t="s">
        <v>2475</v>
      </c>
      <c r="AF530" s="59" t="s">
        <v>2476</v>
      </c>
      <c r="AG530" s="59" t="str">
        <f t="shared" si="62"/>
        <v>A679078</v>
      </c>
      <c r="AH530" s="59" t="s">
        <v>677</v>
      </c>
    </row>
    <row r="531" spans="1:34" ht="15.75" customHeight="1">
      <c r="A531" s="59"/>
      <c r="B531" s="59"/>
      <c r="C531" s="31"/>
      <c r="D531" s="59"/>
      <c r="E531" s="59"/>
      <c r="F531" s="59"/>
      <c r="G531" s="59"/>
      <c r="H531" s="65"/>
      <c r="I531" s="65"/>
      <c r="J531" s="65"/>
      <c r="K531" s="65"/>
      <c r="L531" s="65"/>
      <c r="M531" s="65"/>
      <c r="N531" s="65"/>
      <c r="O531" s="65"/>
      <c r="P531" s="65"/>
      <c r="Q531" s="59"/>
      <c r="R531" s="59"/>
      <c r="S531" s="59"/>
      <c r="T531" s="59"/>
      <c r="U531" s="59"/>
      <c r="V531" s="59"/>
      <c r="W531" s="59"/>
      <c r="X531" s="59"/>
      <c r="Y531" s="59"/>
      <c r="Z531" s="59"/>
      <c r="AA531" s="59"/>
      <c r="AB531" s="59"/>
      <c r="AC531" s="59"/>
      <c r="AD531" s="59"/>
      <c r="AE531" s="59" t="s">
        <v>2477</v>
      </c>
      <c r="AF531" s="59" t="s">
        <v>1546</v>
      </c>
      <c r="AG531" s="59" t="str">
        <f t="shared" si="62"/>
        <v>A679078</v>
      </c>
      <c r="AH531" s="59" t="s">
        <v>677</v>
      </c>
    </row>
    <row r="532" spans="1:34" ht="15.75" customHeight="1">
      <c r="A532" s="59"/>
      <c r="B532" s="59"/>
      <c r="C532" s="31"/>
      <c r="D532" s="59"/>
      <c r="E532" s="59"/>
      <c r="F532" s="59"/>
      <c r="G532" s="59"/>
      <c r="H532" s="65"/>
      <c r="I532" s="65"/>
      <c r="J532" s="65"/>
      <c r="K532" s="65"/>
      <c r="L532" s="65"/>
      <c r="M532" s="65"/>
      <c r="N532" s="65"/>
      <c r="O532" s="65"/>
      <c r="P532" s="65"/>
      <c r="Q532" s="59"/>
      <c r="R532" s="59"/>
      <c r="S532" s="59"/>
      <c r="T532" s="59"/>
      <c r="U532" s="59"/>
      <c r="V532" s="59"/>
      <c r="W532" s="59"/>
      <c r="X532" s="59"/>
      <c r="Y532" s="59"/>
      <c r="Z532" s="59"/>
      <c r="AA532" s="59"/>
      <c r="AB532" s="59"/>
      <c r="AC532" s="59"/>
      <c r="AD532" s="59"/>
      <c r="AE532" s="59" t="s">
        <v>2478</v>
      </c>
      <c r="AF532" s="59" t="s">
        <v>2479</v>
      </c>
      <c r="AG532" s="59" t="str">
        <f t="shared" si="62"/>
        <v>A679078</v>
      </c>
      <c r="AH532" s="59" t="s">
        <v>677</v>
      </c>
    </row>
    <row r="533" spans="1:34" ht="15.75" customHeight="1">
      <c r="A533" s="59"/>
      <c r="B533" s="59"/>
      <c r="C533" s="31"/>
      <c r="D533" s="59"/>
      <c r="E533" s="59"/>
      <c r="F533" s="59"/>
      <c r="G533" s="59"/>
      <c r="H533" s="65"/>
      <c r="I533" s="65"/>
      <c r="J533" s="65"/>
      <c r="K533" s="65"/>
      <c r="L533" s="65"/>
      <c r="M533" s="65"/>
      <c r="N533" s="65"/>
      <c r="O533" s="65"/>
      <c r="P533" s="65"/>
      <c r="Q533" s="59"/>
      <c r="R533" s="59"/>
      <c r="S533" s="59"/>
      <c r="T533" s="59"/>
      <c r="U533" s="59"/>
      <c r="V533" s="59"/>
      <c r="W533" s="59"/>
      <c r="X533" s="59"/>
      <c r="Y533" s="59"/>
      <c r="Z533" s="59"/>
      <c r="AA533" s="59"/>
      <c r="AB533" s="59"/>
      <c r="AC533" s="59"/>
      <c r="AD533" s="59"/>
      <c r="AE533" s="59" t="s">
        <v>2480</v>
      </c>
      <c r="AF533" s="59" t="s">
        <v>1495</v>
      </c>
      <c r="AG533" s="59" t="str">
        <f t="shared" si="62"/>
        <v>A679078</v>
      </c>
      <c r="AH533" s="59" t="s">
        <v>677</v>
      </c>
    </row>
    <row r="534" spans="1:34" ht="15.75" customHeight="1">
      <c r="A534" s="59"/>
      <c r="B534" s="59"/>
      <c r="C534" s="31"/>
      <c r="D534" s="59"/>
      <c r="E534" s="59"/>
      <c r="F534" s="59"/>
      <c r="G534" s="59"/>
      <c r="H534" s="65"/>
      <c r="I534" s="65"/>
      <c r="J534" s="65"/>
      <c r="K534" s="65"/>
      <c r="L534" s="65"/>
      <c r="M534" s="65"/>
      <c r="N534" s="65"/>
      <c r="O534" s="65"/>
      <c r="P534" s="65"/>
      <c r="Q534" s="59"/>
      <c r="R534" s="59"/>
      <c r="S534" s="59"/>
      <c r="T534" s="59"/>
      <c r="U534" s="59"/>
      <c r="V534" s="59"/>
      <c r="W534" s="59"/>
      <c r="X534" s="59"/>
      <c r="Y534" s="59"/>
      <c r="Z534" s="59"/>
      <c r="AA534" s="59"/>
      <c r="AB534" s="59"/>
      <c r="AC534" s="59"/>
      <c r="AD534" s="59"/>
      <c r="AE534" s="59" t="s">
        <v>2481</v>
      </c>
      <c r="AF534" s="59" t="s">
        <v>2482</v>
      </c>
      <c r="AG534" s="59" t="str">
        <f t="shared" si="62"/>
        <v>A679078</v>
      </c>
      <c r="AH534" s="59" t="s">
        <v>677</v>
      </c>
    </row>
    <row r="535" spans="1:34" ht="15.75" customHeight="1">
      <c r="A535" s="59"/>
      <c r="B535" s="59"/>
      <c r="C535" s="31"/>
      <c r="D535" s="59"/>
      <c r="E535" s="59"/>
      <c r="F535" s="59"/>
      <c r="G535" s="59"/>
      <c r="H535" s="65"/>
      <c r="I535" s="65"/>
      <c r="J535" s="65"/>
      <c r="K535" s="65"/>
      <c r="L535" s="65"/>
      <c r="M535" s="65"/>
      <c r="N535" s="65"/>
      <c r="O535" s="65"/>
      <c r="P535" s="65"/>
      <c r="Q535" s="59"/>
      <c r="R535" s="59"/>
      <c r="S535" s="59"/>
      <c r="T535" s="59"/>
      <c r="U535" s="59"/>
      <c r="V535" s="59"/>
      <c r="W535" s="59"/>
      <c r="X535" s="59"/>
      <c r="Y535" s="59"/>
      <c r="Z535" s="59"/>
      <c r="AA535" s="59"/>
      <c r="AB535" s="59"/>
      <c r="AC535" s="59"/>
      <c r="AD535" s="59"/>
      <c r="AE535" s="59" t="s">
        <v>2483</v>
      </c>
      <c r="AF535" s="59" t="s">
        <v>2484</v>
      </c>
      <c r="AG535" s="59" t="str">
        <f t="shared" si="62"/>
        <v>A679078</v>
      </c>
      <c r="AH535" s="59" t="s">
        <v>677</v>
      </c>
    </row>
    <row r="536" spans="1:34" ht="15.75" customHeight="1">
      <c r="A536" s="59"/>
      <c r="B536" s="59"/>
      <c r="C536" s="31"/>
      <c r="D536" s="59"/>
      <c r="E536" s="59"/>
      <c r="F536" s="59"/>
      <c r="G536" s="59"/>
      <c r="H536" s="65"/>
      <c r="I536" s="65"/>
      <c r="J536" s="65"/>
      <c r="K536" s="65"/>
      <c r="L536" s="65"/>
      <c r="M536" s="65"/>
      <c r="N536" s="65"/>
      <c r="O536" s="65"/>
      <c r="P536" s="65"/>
      <c r="Q536" s="59"/>
      <c r="R536" s="59"/>
      <c r="S536" s="59"/>
      <c r="T536" s="59"/>
      <c r="U536" s="59"/>
      <c r="V536" s="59"/>
      <c r="W536" s="59"/>
      <c r="X536" s="59"/>
      <c r="Y536" s="59"/>
      <c r="Z536" s="59"/>
      <c r="AA536" s="59"/>
      <c r="AB536" s="59"/>
      <c r="AC536" s="59"/>
      <c r="AD536" s="59"/>
      <c r="AE536" s="59" t="s">
        <v>2485</v>
      </c>
      <c r="AF536" s="59" t="s">
        <v>2486</v>
      </c>
      <c r="AG536" s="59" t="str">
        <f t="shared" si="62"/>
        <v>A679078</v>
      </c>
      <c r="AH536" s="59" t="s">
        <v>677</v>
      </c>
    </row>
    <row r="537" spans="1:34" ht="15.75" customHeight="1">
      <c r="A537" s="59"/>
      <c r="B537" s="59"/>
      <c r="C537" s="31"/>
      <c r="D537" s="59"/>
      <c r="E537" s="59"/>
      <c r="F537" s="59"/>
      <c r="G537" s="59"/>
      <c r="H537" s="65"/>
      <c r="I537" s="65"/>
      <c r="J537" s="65"/>
      <c r="K537" s="65"/>
      <c r="L537" s="65"/>
      <c r="M537" s="65"/>
      <c r="N537" s="65"/>
      <c r="O537" s="65"/>
      <c r="P537" s="65"/>
      <c r="Q537" s="59"/>
      <c r="R537" s="59"/>
      <c r="S537" s="59"/>
      <c r="T537" s="59"/>
      <c r="U537" s="59"/>
      <c r="V537" s="59"/>
      <c r="W537" s="59"/>
      <c r="X537" s="59"/>
      <c r="Y537" s="59"/>
      <c r="Z537" s="59"/>
      <c r="AA537" s="59"/>
      <c r="AB537" s="59"/>
      <c r="AC537" s="59"/>
      <c r="AD537" s="59"/>
      <c r="AE537" s="59" t="s">
        <v>2487</v>
      </c>
      <c r="AF537" s="59" t="s">
        <v>2488</v>
      </c>
      <c r="AG537" s="59" t="str">
        <f t="shared" si="62"/>
        <v>A679078</v>
      </c>
      <c r="AH537" s="59" t="s">
        <v>677</v>
      </c>
    </row>
    <row r="538" spans="1:34" ht="15.75" customHeight="1">
      <c r="A538" s="59"/>
      <c r="B538" s="59"/>
      <c r="C538" s="31"/>
      <c r="D538" s="59"/>
      <c r="E538" s="59"/>
      <c r="F538" s="59"/>
      <c r="G538" s="59"/>
      <c r="H538" s="65"/>
      <c r="I538" s="65"/>
      <c r="J538" s="65"/>
      <c r="K538" s="65"/>
      <c r="L538" s="65"/>
      <c r="M538" s="65"/>
      <c r="N538" s="65"/>
      <c r="O538" s="65"/>
      <c r="P538" s="65"/>
      <c r="Q538" s="59"/>
      <c r="R538" s="59"/>
      <c r="S538" s="59"/>
      <c r="T538" s="59"/>
      <c r="U538" s="59"/>
      <c r="V538" s="59"/>
      <c r="W538" s="59"/>
      <c r="X538" s="59"/>
      <c r="Y538" s="59"/>
      <c r="Z538" s="59"/>
      <c r="AA538" s="59"/>
      <c r="AB538" s="59"/>
      <c r="AC538" s="59"/>
      <c r="AD538" s="59"/>
      <c r="AE538" s="59" t="s">
        <v>2489</v>
      </c>
      <c r="AF538" s="59" t="s">
        <v>2490</v>
      </c>
      <c r="AG538" s="59" t="str">
        <f t="shared" si="62"/>
        <v>A679078</v>
      </c>
      <c r="AH538" s="59" t="s">
        <v>677</v>
      </c>
    </row>
    <row r="539" spans="1:34" ht="15.75" customHeight="1">
      <c r="A539" s="59"/>
      <c r="B539" s="59"/>
      <c r="C539" s="31"/>
      <c r="D539" s="59"/>
      <c r="E539" s="59"/>
      <c r="F539" s="59"/>
      <c r="G539" s="59"/>
      <c r="H539" s="65"/>
      <c r="I539" s="65"/>
      <c r="J539" s="65"/>
      <c r="K539" s="65"/>
      <c r="L539" s="65"/>
      <c r="M539" s="65"/>
      <c r="N539" s="65"/>
      <c r="O539" s="65"/>
      <c r="P539" s="65"/>
      <c r="Q539" s="59"/>
      <c r="R539" s="59"/>
      <c r="S539" s="59"/>
      <c r="T539" s="59"/>
      <c r="U539" s="59"/>
      <c r="V539" s="59"/>
      <c r="W539" s="59"/>
      <c r="X539" s="59"/>
      <c r="Y539" s="59"/>
      <c r="Z539" s="59"/>
      <c r="AA539" s="59"/>
      <c r="AB539" s="59"/>
      <c r="AC539" s="59"/>
      <c r="AD539" s="59"/>
      <c r="AE539" s="59" t="s">
        <v>2491</v>
      </c>
      <c r="AF539" s="59" t="s">
        <v>2492</v>
      </c>
      <c r="AG539" s="59" t="str">
        <f t="shared" si="62"/>
        <v>A679078</v>
      </c>
      <c r="AH539" s="59" t="s">
        <v>677</v>
      </c>
    </row>
    <row r="540" spans="1:34" ht="15.75" customHeight="1">
      <c r="A540" s="59"/>
      <c r="B540" s="59"/>
      <c r="C540" s="31"/>
      <c r="D540" s="59"/>
      <c r="E540" s="59"/>
      <c r="F540" s="59"/>
      <c r="G540" s="59"/>
      <c r="H540" s="65"/>
      <c r="I540" s="65"/>
      <c r="J540" s="65"/>
      <c r="K540" s="65"/>
      <c r="L540" s="65"/>
      <c r="M540" s="65"/>
      <c r="N540" s="65"/>
      <c r="O540" s="65"/>
      <c r="P540" s="65"/>
      <c r="Q540" s="59"/>
      <c r="R540" s="59"/>
      <c r="S540" s="59"/>
      <c r="T540" s="59"/>
      <c r="U540" s="59"/>
      <c r="V540" s="59"/>
      <c r="W540" s="59"/>
      <c r="X540" s="59"/>
      <c r="Y540" s="59"/>
      <c r="Z540" s="59"/>
      <c r="AA540" s="59"/>
      <c r="AB540" s="59"/>
      <c r="AC540" s="59"/>
      <c r="AD540" s="59"/>
      <c r="AE540" s="59" t="s">
        <v>2493</v>
      </c>
      <c r="AF540" s="59" t="s">
        <v>2494</v>
      </c>
      <c r="AG540" s="59" t="str">
        <f t="shared" si="62"/>
        <v>A679078</v>
      </c>
      <c r="AH540" s="59" t="s">
        <v>677</v>
      </c>
    </row>
    <row r="541" spans="1:34" ht="15.75" customHeight="1">
      <c r="A541" s="59"/>
      <c r="B541" s="59"/>
      <c r="C541" s="31"/>
      <c r="D541" s="59"/>
      <c r="E541" s="59"/>
      <c r="F541" s="59"/>
      <c r="G541" s="59"/>
      <c r="H541" s="65"/>
      <c r="I541" s="65"/>
      <c r="J541" s="65"/>
      <c r="K541" s="65"/>
      <c r="L541" s="65"/>
      <c r="M541" s="65"/>
      <c r="N541" s="65"/>
      <c r="O541" s="65"/>
      <c r="P541" s="65"/>
      <c r="Q541" s="59"/>
      <c r="R541" s="59"/>
      <c r="S541" s="59"/>
      <c r="T541" s="59"/>
      <c r="U541" s="59"/>
      <c r="V541" s="59"/>
      <c r="W541" s="59"/>
      <c r="X541" s="59"/>
      <c r="Y541" s="59"/>
      <c r="Z541" s="59"/>
      <c r="AA541" s="59"/>
      <c r="AB541" s="59"/>
      <c r="AC541" s="59"/>
      <c r="AD541" s="59"/>
      <c r="AE541" s="59" t="s">
        <v>2495</v>
      </c>
      <c r="AF541" s="59" t="s">
        <v>2496</v>
      </c>
      <c r="AG541" s="59" t="str">
        <f t="shared" si="62"/>
        <v>A679078</v>
      </c>
      <c r="AH541" s="59" t="s">
        <v>677</v>
      </c>
    </row>
    <row r="542" spans="1:34" ht="15.75" customHeight="1">
      <c r="A542" s="59"/>
      <c r="B542" s="59"/>
      <c r="C542" s="31"/>
      <c r="D542" s="59"/>
      <c r="E542" s="59"/>
      <c r="F542" s="59"/>
      <c r="G542" s="59"/>
      <c r="H542" s="65"/>
      <c r="I542" s="65"/>
      <c r="J542" s="65"/>
      <c r="K542" s="65"/>
      <c r="L542" s="65"/>
      <c r="M542" s="65"/>
      <c r="N542" s="65"/>
      <c r="O542" s="65"/>
      <c r="P542" s="65"/>
      <c r="Q542" s="59"/>
      <c r="R542" s="59"/>
      <c r="S542" s="59"/>
      <c r="T542" s="59"/>
      <c r="U542" s="59"/>
      <c r="V542" s="59"/>
      <c r="W542" s="59"/>
      <c r="X542" s="59"/>
      <c r="Y542" s="59"/>
      <c r="Z542" s="59"/>
      <c r="AA542" s="59"/>
      <c r="AB542" s="59"/>
      <c r="AC542" s="59"/>
      <c r="AD542" s="59"/>
      <c r="AE542" s="59" t="s">
        <v>2497</v>
      </c>
      <c r="AF542" s="59" t="s">
        <v>2498</v>
      </c>
      <c r="AG542" s="59" t="str">
        <f t="shared" si="62"/>
        <v>A679078</v>
      </c>
      <c r="AH542" s="59" t="s">
        <v>677</v>
      </c>
    </row>
    <row r="543" spans="1:34" ht="15.75" customHeight="1">
      <c r="A543" s="59"/>
      <c r="B543" s="59"/>
      <c r="C543" s="31"/>
      <c r="D543" s="59"/>
      <c r="E543" s="59"/>
      <c r="F543" s="59"/>
      <c r="G543" s="59"/>
      <c r="H543" s="65"/>
      <c r="I543" s="65"/>
      <c r="J543" s="65"/>
      <c r="K543" s="65"/>
      <c r="L543" s="65"/>
      <c r="M543" s="65"/>
      <c r="N543" s="65"/>
      <c r="O543" s="65"/>
      <c r="P543" s="65"/>
      <c r="Q543" s="59"/>
      <c r="R543" s="59"/>
      <c r="S543" s="59"/>
      <c r="T543" s="59"/>
      <c r="U543" s="59"/>
      <c r="V543" s="59"/>
      <c r="W543" s="59"/>
      <c r="X543" s="59"/>
      <c r="Y543" s="59"/>
      <c r="Z543" s="59"/>
      <c r="AA543" s="59"/>
      <c r="AB543" s="59"/>
      <c r="AC543" s="59"/>
      <c r="AD543" s="59"/>
      <c r="AE543" s="59" t="s">
        <v>2499</v>
      </c>
      <c r="AF543" s="59" t="s">
        <v>2500</v>
      </c>
      <c r="AG543" s="59" t="str">
        <f t="shared" si="62"/>
        <v>A679078</v>
      </c>
      <c r="AH543" s="59" t="s">
        <v>677</v>
      </c>
    </row>
    <row r="544" spans="1:34" ht="15.75" customHeight="1">
      <c r="A544" s="59"/>
      <c r="B544" s="59"/>
      <c r="C544" s="31"/>
      <c r="D544" s="59"/>
      <c r="E544" s="59"/>
      <c r="F544" s="59"/>
      <c r="G544" s="59"/>
      <c r="H544" s="65"/>
      <c r="I544" s="65"/>
      <c r="J544" s="65"/>
      <c r="K544" s="65"/>
      <c r="L544" s="65"/>
      <c r="M544" s="65"/>
      <c r="N544" s="65"/>
      <c r="O544" s="65"/>
      <c r="P544" s="65"/>
      <c r="Q544" s="59"/>
      <c r="R544" s="59"/>
      <c r="S544" s="59"/>
      <c r="T544" s="59"/>
      <c r="U544" s="59"/>
      <c r="V544" s="59"/>
      <c r="W544" s="59"/>
      <c r="X544" s="59"/>
      <c r="Y544" s="59"/>
      <c r="Z544" s="59"/>
      <c r="AA544" s="59"/>
      <c r="AB544" s="59"/>
      <c r="AC544" s="59"/>
      <c r="AD544" s="59"/>
      <c r="AE544" s="59" t="s">
        <v>2501</v>
      </c>
      <c r="AF544" s="59" t="s">
        <v>2502</v>
      </c>
      <c r="AG544" s="59" t="str">
        <f t="shared" si="62"/>
        <v>A679078</v>
      </c>
      <c r="AH544" s="59" t="s">
        <v>677</v>
      </c>
    </row>
    <row r="545" spans="1:34" ht="15.75" customHeight="1">
      <c r="A545" s="59"/>
      <c r="B545" s="59"/>
      <c r="C545" s="31"/>
      <c r="D545" s="59"/>
      <c r="E545" s="59"/>
      <c r="F545" s="59"/>
      <c r="G545" s="59"/>
      <c r="H545" s="65"/>
      <c r="I545" s="65"/>
      <c r="J545" s="65"/>
      <c r="K545" s="65"/>
      <c r="L545" s="65"/>
      <c r="M545" s="65"/>
      <c r="N545" s="65"/>
      <c r="O545" s="65"/>
      <c r="P545" s="65"/>
      <c r="Q545" s="59"/>
      <c r="R545" s="59"/>
      <c r="S545" s="59"/>
      <c r="T545" s="59"/>
      <c r="U545" s="59"/>
      <c r="V545" s="59"/>
      <c r="W545" s="59"/>
      <c r="X545" s="59"/>
      <c r="Y545" s="59"/>
      <c r="Z545" s="59"/>
      <c r="AA545" s="59"/>
      <c r="AB545" s="59"/>
      <c r="AC545" s="59"/>
      <c r="AD545" s="59"/>
      <c r="AE545" s="59" t="s">
        <v>2503</v>
      </c>
      <c r="AF545" s="59" t="s">
        <v>2504</v>
      </c>
      <c r="AG545" s="59" t="str">
        <f t="shared" si="62"/>
        <v>A679078</v>
      </c>
      <c r="AH545" s="59" t="s">
        <v>677</v>
      </c>
    </row>
    <row r="546" spans="1:34" ht="15.75" customHeight="1">
      <c r="A546" s="59"/>
      <c r="B546" s="59"/>
      <c r="C546" s="31"/>
      <c r="D546" s="59"/>
      <c r="E546" s="59"/>
      <c r="F546" s="59"/>
      <c r="G546" s="59"/>
      <c r="H546" s="65"/>
      <c r="I546" s="65"/>
      <c r="J546" s="65"/>
      <c r="K546" s="65"/>
      <c r="L546" s="65"/>
      <c r="M546" s="65"/>
      <c r="N546" s="65"/>
      <c r="O546" s="65"/>
      <c r="P546" s="65"/>
      <c r="Q546" s="59"/>
      <c r="R546" s="59"/>
      <c r="S546" s="59"/>
      <c r="T546" s="59"/>
      <c r="U546" s="59"/>
      <c r="V546" s="59"/>
      <c r="W546" s="59"/>
      <c r="X546" s="59"/>
      <c r="Y546" s="59"/>
      <c r="Z546" s="59"/>
      <c r="AA546" s="59"/>
      <c r="AB546" s="59"/>
      <c r="AC546" s="59"/>
      <c r="AD546" s="59"/>
      <c r="AE546" s="59" t="s">
        <v>2505</v>
      </c>
      <c r="AF546" s="59" t="s">
        <v>2506</v>
      </c>
      <c r="AG546" s="59" t="str">
        <f t="shared" si="62"/>
        <v>A679078</v>
      </c>
      <c r="AH546" s="59" t="s">
        <v>677</v>
      </c>
    </row>
    <row r="547" spans="1:34" ht="15.75" customHeight="1">
      <c r="A547" s="59"/>
      <c r="B547" s="59"/>
      <c r="C547" s="31"/>
      <c r="D547" s="59"/>
      <c r="E547" s="59"/>
      <c r="F547" s="59"/>
      <c r="G547" s="59"/>
      <c r="H547" s="65"/>
      <c r="I547" s="65"/>
      <c r="J547" s="65"/>
      <c r="K547" s="65"/>
      <c r="L547" s="65"/>
      <c r="M547" s="65"/>
      <c r="N547" s="65"/>
      <c r="O547" s="65"/>
      <c r="P547" s="65"/>
      <c r="Q547" s="59"/>
      <c r="R547" s="59"/>
      <c r="S547" s="59"/>
      <c r="T547" s="59"/>
      <c r="U547" s="59"/>
      <c r="V547" s="59"/>
      <c r="W547" s="59"/>
      <c r="X547" s="59"/>
      <c r="Y547" s="59"/>
      <c r="Z547" s="59"/>
      <c r="AA547" s="59"/>
      <c r="AB547" s="59"/>
      <c r="AC547" s="59"/>
      <c r="AD547" s="59"/>
      <c r="AE547" s="59" t="s">
        <v>2507</v>
      </c>
      <c r="AF547" s="59" t="s">
        <v>2508</v>
      </c>
      <c r="AG547" s="59" t="str">
        <f t="shared" si="62"/>
        <v>A679078</v>
      </c>
      <c r="AH547" s="59" t="s">
        <v>677</v>
      </c>
    </row>
    <row r="548" spans="1:34" ht="15.75" customHeight="1">
      <c r="A548" s="59"/>
      <c r="B548" s="59"/>
      <c r="C548" s="31"/>
      <c r="D548" s="59"/>
      <c r="E548" s="59"/>
      <c r="F548" s="59"/>
      <c r="G548" s="59"/>
      <c r="H548" s="65"/>
      <c r="I548" s="65"/>
      <c r="J548" s="65"/>
      <c r="K548" s="65"/>
      <c r="L548" s="65"/>
      <c r="M548" s="65"/>
      <c r="N548" s="65"/>
      <c r="O548" s="65"/>
      <c r="P548" s="65"/>
      <c r="Q548" s="59"/>
      <c r="R548" s="59"/>
      <c r="S548" s="59"/>
      <c r="T548" s="59"/>
      <c r="U548" s="59"/>
      <c r="V548" s="59"/>
      <c r="W548" s="59"/>
      <c r="X548" s="59"/>
      <c r="Y548" s="59"/>
      <c r="Z548" s="59"/>
      <c r="AA548" s="59"/>
      <c r="AB548" s="59"/>
      <c r="AC548" s="59"/>
      <c r="AD548" s="59"/>
      <c r="AE548" s="59" t="s">
        <v>2509</v>
      </c>
      <c r="AF548" s="59" t="s">
        <v>2510</v>
      </c>
      <c r="AG548" s="59" t="str">
        <f t="shared" si="62"/>
        <v>A679078</v>
      </c>
      <c r="AH548" s="59" t="s">
        <v>677</v>
      </c>
    </row>
    <row r="549" spans="1:34" ht="15.75" customHeight="1">
      <c r="A549" s="59"/>
      <c r="B549" s="59"/>
      <c r="C549" s="31"/>
      <c r="D549" s="59"/>
      <c r="E549" s="59"/>
      <c r="F549" s="59"/>
      <c r="G549" s="59"/>
      <c r="H549" s="65"/>
      <c r="I549" s="65"/>
      <c r="J549" s="65"/>
      <c r="K549" s="65"/>
      <c r="L549" s="65"/>
      <c r="M549" s="65"/>
      <c r="N549" s="65"/>
      <c r="O549" s="65"/>
      <c r="P549" s="65"/>
      <c r="Q549" s="59"/>
      <c r="R549" s="59"/>
      <c r="S549" s="59"/>
      <c r="T549" s="59"/>
      <c r="U549" s="59"/>
      <c r="V549" s="59"/>
      <c r="W549" s="59"/>
      <c r="X549" s="59"/>
      <c r="Y549" s="59"/>
      <c r="Z549" s="59"/>
      <c r="AA549" s="59"/>
      <c r="AB549" s="59"/>
      <c r="AC549" s="59"/>
      <c r="AD549" s="59"/>
      <c r="AE549" s="59" t="s">
        <v>2511</v>
      </c>
      <c r="AF549" s="59" t="s">
        <v>2512</v>
      </c>
      <c r="AG549" s="59" t="str">
        <f t="shared" si="62"/>
        <v>A679078</v>
      </c>
      <c r="AH549" s="59" t="s">
        <v>677</v>
      </c>
    </row>
    <row r="550" spans="1:34" ht="15.75" customHeight="1">
      <c r="A550" s="59"/>
      <c r="B550" s="59"/>
      <c r="C550" s="31"/>
      <c r="D550" s="59"/>
      <c r="E550" s="59"/>
      <c r="F550" s="59"/>
      <c r="G550" s="59"/>
      <c r="H550" s="65"/>
      <c r="I550" s="65"/>
      <c r="J550" s="65"/>
      <c r="K550" s="65"/>
      <c r="L550" s="65"/>
      <c r="M550" s="65"/>
      <c r="N550" s="65"/>
      <c r="O550" s="65"/>
      <c r="P550" s="65"/>
      <c r="Q550" s="59"/>
      <c r="R550" s="59"/>
      <c r="S550" s="59"/>
      <c r="T550" s="59"/>
      <c r="U550" s="59"/>
      <c r="V550" s="59"/>
      <c r="W550" s="59"/>
      <c r="X550" s="59"/>
      <c r="Y550" s="59"/>
      <c r="Z550" s="59"/>
      <c r="AA550" s="59"/>
      <c r="AB550" s="59"/>
      <c r="AC550" s="59"/>
      <c r="AD550" s="59"/>
      <c r="AE550" s="59" t="s">
        <v>2513</v>
      </c>
      <c r="AF550" s="59" t="s">
        <v>2514</v>
      </c>
      <c r="AG550" s="59" t="str">
        <f t="shared" si="62"/>
        <v>A679078</v>
      </c>
      <c r="AH550" s="59" t="s">
        <v>677</v>
      </c>
    </row>
    <row r="551" spans="1:34" ht="15.75" customHeight="1">
      <c r="A551" s="59"/>
      <c r="B551" s="59"/>
      <c r="C551" s="31"/>
      <c r="D551" s="59"/>
      <c r="E551" s="59"/>
      <c r="F551" s="59"/>
      <c r="G551" s="59"/>
      <c r="H551" s="65"/>
      <c r="I551" s="65"/>
      <c r="J551" s="65"/>
      <c r="K551" s="65"/>
      <c r="L551" s="65"/>
      <c r="M551" s="65"/>
      <c r="N551" s="65"/>
      <c r="O551" s="65"/>
      <c r="P551" s="65"/>
      <c r="Q551" s="59"/>
      <c r="R551" s="59"/>
      <c r="S551" s="59"/>
      <c r="T551" s="59"/>
      <c r="U551" s="59"/>
      <c r="V551" s="59"/>
      <c r="W551" s="59"/>
      <c r="X551" s="59"/>
      <c r="Y551" s="59"/>
      <c r="Z551" s="59"/>
      <c r="AA551" s="59"/>
      <c r="AB551" s="59"/>
      <c r="AC551" s="59"/>
      <c r="AD551" s="59"/>
      <c r="AE551" s="59" t="s">
        <v>2515</v>
      </c>
      <c r="AF551" s="59" t="s">
        <v>2516</v>
      </c>
      <c r="AG551" s="59" t="str">
        <f t="shared" si="62"/>
        <v>A679078</v>
      </c>
      <c r="AH551" s="59" t="s">
        <v>677</v>
      </c>
    </row>
    <row r="552" spans="1:34" ht="15.75" customHeight="1">
      <c r="A552" s="59"/>
      <c r="B552" s="59"/>
      <c r="C552" s="31"/>
      <c r="D552" s="59"/>
      <c r="E552" s="59"/>
      <c r="F552" s="59"/>
      <c r="G552" s="59"/>
      <c r="H552" s="65"/>
      <c r="I552" s="65"/>
      <c r="J552" s="65"/>
      <c r="K552" s="65"/>
      <c r="L552" s="65"/>
      <c r="M552" s="65"/>
      <c r="N552" s="65"/>
      <c r="O552" s="65"/>
      <c r="P552" s="65"/>
      <c r="Q552" s="59"/>
      <c r="R552" s="59"/>
      <c r="S552" s="59"/>
      <c r="T552" s="59"/>
      <c r="U552" s="59"/>
      <c r="V552" s="59"/>
      <c r="W552" s="59"/>
      <c r="X552" s="59"/>
      <c r="Y552" s="59"/>
      <c r="Z552" s="59"/>
      <c r="AA552" s="59"/>
      <c r="AB552" s="59"/>
      <c r="AC552" s="59"/>
      <c r="AD552" s="59"/>
      <c r="AE552" s="59" t="s">
        <v>2517</v>
      </c>
      <c r="AF552" s="59" t="s">
        <v>2518</v>
      </c>
      <c r="AG552" s="59" t="str">
        <f t="shared" si="62"/>
        <v>A679078</v>
      </c>
      <c r="AH552" s="59" t="s">
        <v>677</v>
      </c>
    </row>
    <row r="553" spans="1:34" ht="15.75" customHeight="1">
      <c r="A553" s="59"/>
      <c r="B553" s="59"/>
      <c r="C553" s="31"/>
      <c r="D553" s="59"/>
      <c r="E553" s="59"/>
      <c r="F553" s="59"/>
      <c r="G553" s="59"/>
      <c r="H553" s="65"/>
      <c r="I553" s="65"/>
      <c r="J553" s="65"/>
      <c r="K553" s="65"/>
      <c r="L553" s="65"/>
      <c r="M553" s="65"/>
      <c r="N553" s="65"/>
      <c r="O553" s="65"/>
      <c r="P553" s="65"/>
      <c r="Q553" s="59"/>
      <c r="R553" s="59"/>
      <c r="S553" s="59"/>
      <c r="T553" s="59"/>
      <c r="U553" s="59"/>
      <c r="V553" s="59"/>
      <c r="W553" s="59"/>
      <c r="X553" s="59"/>
      <c r="Y553" s="59"/>
      <c r="Z553" s="59"/>
      <c r="AA553" s="59"/>
      <c r="AB553" s="59"/>
      <c r="AC553" s="59"/>
      <c r="AD553" s="59"/>
      <c r="AE553" s="59" t="s">
        <v>2519</v>
      </c>
      <c r="AF553" s="59" t="s">
        <v>2520</v>
      </c>
      <c r="AG553" s="59" t="str">
        <f t="shared" si="62"/>
        <v>A679078</v>
      </c>
      <c r="AH553" s="59" t="s">
        <v>677</v>
      </c>
    </row>
    <row r="554" spans="1:34" ht="15.75" customHeight="1">
      <c r="A554" s="59"/>
      <c r="B554" s="59"/>
      <c r="C554" s="31"/>
      <c r="D554" s="59"/>
      <c r="E554" s="59"/>
      <c r="F554" s="59"/>
      <c r="G554" s="59"/>
      <c r="H554" s="65"/>
      <c r="I554" s="65"/>
      <c r="J554" s="65"/>
      <c r="K554" s="65"/>
      <c r="L554" s="65"/>
      <c r="M554" s="65"/>
      <c r="N554" s="65"/>
      <c r="O554" s="65"/>
      <c r="P554" s="65"/>
      <c r="Q554" s="59"/>
      <c r="R554" s="59"/>
      <c r="S554" s="59"/>
      <c r="T554" s="59"/>
      <c r="U554" s="59"/>
      <c r="V554" s="59"/>
      <c r="W554" s="59"/>
      <c r="X554" s="59"/>
      <c r="Y554" s="59"/>
      <c r="Z554" s="59"/>
      <c r="AA554" s="59"/>
      <c r="AB554" s="59"/>
      <c r="AC554" s="59"/>
      <c r="AD554" s="59"/>
      <c r="AE554" s="59" t="s">
        <v>2521</v>
      </c>
      <c r="AF554" s="59" t="s">
        <v>2522</v>
      </c>
      <c r="AG554" s="59" t="str">
        <f t="shared" si="62"/>
        <v>A679078</v>
      </c>
      <c r="AH554" s="59" t="s">
        <v>677</v>
      </c>
    </row>
    <row r="555" spans="1:34" ht="15.75" customHeight="1">
      <c r="A555" s="59"/>
      <c r="B555" s="59"/>
      <c r="C555" s="31"/>
      <c r="D555" s="59"/>
      <c r="E555" s="59"/>
      <c r="F555" s="59"/>
      <c r="G555" s="59"/>
      <c r="H555" s="65"/>
      <c r="I555" s="65"/>
      <c r="J555" s="65"/>
      <c r="K555" s="65"/>
      <c r="L555" s="65"/>
      <c r="M555" s="65"/>
      <c r="N555" s="65"/>
      <c r="O555" s="65"/>
      <c r="P555" s="65"/>
      <c r="Q555" s="59"/>
      <c r="R555" s="59"/>
      <c r="S555" s="59"/>
      <c r="T555" s="59"/>
      <c r="U555" s="59"/>
      <c r="V555" s="59"/>
      <c r="W555" s="59"/>
      <c r="X555" s="59"/>
      <c r="Y555" s="59"/>
      <c r="Z555" s="59"/>
      <c r="AA555" s="59"/>
      <c r="AB555" s="59"/>
      <c r="AC555" s="59"/>
      <c r="AD555" s="59"/>
      <c r="AE555" s="59" t="s">
        <v>2523</v>
      </c>
      <c r="AF555" s="59" t="s">
        <v>2524</v>
      </c>
      <c r="AG555" s="59" t="str">
        <f t="shared" si="62"/>
        <v>A679078</v>
      </c>
      <c r="AH555" s="59" t="s">
        <v>677</v>
      </c>
    </row>
    <row r="556" spans="1:34" ht="15.75" customHeight="1">
      <c r="A556" s="59"/>
      <c r="B556" s="59"/>
      <c r="C556" s="31"/>
      <c r="D556" s="59"/>
      <c r="E556" s="59"/>
      <c r="F556" s="59"/>
      <c r="G556" s="59"/>
      <c r="H556" s="65"/>
      <c r="I556" s="65"/>
      <c r="J556" s="65"/>
      <c r="K556" s="65"/>
      <c r="L556" s="65"/>
      <c r="M556" s="65"/>
      <c r="N556" s="65"/>
      <c r="O556" s="65"/>
      <c r="P556" s="65"/>
      <c r="Q556" s="59"/>
      <c r="R556" s="59"/>
      <c r="S556" s="59"/>
      <c r="T556" s="59"/>
      <c r="U556" s="59"/>
      <c r="V556" s="59"/>
      <c r="W556" s="59"/>
      <c r="X556" s="59"/>
      <c r="Y556" s="59"/>
      <c r="Z556" s="59"/>
      <c r="AA556" s="59"/>
      <c r="AB556" s="59"/>
      <c r="AC556" s="59"/>
      <c r="AD556" s="59"/>
      <c r="AE556" s="59" t="s">
        <v>2525</v>
      </c>
      <c r="AF556" s="59" t="s">
        <v>2526</v>
      </c>
      <c r="AG556" s="59" t="str">
        <f t="shared" si="62"/>
        <v>A679078</v>
      </c>
      <c r="AH556" s="59" t="s">
        <v>677</v>
      </c>
    </row>
    <row r="557" spans="1:34" ht="15.75" customHeight="1">
      <c r="A557" s="59"/>
      <c r="B557" s="59"/>
      <c r="C557" s="31"/>
      <c r="D557" s="59"/>
      <c r="E557" s="59"/>
      <c r="F557" s="59"/>
      <c r="G557" s="59"/>
      <c r="H557" s="65"/>
      <c r="I557" s="65"/>
      <c r="J557" s="65"/>
      <c r="K557" s="65"/>
      <c r="L557" s="65"/>
      <c r="M557" s="65"/>
      <c r="N557" s="65"/>
      <c r="O557" s="65"/>
      <c r="P557" s="65"/>
      <c r="Q557" s="59"/>
      <c r="R557" s="59"/>
      <c r="S557" s="59"/>
      <c r="T557" s="59"/>
      <c r="U557" s="59"/>
      <c r="V557" s="59"/>
      <c r="W557" s="59"/>
      <c r="X557" s="59"/>
      <c r="Y557" s="59"/>
      <c r="Z557" s="59"/>
      <c r="AA557" s="59"/>
      <c r="AB557" s="59"/>
      <c r="AC557" s="59"/>
      <c r="AD557" s="59"/>
      <c r="AE557" s="59" t="s">
        <v>2527</v>
      </c>
      <c r="AF557" s="59" t="s">
        <v>2528</v>
      </c>
      <c r="AG557" s="59" t="str">
        <f t="shared" si="62"/>
        <v>A679078</v>
      </c>
      <c r="AH557" s="59" t="s">
        <v>677</v>
      </c>
    </row>
    <row r="558" spans="1:34" ht="15.75" customHeight="1">
      <c r="A558" s="59"/>
      <c r="B558" s="59"/>
      <c r="C558" s="31"/>
      <c r="D558" s="59"/>
      <c r="E558" s="59"/>
      <c r="F558" s="59"/>
      <c r="G558" s="59"/>
      <c r="H558" s="65"/>
      <c r="I558" s="65"/>
      <c r="J558" s="65"/>
      <c r="K558" s="65"/>
      <c r="L558" s="65"/>
      <c r="M558" s="65"/>
      <c r="N558" s="65"/>
      <c r="O558" s="65"/>
      <c r="P558" s="65"/>
      <c r="Q558" s="59"/>
      <c r="R558" s="59"/>
      <c r="S558" s="59"/>
      <c r="T558" s="59"/>
      <c r="U558" s="59"/>
      <c r="V558" s="59"/>
      <c r="W558" s="59"/>
      <c r="X558" s="59"/>
      <c r="Y558" s="59"/>
      <c r="Z558" s="59"/>
      <c r="AA558" s="59"/>
      <c r="AB558" s="59"/>
      <c r="AC558" s="59"/>
      <c r="AD558" s="59"/>
      <c r="AE558" s="59" t="s">
        <v>2529</v>
      </c>
      <c r="AF558" s="59" t="s">
        <v>2530</v>
      </c>
      <c r="AG558" s="59" t="str">
        <f t="shared" si="62"/>
        <v>A679078</v>
      </c>
      <c r="AH558" s="59" t="s">
        <v>677</v>
      </c>
    </row>
    <row r="559" spans="1:34" ht="15.75" customHeight="1">
      <c r="A559" s="59"/>
      <c r="B559" s="59"/>
      <c r="C559" s="31"/>
      <c r="D559" s="59"/>
      <c r="E559" s="59"/>
      <c r="F559" s="59"/>
      <c r="G559" s="59"/>
      <c r="H559" s="65"/>
      <c r="I559" s="65"/>
      <c r="J559" s="65"/>
      <c r="K559" s="65"/>
      <c r="L559" s="65"/>
      <c r="M559" s="65"/>
      <c r="N559" s="65"/>
      <c r="O559" s="65"/>
      <c r="P559" s="65"/>
      <c r="Q559" s="59"/>
      <c r="R559" s="59"/>
      <c r="S559" s="59"/>
      <c r="T559" s="59"/>
      <c r="U559" s="59"/>
      <c r="V559" s="59"/>
      <c r="W559" s="59"/>
      <c r="X559" s="59"/>
      <c r="Y559" s="59"/>
      <c r="Z559" s="59"/>
      <c r="AA559" s="59"/>
      <c r="AB559" s="59"/>
      <c r="AC559" s="59"/>
      <c r="AD559" s="59"/>
      <c r="AE559" s="59" t="s">
        <v>2531</v>
      </c>
      <c r="AF559" s="59" t="s">
        <v>2532</v>
      </c>
      <c r="AG559" s="59" t="str">
        <f t="shared" si="62"/>
        <v>A679078</v>
      </c>
      <c r="AH559" s="59" t="s">
        <v>677</v>
      </c>
    </row>
    <row r="560" spans="1:34" ht="15.75" customHeight="1">
      <c r="A560" s="59"/>
      <c r="B560" s="59"/>
      <c r="C560" s="31"/>
      <c r="D560" s="59"/>
      <c r="E560" s="59"/>
      <c r="F560" s="59"/>
      <c r="G560" s="59"/>
      <c r="H560" s="65"/>
      <c r="I560" s="65"/>
      <c r="J560" s="65"/>
      <c r="K560" s="65"/>
      <c r="L560" s="65"/>
      <c r="M560" s="65"/>
      <c r="N560" s="65"/>
      <c r="O560" s="65"/>
      <c r="P560" s="65"/>
      <c r="Q560" s="59"/>
      <c r="R560" s="59"/>
      <c r="S560" s="59"/>
      <c r="T560" s="59"/>
      <c r="U560" s="59"/>
      <c r="V560" s="59"/>
      <c r="W560" s="59"/>
      <c r="X560" s="59"/>
      <c r="Y560" s="59"/>
      <c r="Z560" s="59"/>
      <c r="AA560" s="59"/>
      <c r="AB560" s="59"/>
      <c r="AC560" s="59"/>
      <c r="AD560" s="59"/>
      <c r="AE560" s="59" t="s">
        <v>2533</v>
      </c>
      <c r="AF560" s="59" t="s">
        <v>2534</v>
      </c>
      <c r="AG560" s="59" t="str">
        <f t="shared" si="62"/>
        <v>A679078</v>
      </c>
      <c r="AH560" s="59" t="s">
        <v>677</v>
      </c>
    </row>
    <row r="561" spans="1:34" ht="15.75" customHeight="1">
      <c r="A561" s="59"/>
      <c r="B561" s="59"/>
      <c r="C561" s="31"/>
      <c r="D561" s="59"/>
      <c r="E561" s="59"/>
      <c r="F561" s="59"/>
      <c r="G561" s="59"/>
      <c r="H561" s="65"/>
      <c r="I561" s="65"/>
      <c r="J561" s="65"/>
      <c r="K561" s="65"/>
      <c r="L561" s="65"/>
      <c r="M561" s="65"/>
      <c r="N561" s="65"/>
      <c r="O561" s="65"/>
      <c r="P561" s="65"/>
      <c r="Q561" s="59"/>
      <c r="R561" s="59"/>
      <c r="S561" s="59"/>
      <c r="T561" s="59"/>
      <c r="U561" s="59"/>
      <c r="V561" s="59"/>
      <c r="W561" s="59"/>
      <c r="X561" s="59"/>
      <c r="Y561" s="59"/>
      <c r="Z561" s="59"/>
      <c r="AA561" s="59"/>
      <c r="AB561" s="59"/>
      <c r="AC561" s="59"/>
      <c r="AD561" s="59"/>
      <c r="AE561" s="59" t="s">
        <v>2535</v>
      </c>
      <c r="AF561" s="59" t="s">
        <v>2536</v>
      </c>
      <c r="AG561" s="59" t="str">
        <f t="shared" si="62"/>
        <v>A679078</v>
      </c>
      <c r="AH561" s="59" t="s">
        <v>677</v>
      </c>
    </row>
    <row r="562" spans="1:34" ht="15.75" customHeight="1">
      <c r="A562" s="59"/>
      <c r="B562" s="59"/>
      <c r="C562" s="31"/>
      <c r="D562" s="59"/>
      <c r="E562" s="59"/>
      <c r="F562" s="59"/>
      <c r="G562" s="59"/>
      <c r="H562" s="65"/>
      <c r="I562" s="65"/>
      <c r="J562" s="65"/>
      <c r="K562" s="65"/>
      <c r="L562" s="65"/>
      <c r="M562" s="65"/>
      <c r="N562" s="65"/>
      <c r="O562" s="65"/>
      <c r="P562" s="65"/>
      <c r="Q562" s="59"/>
      <c r="R562" s="59"/>
      <c r="S562" s="59"/>
      <c r="T562" s="59"/>
      <c r="U562" s="59"/>
      <c r="V562" s="59"/>
      <c r="W562" s="59"/>
      <c r="X562" s="59"/>
      <c r="Y562" s="59"/>
      <c r="Z562" s="59"/>
      <c r="AA562" s="59"/>
      <c r="AB562" s="59"/>
      <c r="AC562" s="59"/>
      <c r="AD562" s="59"/>
      <c r="AE562" s="59" t="s">
        <v>2537</v>
      </c>
      <c r="AF562" s="59" t="s">
        <v>2538</v>
      </c>
      <c r="AG562" s="59" t="str">
        <f t="shared" si="62"/>
        <v>A679078</v>
      </c>
      <c r="AH562" s="59" t="s">
        <v>677</v>
      </c>
    </row>
    <row r="563" spans="1:34" ht="15.75" customHeight="1">
      <c r="A563" s="59"/>
      <c r="B563" s="59"/>
      <c r="C563" s="31"/>
      <c r="D563" s="59"/>
      <c r="E563" s="59"/>
      <c r="F563" s="59"/>
      <c r="G563" s="59"/>
      <c r="H563" s="65"/>
      <c r="I563" s="65"/>
      <c r="J563" s="65"/>
      <c r="K563" s="65"/>
      <c r="L563" s="65"/>
      <c r="M563" s="65"/>
      <c r="N563" s="65"/>
      <c r="O563" s="65"/>
      <c r="P563" s="65"/>
      <c r="Q563" s="59"/>
      <c r="R563" s="59"/>
      <c r="S563" s="59"/>
      <c r="T563" s="59"/>
      <c r="U563" s="59"/>
      <c r="V563" s="59"/>
      <c r="W563" s="59"/>
      <c r="X563" s="59"/>
      <c r="Y563" s="59"/>
      <c r="Z563" s="59"/>
      <c r="AA563" s="59"/>
      <c r="AB563" s="59"/>
      <c r="AC563" s="59"/>
      <c r="AD563" s="59"/>
      <c r="AE563" s="59" t="s">
        <v>2539</v>
      </c>
      <c r="AF563" s="59" t="s">
        <v>2540</v>
      </c>
      <c r="AG563" s="59" t="str">
        <f t="shared" si="62"/>
        <v>A679078</v>
      </c>
      <c r="AH563" s="59" t="s">
        <v>677</v>
      </c>
    </row>
    <row r="564" spans="1:34" ht="15.75" customHeight="1">
      <c r="A564" s="59"/>
      <c r="B564" s="59"/>
      <c r="C564" s="31"/>
      <c r="D564" s="59"/>
      <c r="E564" s="59"/>
      <c r="F564" s="59"/>
      <c r="G564" s="59"/>
      <c r="H564" s="65"/>
      <c r="I564" s="65"/>
      <c r="J564" s="65"/>
      <c r="K564" s="65"/>
      <c r="L564" s="65"/>
      <c r="M564" s="65"/>
      <c r="N564" s="65"/>
      <c r="O564" s="65"/>
      <c r="P564" s="65"/>
      <c r="Q564" s="59"/>
      <c r="R564" s="59"/>
      <c r="S564" s="59"/>
      <c r="T564" s="59"/>
      <c r="U564" s="59"/>
      <c r="V564" s="59"/>
      <c r="W564" s="59"/>
      <c r="X564" s="59"/>
      <c r="Y564" s="59"/>
      <c r="Z564" s="59"/>
      <c r="AA564" s="59"/>
      <c r="AB564" s="59"/>
      <c r="AC564" s="59"/>
      <c r="AD564" s="59"/>
      <c r="AE564" s="59" t="s">
        <v>2541</v>
      </c>
      <c r="AF564" s="59" t="s">
        <v>2542</v>
      </c>
      <c r="AG564" s="59" t="str">
        <f t="shared" si="62"/>
        <v>A679078</v>
      </c>
      <c r="AH564" s="59" t="s">
        <v>677</v>
      </c>
    </row>
    <row r="565" spans="1:34" ht="15.75" customHeight="1">
      <c r="A565" s="59"/>
      <c r="B565" s="59"/>
      <c r="C565" s="31"/>
      <c r="D565" s="59"/>
      <c r="E565" s="59"/>
      <c r="F565" s="59"/>
      <c r="G565" s="59"/>
      <c r="H565" s="65"/>
      <c r="I565" s="65"/>
      <c r="J565" s="65"/>
      <c r="K565" s="65"/>
      <c r="L565" s="65"/>
      <c r="M565" s="65"/>
      <c r="N565" s="65"/>
      <c r="O565" s="65"/>
      <c r="P565" s="65"/>
      <c r="Q565" s="59"/>
      <c r="R565" s="59"/>
      <c r="S565" s="59"/>
      <c r="T565" s="59"/>
      <c r="U565" s="59"/>
      <c r="V565" s="59"/>
      <c r="W565" s="59"/>
      <c r="X565" s="59"/>
      <c r="Y565" s="59"/>
      <c r="Z565" s="59"/>
      <c r="AA565" s="59"/>
      <c r="AB565" s="59"/>
      <c r="AC565" s="59"/>
      <c r="AD565" s="59"/>
      <c r="AE565" s="59" t="s">
        <v>2543</v>
      </c>
      <c r="AF565" s="59" t="s">
        <v>2544</v>
      </c>
      <c r="AG565" s="59" t="str">
        <f t="shared" si="62"/>
        <v>A679078</v>
      </c>
      <c r="AH565" s="59" t="s">
        <v>677</v>
      </c>
    </row>
    <row r="566" spans="1:34" ht="15.75" customHeight="1">
      <c r="A566" s="59"/>
      <c r="B566" s="59"/>
      <c r="C566" s="31"/>
      <c r="D566" s="59"/>
      <c r="E566" s="59"/>
      <c r="F566" s="59"/>
      <c r="G566" s="59"/>
      <c r="H566" s="65"/>
      <c r="I566" s="65"/>
      <c r="J566" s="65"/>
      <c r="K566" s="65"/>
      <c r="L566" s="65"/>
      <c r="M566" s="65"/>
      <c r="N566" s="65"/>
      <c r="O566" s="65"/>
      <c r="P566" s="65"/>
      <c r="Q566" s="59"/>
      <c r="R566" s="59"/>
      <c r="S566" s="59"/>
      <c r="T566" s="59"/>
      <c r="U566" s="59"/>
      <c r="V566" s="59"/>
      <c r="W566" s="59"/>
      <c r="X566" s="59"/>
      <c r="Y566" s="59"/>
      <c r="Z566" s="59"/>
      <c r="AA566" s="59"/>
      <c r="AB566" s="59"/>
      <c r="AC566" s="59"/>
      <c r="AD566" s="59"/>
      <c r="AE566" s="59" t="s">
        <v>2545</v>
      </c>
      <c r="AF566" s="59" t="s">
        <v>2546</v>
      </c>
      <c r="AG566" s="59" t="str">
        <f t="shared" si="62"/>
        <v>A679078</v>
      </c>
      <c r="AH566" s="59" t="s">
        <v>677</v>
      </c>
    </row>
    <row r="567" spans="1:34" ht="15.75" customHeight="1">
      <c r="A567" s="59"/>
      <c r="B567" s="59"/>
      <c r="C567" s="31"/>
      <c r="D567" s="59"/>
      <c r="E567" s="59"/>
      <c r="F567" s="59"/>
      <c r="G567" s="59"/>
      <c r="H567" s="65"/>
      <c r="I567" s="65"/>
      <c r="J567" s="65"/>
      <c r="K567" s="65"/>
      <c r="L567" s="65"/>
      <c r="M567" s="65"/>
      <c r="N567" s="65"/>
      <c r="O567" s="65"/>
      <c r="P567" s="65"/>
      <c r="Q567" s="59"/>
      <c r="R567" s="59"/>
      <c r="S567" s="59"/>
      <c r="T567" s="59"/>
      <c r="U567" s="59"/>
      <c r="V567" s="59"/>
      <c r="W567" s="59"/>
      <c r="X567" s="59"/>
      <c r="Y567" s="59"/>
      <c r="Z567" s="59"/>
      <c r="AA567" s="59"/>
      <c r="AB567" s="59"/>
      <c r="AC567" s="59"/>
      <c r="AD567" s="59"/>
      <c r="AE567" s="59" t="s">
        <v>2547</v>
      </c>
      <c r="AF567" s="59" t="s">
        <v>2548</v>
      </c>
      <c r="AG567" s="59" t="str">
        <f t="shared" si="62"/>
        <v>A679078</v>
      </c>
      <c r="AH567" s="59" t="s">
        <v>677</v>
      </c>
    </row>
    <row r="568" spans="1:34" ht="15.75" customHeight="1">
      <c r="A568" s="59"/>
      <c r="B568" s="59"/>
      <c r="C568" s="31"/>
      <c r="D568" s="59"/>
      <c r="E568" s="59"/>
      <c r="F568" s="59"/>
      <c r="G568" s="59"/>
      <c r="H568" s="65"/>
      <c r="I568" s="65"/>
      <c r="J568" s="65"/>
      <c r="K568" s="65"/>
      <c r="L568" s="65"/>
      <c r="M568" s="65"/>
      <c r="N568" s="65"/>
      <c r="O568" s="65"/>
      <c r="P568" s="65"/>
      <c r="Q568" s="59"/>
      <c r="R568" s="59"/>
      <c r="S568" s="59"/>
      <c r="T568" s="59"/>
      <c r="U568" s="59"/>
      <c r="V568" s="59"/>
      <c r="W568" s="59"/>
      <c r="X568" s="59"/>
      <c r="Y568" s="59"/>
      <c r="Z568" s="59"/>
      <c r="AA568" s="59"/>
      <c r="AB568" s="59"/>
      <c r="AC568" s="59"/>
      <c r="AD568" s="59"/>
      <c r="AE568" s="59" t="s">
        <v>2549</v>
      </c>
      <c r="AF568" s="59" t="s">
        <v>2550</v>
      </c>
      <c r="AG568" s="59" t="str">
        <f t="shared" si="62"/>
        <v>A679078</v>
      </c>
      <c r="AH568" s="59" t="s">
        <v>677</v>
      </c>
    </row>
    <row r="569" spans="1:34" ht="15.75" customHeight="1">
      <c r="A569" s="59"/>
      <c r="B569" s="59"/>
      <c r="C569" s="31"/>
      <c r="D569" s="59"/>
      <c r="E569" s="59"/>
      <c r="F569" s="59"/>
      <c r="G569" s="59"/>
      <c r="H569" s="65"/>
      <c r="I569" s="65"/>
      <c r="J569" s="65"/>
      <c r="K569" s="65"/>
      <c r="L569" s="65"/>
      <c r="M569" s="65"/>
      <c r="N569" s="65"/>
      <c r="O569" s="65"/>
      <c r="P569" s="65"/>
      <c r="Q569" s="59"/>
      <c r="R569" s="59"/>
      <c r="S569" s="59"/>
      <c r="T569" s="59"/>
      <c r="U569" s="59"/>
      <c r="V569" s="59"/>
      <c r="W569" s="59"/>
      <c r="X569" s="59"/>
      <c r="Y569" s="59"/>
      <c r="Z569" s="59"/>
      <c r="AA569" s="59"/>
      <c r="AB569" s="59"/>
      <c r="AC569" s="59"/>
      <c r="AD569" s="59"/>
      <c r="AE569" s="59" t="s">
        <v>2551</v>
      </c>
      <c r="AF569" s="59" t="s">
        <v>2552</v>
      </c>
      <c r="AG569" s="59" t="str">
        <f t="shared" si="62"/>
        <v>A679078</v>
      </c>
      <c r="AH569" s="59" t="s">
        <v>677</v>
      </c>
    </row>
    <row r="570" spans="1:34" ht="15.75" customHeight="1">
      <c r="A570" s="59"/>
      <c r="B570" s="59"/>
      <c r="C570" s="31"/>
      <c r="D570" s="59"/>
      <c r="E570" s="59"/>
      <c r="F570" s="59"/>
      <c r="G570" s="59"/>
      <c r="H570" s="65"/>
      <c r="I570" s="65"/>
      <c r="J570" s="65"/>
      <c r="K570" s="65"/>
      <c r="L570" s="65"/>
      <c r="M570" s="65"/>
      <c r="N570" s="65"/>
      <c r="O570" s="65"/>
      <c r="P570" s="65"/>
      <c r="Q570" s="59"/>
      <c r="R570" s="59"/>
      <c r="S570" s="59"/>
      <c r="T570" s="59"/>
      <c r="U570" s="59"/>
      <c r="V570" s="59"/>
      <c r="W570" s="59"/>
      <c r="X570" s="59"/>
      <c r="Y570" s="59"/>
      <c r="Z570" s="59"/>
      <c r="AA570" s="59"/>
      <c r="AB570" s="59"/>
      <c r="AC570" s="59"/>
      <c r="AD570" s="59"/>
      <c r="AE570" s="59" t="s">
        <v>2553</v>
      </c>
      <c r="AF570" s="59" t="s">
        <v>2554</v>
      </c>
      <c r="AG570" s="59" t="str">
        <f t="shared" si="62"/>
        <v>A679078</v>
      </c>
      <c r="AH570" s="59" t="s">
        <v>677</v>
      </c>
    </row>
    <row r="571" spans="1:34" ht="15.75" customHeight="1">
      <c r="A571" s="59"/>
      <c r="B571" s="59"/>
      <c r="C571" s="31"/>
      <c r="D571" s="59"/>
      <c r="E571" s="59"/>
      <c r="F571" s="59"/>
      <c r="G571" s="59"/>
      <c r="H571" s="65"/>
      <c r="I571" s="65"/>
      <c r="J571" s="65"/>
      <c r="K571" s="65"/>
      <c r="L571" s="65"/>
      <c r="M571" s="65"/>
      <c r="N571" s="65"/>
      <c r="O571" s="65"/>
      <c r="P571" s="65"/>
      <c r="Q571" s="59"/>
      <c r="R571" s="59"/>
      <c r="S571" s="59"/>
      <c r="T571" s="59"/>
      <c r="U571" s="59"/>
      <c r="V571" s="59"/>
      <c r="W571" s="59"/>
      <c r="X571" s="59"/>
      <c r="Y571" s="59"/>
      <c r="Z571" s="59"/>
      <c r="AA571" s="59"/>
      <c r="AB571" s="59"/>
      <c r="AC571" s="59"/>
      <c r="AD571" s="59"/>
      <c r="AE571" s="59" t="s">
        <v>2555</v>
      </c>
      <c r="AF571" s="59" t="s">
        <v>2556</v>
      </c>
      <c r="AG571" s="59" t="str">
        <f t="shared" si="62"/>
        <v>A679078</v>
      </c>
      <c r="AH571" s="59" t="s">
        <v>677</v>
      </c>
    </row>
    <row r="572" spans="1:34" ht="15.75" customHeight="1">
      <c r="A572" s="59"/>
      <c r="B572" s="59"/>
      <c r="C572" s="31"/>
      <c r="D572" s="59"/>
      <c r="E572" s="59"/>
      <c r="F572" s="59"/>
      <c r="G572" s="59"/>
      <c r="H572" s="65"/>
      <c r="I572" s="65"/>
      <c r="J572" s="65"/>
      <c r="K572" s="65"/>
      <c r="L572" s="65"/>
      <c r="M572" s="65"/>
      <c r="N572" s="65"/>
      <c r="O572" s="65"/>
      <c r="P572" s="65"/>
      <c r="Q572" s="59"/>
      <c r="R572" s="59"/>
      <c r="S572" s="59"/>
      <c r="T572" s="59"/>
      <c r="U572" s="59"/>
      <c r="V572" s="59"/>
      <c r="W572" s="59"/>
      <c r="X572" s="59"/>
      <c r="Y572" s="59"/>
      <c r="Z572" s="59"/>
      <c r="AA572" s="59"/>
      <c r="AB572" s="59"/>
      <c r="AC572" s="59"/>
      <c r="AD572" s="59"/>
      <c r="AE572" s="59" t="s">
        <v>2557</v>
      </c>
      <c r="AF572" s="59" t="s">
        <v>2558</v>
      </c>
      <c r="AG572" s="59" t="str">
        <f t="shared" si="62"/>
        <v>A679078</v>
      </c>
      <c r="AH572" s="59" t="s">
        <v>677</v>
      </c>
    </row>
    <row r="573" spans="1:34" ht="15.75" customHeight="1">
      <c r="A573" s="59"/>
      <c r="B573" s="59"/>
      <c r="C573" s="31"/>
      <c r="D573" s="59"/>
      <c r="E573" s="59"/>
      <c r="F573" s="59"/>
      <c r="G573" s="59"/>
      <c r="H573" s="65"/>
      <c r="I573" s="65"/>
      <c r="J573" s="65"/>
      <c r="K573" s="65"/>
      <c r="L573" s="65"/>
      <c r="M573" s="65"/>
      <c r="N573" s="65"/>
      <c r="O573" s="65"/>
      <c r="P573" s="65"/>
      <c r="Q573" s="59"/>
      <c r="R573" s="59"/>
      <c r="S573" s="59"/>
      <c r="T573" s="59"/>
      <c r="U573" s="59"/>
      <c r="V573" s="59"/>
      <c r="W573" s="59"/>
      <c r="X573" s="59"/>
      <c r="Y573" s="59"/>
      <c r="Z573" s="59"/>
      <c r="AA573" s="59"/>
      <c r="AB573" s="59"/>
      <c r="AC573" s="59"/>
      <c r="AD573" s="59"/>
      <c r="AE573" s="59" t="s">
        <v>2559</v>
      </c>
      <c r="AF573" s="59" t="s">
        <v>2560</v>
      </c>
      <c r="AG573" s="59" t="str">
        <f t="shared" si="62"/>
        <v>A679078</v>
      </c>
      <c r="AH573" s="59" t="s">
        <v>677</v>
      </c>
    </row>
    <row r="574" spans="1:34" ht="15.75" customHeight="1">
      <c r="A574" s="59"/>
      <c r="B574" s="59"/>
      <c r="C574" s="31"/>
      <c r="D574" s="59"/>
      <c r="E574" s="59"/>
      <c r="F574" s="59"/>
      <c r="G574" s="59"/>
      <c r="H574" s="65"/>
      <c r="I574" s="65"/>
      <c r="J574" s="65"/>
      <c r="K574" s="65"/>
      <c r="L574" s="65"/>
      <c r="M574" s="65"/>
      <c r="N574" s="65"/>
      <c r="O574" s="65"/>
      <c r="P574" s="65"/>
      <c r="Q574" s="59"/>
      <c r="R574" s="59"/>
      <c r="S574" s="59"/>
      <c r="T574" s="59"/>
      <c r="U574" s="59"/>
      <c r="V574" s="59"/>
      <c r="W574" s="59"/>
      <c r="X574" s="59"/>
      <c r="Y574" s="59"/>
      <c r="Z574" s="59"/>
      <c r="AA574" s="59"/>
      <c r="AB574" s="59"/>
      <c r="AC574" s="59"/>
      <c r="AD574" s="59"/>
      <c r="AE574" s="59" t="s">
        <v>2561</v>
      </c>
      <c r="AF574" s="59" t="s">
        <v>2562</v>
      </c>
      <c r="AG574" s="59" t="str">
        <f t="shared" si="62"/>
        <v>A679078</v>
      </c>
      <c r="AH574" s="59" t="s">
        <v>677</v>
      </c>
    </row>
    <row r="575" spans="1:34" ht="15.75" customHeight="1">
      <c r="A575" s="59"/>
      <c r="B575" s="59"/>
      <c r="C575" s="31"/>
      <c r="D575" s="59"/>
      <c r="E575" s="59"/>
      <c r="F575" s="59"/>
      <c r="G575" s="59"/>
      <c r="H575" s="65"/>
      <c r="I575" s="65"/>
      <c r="J575" s="65"/>
      <c r="K575" s="65"/>
      <c r="L575" s="65"/>
      <c r="M575" s="65"/>
      <c r="N575" s="65"/>
      <c r="O575" s="65"/>
      <c r="P575" s="65"/>
      <c r="Q575" s="59"/>
      <c r="R575" s="59"/>
      <c r="S575" s="59"/>
      <c r="T575" s="59"/>
      <c r="U575" s="59"/>
      <c r="V575" s="59"/>
      <c r="W575" s="59"/>
      <c r="X575" s="59"/>
      <c r="Y575" s="59"/>
      <c r="Z575" s="59"/>
      <c r="AA575" s="59"/>
      <c r="AB575" s="59"/>
      <c r="AC575" s="59"/>
      <c r="AD575" s="59"/>
      <c r="AE575" s="59" t="s">
        <v>2563</v>
      </c>
      <c r="AF575" s="59" t="s">
        <v>2564</v>
      </c>
      <c r="AG575" s="59" t="str">
        <f t="shared" si="62"/>
        <v>A679078</v>
      </c>
      <c r="AH575" s="59" t="s">
        <v>677</v>
      </c>
    </row>
    <row r="576" spans="1:34" ht="15.75" customHeight="1">
      <c r="A576" s="59"/>
      <c r="B576" s="59"/>
      <c r="C576" s="31"/>
      <c r="D576" s="59"/>
      <c r="E576" s="59"/>
      <c r="F576" s="59"/>
      <c r="G576" s="59"/>
      <c r="H576" s="65"/>
      <c r="I576" s="65"/>
      <c r="J576" s="65"/>
      <c r="K576" s="65"/>
      <c r="L576" s="65"/>
      <c r="M576" s="65"/>
      <c r="N576" s="65"/>
      <c r="O576" s="65"/>
      <c r="P576" s="65"/>
      <c r="Q576" s="59"/>
      <c r="R576" s="59"/>
      <c r="S576" s="59"/>
      <c r="T576" s="59"/>
      <c r="U576" s="59"/>
      <c r="V576" s="59"/>
      <c r="W576" s="59"/>
      <c r="X576" s="59"/>
      <c r="Y576" s="59"/>
      <c r="Z576" s="59"/>
      <c r="AA576" s="59"/>
      <c r="AB576" s="59"/>
      <c r="AC576" s="59"/>
      <c r="AD576" s="59"/>
      <c r="AE576" s="59" t="s">
        <v>2565</v>
      </c>
      <c r="AF576" s="59" t="s">
        <v>2566</v>
      </c>
      <c r="AG576" s="59" t="str">
        <f t="shared" si="62"/>
        <v>A679078</v>
      </c>
      <c r="AH576" s="59" t="s">
        <v>677</v>
      </c>
    </row>
    <row r="577" spans="1:34" ht="15.75" customHeight="1">
      <c r="A577" s="59"/>
      <c r="B577" s="59"/>
      <c r="C577" s="31"/>
      <c r="D577" s="59"/>
      <c r="E577" s="59"/>
      <c r="F577" s="59"/>
      <c r="G577" s="59"/>
      <c r="H577" s="65"/>
      <c r="I577" s="65"/>
      <c r="J577" s="65"/>
      <c r="K577" s="65"/>
      <c r="L577" s="65"/>
      <c r="M577" s="65"/>
      <c r="N577" s="65"/>
      <c r="O577" s="65"/>
      <c r="P577" s="65"/>
      <c r="Q577" s="59"/>
      <c r="R577" s="59"/>
      <c r="S577" s="59"/>
      <c r="T577" s="59"/>
      <c r="U577" s="59"/>
      <c r="V577" s="59"/>
      <c r="W577" s="59"/>
      <c r="X577" s="59"/>
      <c r="Y577" s="59"/>
      <c r="Z577" s="59"/>
      <c r="AA577" s="59"/>
      <c r="AB577" s="59"/>
      <c r="AC577" s="59"/>
      <c r="AD577" s="59"/>
      <c r="AE577" s="59" t="s">
        <v>2567</v>
      </c>
      <c r="AF577" s="59" t="s">
        <v>2568</v>
      </c>
      <c r="AG577" s="59" t="str">
        <f t="shared" si="62"/>
        <v>A679078</v>
      </c>
      <c r="AH577" s="59" t="s">
        <v>677</v>
      </c>
    </row>
    <row r="578" spans="1:34" ht="15.75" customHeight="1">
      <c r="A578" s="59"/>
      <c r="B578" s="59"/>
      <c r="C578" s="31"/>
      <c r="D578" s="59"/>
      <c r="E578" s="59"/>
      <c r="F578" s="59"/>
      <c r="G578" s="59"/>
      <c r="H578" s="65"/>
      <c r="I578" s="65"/>
      <c r="J578" s="65"/>
      <c r="K578" s="65"/>
      <c r="L578" s="65"/>
      <c r="M578" s="65"/>
      <c r="N578" s="65"/>
      <c r="O578" s="65"/>
      <c r="P578" s="65"/>
      <c r="Q578" s="59"/>
      <c r="R578" s="59"/>
      <c r="S578" s="59"/>
      <c r="T578" s="59"/>
      <c r="U578" s="59"/>
      <c r="V578" s="59"/>
      <c r="W578" s="59"/>
      <c r="X578" s="59"/>
      <c r="Y578" s="59"/>
      <c r="Z578" s="59"/>
      <c r="AA578" s="59"/>
      <c r="AB578" s="59"/>
      <c r="AC578" s="59"/>
      <c r="AD578" s="59"/>
      <c r="AE578" s="59" t="s">
        <v>2569</v>
      </c>
      <c r="AF578" s="59" t="s">
        <v>2570</v>
      </c>
      <c r="AG578" s="59" t="str">
        <f t="shared" si="62"/>
        <v>A679078</v>
      </c>
      <c r="AH578" s="59" t="s">
        <v>677</v>
      </c>
    </row>
    <row r="579" spans="1:34" ht="15.75" customHeight="1">
      <c r="A579" s="59"/>
      <c r="B579" s="59"/>
      <c r="C579" s="31"/>
      <c r="D579" s="59"/>
      <c r="E579" s="59"/>
      <c r="F579" s="59"/>
      <c r="G579" s="59"/>
      <c r="H579" s="65"/>
      <c r="I579" s="65"/>
      <c r="J579" s="65"/>
      <c r="K579" s="65"/>
      <c r="L579" s="65"/>
      <c r="M579" s="65"/>
      <c r="N579" s="65"/>
      <c r="O579" s="65"/>
      <c r="P579" s="65"/>
      <c r="Q579" s="59"/>
      <c r="R579" s="59"/>
      <c r="S579" s="59"/>
      <c r="T579" s="59"/>
      <c r="U579" s="59"/>
      <c r="V579" s="59"/>
      <c r="W579" s="59"/>
      <c r="X579" s="59"/>
      <c r="Y579" s="59"/>
      <c r="Z579" s="59"/>
      <c r="AA579" s="59"/>
      <c r="AB579" s="59"/>
      <c r="AC579" s="59"/>
      <c r="AD579" s="59"/>
      <c r="AE579" s="59" t="s">
        <v>2571</v>
      </c>
      <c r="AF579" s="59" t="s">
        <v>2572</v>
      </c>
      <c r="AG579" s="59" t="str">
        <f t="shared" si="62"/>
        <v>A679078</v>
      </c>
      <c r="AH579" s="59" t="s">
        <v>677</v>
      </c>
    </row>
    <row r="580" spans="1:34" ht="15.75" customHeight="1">
      <c r="A580" s="59"/>
      <c r="B580" s="59"/>
      <c r="C580" s="31"/>
      <c r="D580" s="59"/>
      <c r="E580" s="59"/>
      <c r="F580" s="59"/>
      <c r="G580" s="59"/>
      <c r="H580" s="65"/>
      <c r="I580" s="65"/>
      <c r="J580" s="65"/>
      <c r="K580" s="65"/>
      <c r="L580" s="65"/>
      <c r="M580" s="65"/>
      <c r="N580" s="65"/>
      <c r="O580" s="65"/>
      <c r="P580" s="65"/>
      <c r="Q580" s="59"/>
      <c r="R580" s="59"/>
      <c r="S580" s="59"/>
      <c r="T580" s="59"/>
      <c r="U580" s="59"/>
      <c r="V580" s="59"/>
      <c r="W580" s="59"/>
      <c r="X580" s="59"/>
      <c r="Y580" s="59"/>
      <c r="Z580" s="59"/>
      <c r="AA580" s="59"/>
      <c r="AB580" s="59"/>
      <c r="AC580" s="59"/>
      <c r="AD580" s="59"/>
      <c r="AE580" s="59" t="s">
        <v>2573</v>
      </c>
      <c r="AF580" s="59" t="s">
        <v>2574</v>
      </c>
      <c r="AG580" s="59" t="str">
        <f t="shared" si="62"/>
        <v>A679078</v>
      </c>
      <c r="AH580" s="59" t="s">
        <v>677</v>
      </c>
    </row>
    <row r="581" spans="1:34" ht="15.75" customHeight="1">
      <c r="A581" s="59"/>
      <c r="B581" s="59"/>
      <c r="C581" s="31"/>
      <c r="D581" s="59"/>
      <c r="E581" s="59"/>
      <c r="F581" s="59"/>
      <c r="G581" s="59"/>
      <c r="H581" s="65"/>
      <c r="I581" s="65"/>
      <c r="J581" s="65"/>
      <c r="K581" s="65"/>
      <c r="L581" s="65"/>
      <c r="M581" s="65"/>
      <c r="N581" s="65"/>
      <c r="O581" s="65"/>
      <c r="P581" s="65"/>
      <c r="Q581" s="59"/>
      <c r="R581" s="59"/>
      <c r="S581" s="59"/>
      <c r="T581" s="59"/>
      <c r="U581" s="59"/>
      <c r="V581" s="59"/>
      <c r="W581" s="59"/>
      <c r="X581" s="59"/>
      <c r="Y581" s="59"/>
      <c r="Z581" s="59"/>
      <c r="AA581" s="59"/>
      <c r="AB581" s="59"/>
      <c r="AC581" s="59"/>
      <c r="AD581" s="59"/>
      <c r="AE581" s="59" t="s">
        <v>2575</v>
      </c>
      <c r="AF581" s="59" t="s">
        <v>2576</v>
      </c>
      <c r="AG581" s="59" t="str">
        <f t="shared" si="62"/>
        <v>A679078</v>
      </c>
      <c r="AH581" s="59" t="s">
        <v>677</v>
      </c>
    </row>
    <row r="582" spans="1:34" ht="15.75" customHeight="1">
      <c r="A582" s="59"/>
      <c r="B582" s="59"/>
      <c r="C582" s="31"/>
      <c r="D582" s="59"/>
      <c r="E582" s="59"/>
      <c r="F582" s="59"/>
      <c r="G582" s="59"/>
      <c r="H582" s="65"/>
      <c r="I582" s="65"/>
      <c r="J582" s="65"/>
      <c r="K582" s="65"/>
      <c r="L582" s="65"/>
      <c r="M582" s="65"/>
      <c r="N582" s="65"/>
      <c r="O582" s="65"/>
      <c r="P582" s="65"/>
      <c r="Q582" s="59"/>
      <c r="R582" s="59"/>
      <c r="S582" s="59"/>
      <c r="T582" s="59"/>
      <c r="U582" s="59"/>
      <c r="V582" s="59"/>
      <c r="W582" s="59"/>
      <c r="X582" s="59"/>
      <c r="Y582" s="59"/>
      <c r="Z582" s="59"/>
      <c r="AA582" s="59"/>
      <c r="AB582" s="59"/>
      <c r="AC582" s="59"/>
      <c r="AD582" s="59"/>
      <c r="AE582" s="59" t="s">
        <v>2577</v>
      </c>
      <c r="AF582" s="59" t="s">
        <v>2578</v>
      </c>
      <c r="AG582" s="59" t="str">
        <f t="shared" si="62"/>
        <v>A679078</v>
      </c>
      <c r="AH582" s="59" t="s">
        <v>677</v>
      </c>
    </row>
    <row r="583" spans="1:34" ht="15.75" customHeight="1">
      <c r="A583" s="59"/>
      <c r="B583" s="59"/>
      <c r="C583" s="31"/>
      <c r="D583" s="59"/>
      <c r="E583" s="59"/>
      <c r="F583" s="59"/>
      <c r="G583" s="59"/>
      <c r="H583" s="65"/>
      <c r="I583" s="65"/>
      <c r="J583" s="65"/>
      <c r="K583" s="65"/>
      <c r="L583" s="65"/>
      <c r="M583" s="65"/>
      <c r="N583" s="65"/>
      <c r="O583" s="65"/>
      <c r="P583" s="65"/>
      <c r="Q583" s="59"/>
      <c r="R583" s="59"/>
      <c r="S583" s="59"/>
      <c r="T583" s="59"/>
      <c r="U583" s="59"/>
      <c r="V583" s="59"/>
      <c r="W583" s="59"/>
      <c r="X583" s="59"/>
      <c r="Y583" s="59"/>
      <c r="Z583" s="59"/>
      <c r="AA583" s="59"/>
      <c r="AB583" s="59"/>
      <c r="AC583" s="59"/>
      <c r="AD583" s="59"/>
      <c r="AE583" s="59" t="s">
        <v>2579</v>
      </c>
      <c r="AF583" s="59" t="s">
        <v>2580</v>
      </c>
      <c r="AG583" s="59" t="str">
        <f t="shared" si="62"/>
        <v>A679078</v>
      </c>
      <c r="AH583" s="59" t="s">
        <v>677</v>
      </c>
    </row>
    <row r="584" spans="1:34" ht="15.75" customHeight="1">
      <c r="A584" s="59"/>
      <c r="B584" s="59"/>
      <c r="C584" s="31"/>
      <c r="D584" s="59"/>
      <c r="E584" s="59"/>
      <c r="F584" s="59"/>
      <c r="G584" s="59"/>
      <c r="H584" s="65"/>
      <c r="I584" s="65"/>
      <c r="J584" s="65"/>
      <c r="K584" s="65"/>
      <c r="L584" s="65"/>
      <c r="M584" s="65"/>
      <c r="N584" s="65"/>
      <c r="O584" s="65"/>
      <c r="P584" s="65"/>
      <c r="Q584" s="59"/>
      <c r="R584" s="59"/>
      <c r="S584" s="59"/>
      <c r="T584" s="59"/>
      <c r="U584" s="59"/>
      <c r="V584" s="59"/>
      <c r="W584" s="59"/>
      <c r="X584" s="59"/>
      <c r="Y584" s="59"/>
      <c r="Z584" s="59"/>
      <c r="AA584" s="59"/>
      <c r="AB584" s="59"/>
      <c r="AC584" s="59"/>
      <c r="AD584" s="59"/>
      <c r="AE584" s="59" t="s">
        <v>2581</v>
      </c>
      <c r="AF584" s="59" t="s">
        <v>2582</v>
      </c>
      <c r="AG584" s="59" t="str">
        <f t="shared" ref="AG584:AG647" si="63">LEFT(AE584,7)</f>
        <v>A679078</v>
      </c>
      <c r="AH584" s="59" t="s">
        <v>677</v>
      </c>
    </row>
    <row r="585" spans="1:34" ht="15.75" customHeight="1">
      <c r="A585" s="59"/>
      <c r="B585" s="59"/>
      <c r="C585" s="31"/>
      <c r="D585" s="59"/>
      <c r="E585" s="59"/>
      <c r="F585" s="59"/>
      <c r="G585" s="59"/>
      <c r="H585" s="65"/>
      <c r="I585" s="65"/>
      <c r="J585" s="65"/>
      <c r="K585" s="65"/>
      <c r="L585" s="65"/>
      <c r="M585" s="65"/>
      <c r="N585" s="65"/>
      <c r="O585" s="65"/>
      <c r="P585" s="65"/>
      <c r="Q585" s="59"/>
      <c r="R585" s="59"/>
      <c r="S585" s="59"/>
      <c r="T585" s="59"/>
      <c r="U585" s="59"/>
      <c r="V585" s="59"/>
      <c r="W585" s="59"/>
      <c r="X585" s="59"/>
      <c r="Y585" s="59"/>
      <c r="Z585" s="59"/>
      <c r="AA585" s="59"/>
      <c r="AB585" s="59"/>
      <c r="AC585" s="59"/>
      <c r="AD585" s="59"/>
      <c r="AE585" s="59" t="s">
        <v>2583</v>
      </c>
      <c r="AF585" s="59" t="s">
        <v>2584</v>
      </c>
      <c r="AG585" s="59" t="str">
        <f t="shared" si="63"/>
        <v>A679078</v>
      </c>
      <c r="AH585" s="59" t="s">
        <v>677</v>
      </c>
    </row>
    <row r="586" spans="1:34" ht="15.75" customHeight="1">
      <c r="A586" s="59"/>
      <c r="B586" s="59"/>
      <c r="C586" s="31"/>
      <c r="D586" s="59"/>
      <c r="E586" s="59"/>
      <c r="F586" s="59"/>
      <c r="G586" s="59"/>
      <c r="H586" s="65"/>
      <c r="I586" s="65"/>
      <c r="J586" s="65"/>
      <c r="K586" s="65"/>
      <c r="L586" s="65"/>
      <c r="M586" s="65"/>
      <c r="N586" s="65"/>
      <c r="O586" s="65"/>
      <c r="P586" s="65"/>
      <c r="Q586" s="59"/>
      <c r="R586" s="59"/>
      <c r="S586" s="59"/>
      <c r="T586" s="59"/>
      <c r="U586" s="59"/>
      <c r="V586" s="59"/>
      <c r="W586" s="59"/>
      <c r="X586" s="59"/>
      <c r="Y586" s="59"/>
      <c r="Z586" s="59"/>
      <c r="AA586" s="59"/>
      <c r="AB586" s="59"/>
      <c r="AC586" s="59"/>
      <c r="AD586" s="59"/>
      <c r="AE586" s="59" t="s">
        <v>2585</v>
      </c>
      <c r="AF586" s="59" t="s">
        <v>2586</v>
      </c>
      <c r="AG586" s="59" t="str">
        <f t="shared" si="63"/>
        <v>A679078</v>
      </c>
      <c r="AH586" s="59" t="s">
        <v>677</v>
      </c>
    </row>
    <row r="587" spans="1:34" ht="15.75" customHeight="1">
      <c r="A587" s="59"/>
      <c r="B587" s="59"/>
      <c r="C587" s="31"/>
      <c r="D587" s="59"/>
      <c r="E587" s="59"/>
      <c r="F587" s="59"/>
      <c r="G587" s="59"/>
      <c r="H587" s="65"/>
      <c r="I587" s="65"/>
      <c r="J587" s="65"/>
      <c r="K587" s="65"/>
      <c r="L587" s="65"/>
      <c r="M587" s="65"/>
      <c r="N587" s="65"/>
      <c r="O587" s="65"/>
      <c r="P587" s="65"/>
      <c r="Q587" s="59"/>
      <c r="R587" s="59"/>
      <c r="S587" s="59"/>
      <c r="T587" s="59"/>
      <c r="U587" s="59"/>
      <c r="V587" s="59"/>
      <c r="W587" s="59"/>
      <c r="X587" s="59"/>
      <c r="Y587" s="59"/>
      <c r="Z587" s="59"/>
      <c r="AA587" s="59"/>
      <c r="AB587" s="59"/>
      <c r="AC587" s="59"/>
      <c r="AD587" s="59"/>
      <c r="AE587" s="59" t="s">
        <v>2587</v>
      </c>
      <c r="AF587" s="59" t="s">
        <v>2588</v>
      </c>
      <c r="AG587" s="59" t="str">
        <f t="shared" si="63"/>
        <v>A679078</v>
      </c>
      <c r="AH587" s="59" t="s">
        <v>677</v>
      </c>
    </row>
    <row r="588" spans="1:34" ht="15.75" customHeight="1">
      <c r="A588" s="59"/>
      <c r="B588" s="59"/>
      <c r="C588" s="31"/>
      <c r="D588" s="59"/>
      <c r="E588" s="59"/>
      <c r="F588" s="59"/>
      <c r="G588" s="59"/>
      <c r="H588" s="65"/>
      <c r="I588" s="65"/>
      <c r="J588" s="65"/>
      <c r="K588" s="65"/>
      <c r="L588" s="65"/>
      <c r="M588" s="65"/>
      <c r="N588" s="65"/>
      <c r="O588" s="65"/>
      <c r="P588" s="65"/>
      <c r="Q588" s="59"/>
      <c r="R588" s="59"/>
      <c r="S588" s="59"/>
      <c r="T588" s="59"/>
      <c r="U588" s="59"/>
      <c r="V588" s="59"/>
      <c r="W588" s="59"/>
      <c r="X588" s="59"/>
      <c r="Y588" s="59"/>
      <c r="Z588" s="59"/>
      <c r="AA588" s="59"/>
      <c r="AB588" s="59"/>
      <c r="AC588" s="59"/>
      <c r="AD588" s="59"/>
      <c r="AE588" s="59" t="s">
        <v>2589</v>
      </c>
      <c r="AF588" s="59" t="s">
        <v>2590</v>
      </c>
      <c r="AG588" s="59" t="str">
        <f t="shared" si="63"/>
        <v>A679078</v>
      </c>
      <c r="AH588" s="59" t="s">
        <v>677</v>
      </c>
    </row>
    <row r="589" spans="1:34" ht="15.75" customHeight="1">
      <c r="A589" s="59"/>
      <c r="B589" s="59"/>
      <c r="C589" s="31"/>
      <c r="D589" s="59"/>
      <c r="E589" s="59"/>
      <c r="F589" s="59"/>
      <c r="G589" s="59"/>
      <c r="H589" s="65"/>
      <c r="I589" s="65"/>
      <c r="J589" s="65"/>
      <c r="K589" s="65"/>
      <c r="L589" s="65"/>
      <c r="M589" s="65"/>
      <c r="N589" s="65"/>
      <c r="O589" s="65"/>
      <c r="P589" s="65"/>
      <c r="Q589" s="59"/>
      <c r="R589" s="59"/>
      <c r="S589" s="59"/>
      <c r="T589" s="59"/>
      <c r="U589" s="59"/>
      <c r="V589" s="59"/>
      <c r="W589" s="59"/>
      <c r="X589" s="59"/>
      <c r="Y589" s="59"/>
      <c r="Z589" s="59"/>
      <c r="AA589" s="59"/>
      <c r="AB589" s="59"/>
      <c r="AC589" s="59"/>
      <c r="AD589" s="59"/>
      <c r="AE589" s="59" t="s">
        <v>2591</v>
      </c>
      <c r="AF589" s="59" t="s">
        <v>2592</v>
      </c>
      <c r="AG589" s="59" t="str">
        <f t="shared" si="63"/>
        <v>A679078</v>
      </c>
      <c r="AH589" s="59" t="s">
        <v>677</v>
      </c>
    </row>
    <row r="590" spans="1:34" ht="15.75" customHeight="1">
      <c r="A590" s="59"/>
      <c r="B590" s="59"/>
      <c r="C590" s="31"/>
      <c r="D590" s="59"/>
      <c r="E590" s="59"/>
      <c r="F590" s="59"/>
      <c r="G590" s="59"/>
      <c r="H590" s="65"/>
      <c r="I590" s="65"/>
      <c r="J590" s="65"/>
      <c r="K590" s="65"/>
      <c r="L590" s="65"/>
      <c r="M590" s="65"/>
      <c r="N590" s="65"/>
      <c r="O590" s="65"/>
      <c r="P590" s="65"/>
      <c r="Q590" s="59"/>
      <c r="R590" s="59"/>
      <c r="S590" s="59"/>
      <c r="T590" s="59"/>
      <c r="U590" s="59"/>
      <c r="V590" s="59"/>
      <c r="W590" s="59"/>
      <c r="X590" s="59"/>
      <c r="Y590" s="59"/>
      <c r="Z590" s="59"/>
      <c r="AA590" s="59"/>
      <c r="AB590" s="59"/>
      <c r="AC590" s="59"/>
      <c r="AD590" s="59"/>
      <c r="AE590" s="59" t="s">
        <v>2593</v>
      </c>
      <c r="AF590" s="59" t="s">
        <v>2594</v>
      </c>
      <c r="AG590" s="59" t="str">
        <f t="shared" si="63"/>
        <v>A679078</v>
      </c>
      <c r="AH590" s="59" t="s">
        <v>677</v>
      </c>
    </row>
    <row r="591" spans="1:34" ht="15.75" customHeight="1">
      <c r="A591" s="59"/>
      <c r="B591" s="59"/>
      <c r="C591" s="31"/>
      <c r="D591" s="59"/>
      <c r="E591" s="59"/>
      <c r="F591" s="59"/>
      <c r="G591" s="59"/>
      <c r="H591" s="65"/>
      <c r="I591" s="65"/>
      <c r="J591" s="65"/>
      <c r="K591" s="65"/>
      <c r="L591" s="65"/>
      <c r="M591" s="65"/>
      <c r="N591" s="65"/>
      <c r="O591" s="65"/>
      <c r="P591" s="65"/>
      <c r="Q591" s="59"/>
      <c r="R591" s="59"/>
      <c r="S591" s="59"/>
      <c r="T591" s="59"/>
      <c r="U591" s="59"/>
      <c r="V591" s="59"/>
      <c r="W591" s="59"/>
      <c r="X591" s="59"/>
      <c r="Y591" s="59"/>
      <c r="Z591" s="59"/>
      <c r="AA591" s="59"/>
      <c r="AB591" s="59"/>
      <c r="AC591" s="59"/>
      <c r="AD591" s="59"/>
      <c r="AE591" s="59" t="s">
        <v>2595</v>
      </c>
      <c r="AF591" s="59" t="s">
        <v>2596</v>
      </c>
      <c r="AG591" s="59" t="str">
        <f t="shared" si="63"/>
        <v>A679078</v>
      </c>
      <c r="AH591" s="59" t="s">
        <v>677</v>
      </c>
    </row>
    <row r="592" spans="1:34" ht="15.75" customHeight="1">
      <c r="A592" s="59"/>
      <c r="B592" s="59"/>
      <c r="C592" s="31"/>
      <c r="D592" s="59"/>
      <c r="E592" s="59"/>
      <c r="F592" s="59"/>
      <c r="G592" s="59"/>
      <c r="H592" s="65"/>
      <c r="I592" s="65"/>
      <c r="J592" s="65"/>
      <c r="K592" s="65"/>
      <c r="L592" s="65"/>
      <c r="M592" s="65"/>
      <c r="N592" s="65"/>
      <c r="O592" s="65"/>
      <c r="P592" s="65"/>
      <c r="Q592" s="59"/>
      <c r="R592" s="59"/>
      <c r="S592" s="59"/>
      <c r="T592" s="59"/>
      <c r="U592" s="59"/>
      <c r="V592" s="59"/>
      <c r="W592" s="59"/>
      <c r="X592" s="59"/>
      <c r="Y592" s="59"/>
      <c r="Z592" s="59"/>
      <c r="AA592" s="59"/>
      <c r="AB592" s="59"/>
      <c r="AC592" s="59"/>
      <c r="AD592" s="59"/>
      <c r="AE592" s="59" t="s">
        <v>2597</v>
      </c>
      <c r="AF592" s="59" t="s">
        <v>2598</v>
      </c>
      <c r="AG592" s="59" t="str">
        <f t="shared" si="63"/>
        <v>A679078</v>
      </c>
      <c r="AH592" s="59" t="s">
        <v>677</v>
      </c>
    </row>
    <row r="593" spans="1:34" ht="15.75" customHeight="1">
      <c r="A593" s="59"/>
      <c r="B593" s="59"/>
      <c r="C593" s="31"/>
      <c r="D593" s="59"/>
      <c r="E593" s="59"/>
      <c r="F593" s="59"/>
      <c r="G593" s="59"/>
      <c r="H593" s="65"/>
      <c r="I593" s="65"/>
      <c r="J593" s="65"/>
      <c r="K593" s="65"/>
      <c r="L593" s="65"/>
      <c r="M593" s="65"/>
      <c r="N593" s="65"/>
      <c r="O593" s="65"/>
      <c r="P593" s="65"/>
      <c r="Q593" s="59"/>
      <c r="R593" s="59"/>
      <c r="S593" s="59"/>
      <c r="T593" s="59"/>
      <c r="U593" s="59"/>
      <c r="V593" s="59"/>
      <c r="W593" s="59"/>
      <c r="X593" s="59"/>
      <c r="Y593" s="59"/>
      <c r="Z593" s="59"/>
      <c r="AA593" s="59"/>
      <c r="AB593" s="59"/>
      <c r="AC593" s="59"/>
      <c r="AD593" s="59"/>
      <c r="AE593" s="59" t="s">
        <v>2599</v>
      </c>
      <c r="AF593" s="59" t="s">
        <v>2600</v>
      </c>
      <c r="AG593" s="59" t="str">
        <f t="shared" si="63"/>
        <v>A679078</v>
      </c>
      <c r="AH593" s="59" t="s">
        <v>677</v>
      </c>
    </row>
    <row r="594" spans="1:34" ht="15.75" customHeight="1">
      <c r="A594" s="59"/>
      <c r="B594" s="59"/>
      <c r="C594" s="31"/>
      <c r="D594" s="59"/>
      <c r="E594" s="59"/>
      <c r="F594" s="59"/>
      <c r="G594" s="59"/>
      <c r="H594" s="65"/>
      <c r="I594" s="65"/>
      <c r="J594" s="65"/>
      <c r="K594" s="65"/>
      <c r="L594" s="65"/>
      <c r="M594" s="65"/>
      <c r="N594" s="65"/>
      <c r="O594" s="65"/>
      <c r="P594" s="65"/>
      <c r="Q594" s="59"/>
      <c r="R594" s="59"/>
      <c r="S594" s="59"/>
      <c r="T594" s="59"/>
      <c r="U594" s="59"/>
      <c r="V594" s="59"/>
      <c r="W594" s="59"/>
      <c r="X594" s="59"/>
      <c r="Y594" s="59"/>
      <c r="Z594" s="59"/>
      <c r="AA594" s="59"/>
      <c r="AB594" s="59"/>
      <c r="AC594" s="59"/>
      <c r="AD594" s="59"/>
      <c r="AE594" s="59" t="s">
        <v>2601</v>
      </c>
      <c r="AF594" s="59" t="s">
        <v>2602</v>
      </c>
      <c r="AG594" s="59" t="str">
        <f t="shared" si="63"/>
        <v>A679078</v>
      </c>
      <c r="AH594" s="59" t="s">
        <v>677</v>
      </c>
    </row>
    <row r="595" spans="1:34" ht="15.75" customHeight="1">
      <c r="A595" s="59"/>
      <c r="B595" s="59"/>
      <c r="C595" s="31"/>
      <c r="D595" s="59"/>
      <c r="E595" s="59"/>
      <c r="F595" s="59"/>
      <c r="G595" s="59"/>
      <c r="H595" s="65"/>
      <c r="I595" s="65"/>
      <c r="J595" s="65"/>
      <c r="K595" s="65"/>
      <c r="L595" s="65"/>
      <c r="M595" s="65"/>
      <c r="N595" s="65"/>
      <c r="O595" s="65"/>
      <c r="P595" s="65"/>
      <c r="Q595" s="59"/>
      <c r="R595" s="59"/>
      <c r="S595" s="59"/>
      <c r="T595" s="59"/>
      <c r="U595" s="59"/>
      <c r="V595" s="59"/>
      <c r="W595" s="59"/>
      <c r="X595" s="59"/>
      <c r="Y595" s="59"/>
      <c r="Z595" s="59"/>
      <c r="AA595" s="59"/>
      <c r="AB595" s="59"/>
      <c r="AC595" s="59"/>
      <c r="AD595" s="59"/>
      <c r="AE595" s="59" t="s">
        <v>2603</v>
      </c>
      <c r="AF595" s="59" t="s">
        <v>2604</v>
      </c>
      <c r="AG595" s="59" t="str">
        <f t="shared" si="63"/>
        <v>A679078</v>
      </c>
      <c r="AH595" s="59" t="s">
        <v>677</v>
      </c>
    </row>
    <row r="596" spans="1:34" ht="15.75" customHeight="1">
      <c r="A596" s="59"/>
      <c r="B596" s="59"/>
      <c r="C596" s="31"/>
      <c r="D596" s="59"/>
      <c r="E596" s="59"/>
      <c r="F596" s="59"/>
      <c r="G596" s="59"/>
      <c r="H596" s="65"/>
      <c r="I596" s="65"/>
      <c r="J596" s="65"/>
      <c r="K596" s="65"/>
      <c r="L596" s="65"/>
      <c r="M596" s="65"/>
      <c r="N596" s="65"/>
      <c r="O596" s="65"/>
      <c r="P596" s="65"/>
      <c r="Q596" s="59"/>
      <c r="R596" s="59"/>
      <c r="S596" s="59"/>
      <c r="T596" s="59"/>
      <c r="U596" s="59"/>
      <c r="V596" s="59"/>
      <c r="W596" s="59"/>
      <c r="X596" s="59"/>
      <c r="Y596" s="59"/>
      <c r="Z596" s="59"/>
      <c r="AA596" s="59"/>
      <c r="AB596" s="59"/>
      <c r="AC596" s="59"/>
      <c r="AD596" s="59"/>
      <c r="AE596" s="59" t="s">
        <v>2605</v>
      </c>
      <c r="AF596" s="59" t="s">
        <v>2606</v>
      </c>
      <c r="AG596" s="59" t="str">
        <f t="shared" si="63"/>
        <v>A679078</v>
      </c>
      <c r="AH596" s="59" t="s">
        <v>677</v>
      </c>
    </row>
    <row r="597" spans="1:34" ht="15.75" customHeight="1">
      <c r="A597" s="59"/>
      <c r="B597" s="59"/>
      <c r="C597" s="31"/>
      <c r="D597" s="59"/>
      <c r="E597" s="59"/>
      <c r="F597" s="59"/>
      <c r="G597" s="59"/>
      <c r="H597" s="65"/>
      <c r="I597" s="65"/>
      <c r="J597" s="65"/>
      <c r="K597" s="65"/>
      <c r="L597" s="65"/>
      <c r="M597" s="65"/>
      <c r="N597" s="65"/>
      <c r="O597" s="65"/>
      <c r="P597" s="65"/>
      <c r="Q597" s="59"/>
      <c r="R597" s="59"/>
      <c r="S597" s="59"/>
      <c r="T597" s="59"/>
      <c r="U597" s="59"/>
      <c r="V597" s="59"/>
      <c r="W597" s="59"/>
      <c r="X597" s="59"/>
      <c r="Y597" s="59"/>
      <c r="Z597" s="59"/>
      <c r="AA597" s="59"/>
      <c r="AB597" s="59"/>
      <c r="AC597" s="59"/>
      <c r="AD597" s="59"/>
      <c r="AE597" s="59" t="s">
        <v>2607</v>
      </c>
      <c r="AF597" s="59" t="s">
        <v>2608</v>
      </c>
      <c r="AG597" s="59" t="str">
        <f t="shared" si="63"/>
        <v>A679078</v>
      </c>
      <c r="AH597" s="59" t="s">
        <v>677</v>
      </c>
    </row>
    <row r="598" spans="1:34" ht="15.75" customHeight="1">
      <c r="A598" s="59"/>
      <c r="B598" s="59"/>
      <c r="C598" s="31"/>
      <c r="D598" s="59"/>
      <c r="E598" s="59"/>
      <c r="F598" s="59"/>
      <c r="G598" s="59"/>
      <c r="H598" s="65"/>
      <c r="I598" s="65"/>
      <c r="J598" s="65"/>
      <c r="K598" s="65"/>
      <c r="L598" s="65"/>
      <c r="M598" s="65"/>
      <c r="N598" s="65"/>
      <c r="O598" s="65"/>
      <c r="P598" s="65"/>
      <c r="Q598" s="59"/>
      <c r="R598" s="59"/>
      <c r="S598" s="59"/>
      <c r="T598" s="59"/>
      <c r="U598" s="59"/>
      <c r="V598" s="59"/>
      <c r="W598" s="59"/>
      <c r="X598" s="59"/>
      <c r="Y598" s="59"/>
      <c r="Z598" s="59"/>
      <c r="AA598" s="59"/>
      <c r="AB598" s="59"/>
      <c r="AC598" s="59"/>
      <c r="AD598" s="59"/>
      <c r="AE598" s="59" t="s">
        <v>2609</v>
      </c>
      <c r="AF598" s="59" t="s">
        <v>2610</v>
      </c>
      <c r="AG598" s="59" t="str">
        <f t="shared" si="63"/>
        <v>A679078</v>
      </c>
      <c r="AH598" s="59" t="s">
        <v>677</v>
      </c>
    </row>
    <row r="599" spans="1:34" ht="15.75" customHeight="1">
      <c r="A599" s="59"/>
      <c r="B599" s="59"/>
      <c r="C599" s="31"/>
      <c r="D599" s="59"/>
      <c r="E599" s="59"/>
      <c r="F599" s="59"/>
      <c r="G599" s="59"/>
      <c r="H599" s="65"/>
      <c r="I599" s="65"/>
      <c r="J599" s="65"/>
      <c r="K599" s="65"/>
      <c r="L599" s="65"/>
      <c r="M599" s="65"/>
      <c r="N599" s="65"/>
      <c r="O599" s="65"/>
      <c r="P599" s="65"/>
      <c r="Q599" s="59"/>
      <c r="R599" s="59"/>
      <c r="S599" s="59"/>
      <c r="T599" s="59"/>
      <c r="U599" s="59"/>
      <c r="V599" s="59"/>
      <c r="W599" s="59"/>
      <c r="X599" s="59"/>
      <c r="Y599" s="59"/>
      <c r="Z599" s="59"/>
      <c r="AA599" s="59"/>
      <c r="AB599" s="59"/>
      <c r="AC599" s="59"/>
      <c r="AD599" s="59"/>
      <c r="AE599" s="59" t="s">
        <v>2611</v>
      </c>
      <c r="AF599" s="59" t="s">
        <v>2612</v>
      </c>
      <c r="AG599" s="59" t="str">
        <f t="shared" si="63"/>
        <v>A679078</v>
      </c>
      <c r="AH599" s="59" t="s">
        <v>677</v>
      </c>
    </row>
    <row r="600" spans="1:34" ht="15.75" customHeight="1">
      <c r="A600" s="59"/>
      <c r="B600" s="59"/>
      <c r="C600" s="31"/>
      <c r="D600" s="59"/>
      <c r="E600" s="59"/>
      <c r="F600" s="59"/>
      <c r="G600" s="59"/>
      <c r="H600" s="65"/>
      <c r="I600" s="65"/>
      <c r="J600" s="65"/>
      <c r="K600" s="65"/>
      <c r="L600" s="65"/>
      <c r="M600" s="65"/>
      <c r="N600" s="65"/>
      <c r="O600" s="65"/>
      <c r="P600" s="65"/>
      <c r="Q600" s="59"/>
      <c r="R600" s="59"/>
      <c r="S600" s="59"/>
      <c r="T600" s="59"/>
      <c r="U600" s="59"/>
      <c r="V600" s="59"/>
      <c r="W600" s="59"/>
      <c r="X600" s="59"/>
      <c r="Y600" s="59"/>
      <c r="Z600" s="59"/>
      <c r="AA600" s="59"/>
      <c r="AB600" s="59"/>
      <c r="AC600" s="59"/>
      <c r="AD600" s="59"/>
      <c r="AE600" s="59" t="s">
        <v>2613</v>
      </c>
      <c r="AF600" s="59" t="s">
        <v>2614</v>
      </c>
      <c r="AG600" s="59" t="str">
        <f t="shared" si="63"/>
        <v>A679078</v>
      </c>
      <c r="AH600" s="59" t="s">
        <v>677</v>
      </c>
    </row>
    <row r="601" spans="1:34" ht="15.75" customHeight="1">
      <c r="A601" s="59"/>
      <c r="B601" s="59"/>
      <c r="C601" s="31"/>
      <c r="D601" s="59"/>
      <c r="E601" s="59"/>
      <c r="F601" s="59"/>
      <c r="G601" s="59"/>
      <c r="H601" s="65"/>
      <c r="I601" s="65"/>
      <c r="J601" s="65"/>
      <c r="K601" s="65"/>
      <c r="L601" s="65"/>
      <c r="M601" s="65"/>
      <c r="N601" s="65"/>
      <c r="O601" s="65"/>
      <c r="P601" s="65"/>
      <c r="Q601" s="59"/>
      <c r="R601" s="59"/>
      <c r="S601" s="59"/>
      <c r="T601" s="59"/>
      <c r="U601" s="59"/>
      <c r="V601" s="59"/>
      <c r="W601" s="59"/>
      <c r="X601" s="59"/>
      <c r="Y601" s="59"/>
      <c r="Z601" s="59"/>
      <c r="AA601" s="59"/>
      <c r="AB601" s="59"/>
      <c r="AC601" s="59"/>
      <c r="AD601" s="59"/>
      <c r="AE601" s="59" t="s">
        <v>2615</v>
      </c>
      <c r="AF601" s="59" t="s">
        <v>2616</v>
      </c>
      <c r="AG601" s="59" t="str">
        <f t="shared" si="63"/>
        <v>A679078</v>
      </c>
      <c r="AH601" s="59" t="s">
        <v>677</v>
      </c>
    </row>
    <row r="602" spans="1:34" ht="15.75" customHeight="1">
      <c r="A602" s="59"/>
      <c r="B602" s="59"/>
      <c r="C602" s="31"/>
      <c r="D602" s="59"/>
      <c r="E602" s="59"/>
      <c r="F602" s="59"/>
      <c r="G602" s="59"/>
      <c r="H602" s="65"/>
      <c r="I602" s="65"/>
      <c r="J602" s="65"/>
      <c r="K602" s="65"/>
      <c r="L602" s="65"/>
      <c r="M602" s="65"/>
      <c r="N602" s="65"/>
      <c r="O602" s="65"/>
      <c r="P602" s="65"/>
      <c r="Q602" s="59"/>
      <c r="R602" s="59"/>
      <c r="S602" s="59"/>
      <c r="T602" s="59"/>
      <c r="U602" s="59"/>
      <c r="V602" s="59"/>
      <c r="W602" s="59"/>
      <c r="X602" s="59"/>
      <c r="Y602" s="59"/>
      <c r="Z602" s="59"/>
      <c r="AA602" s="59"/>
      <c r="AB602" s="59"/>
      <c r="AC602" s="59"/>
      <c r="AD602" s="59"/>
      <c r="AE602" s="59" t="s">
        <v>2617</v>
      </c>
      <c r="AF602" s="59" t="s">
        <v>2618</v>
      </c>
      <c r="AG602" s="59" t="str">
        <f t="shared" si="63"/>
        <v>A679078</v>
      </c>
      <c r="AH602" s="59" t="s">
        <v>677</v>
      </c>
    </row>
    <row r="603" spans="1:34" ht="15.75" customHeight="1">
      <c r="A603" s="59"/>
      <c r="B603" s="59"/>
      <c r="C603" s="31"/>
      <c r="D603" s="59"/>
      <c r="E603" s="59"/>
      <c r="F603" s="59"/>
      <c r="G603" s="59"/>
      <c r="H603" s="65"/>
      <c r="I603" s="65"/>
      <c r="J603" s="65"/>
      <c r="K603" s="65"/>
      <c r="L603" s="65"/>
      <c r="M603" s="65"/>
      <c r="N603" s="65"/>
      <c r="O603" s="65"/>
      <c r="P603" s="65"/>
      <c r="Q603" s="59"/>
      <c r="R603" s="59"/>
      <c r="S603" s="59"/>
      <c r="T603" s="59"/>
      <c r="U603" s="59"/>
      <c r="V603" s="59"/>
      <c r="W603" s="59"/>
      <c r="X603" s="59"/>
      <c r="Y603" s="59"/>
      <c r="Z603" s="59"/>
      <c r="AA603" s="59"/>
      <c r="AB603" s="59"/>
      <c r="AC603" s="59"/>
      <c r="AD603" s="59"/>
      <c r="AE603" s="59" t="s">
        <v>2619</v>
      </c>
      <c r="AF603" s="59" t="s">
        <v>2620</v>
      </c>
      <c r="AG603" s="59" t="str">
        <f t="shared" si="63"/>
        <v>A679078</v>
      </c>
      <c r="AH603" s="59" t="s">
        <v>677</v>
      </c>
    </row>
    <row r="604" spans="1:34" ht="15.75" customHeight="1">
      <c r="A604" s="59"/>
      <c r="B604" s="59"/>
      <c r="C604" s="31"/>
      <c r="D604" s="59"/>
      <c r="E604" s="59"/>
      <c r="F604" s="59"/>
      <c r="G604" s="59"/>
      <c r="H604" s="65"/>
      <c r="I604" s="65"/>
      <c r="J604" s="65"/>
      <c r="K604" s="65"/>
      <c r="L604" s="65"/>
      <c r="M604" s="65"/>
      <c r="N604" s="65"/>
      <c r="O604" s="65"/>
      <c r="P604" s="65"/>
      <c r="Q604" s="59"/>
      <c r="R604" s="59"/>
      <c r="S604" s="59"/>
      <c r="T604" s="59"/>
      <c r="U604" s="59"/>
      <c r="V604" s="59"/>
      <c r="W604" s="59"/>
      <c r="X604" s="59"/>
      <c r="Y604" s="59"/>
      <c r="Z604" s="59"/>
      <c r="AA604" s="59"/>
      <c r="AB604" s="59"/>
      <c r="AC604" s="59"/>
      <c r="AD604" s="59"/>
      <c r="AE604" s="59" t="s">
        <v>2621</v>
      </c>
      <c r="AF604" s="59" t="s">
        <v>2622</v>
      </c>
      <c r="AG604" s="59" t="str">
        <f t="shared" si="63"/>
        <v>A679078</v>
      </c>
      <c r="AH604" s="59" t="s">
        <v>677</v>
      </c>
    </row>
    <row r="605" spans="1:34" ht="15.75" customHeight="1">
      <c r="A605" s="59"/>
      <c r="B605" s="59"/>
      <c r="C605" s="31"/>
      <c r="D605" s="59"/>
      <c r="E605" s="59"/>
      <c r="F605" s="59"/>
      <c r="G605" s="59"/>
      <c r="H605" s="65"/>
      <c r="I605" s="65"/>
      <c r="J605" s="65"/>
      <c r="K605" s="65"/>
      <c r="L605" s="65"/>
      <c r="M605" s="65"/>
      <c r="N605" s="65"/>
      <c r="O605" s="65"/>
      <c r="P605" s="65"/>
      <c r="Q605" s="59"/>
      <c r="R605" s="59"/>
      <c r="S605" s="59"/>
      <c r="T605" s="59"/>
      <c r="U605" s="59"/>
      <c r="V605" s="59"/>
      <c r="W605" s="59"/>
      <c r="X605" s="59"/>
      <c r="Y605" s="59"/>
      <c r="Z605" s="59"/>
      <c r="AA605" s="59"/>
      <c r="AB605" s="59"/>
      <c r="AC605" s="59"/>
      <c r="AD605" s="59"/>
      <c r="AE605" s="59" t="s">
        <v>2623</v>
      </c>
      <c r="AF605" s="59" t="s">
        <v>2624</v>
      </c>
      <c r="AG605" s="59" t="str">
        <f t="shared" si="63"/>
        <v>A679078</v>
      </c>
      <c r="AH605" s="59" t="s">
        <v>677</v>
      </c>
    </row>
    <row r="606" spans="1:34" ht="15.75" customHeight="1">
      <c r="A606" s="59"/>
      <c r="B606" s="59"/>
      <c r="C606" s="31"/>
      <c r="D606" s="59"/>
      <c r="E606" s="59"/>
      <c r="F606" s="59"/>
      <c r="G606" s="59"/>
      <c r="H606" s="65"/>
      <c r="I606" s="65"/>
      <c r="J606" s="65"/>
      <c r="K606" s="65"/>
      <c r="L606" s="65"/>
      <c r="M606" s="65"/>
      <c r="N606" s="65"/>
      <c r="O606" s="65"/>
      <c r="P606" s="65"/>
      <c r="Q606" s="59"/>
      <c r="R606" s="59"/>
      <c r="S606" s="59"/>
      <c r="T606" s="59"/>
      <c r="U606" s="59"/>
      <c r="V606" s="59"/>
      <c r="W606" s="59"/>
      <c r="X606" s="59"/>
      <c r="Y606" s="59"/>
      <c r="Z606" s="59"/>
      <c r="AA606" s="59"/>
      <c r="AB606" s="59"/>
      <c r="AC606" s="59"/>
      <c r="AD606" s="59"/>
      <c r="AE606" s="59" t="s">
        <v>2625</v>
      </c>
      <c r="AF606" s="59" t="s">
        <v>2626</v>
      </c>
      <c r="AG606" s="59" t="str">
        <f t="shared" si="63"/>
        <v>A679078</v>
      </c>
      <c r="AH606" s="59" t="s">
        <v>677</v>
      </c>
    </row>
    <row r="607" spans="1:34" ht="15.75" customHeight="1">
      <c r="A607" s="59"/>
      <c r="B607" s="59"/>
      <c r="C607" s="31"/>
      <c r="D607" s="59"/>
      <c r="E607" s="59"/>
      <c r="F607" s="59"/>
      <c r="G607" s="59"/>
      <c r="H607" s="65"/>
      <c r="I607" s="65"/>
      <c r="J607" s="65"/>
      <c r="K607" s="65"/>
      <c r="L607" s="65"/>
      <c r="M607" s="65"/>
      <c r="N607" s="65"/>
      <c r="O607" s="65"/>
      <c r="P607" s="65"/>
      <c r="Q607" s="59"/>
      <c r="R607" s="59"/>
      <c r="S607" s="59"/>
      <c r="T607" s="59"/>
      <c r="U607" s="59"/>
      <c r="V607" s="59"/>
      <c r="W607" s="59"/>
      <c r="X607" s="59"/>
      <c r="Y607" s="59"/>
      <c r="Z607" s="59"/>
      <c r="AA607" s="59"/>
      <c r="AB607" s="59"/>
      <c r="AC607" s="59"/>
      <c r="AD607" s="59"/>
      <c r="AE607" s="59" t="s">
        <v>2627</v>
      </c>
      <c r="AF607" s="59" t="s">
        <v>2628</v>
      </c>
      <c r="AG607" s="59" t="str">
        <f t="shared" si="63"/>
        <v>A679078</v>
      </c>
      <c r="AH607" s="59" t="s">
        <v>677</v>
      </c>
    </row>
    <row r="608" spans="1:34" ht="15.75" customHeight="1">
      <c r="A608" s="59"/>
      <c r="B608" s="59"/>
      <c r="C608" s="31"/>
      <c r="D608" s="59"/>
      <c r="E608" s="59"/>
      <c r="F608" s="59"/>
      <c r="G608" s="59"/>
      <c r="H608" s="65"/>
      <c r="I608" s="65"/>
      <c r="J608" s="65"/>
      <c r="K608" s="65"/>
      <c r="L608" s="65"/>
      <c r="M608" s="65"/>
      <c r="N608" s="65"/>
      <c r="O608" s="65"/>
      <c r="P608" s="65"/>
      <c r="Q608" s="59"/>
      <c r="R608" s="59"/>
      <c r="S608" s="59"/>
      <c r="T608" s="59"/>
      <c r="U608" s="59"/>
      <c r="V608" s="59"/>
      <c r="W608" s="59"/>
      <c r="X608" s="59"/>
      <c r="Y608" s="59"/>
      <c r="Z608" s="59"/>
      <c r="AA608" s="59"/>
      <c r="AB608" s="59"/>
      <c r="AC608" s="59"/>
      <c r="AD608" s="59"/>
      <c r="AE608" s="59" t="s">
        <v>2629</v>
      </c>
      <c r="AF608" s="59" t="s">
        <v>2630</v>
      </c>
      <c r="AG608" s="59" t="str">
        <f t="shared" si="63"/>
        <v>A679078</v>
      </c>
      <c r="AH608" s="59" t="s">
        <v>677</v>
      </c>
    </row>
    <row r="609" spans="1:34" ht="15.75" customHeight="1">
      <c r="A609" s="59"/>
      <c r="B609" s="59"/>
      <c r="C609" s="31"/>
      <c r="D609" s="59"/>
      <c r="E609" s="59"/>
      <c r="F609" s="59"/>
      <c r="G609" s="59"/>
      <c r="H609" s="65"/>
      <c r="I609" s="65"/>
      <c r="J609" s="65"/>
      <c r="K609" s="65"/>
      <c r="L609" s="65"/>
      <c r="M609" s="65"/>
      <c r="N609" s="65"/>
      <c r="O609" s="65"/>
      <c r="P609" s="65"/>
      <c r="Q609" s="59"/>
      <c r="R609" s="59"/>
      <c r="S609" s="59"/>
      <c r="T609" s="59"/>
      <c r="U609" s="59"/>
      <c r="V609" s="59"/>
      <c r="W609" s="59"/>
      <c r="X609" s="59"/>
      <c r="Y609" s="59"/>
      <c r="Z609" s="59"/>
      <c r="AA609" s="59"/>
      <c r="AB609" s="59"/>
      <c r="AC609" s="59"/>
      <c r="AD609" s="59"/>
      <c r="AE609" s="59" t="s">
        <v>2631</v>
      </c>
      <c r="AF609" s="59" t="s">
        <v>2632</v>
      </c>
      <c r="AG609" s="59" t="str">
        <f t="shared" si="63"/>
        <v>A679078</v>
      </c>
      <c r="AH609" s="59" t="s">
        <v>677</v>
      </c>
    </row>
    <row r="610" spans="1:34" ht="15.75" customHeight="1">
      <c r="A610" s="59"/>
      <c r="B610" s="59"/>
      <c r="C610" s="31"/>
      <c r="D610" s="59"/>
      <c r="E610" s="59"/>
      <c r="F610" s="59"/>
      <c r="G610" s="59"/>
      <c r="H610" s="65"/>
      <c r="I610" s="65"/>
      <c r="J610" s="65"/>
      <c r="K610" s="65"/>
      <c r="L610" s="65"/>
      <c r="M610" s="65"/>
      <c r="N610" s="65"/>
      <c r="O610" s="65"/>
      <c r="P610" s="65"/>
      <c r="Q610" s="59"/>
      <c r="R610" s="59"/>
      <c r="S610" s="59"/>
      <c r="T610" s="59"/>
      <c r="U610" s="59"/>
      <c r="V610" s="59"/>
      <c r="W610" s="59"/>
      <c r="X610" s="59"/>
      <c r="Y610" s="59"/>
      <c r="Z610" s="59"/>
      <c r="AA610" s="59"/>
      <c r="AB610" s="59"/>
      <c r="AC610" s="59"/>
      <c r="AD610" s="59"/>
      <c r="AE610" s="59" t="s">
        <v>2633</v>
      </c>
      <c r="AF610" s="59" t="s">
        <v>2634</v>
      </c>
      <c r="AG610" s="59" t="str">
        <f t="shared" si="63"/>
        <v>A679078</v>
      </c>
      <c r="AH610" s="59" t="s">
        <v>677</v>
      </c>
    </row>
    <row r="611" spans="1:34" ht="15.75" customHeight="1">
      <c r="A611" s="59"/>
      <c r="B611" s="59"/>
      <c r="C611" s="31"/>
      <c r="D611" s="59"/>
      <c r="E611" s="59"/>
      <c r="F611" s="59"/>
      <c r="G611" s="59"/>
      <c r="H611" s="65"/>
      <c r="I611" s="65"/>
      <c r="J611" s="65"/>
      <c r="K611" s="65"/>
      <c r="L611" s="65"/>
      <c r="M611" s="65"/>
      <c r="N611" s="65"/>
      <c r="O611" s="65"/>
      <c r="P611" s="65"/>
      <c r="Q611" s="59"/>
      <c r="R611" s="59"/>
      <c r="S611" s="59"/>
      <c r="T611" s="59"/>
      <c r="U611" s="59"/>
      <c r="V611" s="59"/>
      <c r="W611" s="59"/>
      <c r="X611" s="59"/>
      <c r="Y611" s="59"/>
      <c r="Z611" s="59"/>
      <c r="AA611" s="59"/>
      <c r="AB611" s="59"/>
      <c r="AC611" s="59"/>
      <c r="AD611" s="59"/>
      <c r="AE611" s="59" t="s">
        <v>2635</v>
      </c>
      <c r="AF611" s="59" t="s">
        <v>2636</v>
      </c>
      <c r="AG611" s="59" t="str">
        <f t="shared" si="63"/>
        <v>A679078</v>
      </c>
      <c r="AH611" s="59" t="s">
        <v>677</v>
      </c>
    </row>
    <row r="612" spans="1:34" ht="15.75" customHeight="1">
      <c r="A612" s="59"/>
      <c r="B612" s="59"/>
      <c r="C612" s="31"/>
      <c r="D612" s="59"/>
      <c r="E612" s="59"/>
      <c r="F612" s="59"/>
      <c r="G612" s="59"/>
      <c r="H612" s="65"/>
      <c r="I612" s="65"/>
      <c r="J612" s="65"/>
      <c r="K612" s="65"/>
      <c r="L612" s="65"/>
      <c r="M612" s="65"/>
      <c r="N612" s="65"/>
      <c r="O612" s="65"/>
      <c r="P612" s="65"/>
      <c r="Q612" s="59"/>
      <c r="R612" s="59"/>
      <c r="S612" s="59"/>
      <c r="T612" s="59"/>
      <c r="U612" s="59"/>
      <c r="V612" s="59"/>
      <c r="W612" s="59"/>
      <c r="X612" s="59"/>
      <c r="Y612" s="59"/>
      <c r="Z612" s="59"/>
      <c r="AA612" s="59"/>
      <c r="AB612" s="59"/>
      <c r="AC612" s="59"/>
      <c r="AD612" s="59"/>
      <c r="AE612" s="59" t="s">
        <v>2637</v>
      </c>
      <c r="AF612" s="59" t="s">
        <v>2638</v>
      </c>
      <c r="AG612" s="59" t="str">
        <f t="shared" si="63"/>
        <v>A679078</v>
      </c>
      <c r="AH612" s="59" t="s">
        <v>677</v>
      </c>
    </row>
    <row r="613" spans="1:34" ht="15.75" customHeight="1">
      <c r="A613" s="59"/>
      <c r="B613" s="59"/>
      <c r="C613" s="31"/>
      <c r="D613" s="59"/>
      <c r="E613" s="59"/>
      <c r="F613" s="59"/>
      <c r="G613" s="59"/>
      <c r="H613" s="65"/>
      <c r="I613" s="65"/>
      <c r="J613" s="65"/>
      <c r="K613" s="65"/>
      <c r="L613" s="65"/>
      <c r="M613" s="65"/>
      <c r="N613" s="65"/>
      <c r="O613" s="65"/>
      <c r="P613" s="65"/>
      <c r="Q613" s="59"/>
      <c r="R613" s="59"/>
      <c r="S613" s="59"/>
      <c r="T613" s="59"/>
      <c r="U613" s="59"/>
      <c r="V613" s="59"/>
      <c r="W613" s="59"/>
      <c r="X613" s="59"/>
      <c r="Y613" s="59"/>
      <c r="Z613" s="59"/>
      <c r="AA613" s="59"/>
      <c r="AB613" s="59"/>
      <c r="AC613" s="59"/>
      <c r="AD613" s="59"/>
      <c r="AE613" s="59" t="s">
        <v>2639</v>
      </c>
      <c r="AF613" s="59" t="s">
        <v>2640</v>
      </c>
      <c r="AG613" s="59" t="str">
        <f t="shared" si="63"/>
        <v>A679078</v>
      </c>
      <c r="AH613" s="59" t="s">
        <v>677</v>
      </c>
    </row>
    <row r="614" spans="1:34" ht="15.75" customHeight="1">
      <c r="A614" s="59"/>
      <c r="B614" s="59"/>
      <c r="C614" s="31"/>
      <c r="D614" s="59"/>
      <c r="E614" s="59"/>
      <c r="F614" s="59"/>
      <c r="G614" s="59"/>
      <c r="H614" s="65"/>
      <c r="I614" s="65"/>
      <c r="J614" s="65"/>
      <c r="K614" s="65"/>
      <c r="L614" s="65"/>
      <c r="M614" s="65"/>
      <c r="N614" s="65"/>
      <c r="O614" s="65"/>
      <c r="P614" s="65"/>
      <c r="Q614" s="59"/>
      <c r="R614" s="59"/>
      <c r="S614" s="59"/>
      <c r="T614" s="59"/>
      <c r="U614" s="59"/>
      <c r="V614" s="59"/>
      <c r="W614" s="59"/>
      <c r="X614" s="59"/>
      <c r="Y614" s="59"/>
      <c r="Z614" s="59"/>
      <c r="AA614" s="59"/>
      <c r="AB614" s="59"/>
      <c r="AC614" s="59"/>
      <c r="AD614" s="59"/>
      <c r="AE614" s="59" t="s">
        <v>2641</v>
      </c>
      <c r="AF614" s="59" t="s">
        <v>2642</v>
      </c>
      <c r="AG614" s="59" t="str">
        <f t="shared" si="63"/>
        <v>A679078</v>
      </c>
      <c r="AH614" s="59" t="s">
        <v>677</v>
      </c>
    </row>
    <row r="615" spans="1:34" ht="15.75" customHeight="1">
      <c r="A615" s="59"/>
      <c r="B615" s="59"/>
      <c r="C615" s="31"/>
      <c r="D615" s="59"/>
      <c r="E615" s="59"/>
      <c r="F615" s="59"/>
      <c r="G615" s="59"/>
      <c r="H615" s="65"/>
      <c r="I615" s="65"/>
      <c r="J615" s="65"/>
      <c r="K615" s="65"/>
      <c r="L615" s="65"/>
      <c r="M615" s="65"/>
      <c r="N615" s="65"/>
      <c r="O615" s="65"/>
      <c r="P615" s="65"/>
      <c r="Q615" s="59"/>
      <c r="R615" s="59"/>
      <c r="S615" s="59"/>
      <c r="T615" s="59"/>
      <c r="U615" s="59"/>
      <c r="V615" s="59"/>
      <c r="W615" s="59"/>
      <c r="X615" s="59"/>
      <c r="Y615" s="59"/>
      <c r="Z615" s="59"/>
      <c r="AA615" s="59"/>
      <c r="AB615" s="59"/>
      <c r="AC615" s="59"/>
      <c r="AD615" s="59"/>
      <c r="AE615" s="59" t="s">
        <v>2643</v>
      </c>
      <c r="AF615" s="59" t="s">
        <v>2644</v>
      </c>
      <c r="AG615" s="59" t="str">
        <f t="shared" si="63"/>
        <v>A679078</v>
      </c>
      <c r="AH615" s="59" t="s">
        <v>677</v>
      </c>
    </row>
    <row r="616" spans="1:34" ht="15.75" customHeight="1">
      <c r="A616" s="59"/>
      <c r="B616" s="59"/>
      <c r="C616" s="31"/>
      <c r="D616" s="59"/>
      <c r="E616" s="59"/>
      <c r="F616" s="59"/>
      <c r="G616" s="59"/>
      <c r="H616" s="65"/>
      <c r="I616" s="65"/>
      <c r="J616" s="65"/>
      <c r="K616" s="65"/>
      <c r="L616" s="65"/>
      <c r="M616" s="65"/>
      <c r="N616" s="65"/>
      <c r="O616" s="65"/>
      <c r="P616" s="65"/>
      <c r="Q616" s="59"/>
      <c r="R616" s="59"/>
      <c r="S616" s="59"/>
      <c r="T616" s="59"/>
      <c r="U616" s="59"/>
      <c r="V616" s="59"/>
      <c r="W616" s="59"/>
      <c r="X616" s="59"/>
      <c r="Y616" s="59"/>
      <c r="Z616" s="59"/>
      <c r="AA616" s="59"/>
      <c r="AB616" s="59"/>
      <c r="AC616" s="59"/>
      <c r="AD616" s="59"/>
      <c r="AE616" s="59" t="s">
        <v>2645</v>
      </c>
      <c r="AF616" s="59" t="s">
        <v>2646</v>
      </c>
      <c r="AG616" s="59" t="str">
        <f t="shared" si="63"/>
        <v>A679078</v>
      </c>
      <c r="AH616" s="59" t="s">
        <v>677</v>
      </c>
    </row>
    <row r="617" spans="1:34" ht="15.75" customHeight="1">
      <c r="A617" s="59"/>
      <c r="B617" s="59"/>
      <c r="C617" s="31"/>
      <c r="D617" s="59"/>
      <c r="E617" s="59"/>
      <c r="F617" s="59"/>
      <c r="G617" s="59"/>
      <c r="H617" s="65"/>
      <c r="I617" s="65"/>
      <c r="J617" s="65"/>
      <c r="K617" s="65"/>
      <c r="L617" s="65"/>
      <c r="M617" s="65"/>
      <c r="N617" s="65"/>
      <c r="O617" s="65"/>
      <c r="P617" s="65"/>
      <c r="Q617" s="59"/>
      <c r="R617" s="59"/>
      <c r="S617" s="59"/>
      <c r="T617" s="59"/>
      <c r="U617" s="59"/>
      <c r="V617" s="59"/>
      <c r="W617" s="59"/>
      <c r="X617" s="59"/>
      <c r="Y617" s="59"/>
      <c r="Z617" s="59"/>
      <c r="AA617" s="59"/>
      <c r="AB617" s="59"/>
      <c r="AC617" s="59"/>
      <c r="AD617" s="59"/>
      <c r="AE617" s="59" t="s">
        <v>2647</v>
      </c>
      <c r="AF617" s="59" t="s">
        <v>2648</v>
      </c>
      <c r="AG617" s="59" t="str">
        <f t="shared" si="63"/>
        <v>A679078</v>
      </c>
      <c r="AH617" s="59" t="s">
        <v>677</v>
      </c>
    </row>
    <row r="618" spans="1:34" ht="15.75" customHeight="1">
      <c r="A618" s="59"/>
      <c r="B618" s="59"/>
      <c r="C618" s="31"/>
      <c r="D618" s="59"/>
      <c r="E618" s="59"/>
      <c r="F618" s="59"/>
      <c r="G618" s="59"/>
      <c r="H618" s="65"/>
      <c r="I618" s="65"/>
      <c r="J618" s="65"/>
      <c r="K618" s="65"/>
      <c r="L618" s="65"/>
      <c r="M618" s="65"/>
      <c r="N618" s="65"/>
      <c r="O618" s="65"/>
      <c r="P618" s="65"/>
      <c r="Q618" s="59"/>
      <c r="R618" s="59"/>
      <c r="S618" s="59"/>
      <c r="T618" s="59"/>
      <c r="U618" s="59"/>
      <c r="V618" s="59"/>
      <c r="W618" s="59"/>
      <c r="X618" s="59"/>
      <c r="Y618" s="59"/>
      <c r="Z618" s="59"/>
      <c r="AA618" s="59"/>
      <c r="AB618" s="59"/>
      <c r="AC618" s="59"/>
      <c r="AD618" s="59"/>
      <c r="AE618" s="59" t="s">
        <v>2649</v>
      </c>
      <c r="AF618" s="59" t="s">
        <v>2650</v>
      </c>
      <c r="AG618" s="59" t="str">
        <f t="shared" si="63"/>
        <v>A679078</v>
      </c>
      <c r="AH618" s="59" t="s">
        <v>677</v>
      </c>
    </row>
    <row r="619" spans="1:34" ht="15.75" customHeight="1">
      <c r="A619" s="59"/>
      <c r="B619" s="59"/>
      <c r="C619" s="31"/>
      <c r="D619" s="59"/>
      <c r="E619" s="59"/>
      <c r="F619" s="59"/>
      <c r="G619" s="59"/>
      <c r="H619" s="65"/>
      <c r="I619" s="65"/>
      <c r="J619" s="65"/>
      <c r="K619" s="65"/>
      <c r="L619" s="65"/>
      <c r="M619" s="65"/>
      <c r="N619" s="65"/>
      <c r="O619" s="65"/>
      <c r="P619" s="65"/>
      <c r="Q619" s="59"/>
      <c r="R619" s="59"/>
      <c r="S619" s="59"/>
      <c r="T619" s="59"/>
      <c r="U619" s="59"/>
      <c r="V619" s="59"/>
      <c r="W619" s="59"/>
      <c r="X619" s="59"/>
      <c r="Y619" s="59"/>
      <c r="Z619" s="59"/>
      <c r="AA619" s="59"/>
      <c r="AB619" s="59"/>
      <c r="AC619" s="59"/>
      <c r="AD619" s="59"/>
      <c r="AE619" s="59" t="s">
        <v>2651</v>
      </c>
      <c r="AF619" s="59" t="s">
        <v>2652</v>
      </c>
      <c r="AG619" s="59" t="str">
        <f t="shared" si="63"/>
        <v>A679078</v>
      </c>
      <c r="AH619" s="59" t="s">
        <v>677</v>
      </c>
    </row>
    <row r="620" spans="1:34" ht="15.75" customHeight="1">
      <c r="A620" s="59"/>
      <c r="B620" s="59"/>
      <c r="C620" s="31"/>
      <c r="D620" s="59"/>
      <c r="E620" s="59"/>
      <c r="F620" s="59"/>
      <c r="G620" s="59"/>
      <c r="H620" s="65"/>
      <c r="I620" s="65"/>
      <c r="J620" s="65"/>
      <c r="K620" s="65"/>
      <c r="L620" s="65"/>
      <c r="M620" s="65"/>
      <c r="N620" s="65"/>
      <c r="O620" s="65"/>
      <c r="P620" s="65"/>
      <c r="Q620" s="59"/>
      <c r="R620" s="59"/>
      <c r="S620" s="59"/>
      <c r="T620" s="59"/>
      <c r="U620" s="59"/>
      <c r="V620" s="59"/>
      <c r="W620" s="59"/>
      <c r="X620" s="59"/>
      <c r="Y620" s="59"/>
      <c r="Z620" s="59"/>
      <c r="AA620" s="59"/>
      <c r="AB620" s="59"/>
      <c r="AC620" s="59"/>
      <c r="AD620" s="59"/>
      <c r="AE620" s="59" t="s">
        <v>2653</v>
      </c>
      <c r="AF620" s="59" t="s">
        <v>2654</v>
      </c>
      <c r="AG620" s="59" t="str">
        <f t="shared" si="63"/>
        <v>A679078</v>
      </c>
      <c r="AH620" s="59" t="s">
        <v>677</v>
      </c>
    </row>
    <row r="621" spans="1:34" ht="15.75" customHeight="1">
      <c r="A621" s="59"/>
      <c r="B621" s="59"/>
      <c r="C621" s="31"/>
      <c r="D621" s="59"/>
      <c r="E621" s="59"/>
      <c r="F621" s="59"/>
      <c r="G621" s="59"/>
      <c r="H621" s="65"/>
      <c r="I621" s="65"/>
      <c r="J621" s="65"/>
      <c r="K621" s="65"/>
      <c r="L621" s="65"/>
      <c r="M621" s="65"/>
      <c r="N621" s="65"/>
      <c r="O621" s="65"/>
      <c r="P621" s="65"/>
      <c r="Q621" s="59"/>
      <c r="R621" s="59"/>
      <c r="S621" s="59"/>
      <c r="T621" s="59"/>
      <c r="U621" s="59"/>
      <c r="V621" s="59"/>
      <c r="W621" s="59"/>
      <c r="X621" s="59"/>
      <c r="Y621" s="59"/>
      <c r="Z621" s="59"/>
      <c r="AA621" s="59"/>
      <c r="AB621" s="59"/>
      <c r="AC621" s="59"/>
      <c r="AD621" s="59"/>
      <c r="AE621" s="59" t="s">
        <v>2655</v>
      </c>
      <c r="AF621" s="59" t="s">
        <v>2656</v>
      </c>
      <c r="AG621" s="59" t="str">
        <f t="shared" si="63"/>
        <v>A679078</v>
      </c>
      <c r="AH621" s="59" t="s">
        <v>677</v>
      </c>
    </row>
    <row r="622" spans="1:34" ht="15.75" customHeight="1">
      <c r="A622" s="59"/>
      <c r="B622" s="59"/>
      <c r="C622" s="31"/>
      <c r="D622" s="59"/>
      <c r="E622" s="59"/>
      <c r="F622" s="59"/>
      <c r="G622" s="59"/>
      <c r="H622" s="65"/>
      <c r="I622" s="65"/>
      <c r="J622" s="65"/>
      <c r="K622" s="65"/>
      <c r="L622" s="65"/>
      <c r="M622" s="65"/>
      <c r="N622" s="65"/>
      <c r="O622" s="65"/>
      <c r="P622" s="65"/>
      <c r="Q622" s="59"/>
      <c r="R622" s="59"/>
      <c r="S622" s="59"/>
      <c r="T622" s="59"/>
      <c r="U622" s="59"/>
      <c r="V622" s="59"/>
      <c r="W622" s="59"/>
      <c r="X622" s="59"/>
      <c r="Y622" s="59"/>
      <c r="Z622" s="59"/>
      <c r="AA622" s="59"/>
      <c r="AB622" s="59"/>
      <c r="AC622" s="59"/>
      <c r="AD622" s="59"/>
      <c r="AE622" s="59" t="s">
        <v>2657</v>
      </c>
      <c r="AF622" s="59" t="s">
        <v>2658</v>
      </c>
      <c r="AG622" s="59" t="str">
        <f t="shared" si="63"/>
        <v>A679078</v>
      </c>
      <c r="AH622" s="59" t="s">
        <v>677</v>
      </c>
    </row>
    <row r="623" spans="1:34" ht="15.75" customHeight="1">
      <c r="A623" s="59"/>
      <c r="B623" s="59"/>
      <c r="C623" s="31"/>
      <c r="D623" s="59"/>
      <c r="E623" s="59"/>
      <c r="F623" s="59"/>
      <c r="G623" s="59"/>
      <c r="H623" s="65"/>
      <c r="I623" s="65"/>
      <c r="J623" s="65"/>
      <c r="K623" s="65"/>
      <c r="L623" s="65"/>
      <c r="M623" s="65"/>
      <c r="N623" s="65"/>
      <c r="O623" s="65"/>
      <c r="P623" s="65"/>
      <c r="Q623" s="59"/>
      <c r="R623" s="59"/>
      <c r="S623" s="59"/>
      <c r="T623" s="59"/>
      <c r="U623" s="59"/>
      <c r="V623" s="59"/>
      <c r="W623" s="59"/>
      <c r="X623" s="59"/>
      <c r="Y623" s="59"/>
      <c r="Z623" s="59"/>
      <c r="AA623" s="59"/>
      <c r="AB623" s="59"/>
      <c r="AC623" s="59"/>
      <c r="AD623" s="59"/>
      <c r="AE623" s="59" t="s">
        <v>2659</v>
      </c>
      <c r="AF623" s="59" t="s">
        <v>2660</v>
      </c>
      <c r="AG623" s="59" t="str">
        <f t="shared" si="63"/>
        <v>A679078</v>
      </c>
      <c r="AH623" s="59" t="s">
        <v>677</v>
      </c>
    </row>
    <row r="624" spans="1:34" ht="15.75" customHeight="1">
      <c r="A624" s="59"/>
      <c r="B624" s="59"/>
      <c r="C624" s="31"/>
      <c r="D624" s="59"/>
      <c r="E624" s="59"/>
      <c r="F624" s="59"/>
      <c r="G624" s="59"/>
      <c r="H624" s="65"/>
      <c r="I624" s="65"/>
      <c r="J624" s="65"/>
      <c r="K624" s="65"/>
      <c r="L624" s="65"/>
      <c r="M624" s="65"/>
      <c r="N624" s="65"/>
      <c r="O624" s="65"/>
      <c r="P624" s="65"/>
      <c r="Q624" s="59"/>
      <c r="R624" s="59"/>
      <c r="S624" s="59"/>
      <c r="T624" s="59"/>
      <c r="U624" s="59"/>
      <c r="V624" s="59"/>
      <c r="W624" s="59"/>
      <c r="X624" s="59"/>
      <c r="Y624" s="59"/>
      <c r="Z624" s="59"/>
      <c r="AA624" s="59"/>
      <c r="AB624" s="59"/>
      <c r="AC624" s="59"/>
      <c r="AD624" s="59"/>
      <c r="AE624" s="59" t="s">
        <v>2661</v>
      </c>
      <c r="AF624" s="59" t="s">
        <v>2662</v>
      </c>
      <c r="AG624" s="59" t="str">
        <f t="shared" si="63"/>
        <v>A679078</v>
      </c>
      <c r="AH624" s="59" t="s">
        <v>677</v>
      </c>
    </row>
    <row r="625" spans="1:34" ht="15.75" customHeight="1">
      <c r="A625" s="59"/>
      <c r="B625" s="59"/>
      <c r="C625" s="31"/>
      <c r="D625" s="59"/>
      <c r="E625" s="59"/>
      <c r="F625" s="59"/>
      <c r="G625" s="59"/>
      <c r="H625" s="65"/>
      <c r="I625" s="65"/>
      <c r="J625" s="65"/>
      <c r="K625" s="65"/>
      <c r="L625" s="65"/>
      <c r="M625" s="65"/>
      <c r="N625" s="65"/>
      <c r="O625" s="65"/>
      <c r="P625" s="65"/>
      <c r="Q625" s="59"/>
      <c r="R625" s="59"/>
      <c r="S625" s="59"/>
      <c r="T625" s="59"/>
      <c r="U625" s="59"/>
      <c r="V625" s="59"/>
      <c r="W625" s="59"/>
      <c r="X625" s="59"/>
      <c r="Y625" s="59"/>
      <c r="Z625" s="59"/>
      <c r="AA625" s="59"/>
      <c r="AB625" s="59"/>
      <c r="AC625" s="59"/>
      <c r="AD625" s="59"/>
      <c r="AE625" s="59" t="s">
        <v>2663</v>
      </c>
      <c r="AF625" s="59" t="s">
        <v>2664</v>
      </c>
      <c r="AG625" s="59" t="str">
        <f t="shared" si="63"/>
        <v>A679078</v>
      </c>
      <c r="AH625" s="59" t="s">
        <v>677</v>
      </c>
    </row>
    <row r="626" spans="1:34" ht="15.75" customHeight="1">
      <c r="A626" s="59"/>
      <c r="B626" s="59"/>
      <c r="C626" s="31"/>
      <c r="D626" s="59"/>
      <c r="E626" s="59"/>
      <c r="F626" s="59"/>
      <c r="G626" s="59"/>
      <c r="H626" s="65"/>
      <c r="I626" s="65"/>
      <c r="J626" s="65"/>
      <c r="K626" s="65"/>
      <c r="L626" s="65"/>
      <c r="M626" s="65"/>
      <c r="N626" s="65"/>
      <c r="O626" s="65"/>
      <c r="P626" s="65"/>
      <c r="Q626" s="59"/>
      <c r="R626" s="59"/>
      <c r="S626" s="59"/>
      <c r="T626" s="59"/>
      <c r="U626" s="59"/>
      <c r="V626" s="59"/>
      <c r="W626" s="59"/>
      <c r="X626" s="59"/>
      <c r="Y626" s="59"/>
      <c r="Z626" s="59"/>
      <c r="AA626" s="59"/>
      <c r="AB626" s="59"/>
      <c r="AC626" s="59"/>
      <c r="AD626" s="59"/>
      <c r="AE626" s="59" t="s">
        <v>2665</v>
      </c>
      <c r="AF626" s="59" t="s">
        <v>2666</v>
      </c>
      <c r="AG626" s="59" t="str">
        <f t="shared" si="63"/>
        <v>A679078</v>
      </c>
      <c r="AH626" s="59" t="s">
        <v>677</v>
      </c>
    </row>
    <row r="627" spans="1:34" ht="15.75" customHeight="1">
      <c r="A627" s="59"/>
      <c r="B627" s="59"/>
      <c r="C627" s="31"/>
      <c r="D627" s="59"/>
      <c r="E627" s="59"/>
      <c r="F627" s="59"/>
      <c r="G627" s="59"/>
      <c r="H627" s="65"/>
      <c r="I627" s="65"/>
      <c r="J627" s="65"/>
      <c r="K627" s="65"/>
      <c r="L627" s="65"/>
      <c r="M627" s="65"/>
      <c r="N627" s="65"/>
      <c r="O627" s="65"/>
      <c r="P627" s="65"/>
      <c r="Q627" s="59"/>
      <c r="R627" s="59"/>
      <c r="S627" s="59"/>
      <c r="T627" s="59"/>
      <c r="U627" s="59"/>
      <c r="V627" s="59"/>
      <c r="W627" s="59"/>
      <c r="X627" s="59"/>
      <c r="Y627" s="59"/>
      <c r="Z627" s="59"/>
      <c r="AA627" s="59"/>
      <c r="AB627" s="59"/>
      <c r="AC627" s="59"/>
      <c r="AD627" s="59"/>
      <c r="AE627" s="59" t="s">
        <v>2667</v>
      </c>
      <c r="AF627" s="59" t="s">
        <v>2668</v>
      </c>
      <c r="AG627" s="59" t="str">
        <f t="shared" si="63"/>
        <v>A679078</v>
      </c>
      <c r="AH627" s="59" t="s">
        <v>677</v>
      </c>
    </row>
    <row r="628" spans="1:34" ht="15.75" customHeight="1">
      <c r="A628" s="59"/>
      <c r="B628" s="59"/>
      <c r="C628" s="31"/>
      <c r="D628" s="59"/>
      <c r="E628" s="59"/>
      <c r="F628" s="59"/>
      <c r="G628" s="59"/>
      <c r="H628" s="65"/>
      <c r="I628" s="65"/>
      <c r="J628" s="65"/>
      <c r="K628" s="65"/>
      <c r="L628" s="65"/>
      <c r="M628" s="65"/>
      <c r="N628" s="65"/>
      <c r="O628" s="65"/>
      <c r="P628" s="65"/>
      <c r="Q628" s="59"/>
      <c r="R628" s="59"/>
      <c r="S628" s="59"/>
      <c r="T628" s="59"/>
      <c r="U628" s="59"/>
      <c r="V628" s="59"/>
      <c r="W628" s="59"/>
      <c r="X628" s="59"/>
      <c r="Y628" s="59"/>
      <c r="Z628" s="59"/>
      <c r="AA628" s="59"/>
      <c r="AB628" s="59"/>
      <c r="AC628" s="59"/>
      <c r="AD628" s="59"/>
      <c r="AE628" s="59" t="s">
        <v>2669</v>
      </c>
      <c r="AF628" s="59" t="s">
        <v>2670</v>
      </c>
      <c r="AG628" s="59" t="str">
        <f t="shared" si="63"/>
        <v>A679078</v>
      </c>
      <c r="AH628" s="59" t="s">
        <v>677</v>
      </c>
    </row>
    <row r="629" spans="1:34" ht="15.75" customHeight="1">
      <c r="A629" s="59"/>
      <c r="B629" s="59"/>
      <c r="C629" s="31"/>
      <c r="D629" s="59"/>
      <c r="E629" s="59"/>
      <c r="F629" s="59"/>
      <c r="G629" s="59"/>
      <c r="H629" s="65"/>
      <c r="I629" s="65"/>
      <c r="J629" s="65"/>
      <c r="K629" s="65"/>
      <c r="L629" s="65"/>
      <c r="M629" s="65"/>
      <c r="N629" s="65"/>
      <c r="O629" s="65"/>
      <c r="P629" s="65"/>
      <c r="Q629" s="59"/>
      <c r="R629" s="59"/>
      <c r="S629" s="59"/>
      <c r="T629" s="59"/>
      <c r="U629" s="59"/>
      <c r="V629" s="59"/>
      <c r="W629" s="59"/>
      <c r="X629" s="59"/>
      <c r="Y629" s="59"/>
      <c r="Z629" s="59"/>
      <c r="AA629" s="59"/>
      <c r="AB629" s="59"/>
      <c r="AC629" s="59"/>
      <c r="AD629" s="59"/>
      <c r="AE629" s="59" t="s">
        <v>2671</v>
      </c>
      <c r="AF629" s="59" t="s">
        <v>2672</v>
      </c>
      <c r="AG629" s="59" t="str">
        <f t="shared" si="63"/>
        <v>A679078</v>
      </c>
      <c r="AH629" s="59" t="s">
        <v>677</v>
      </c>
    </row>
    <row r="630" spans="1:34" ht="15.75" customHeight="1">
      <c r="A630" s="59"/>
      <c r="B630" s="59"/>
      <c r="C630" s="31"/>
      <c r="D630" s="59"/>
      <c r="E630" s="59"/>
      <c r="F630" s="59"/>
      <c r="G630" s="59"/>
      <c r="H630" s="65"/>
      <c r="I630" s="65"/>
      <c r="J630" s="65"/>
      <c r="K630" s="65"/>
      <c r="L630" s="65"/>
      <c r="M630" s="65"/>
      <c r="N630" s="65"/>
      <c r="O630" s="65"/>
      <c r="P630" s="65"/>
      <c r="Q630" s="59"/>
      <c r="R630" s="59"/>
      <c r="S630" s="59"/>
      <c r="T630" s="59"/>
      <c r="U630" s="59"/>
      <c r="V630" s="59"/>
      <c r="W630" s="59"/>
      <c r="X630" s="59"/>
      <c r="Y630" s="59"/>
      <c r="Z630" s="59"/>
      <c r="AA630" s="59"/>
      <c r="AB630" s="59"/>
      <c r="AC630" s="59"/>
      <c r="AD630" s="59"/>
      <c r="AE630" s="59" t="s">
        <v>2673</v>
      </c>
      <c r="AF630" s="59" t="s">
        <v>2674</v>
      </c>
      <c r="AG630" s="59" t="str">
        <f t="shared" si="63"/>
        <v>A679078</v>
      </c>
      <c r="AH630" s="59" t="s">
        <v>677</v>
      </c>
    </row>
    <row r="631" spans="1:34" ht="15.75" customHeight="1">
      <c r="A631" s="59"/>
      <c r="B631" s="59"/>
      <c r="C631" s="31"/>
      <c r="D631" s="59"/>
      <c r="E631" s="59"/>
      <c r="F631" s="59"/>
      <c r="G631" s="59"/>
      <c r="H631" s="65"/>
      <c r="I631" s="65"/>
      <c r="J631" s="65"/>
      <c r="K631" s="65"/>
      <c r="L631" s="65"/>
      <c r="M631" s="65"/>
      <c r="N631" s="65"/>
      <c r="O631" s="65"/>
      <c r="P631" s="65"/>
      <c r="Q631" s="59"/>
      <c r="R631" s="59"/>
      <c r="S631" s="59"/>
      <c r="T631" s="59"/>
      <c r="U631" s="59"/>
      <c r="V631" s="59"/>
      <c r="W631" s="59"/>
      <c r="X631" s="59"/>
      <c r="Y631" s="59"/>
      <c r="Z631" s="59"/>
      <c r="AA631" s="59"/>
      <c r="AB631" s="59"/>
      <c r="AC631" s="59"/>
      <c r="AD631" s="59"/>
      <c r="AE631" s="59" t="s">
        <v>2675</v>
      </c>
      <c r="AF631" s="59" t="s">
        <v>2676</v>
      </c>
      <c r="AG631" s="59" t="str">
        <f t="shared" si="63"/>
        <v>A679078</v>
      </c>
      <c r="AH631" s="59" t="s">
        <v>677</v>
      </c>
    </row>
    <row r="632" spans="1:34" ht="15.75" customHeight="1">
      <c r="A632" s="59"/>
      <c r="B632" s="59"/>
      <c r="C632" s="31"/>
      <c r="D632" s="59"/>
      <c r="E632" s="59"/>
      <c r="F632" s="59"/>
      <c r="G632" s="59"/>
      <c r="H632" s="65"/>
      <c r="I632" s="65"/>
      <c r="J632" s="65"/>
      <c r="K632" s="65"/>
      <c r="L632" s="65"/>
      <c r="M632" s="65"/>
      <c r="N632" s="65"/>
      <c r="O632" s="65"/>
      <c r="P632" s="65"/>
      <c r="Q632" s="59"/>
      <c r="R632" s="59"/>
      <c r="S632" s="59"/>
      <c r="T632" s="59"/>
      <c r="U632" s="59"/>
      <c r="V632" s="59"/>
      <c r="W632" s="59"/>
      <c r="X632" s="59"/>
      <c r="Y632" s="59"/>
      <c r="Z632" s="59"/>
      <c r="AA632" s="59"/>
      <c r="AB632" s="59"/>
      <c r="AC632" s="59"/>
      <c r="AD632" s="59"/>
      <c r="AE632" s="59" t="s">
        <v>2677</v>
      </c>
      <c r="AF632" s="59" t="s">
        <v>2678</v>
      </c>
      <c r="AG632" s="59" t="str">
        <f t="shared" si="63"/>
        <v>A679078</v>
      </c>
      <c r="AH632" s="59" t="s">
        <v>677</v>
      </c>
    </row>
    <row r="633" spans="1:34" ht="15.75" customHeight="1">
      <c r="A633" s="59"/>
      <c r="B633" s="59"/>
      <c r="C633" s="31"/>
      <c r="D633" s="59"/>
      <c r="E633" s="59"/>
      <c r="F633" s="59"/>
      <c r="G633" s="59"/>
      <c r="H633" s="65"/>
      <c r="I633" s="65"/>
      <c r="J633" s="65"/>
      <c r="K633" s="65"/>
      <c r="L633" s="65"/>
      <c r="M633" s="65"/>
      <c r="N633" s="65"/>
      <c r="O633" s="65"/>
      <c r="P633" s="65"/>
      <c r="Q633" s="59"/>
      <c r="R633" s="59"/>
      <c r="S633" s="59"/>
      <c r="T633" s="59"/>
      <c r="U633" s="59"/>
      <c r="V633" s="59"/>
      <c r="W633" s="59"/>
      <c r="X633" s="59"/>
      <c r="Y633" s="59"/>
      <c r="Z633" s="59"/>
      <c r="AA633" s="59"/>
      <c r="AB633" s="59"/>
      <c r="AC633" s="59"/>
      <c r="AD633" s="59"/>
      <c r="AE633" s="59" t="s">
        <v>2679</v>
      </c>
      <c r="AF633" s="59" t="s">
        <v>2680</v>
      </c>
      <c r="AG633" s="59" t="str">
        <f t="shared" si="63"/>
        <v>A679078</v>
      </c>
      <c r="AH633" s="59" t="s">
        <v>677</v>
      </c>
    </row>
    <row r="634" spans="1:34" ht="15.75" customHeight="1">
      <c r="A634" s="59"/>
      <c r="B634" s="59"/>
      <c r="C634" s="31"/>
      <c r="D634" s="59"/>
      <c r="E634" s="59"/>
      <c r="F634" s="59"/>
      <c r="G634" s="59"/>
      <c r="H634" s="65"/>
      <c r="I634" s="65"/>
      <c r="J634" s="65"/>
      <c r="K634" s="65"/>
      <c r="L634" s="65"/>
      <c r="M634" s="65"/>
      <c r="N634" s="65"/>
      <c r="O634" s="65"/>
      <c r="P634" s="65"/>
      <c r="Q634" s="59"/>
      <c r="R634" s="59"/>
      <c r="S634" s="59"/>
      <c r="T634" s="59"/>
      <c r="U634" s="59"/>
      <c r="V634" s="59"/>
      <c r="W634" s="59"/>
      <c r="X634" s="59"/>
      <c r="Y634" s="59"/>
      <c r="Z634" s="59"/>
      <c r="AA634" s="59"/>
      <c r="AB634" s="59"/>
      <c r="AC634" s="59"/>
      <c r="AD634" s="59"/>
      <c r="AE634" s="59" t="s">
        <v>2681</v>
      </c>
      <c r="AF634" s="59" t="s">
        <v>2682</v>
      </c>
      <c r="AG634" s="59" t="str">
        <f t="shared" si="63"/>
        <v>A679078</v>
      </c>
      <c r="AH634" s="59" t="s">
        <v>677</v>
      </c>
    </row>
    <row r="635" spans="1:34" ht="15.75" customHeight="1">
      <c r="A635" s="59"/>
      <c r="B635" s="59"/>
      <c r="C635" s="31"/>
      <c r="D635" s="59"/>
      <c r="E635" s="59"/>
      <c r="F635" s="59"/>
      <c r="G635" s="59"/>
      <c r="H635" s="65"/>
      <c r="I635" s="65"/>
      <c r="J635" s="65"/>
      <c r="K635" s="65"/>
      <c r="L635" s="65"/>
      <c r="M635" s="65"/>
      <c r="N635" s="65"/>
      <c r="O635" s="65"/>
      <c r="P635" s="65"/>
      <c r="Q635" s="59"/>
      <c r="R635" s="59"/>
      <c r="S635" s="59"/>
      <c r="T635" s="59"/>
      <c r="U635" s="59"/>
      <c r="V635" s="59"/>
      <c r="W635" s="59"/>
      <c r="X635" s="59"/>
      <c r="Y635" s="59"/>
      <c r="Z635" s="59"/>
      <c r="AA635" s="59"/>
      <c r="AB635" s="59"/>
      <c r="AC635" s="59"/>
      <c r="AD635" s="59"/>
      <c r="AE635" s="59" t="s">
        <v>2683</v>
      </c>
      <c r="AF635" s="59" t="s">
        <v>2684</v>
      </c>
      <c r="AG635" s="59" t="str">
        <f t="shared" si="63"/>
        <v>A679078</v>
      </c>
      <c r="AH635" s="59" t="s">
        <v>677</v>
      </c>
    </row>
    <row r="636" spans="1:34" ht="15.75" customHeight="1">
      <c r="A636" s="59"/>
      <c r="B636" s="59"/>
      <c r="C636" s="31"/>
      <c r="D636" s="59"/>
      <c r="E636" s="59"/>
      <c r="F636" s="59"/>
      <c r="G636" s="59"/>
      <c r="H636" s="65"/>
      <c r="I636" s="65"/>
      <c r="J636" s="65"/>
      <c r="K636" s="65"/>
      <c r="L636" s="65"/>
      <c r="M636" s="65"/>
      <c r="N636" s="65"/>
      <c r="O636" s="65"/>
      <c r="P636" s="65"/>
      <c r="Q636" s="59"/>
      <c r="R636" s="59"/>
      <c r="S636" s="59"/>
      <c r="T636" s="59"/>
      <c r="U636" s="59"/>
      <c r="V636" s="59"/>
      <c r="W636" s="59"/>
      <c r="X636" s="59"/>
      <c r="Y636" s="59"/>
      <c r="Z636" s="59"/>
      <c r="AA636" s="59"/>
      <c r="AB636" s="59"/>
      <c r="AC636" s="59"/>
      <c r="AD636" s="59"/>
      <c r="AE636" s="59" t="s">
        <v>2685</v>
      </c>
      <c r="AF636" s="59" t="s">
        <v>2686</v>
      </c>
      <c r="AG636" s="59" t="str">
        <f t="shared" si="63"/>
        <v>A679078</v>
      </c>
      <c r="AH636" s="59" t="s">
        <v>677</v>
      </c>
    </row>
    <row r="637" spans="1:34" ht="15.75" customHeight="1">
      <c r="A637" s="59"/>
      <c r="B637" s="59"/>
      <c r="C637" s="31"/>
      <c r="D637" s="59"/>
      <c r="E637" s="59"/>
      <c r="F637" s="59"/>
      <c r="G637" s="59"/>
      <c r="H637" s="65"/>
      <c r="I637" s="65"/>
      <c r="J637" s="65"/>
      <c r="K637" s="65"/>
      <c r="L637" s="65"/>
      <c r="M637" s="65"/>
      <c r="N637" s="65"/>
      <c r="O637" s="65"/>
      <c r="P637" s="65"/>
      <c r="Q637" s="59"/>
      <c r="R637" s="59"/>
      <c r="S637" s="59"/>
      <c r="T637" s="59"/>
      <c r="U637" s="59"/>
      <c r="V637" s="59"/>
      <c r="W637" s="59"/>
      <c r="X637" s="59"/>
      <c r="Y637" s="59"/>
      <c r="Z637" s="59"/>
      <c r="AA637" s="59"/>
      <c r="AB637" s="59"/>
      <c r="AC637" s="59"/>
      <c r="AD637" s="59"/>
      <c r="AE637" s="59" t="s">
        <v>2687</v>
      </c>
      <c r="AF637" s="59" t="s">
        <v>2688</v>
      </c>
      <c r="AG637" s="59" t="str">
        <f t="shared" si="63"/>
        <v>A679078</v>
      </c>
      <c r="AH637" s="59" t="s">
        <v>677</v>
      </c>
    </row>
    <row r="638" spans="1:34" ht="15.75" customHeight="1">
      <c r="A638" s="59"/>
      <c r="B638" s="59"/>
      <c r="C638" s="31"/>
      <c r="D638" s="59"/>
      <c r="E638" s="59"/>
      <c r="F638" s="59"/>
      <c r="G638" s="59"/>
      <c r="H638" s="65"/>
      <c r="I638" s="65"/>
      <c r="J638" s="65"/>
      <c r="K638" s="65"/>
      <c r="L638" s="65"/>
      <c r="M638" s="65"/>
      <c r="N638" s="65"/>
      <c r="O638" s="65"/>
      <c r="P638" s="65"/>
      <c r="Q638" s="59"/>
      <c r="R638" s="59"/>
      <c r="S638" s="59"/>
      <c r="T638" s="59"/>
      <c r="U638" s="59"/>
      <c r="V638" s="59"/>
      <c r="W638" s="59"/>
      <c r="X638" s="59"/>
      <c r="Y638" s="59"/>
      <c r="Z638" s="59"/>
      <c r="AA638" s="59"/>
      <c r="AB638" s="59"/>
      <c r="AC638" s="59"/>
      <c r="AD638" s="59"/>
      <c r="AE638" s="59" t="s">
        <v>2689</v>
      </c>
      <c r="AF638" s="59" t="s">
        <v>2690</v>
      </c>
      <c r="AG638" s="59" t="str">
        <f t="shared" si="63"/>
        <v>A679078</v>
      </c>
      <c r="AH638" s="59" t="s">
        <v>677</v>
      </c>
    </row>
    <row r="639" spans="1:34" ht="15.75" customHeight="1">
      <c r="A639" s="59"/>
      <c r="B639" s="59"/>
      <c r="C639" s="31"/>
      <c r="D639" s="59"/>
      <c r="E639" s="59"/>
      <c r="F639" s="59"/>
      <c r="G639" s="59"/>
      <c r="H639" s="65"/>
      <c r="I639" s="65"/>
      <c r="J639" s="65"/>
      <c r="K639" s="65"/>
      <c r="L639" s="65"/>
      <c r="M639" s="65"/>
      <c r="N639" s="65"/>
      <c r="O639" s="65"/>
      <c r="P639" s="65"/>
      <c r="Q639" s="59"/>
      <c r="R639" s="59"/>
      <c r="S639" s="59"/>
      <c r="T639" s="59"/>
      <c r="U639" s="59"/>
      <c r="V639" s="59"/>
      <c r="W639" s="59"/>
      <c r="X639" s="59"/>
      <c r="Y639" s="59"/>
      <c r="Z639" s="59"/>
      <c r="AA639" s="59"/>
      <c r="AB639" s="59"/>
      <c r="AC639" s="59"/>
      <c r="AD639" s="59"/>
      <c r="AE639" s="59" t="s">
        <v>2691</v>
      </c>
      <c r="AF639" s="59" t="s">
        <v>2692</v>
      </c>
      <c r="AG639" s="59" t="str">
        <f t="shared" si="63"/>
        <v>A679078</v>
      </c>
      <c r="AH639" s="59" t="s">
        <v>677</v>
      </c>
    </row>
    <row r="640" spans="1:34" ht="15.75" customHeight="1">
      <c r="A640" s="59"/>
      <c r="B640" s="59"/>
      <c r="C640" s="31"/>
      <c r="D640" s="59"/>
      <c r="E640" s="59"/>
      <c r="F640" s="59"/>
      <c r="G640" s="59"/>
      <c r="H640" s="65"/>
      <c r="I640" s="65"/>
      <c r="J640" s="65"/>
      <c r="K640" s="65"/>
      <c r="L640" s="65"/>
      <c r="M640" s="65"/>
      <c r="N640" s="65"/>
      <c r="O640" s="65"/>
      <c r="P640" s="65"/>
      <c r="Q640" s="59"/>
      <c r="R640" s="59"/>
      <c r="S640" s="59"/>
      <c r="T640" s="59"/>
      <c r="U640" s="59"/>
      <c r="V640" s="59"/>
      <c r="W640" s="59"/>
      <c r="X640" s="59"/>
      <c r="Y640" s="59"/>
      <c r="Z640" s="59"/>
      <c r="AA640" s="59"/>
      <c r="AB640" s="59"/>
      <c r="AC640" s="59"/>
      <c r="AD640" s="59"/>
      <c r="AE640" s="59" t="s">
        <v>2693</v>
      </c>
      <c r="AF640" s="59" t="s">
        <v>2694</v>
      </c>
      <c r="AG640" s="59" t="str">
        <f t="shared" si="63"/>
        <v>A679078</v>
      </c>
      <c r="AH640" s="59" t="s">
        <v>677</v>
      </c>
    </row>
    <row r="641" spans="1:34" ht="15.75" customHeight="1">
      <c r="A641" s="59"/>
      <c r="B641" s="59"/>
      <c r="C641" s="31"/>
      <c r="D641" s="59"/>
      <c r="E641" s="59"/>
      <c r="F641" s="59"/>
      <c r="G641" s="59"/>
      <c r="H641" s="65"/>
      <c r="I641" s="65"/>
      <c r="J641" s="65"/>
      <c r="K641" s="65"/>
      <c r="L641" s="65"/>
      <c r="M641" s="65"/>
      <c r="N641" s="65"/>
      <c r="O641" s="65"/>
      <c r="P641" s="65"/>
      <c r="Q641" s="59"/>
      <c r="R641" s="59"/>
      <c r="S641" s="59"/>
      <c r="T641" s="59"/>
      <c r="U641" s="59"/>
      <c r="V641" s="59"/>
      <c r="W641" s="59"/>
      <c r="X641" s="59"/>
      <c r="Y641" s="59"/>
      <c r="Z641" s="59"/>
      <c r="AA641" s="59"/>
      <c r="AB641" s="59"/>
      <c r="AC641" s="59"/>
      <c r="AD641" s="59"/>
      <c r="AE641" s="59" t="s">
        <v>2695</v>
      </c>
      <c r="AF641" s="59" t="s">
        <v>2696</v>
      </c>
      <c r="AG641" s="59" t="str">
        <f t="shared" si="63"/>
        <v>A679078</v>
      </c>
      <c r="AH641" s="59" t="s">
        <v>677</v>
      </c>
    </row>
    <row r="642" spans="1:34" ht="15.75" customHeight="1">
      <c r="A642" s="59"/>
      <c r="B642" s="59"/>
      <c r="C642" s="31"/>
      <c r="D642" s="59"/>
      <c r="E642" s="59"/>
      <c r="F642" s="59"/>
      <c r="G642" s="59"/>
      <c r="H642" s="65"/>
      <c r="I642" s="65"/>
      <c r="J642" s="65"/>
      <c r="K642" s="65"/>
      <c r="L642" s="65"/>
      <c r="M642" s="65"/>
      <c r="N642" s="65"/>
      <c r="O642" s="65"/>
      <c r="P642" s="65"/>
      <c r="Q642" s="59"/>
      <c r="R642" s="59"/>
      <c r="S642" s="59"/>
      <c r="T642" s="59"/>
      <c r="U642" s="59"/>
      <c r="V642" s="59"/>
      <c r="W642" s="59"/>
      <c r="X642" s="59"/>
      <c r="Y642" s="59"/>
      <c r="Z642" s="59"/>
      <c r="AA642" s="59"/>
      <c r="AB642" s="59"/>
      <c r="AC642" s="59"/>
      <c r="AD642" s="59"/>
      <c r="AE642" s="59" t="s">
        <v>2697</v>
      </c>
      <c r="AF642" s="59" t="s">
        <v>2698</v>
      </c>
      <c r="AG642" s="59" t="str">
        <f t="shared" si="63"/>
        <v>A679078</v>
      </c>
      <c r="AH642" s="59" t="s">
        <v>677</v>
      </c>
    </row>
    <row r="643" spans="1:34" ht="15.75" customHeight="1">
      <c r="A643" s="59"/>
      <c r="B643" s="59"/>
      <c r="C643" s="31"/>
      <c r="D643" s="59"/>
      <c r="E643" s="59"/>
      <c r="F643" s="59"/>
      <c r="G643" s="59"/>
      <c r="H643" s="65"/>
      <c r="I643" s="65"/>
      <c r="J643" s="65"/>
      <c r="K643" s="65"/>
      <c r="L643" s="65"/>
      <c r="M643" s="65"/>
      <c r="N643" s="65"/>
      <c r="O643" s="65"/>
      <c r="P643" s="65"/>
      <c r="Q643" s="59"/>
      <c r="R643" s="59"/>
      <c r="S643" s="59"/>
      <c r="T643" s="59"/>
      <c r="U643" s="59"/>
      <c r="V643" s="59"/>
      <c r="W643" s="59"/>
      <c r="X643" s="59"/>
      <c r="Y643" s="59"/>
      <c r="Z643" s="59"/>
      <c r="AA643" s="59"/>
      <c r="AB643" s="59"/>
      <c r="AC643" s="59"/>
      <c r="AD643" s="59"/>
      <c r="AE643" s="59" t="s">
        <v>2699</v>
      </c>
      <c r="AF643" s="59" t="s">
        <v>2700</v>
      </c>
      <c r="AG643" s="59" t="str">
        <f t="shared" si="63"/>
        <v>A679078</v>
      </c>
      <c r="AH643" s="59" t="s">
        <v>677</v>
      </c>
    </row>
    <row r="644" spans="1:34" ht="15.75" customHeight="1">
      <c r="A644" s="59"/>
      <c r="B644" s="59"/>
      <c r="C644" s="31"/>
      <c r="D644" s="59"/>
      <c r="E644" s="59"/>
      <c r="F644" s="59"/>
      <c r="G644" s="59"/>
      <c r="H644" s="65"/>
      <c r="I644" s="65"/>
      <c r="J644" s="65"/>
      <c r="K644" s="65"/>
      <c r="L644" s="65"/>
      <c r="M644" s="65"/>
      <c r="N644" s="65"/>
      <c r="O644" s="65"/>
      <c r="P644" s="65"/>
      <c r="Q644" s="59"/>
      <c r="R644" s="59"/>
      <c r="S644" s="59"/>
      <c r="T644" s="59"/>
      <c r="U644" s="59"/>
      <c r="V644" s="59"/>
      <c r="W644" s="59"/>
      <c r="X644" s="59"/>
      <c r="Y644" s="59"/>
      <c r="Z644" s="59"/>
      <c r="AA644" s="59"/>
      <c r="AB644" s="59"/>
      <c r="AC644" s="59"/>
      <c r="AD644" s="59"/>
      <c r="AE644" s="59" t="s">
        <v>2701</v>
      </c>
      <c r="AF644" s="59" t="s">
        <v>2702</v>
      </c>
      <c r="AG644" s="59" t="str">
        <f t="shared" si="63"/>
        <v>A679078</v>
      </c>
      <c r="AH644" s="59" t="s">
        <v>677</v>
      </c>
    </row>
    <row r="645" spans="1:34" ht="15.75" customHeight="1">
      <c r="A645" s="59"/>
      <c r="B645" s="59"/>
      <c r="C645" s="31"/>
      <c r="D645" s="59"/>
      <c r="E645" s="59"/>
      <c r="F645" s="59"/>
      <c r="G645" s="59"/>
      <c r="H645" s="65"/>
      <c r="I645" s="65"/>
      <c r="J645" s="65"/>
      <c r="K645" s="65"/>
      <c r="L645" s="65"/>
      <c r="M645" s="65"/>
      <c r="N645" s="65"/>
      <c r="O645" s="65"/>
      <c r="P645" s="65"/>
      <c r="Q645" s="59"/>
      <c r="R645" s="59"/>
      <c r="S645" s="59"/>
      <c r="T645" s="59"/>
      <c r="U645" s="59"/>
      <c r="V645" s="59"/>
      <c r="W645" s="59"/>
      <c r="X645" s="59"/>
      <c r="Y645" s="59"/>
      <c r="Z645" s="59"/>
      <c r="AA645" s="59"/>
      <c r="AB645" s="59"/>
      <c r="AC645" s="59"/>
      <c r="AD645" s="59"/>
      <c r="AE645" s="59" t="s">
        <v>2703</v>
      </c>
      <c r="AF645" s="59" t="s">
        <v>2704</v>
      </c>
      <c r="AG645" s="59" t="str">
        <f t="shared" si="63"/>
        <v>A679078</v>
      </c>
      <c r="AH645" s="59" t="s">
        <v>677</v>
      </c>
    </row>
    <row r="646" spans="1:34" ht="15.75" customHeight="1">
      <c r="A646" s="59"/>
      <c r="B646" s="59"/>
      <c r="C646" s="31"/>
      <c r="D646" s="59"/>
      <c r="E646" s="59"/>
      <c r="F646" s="59"/>
      <c r="G646" s="59"/>
      <c r="H646" s="65"/>
      <c r="I646" s="65"/>
      <c r="J646" s="65"/>
      <c r="K646" s="65"/>
      <c r="L646" s="65"/>
      <c r="M646" s="65"/>
      <c r="N646" s="65"/>
      <c r="O646" s="65"/>
      <c r="P646" s="65"/>
      <c r="Q646" s="59"/>
      <c r="R646" s="59"/>
      <c r="S646" s="59"/>
      <c r="T646" s="59"/>
      <c r="U646" s="59"/>
      <c r="V646" s="59"/>
      <c r="W646" s="59"/>
      <c r="X646" s="59"/>
      <c r="Y646" s="59"/>
      <c r="Z646" s="59"/>
      <c r="AA646" s="59"/>
      <c r="AB646" s="59"/>
      <c r="AC646" s="59"/>
      <c r="AD646" s="59"/>
      <c r="AE646" s="59" t="s">
        <v>2705</v>
      </c>
      <c r="AF646" s="59" t="s">
        <v>2706</v>
      </c>
      <c r="AG646" s="59" t="str">
        <f t="shared" si="63"/>
        <v>A679078</v>
      </c>
      <c r="AH646" s="59" t="s">
        <v>677</v>
      </c>
    </row>
    <row r="647" spans="1:34" ht="15.75" customHeight="1">
      <c r="A647" s="59"/>
      <c r="B647" s="59"/>
      <c r="C647" s="31"/>
      <c r="D647" s="59"/>
      <c r="E647" s="59"/>
      <c r="F647" s="59"/>
      <c r="G647" s="59"/>
      <c r="H647" s="65"/>
      <c r="I647" s="65"/>
      <c r="J647" s="65"/>
      <c r="K647" s="65"/>
      <c r="L647" s="65"/>
      <c r="M647" s="65"/>
      <c r="N647" s="65"/>
      <c r="O647" s="65"/>
      <c r="P647" s="65"/>
      <c r="Q647" s="59"/>
      <c r="R647" s="59"/>
      <c r="S647" s="59"/>
      <c r="T647" s="59"/>
      <c r="U647" s="59"/>
      <c r="V647" s="59"/>
      <c r="W647" s="59"/>
      <c r="X647" s="59"/>
      <c r="Y647" s="59"/>
      <c r="Z647" s="59"/>
      <c r="AA647" s="59"/>
      <c r="AB647" s="59"/>
      <c r="AC647" s="59"/>
      <c r="AD647" s="59"/>
      <c r="AE647" s="59" t="s">
        <v>2707</v>
      </c>
      <c r="AF647" s="59" t="s">
        <v>2708</v>
      </c>
      <c r="AG647" s="59" t="str">
        <f t="shared" si="63"/>
        <v>A679078</v>
      </c>
      <c r="AH647" s="59" t="s">
        <v>677</v>
      </c>
    </row>
    <row r="648" spans="1:34" ht="15.75" customHeight="1">
      <c r="A648" s="59"/>
      <c r="B648" s="59"/>
      <c r="C648" s="31"/>
      <c r="D648" s="59"/>
      <c r="E648" s="59"/>
      <c r="F648" s="59"/>
      <c r="G648" s="59"/>
      <c r="H648" s="65"/>
      <c r="I648" s="65"/>
      <c r="J648" s="65"/>
      <c r="K648" s="65"/>
      <c r="L648" s="65"/>
      <c r="M648" s="65"/>
      <c r="N648" s="65"/>
      <c r="O648" s="65"/>
      <c r="P648" s="65"/>
      <c r="Q648" s="59"/>
      <c r="R648" s="59"/>
      <c r="S648" s="59"/>
      <c r="T648" s="59"/>
      <c r="U648" s="59"/>
      <c r="V648" s="59"/>
      <c r="W648" s="59"/>
      <c r="X648" s="59"/>
      <c r="Y648" s="59"/>
      <c r="Z648" s="59"/>
      <c r="AA648" s="59"/>
      <c r="AB648" s="59"/>
      <c r="AC648" s="59"/>
      <c r="AD648" s="59"/>
      <c r="AE648" s="59" t="s">
        <v>2709</v>
      </c>
      <c r="AF648" s="59" t="s">
        <v>2710</v>
      </c>
      <c r="AG648" s="59" t="str">
        <f t="shared" ref="AG648:AG711" si="64">LEFT(AE648,7)</f>
        <v>A679078</v>
      </c>
      <c r="AH648" s="59" t="s">
        <v>677</v>
      </c>
    </row>
    <row r="649" spans="1:34" ht="15.75" customHeight="1">
      <c r="A649" s="59"/>
      <c r="B649" s="59"/>
      <c r="C649" s="31"/>
      <c r="D649" s="59"/>
      <c r="E649" s="59"/>
      <c r="F649" s="59"/>
      <c r="G649" s="59"/>
      <c r="H649" s="65"/>
      <c r="I649" s="65"/>
      <c r="J649" s="65"/>
      <c r="K649" s="65"/>
      <c r="L649" s="65"/>
      <c r="M649" s="65"/>
      <c r="N649" s="65"/>
      <c r="O649" s="65"/>
      <c r="P649" s="65"/>
      <c r="Q649" s="59"/>
      <c r="R649" s="59"/>
      <c r="S649" s="59"/>
      <c r="T649" s="59"/>
      <c r="U649" s="59"/>
      <c r="V649" s="59"/>
      <c r="W649" s="59"/>
      <c r="X649" s="59"/>
      <c r="Y649" s="59"/>
      <c r="Z649" s="59"/>
      <c r="AA649" s="59"/>
      <c r="AB649" s="59"/>
      <c r="AC649" s="59"/>
      <c r="AD649" s="59"/>
      <c r="AE649" s="59" t="s">
        <v>2711</v>
      </c>
      <c r="AF649" s="59" t="s">
        <v>2712</v>
      </c>
      <c r="AG649" s="59" t="str">
        <f t="shared" si="64"/>
        <v>A679078</v>
      </c>
      <c r="AH649" s="59" t="s">
        <v>677</v>
      </c>
    </row>
    <row r="650" spans="1:34" ht="15.75" customHeight="1">
      <c r="A650" s="59"/>
      <c r="B650" s="59"/>
      <c r="C650" s="31"/>
      <c r="D650" s="59"/>
      <c r="E650" s="59"/>
      <c r="F650" s="59"/>
      <c r="G650" s="59"/>
      <c r="H650" s="65"/>
      <c r="I650" s="65"/>
      <c r="J650" s="65"/>
      <c r="K650" s="65"/>
      <c r="L650" s="65"/>
      <c r="M650" s="65"/>
      <c r="N650" s="65"/>
      <c r="O650" s="65"/>
      <c r="P650" s="65"/>
      <c r="Q650" s="59"/>
      <c r="R650" s="59"/>
      <c r="S650" s="59"/>
      <c r="T650" s="59"/>
      <c r="U650" s="59"/>
      <c r="V650" s="59"/>
      <c r="W650" s="59"/>
      <c r="X650" s="59"/>
      <c r="Y650" s="59"/>
      <c r="Z650" s="59"/>
      <c r="AA650" s="59"/>
      <c r="AB650" s="59"/>
      <c r="AC650" s="59"/>
      <c r="AD650" s="59"/>
      <c r="AE650" s="59" t="s">
        <v>2713</v>
      </c>
      <c r="AF650" s="59" t="s">
        <v>2714</v>
      </c>
      <c r="AG650" s="59" t="str">
        <f t="shared" si="64"/>
        <v>A679078</v>
      </c>
      <c r="AH650" s="59" t="s">
        <v>677</v>
      </c>
    </row>
    <row r="651" spans="1:34" ht="15.75" customHeight="1">
      <c r="A651" s="59"/>
      <c r="B651" s="59"/>
      <c r="C651" s="31"/>
      <c r="D651" s="59"/>
      <c r="E651" s="59"/>
      <c r="F651" s="59"/>
      <c r="G651" s="59"/>
      <c r="H651" s="65"/>
      <c r="I651" s="65"/>
      <c r="J651" s="65"/>
      <c r="K651" s="65"/>
      <c r="L651" s="65"/>
      <c r="M651" s="65"/>
      <c r="N651" s="65"/>
      <c r="O651" s="65"/>
      <c r="P651" s="65"/>
      <c r="Q651" s="59"/>
      <c r="R651" s="59"/>
      <c r="S651" s="59"/>
      <c r="T651" s="59"/>
      <c r="U651" s="59"/>
      <c r="V651" s="59"/>
      <c r="W651" s="59"/>
      <c r="X651" s="59"/>
      <c r="Y651" s="59"/>
      <c r="Z651" s="59"/>
      <c r="AA651" s="59"/>
      <c r="AB651" s="59"/>
      <c r="AC651" s="59"/>
      <c r="AD651" s="59"/>
      <c r="AE651" s="59" t="s">
        <v>2715</v>
      </c>
      <c r="AF651" s="59" t="s">
        <v>2716</v>
      </c>
      <c r="AG651" s="59" t="str">
        <f t="shared" si="64"/>
        <v>A679078</v>
      </c>
      <c r="AH651" s="59" t="s">
        <v>677</v>
      </c>
    </row>
    <row r="652" spans="1:34" ht="15.75" customHeight="1">
      <c r="A652" s="59"/>
      <c r="B652" s="59"/>
      <c r="C652" s="31"/>
      <c r="D652" s="59"/>
      <c r="E652" s="59"/>
      <c r="F652" s="59"/>
      <c r="G652" s="59"/>
      <c r="H652" s="65"/>
      <c r="I652" s="65"/>
      <c r="J652" s="65"/>
      <c r="K652" s="65"/>
      <c r="L652" s="65"/>
      <c r="M652" s="65"/>
      <c r="N652" s="65"/>
      <c r="O652" s="65"/>
      <c r="P652" s="65"/>
      <c r="Q652" s="59"/>
      <c r="R652" s="59"/>
      <c r="S652" s="59"/>
      <c r="T652" s="59"/>
      <c r="U652" s="59"/>
      <c r="V652" s="59"/>
      <c r="W652" s="59"/>
      <c r="X652" s="59"/>
      <c r="Y652" s="59"/>
      <c r="Z652" s="59"/>
      <c r="AA652" s="59"/>
      <c r="AB652" s="59"/>
      <c r="AC652" s="59"/>
      <c r="AD652" s="59"/>
      <c r="AE652" s="59" t="s">
        <v>2717</v>
      </c>
      <c r="AF652" s="59" t="s">
        <v>2718</v>
      </c>
      <c r="AG652" s="59" t="str">
        <f t="shared" si="64"/>
        <v>A679081</v>
      </c>
      <c r="AH652" s="59" t="s">
        <v>677</v>
      </c>
    </row>
    <row r="653" spans="1:34" ht="15.75" customHeight="1">
      <c r="A653" s="59"/>
      <c r="B653" s="59"/>
      <c r="C653" s="31"/>
      <c r="D653" s="59"/>
      <c r="E653" s="59"/>
      <c r="F653" s="59"/>
      <c r="G653" s="59"/>
      <c r="H653" s="65"/>
      <c r="I653" s="65"/>
      <c r="J653" s="65"/>
      <c r="K653" s="65"/>
      <c r="L653" s="65"/>
      <c r="M653" s="65"/>
      <c r="N653" s="65"/>
      <c r="O653" s="65"/>
      <c r="P653" s="65"/>
      <c r="Q653" s="59"/>
      <c r="R653" s="59"/>
      <c r="S653" s="59"/>
      <c r="T653" s="59"/>
      <c r="U653" s="59"/>
      <c r="V653" s="59"/>
      <c r="W653" s="59"/>
      <c r="X653" s="59"/>
      <c r="Y653" s="59"/>
      <c r="Z653" s="59"/>
      <c r="AA653" s="59"/>
      <c r="AB653" s="59"/>
      <c r="AC653" s="59"/>
      <c r="AD653" s="59"/>
      <c r="AE653" s="59" t="s">
        <v>2719</v>
      </c>
      <c r="AF653" s="59" t="s">
        <v>2720</v>
      </c>
      <c r="AG653" s="59" t="str">
        <f t="shared" si="64"/>
        <v>A679081</v>
      </c>
      <c r="AH653" s="59" t="s">
        <v>677</v>
      </c>
    </row>
    <row r="654" spans="1:34" ht="15.75" customHeight="1">
      <c r="A654" s="59"/>
      <c r="B654" s="59"/>
      <c r="C654" s="31"/>
      <c r="D654" s="59"/>
      <c r="E654" s="59"/>
      <c r="F654" s="59"/>
      <c r="G654" s="59"/>
      <c r="H654" s="65"/>
      <c r="I654" s="65"/>
      <c r="J654" s="65"/>
      <c r="K654" s="65"/>
      <c r="L654" s="65"/>
      <c r="M654" s="65"/>
      <c r="N654" s="65"/>
      <c r="O654" s="65"/>
      <c r="P654" s="65"/>
      <c r="Q654" s="59"/>
      <c r="R654" s="59"/>
      <c r="S654" s="59"/>
      <c r="T654" s="59"/>
      <c r="U654" s="59"/>
      <c r="V654" s="59"/>
      <c r="W654" s="59"/>
      <c r="X654" s="59"/>
      <c r="Y654" s="59"/>
      <c r="Z654" s="59"/>
      <c r="AA654" s="59"/>
      <c r="AB654" s="59"/>
      <c r="AC654" s="59"/>
      <c r="AD654" s="59"/>
      <c r="AE654" s="59" t="s">
        <v>2721</v>
      </c>
      <c r="AF654" s="59" t="s">
        <v>2722</v>
      </c>
      <c r="AG654" s="59" t="str">
        <f t="shared" si="64"/>
        <v>A679081</v>
      </c>
      <c r="AH654" s="59" t="s">
        <v>677</v>
      </c>
    </row>
    <row r="655" spans="1:34" ht="15.75" customHeight="1">
      <c r="A655" s="59"/>
      <c r="B655" s="59"/>
      <c r="C655" s="31"/>
      <c r="D655" s="59"/>
      <c r="E655" s="59"/>
      <c r="F655" s="59"/>
      <c r="G655" s="59"/>
      <c r="H655" s="65"/>
      <c r="I655" s="65"/>
      <c r="J655" s="65"/>
      <c r="K655" s="65"/>
      <c r="L655" s="65"/>
      <c r="M655" s="65"/>
      <c r="N655" s="65"/>
      <c r="O655" s="65"/>
      <c r="P655" s="65"/>
      <c r="Q655" s="59"/>
      <c r="R655" s="59"/>
      <c r="S655" s="59"/>
      <c r="T655" s="59"/>
      <c r="U655" s="59"/>
      <c r="V655" s="59"/>
      <c r="W655" s="59"/>
      <c r="X655" s="59"/>
      <c r="Y655" s="59"/>
      <c r="Z655" s="59"/>
      <c r="AA655" s="59"/>
      <c r="AB655" s="59"/>
      <c r="AC655" s="59"/>
      <c r="AD655" s="59"/>
      <c r="AE655" s="59" t="s">
        <v>2723</v>
      </c>
      <c r="AF655" s="59" t="s">
        <v>2395</v>
      </c>
      <c r="AG655" s="59" t="str">
        <f t="shared" si="64"/>
        <v>A679081</v>
      </c>
      <c r="AH655" s="59" t="s">
        <v>677</v>
      </c>
    </row>
    <row r="656" spans="1:34" ht="15.75" customHeight="1">
      <c r="A656" s="59"/>
      <c r="B656" s="59"/>
      <c r="C656" s="31"/>
      <c r="D656" s="59"/>
      <c r="E656" s="59"/>
      <c r="F656" s="59"/>
      <c r="G656" s="59"/>
      <c r="H656" s="65"/>
      <c r="I656" s="65"/>
      <c r="J656" s="65"/>
      <c r="K656" s="65"/>
      <c r="L656" s="65"/>
      <c r="M656" s="65"/>
      <c r="N656" s="65"/>
      <c r="O656" s="65"/>
      <c r="P656" s="65"/>
      <c r="Q656" s="59"/>
      <c r="R656" s="59"/>
      <c r="S656" s="59"/>
      <c r="T656" s="59"/>
      <c r="U656" s="59"/>
      <c r="V656" s="59"/>
      <c r="W656" s="59"/>
      <c r="X656" s="59"/>
      <c r="Y656" s="59"/>
      <c r="Z656" s="59"/>
      <c r="AA656" s="59"/>
      <c r="AB656" s="59"/>
      <c r="AC656" s="59"/>
      <c r="AD656" s="59"/>
      <c r="AE656" s="59" t="s">
        <v>2724</v>
      </c>
      <c r="AF656" s="59" t="s">
        <v>2725</v>
      </c>
      <c r="AG656" s="59" t="str">
        <f t="shared" si="64"/>
        <v>A679081</v>
      </c>
      <c r="AH656" s="59" t="s">
        <v>677</v>
      </c>
    </row>
    <row r="657" spans="1:34" ht="15.75" customHeight="1">
      <c r="A657" s="59"/>
      <c r="B657" s="59"/>
      <c r="C657" s="31"/>
      <c r="D657" s="59"/>
      <c r="E657" s="59"/>
      <c r="F657" s="59"/>
      <c r="G657" s="59"/>
      <c r="H657" s="65"/>
      <c r="I657" s="65"/>
      <c r="J657" s="65"/>
      <c r="K657" s="65"/>
      <c r="L657" s="65"/>
      <c r="M657" s="65"/>
      <c r="N657" s="65"/>
      <c r="O657" s="65"/>
      <c r="P657" s="65"/>
      <c r="Q657" s="59"/>
      <c r="R657" s="59"/>
      <c r="S657" s="59"/>
      <c r="T657" s="59"/>
      <c r="U657" s="59"/>
      <c r="V657" s="59"/>
      <c r="W657" s="59"/>
      <c r="X657" s="59"/>
      <c r="Y657" s="59"/>
      <c r="Z657" s="59"/>
      <c r="AA657" s="59"/>
      <c r="AB657" s="59"/>
      <c r="AC657" s="59"/>
      <c r="AD657" s="59"/>
      <c r="AE657" s="59" t="s">
        <v>2726</v>
      </c>
      <c r="AF657" s="59" t="s">
        <v>2727</v>
      </c>
      <c r="AG657" s="59" t="str">
        <f t="shared" si="64"/>
        <v>A679081</v>
      </c>
      <c r="AH657" s="59" t="s">
        <v>677</v>
      </c>
    </row>
    <row r="658" spans="1:34" ht="15.75" customHeight="1">
      <c r="A658" s="59"/>
      <c r="B658" s="59"/>
      <c r="C658" s="31"/>
      <c r="D658" s="59"/>
      <c r="E658" s="59"/>
      <c r="F658" s="59"/>
      <c r="G658" s="59"/>
      <c r="H658" s="65"/>
      <c r="I658" s="65"/>
      <c r="J658" s="65"/>
      <c r="K658" s="65"/>
      <c r="L658" s="65"/>
      <c r="M658" s="65"/>
      <c r="N658" s="65"/>
      <c r="O658" s="65"/>
      <c r="P658" s="65"/>
      <c r="Q658" s="59"/>
      <c r="R658" s="59"/>
      <c r="S658" s="59"/>
      <c r="T658" s="59"/>
      <c r="U658" s="59"/>
      <c r="V658" s="59"/>
      <c r="W658" s="59"/>
      <c r="X658" s="59"/>
      <c r="Y658" s="59"/>
      <c r="Z658" s="59"/>
      <c r="AA658" s="59"/>
      <c r="AB658" s="59"/>
      <c r="AC658" s="59"/>
      <c r="AD658" s="59"/>
      <c r="AE658" s="59" t="s">
        <v>2728</v>
      </c>
      <c r="AF658" s="59" t="s">
        <v>2729</v>
      </c>
      <c r="AG658" s="59" t="str">
        <f t="shared" si="64"/>
        <v>A679081</v>
      </c>
      <c r="AH658" s="59" t="s">
        <v>677</v>
      </c>
    </row>
    <row r="659" spans="1:34" ht="15.75" customHeight="1">
      <c r="A659" s="59"/>
      <c r="B659" s="59"/>
      <c r="C659" s="31"/>
      <c r="D659" s="59"/>
      <c r="E659" s="59"/>
      <c r="F659" s="59"/>
      <c r="G659" s="59"/>
      <c r="H659" s="65"/>
      <c r="I659" s="65"/>
      <c r="J659" s="65"/>
      <c r="K659" s="65"/>
      <c r="L659" s="65"/>
      <c r="M659" s="65"/>
      <c r="N659" s="65"/>
      <c r="O659" s="65"/>
      <c r="P659" s="65"/>
      <c r="Q659" s="59"/>
      <c r="R659" s="59"/>
      <c r="S659" s="59"/>
      <c r="T659" s="59"/>
      <c r="U659" s="59"/>
      <c r="V659" s="59"/>
      <c r="W659" s="59"/>
      <c r="X659" s="59"/>
      <c r="Y659" s="59"/>
      <c r="Z659" s="59"/>
      <c r="AA659" s="59"/>
      <c r="AB659" s="59"/>
      <c r="AC659" s="59"/>
      <c r="AD659" s="59"/>
      <c r="AE659" s="59" t="s">
        <v>2730</v>
      </c>
      <c r="AF659" s="59" t="s">
        <v>2731</v>
      </c>
      <c r="AG659" s="59" t="str">
        <f t="shared" si="64"/>
        <v>A679115</v>
      </c>
      <c r="AH659" s="59" t="s">
        <v>677</v>
      </c>
    </row>
    <row r="660" spans="1:34" ht="15.75" customHeight="1">
      <c r="A660" s="59"/>
      <c r="B660" s="59"/>
      <c r="C660" s="31"/>
      <c r="D660" s="59"/>
      <c r="E660" s="59"/>
      <c r="F660" s="59"/>
      <c r="G660" s="59"/>
      <c r="H660" s="65"/>
      <c r="I660" s="65"/>
      <c r="J660" s="65"/>
      <c r="K660" s="65"/>
      <c r="L660" s="65"/>
      <c r="M660" s="65"/>
      <c r="N660" s="65"/>
      <c r="O660" s="65"/>
      <c r="P660" s="65"/>
      <c r="Q660" s="59"/>
      <c r="R660" s="59"/>
      <c r="S660" s="59"/>
      <c r="T660" s="59"/>
      <c r="U660" s="59"/>
      <c r="V660" s="59"/>
      <c r="W660" s="59"/>
      <c r="X660" s="59"/>
      <c r="Y660" s="59"/>
      <c r="Z660" s="59"/>
      <c r="AA660" s="59"/>
      <c r="AB660" s="59"/>
      <c r="AC660" s="59"/>
      <c r="AD660" s="59"/>
      <c r="AE660" s="59" t="s">
        <v>2732</v>
      </c>
      <c r="AF660" s="59" t="s">
        <v>2733</v>
      </c>
      <c r="AG660" s="59" t="str">
        <f t="shared" si="64"/>
        <v>A679115</v>
      </c>
      <c r="AH660" s="59" t="s">
        <v>677</v>
      </c>
    </row>
    <row r="661" spans="1:34" ht="15.75" customHeight="1">
      <c r="A661" s="59"/>
      <c r="B661" s="59"/>
      <c r="C661" s="31"/>
      <c r="D661" s="59"/>
      <c r="E661" s="59"/>
      <c r="F661" s="59"/>
      <c r="G661" s="59"/>
      <c r="H661" s="65"/>
      <c r="I661" s="65"/>
      <c r="J661" s="65"/>
      <c r="K661" s="65"/>
      <c r="L661" s="65"/>
      <c r="M661" s="65"/>
      <c r="N661" s="65"/>
      <c r="O661" s="65"/>
      <c r="P661" s="65"/>
      <c r="Q661" s="59"/>
      <c r="R661" s="59"/>
      <c r="S661" s="59"/>
      <c r="T661" s="59"/>
      <c r="U661" s="59"/>
      <c r="V661" s="59"/>
      <c r="W661" s="59"/>
      <c r="X661" s="59"/>
      <c r="Y661" s="59"/>
      <c r="Z661" s="59"/>
      <c r="AA661" s="59"/>
      <c r="AB661" s="59"/>
      <c r="AC661" s="59"/>
      <c r="AD661" s="59"/>
      <c r="AE661" s="59" t="s">
        <v>2734</v>
      </c>
      <c r="AF661" s="59" t="s">
        <v>2735</v>
      </c>
      <c r="AG661" s="59" t="str">
        <f t="shared" si="64"/>
        <v>A679115</v>
      </c>
      <c r="AH661" s="59" t="s">
        <v>677</v>
      </c>
    </row>
    <row r="662" spans="1:34" ht="15.75" customHeight="1">
      <c r="A662" s="59"/>
      <c r="B662" s="59"/>
      <c r="C662" s="31"/>
      <c r="D662" s="59"/>
      <c r="E662" s="59"/>
      <c r="F662" s="59"/>
      <c r="G662" s="59"/>
      <c r="H662" s="65"/>
      <c r="I662" s="65"/>
      <c r="J662" s="65"/>
      <c r="K662" s="65"/>
      <c r="L662" s="65"/>
      <c r="M662" s="65"/>
      <c r="N662" s="65"/>
      <c r="O662" s="65"/>
      <c r="P662" s="65"/>
      <c r="Q662" s="59"/>
      <c r="R662" s="59"/>
      <c r="S662" s="59"/>
      <c r="T662" s="59"/>
      <c r="U662" s="59"/>
      <c r="V662" s="59"/>
      <c r="W662" s="59"/>
      <c r="X662" s="59"/>
      <c r="Y662" s="59"/>
      <c r="Z662" s="59"/>
      <c r="AA662" s="59"/>
      <c r="AB662" s="59"/>
      <c r="AC662" s="59"/>
      <c r="AD662" s="59"/>
      <c r="AE662" s="59" t="s">
        <v>2736</v>
      </c>
      <c r="AF662" s="59" t="s">
        <v>2737</v>
      </c>
      <c r="AG662" s="59" t="str">
        <f t="shared" si="64"/>
        <v>A679115</v>
      </c>
      <c r="AH662" s="59" t="s">
        <v>677</v>
      </c>
    </row>
    <row r="663" spans="1:34" ht="15.75" customHeight="1">
      <c r="A663" s="59"/>
      <c r="B663" s="59"/>
      <c r="C663" s="31"/>
      <c r="D663" s="59"/>
      <c r="E663" s="59"/>
      <c r="F663" s="59"/>
      <c r="G663" s="59"/>
      <c r="H663" s="65"/>
      <c r="I663" s="65"/>
      <c r="J663" s="65"/>
      <c r="K663" s="65"/>
      <c r="L663" s="65"/>
      <c r="M663" s="65"/>
      <c r="N663" s="65"/>
      <c r="O663" s="65"/>
      <c r="P663" s="65"/>
      <c r="Q663" s="59"/>
      <c r="R663" s="59"/>
      <c r="S663" s="59"/>
      <c r="T663" s="59"/>
      <c r="U663" s="59"/>
      <c r="V663" s="59"/>
      <c r="W663" s="59"/>
      <c r="X663" s="59"/>
      <c r="Y663" s="59"/>
      <c r="Z663" s="59"/>
      <c r="AA663" s="59"/>
      <c r="AB663" s="59"/>
      <c r="AC663" s="59"/>
      <c r="AD663" s="59"/>
      <c r="AE663" s="59" t="s">
        <v>2738</v>
      </c>
      <c r="AF663" s="59" t="s">
        <v>2739</v>
      </c>
      <c r="AG663" s="59" t="str">
        <f t="shared" si="64"/>
        <v>A679115</v>
      </c>
      <c r="AH663" s="59" t="s">
        <v>677</v>
      </c>
    </row>
    <row r="664" spans="1:34" ht="15.75" customHeight="1">
      <c r="A664" s="59"/>
      <c r="B664" s="59"/>
      <c r="C664" s="31"/>
      <c r="D664" s="59"/>
      <c r="E664" s="59"/>
      <c r="F664" s="59"/>
      <c r="G664" s="59"/>
      <c r="H664" s="65"/>
      <c r="I664" s="65"/>
      <c r="J664" s="65"/>
      <c r="K664" s="65"/>
      <c r="L664" s="65"/>
      <c r="M664" s="65"/>
      <c r="N664" s="65"/>
      <c r="O664" s="65"/>
      <c r="P664" s="65"/>
      <c r="Q664" s="59"/>
      <c r="R664" s="59"/>
      <c r="S664" s="59"/>
      <c r="T664" s="59"/>
      <c r="U664" s="59"/>
      <c r="V664" s="59"/>
      <c r="W664" s="59"/>
      <c r="X664" s="59"/>
      <c r="Y664" s="59"/>
      <c r="Z664" s="59"/>
      <c r="AA664" s="59"/>
      <c r="AB664" s="59"/>
      <c r="AC664" s="59"/>
      <c r="AD664" s="59"/>
      <c r="AE664" s="59" t="s">
        <v>2740</v>
      </c>
      <c r="AF664" s="59" t="s">
        <v>2741</v>
      </c>
      <c r="AG664" s="59" t="str">
        <f t="shared" si="64"/>
        <v>A679115</v>
      </c>
      <c r="AH664" s="59" t="s">
        <v>677</v>
      </c>
    </row>
    <row r="665" spans="1:34" ht="15.75" customHeight="1">
      <c r="A665" s="59"/>
      <c r="B665" s="59"/>
      <c r="C665" s="31"/>
      <c r="D665" s="59"/>
      <c r="E665" s="59"/>
      <c r="F665" s="59"/>
      <c r="G665" s="59"/>
      <c r="H665" s="65"/>
      <c r="I665" s="65"/>
      <c r="J665" s="65"/>
      <c r="K665" s="65"/>
      <c r="L665" s="65"/>
      <c r="M665" s="65"/>
      <c r="N665" s="65"/>
      <c r="O665" s="65"/>
      <c r="P665" s="65"/>
      <c r="Q665" s="59"/>
      <c r="R665" s="59"/>
      <c r="S665" s="59"/>
      <c r="T665" s="59"/>
      <c r="U665" s="59"/>
      <c r="V665" s="59"/>
      <c r="W665" s="59"/>
      <c r="X665" s="59"/>
      <c r="Y665" s="59"/>
      <c r="Z665" s="59"/>
      <c r="AA665" s="59"/>
      <c r="AB665" s="59"/>
      <c r="AC665" s="59"/>
      <c r="AD665" s="59"/>
      <c r="AE665" s="59" t="s">
        <v>2742</v>
      </c>
      <c r="AF665" s="59" t="s">
        <v>2743</v>
      </c>
      <c r="AG665" s="59" t="str">
        <f t="shared" si="64"/>
        <v>A679115</v>
      </c>
      <c r="AH665" s="59" t="s">
        <v>677</v>
      </c>
    </row>
    <row r="666" spans="1:34" ht="15.75" customHeight="1">
      <c r="A666" s="59"/>
      <c r="B666" s="59"/>
      <c r="C666" s="31"/>
      <c r="D666" s="59"/>
      <c r="E666" s="59"/>
      <c r="F666" s="59"/>
      <c r="G666" s="59"/>
      <c r="H666" s="65"/>
      <c r="I666" s="65"/>
      <c r="J666" s="65"/>
      <c r="K666" s="65"/>
      <c r="L666" s="65"/>
      <c r="M666" s="65"/>
      <c r="N666" s="65"/>
      <c r="O666" s="65"/>
      <c r="P666" s="65"/>
      <c r="Q666" s="59"/>
      <c r="R666" s="59"/>
      <c r="S666" s="59"/>
      <c r="T666" s="59"/>
      <c r="U666" s="59"/>
      <c r="V666" s="59"/>
      <c r="W666" s="59"/>
      <c r="X666" s="59"/>
      <c r="Y666" s="59"/>
      <c r="Z666" s="59"/>
      <c r="AA666" s="59"/>
      <c r="AB666" s="59"/>
      <c r="AC666" s="59"/>
      <c r="AD666" s="59"/>
      <c r="AE666" s="59" t="s">
        <v>2744</v>
      </c>
      <c r="AF666" s="59" t="s">
        <v>2745</v>
      </c>
      <c r="AG666" s="59" t="str">
        <f t="shared" si="64"/>
        <v>A679115</v>
      </c>
      <c r="AH666" s="59" t="s">
        <v>677</v>
      </c>
    </row>
    <row r="667" spans="1:34" ht="15.75" customHeight="1">
      <c r="A667" s="59"/>
      <c r="B667" s="59"/>
      <c r="C667" s="31"/>
      <c r="D667" s="59"/>
      <c r="E667" s="59"/>
      <c r="F667" s="59"/>
      <c r="G667" s="59"/>
      <c r="H667" s="65"/>
      <c r="I667" s="65"/>
      <c r="J667" s="65"/>
      <c r="K667" s="65"/>
      <c r="L667" s="65"/>
      <c r="M667" s="65"/>
      <c r="N667" s="65"/>
      <c r="O667" s="65"/>
      <c r="P667" s="65"/>
      <c r="Q667" s="59"/>
      <c r="R667" s="59"/>
      <c r="S667" s="59"/>
      <c r="T667" s="59"/>
      <c r="U667" s="59"/>
      <c r="V667" s="59"/>
      <c r="W667" s="59"/>
      <c r="X667" s="59"/>
      <c r="Y667" s="59"/>
      <c r="Z667" s="59"/>
      <c r="AA667" s="59"/>
      <c r="AB667" s="59"/>
      <c r="AC667" s="59"/>
      <c r="AD667" s="59"/>
      <c r="AE667" s="59" t="s">
        <v>2746</v>
      </c>
      <c r="AF667" s="59" t="s">
        <v>2747</v>
      </c>
      <c r="AG667" s="59" t="str">
        <f t="shared" si="64"/>
        <v>K679084</v>
      </c>
      <c r="AH667" s="59" t="s">
        <v>677</v>
      </c>
    </row>
    <row r="668" spans="1:34" ht="15.75" customHeight="1">
      <c r="A668" s="59"/>
      <c r="B668" s="59"/>
      <c r="C668" s="31"/>
      <c r="D668" s="59"/>
      <c r="E668" s="59"/>
      <c r="F668" s="59"/>
      <c r="G668" s="59"/>
      <c r="H668" s="65"/>
      <c r="I668" s="65"/>
      <c r="J668" s="65"/>
      <c r="K668" s="65"/>
      <c r="L668" s="65"/>
      <c r="M668" s="65"/>
      <c r="N668" s="65"/>
      <c r="O668" s="65"/>
      <c r="P668" s="65"/>
      <c r="Q668" s="59"/>
      <c r="R668" s="59"/>
      <c r="S668" s="59"/>
      <c r="T668" s="59"/>
      <c r="U668" s="59"/>
      <c r="V668" s="59"/>
      <c r="W668" s="59"/>
      <c r="X668" s="59"/>
      <c r="Y668" s="59"/>
      <c r="Z668" s="59"/>
      <c r="AA668" s="59"/>
      <c r="AB668" s="59"/>
      <c r="AC668" s="59"/>
      <c r="AD668" s="59"/>
      <c r="AE668" s="59" t="s">
        <v>2748</v>
      </c>
      <c r="AF668" s="59" t="s">
        <v>1455</v>
      </c>
      <c r="AG668" s="59" t="str">
        <f t="shared" si="64"/>
        <v>K679084</v>
      </c>
      <c r="AH668" s="59" t="s">
        <v>677</v>
      </c>
    </row>
    <row r="669" spans="1:34" ht="15.75" customHeight="1">
      <c r="A669" s="59"/>
      <c r="B669" s="59"/>
      <c r="C669" s="31"/>
      <c r="D669" s="59"/>
      <c r="E669" s="59"/>
      <c r="F669" s="59"/>
      <c r="G669" s="59"/>
      <c r="H669" s="65"/>
      <c r="I669" s="65"/>
      <c r="J669" s="65"/>
      <c r="K669" s="65"/>
      <c r="L669" s="65"/>
      <c r="M669" s="65"/>
      <c r="N669" s="65"/>
      <c r="O669" s="65"/>
      <c r="P669" s="65"/>
      <c r="Q669" s="59"/>
      <c r="R669" s="59"/>
      <c r="S669" s="59"/>
      <c r="T669" s="59"/>
      <c r="U669" s="59"/>
      <c r="V669" s="59"/>
      <c r="W669" s="59"/>
      <c r="X669" s="59"/>
      <c r="Y669" s="59"/>
      <c r="Z669" s="59"/>
      <c r="AA669" s="59"/>
      <c r="AB669" s="59"/>
      <c r="AC669" s="59"/>
      <c r="AD669" s="59"/>
      <c r="AE669" s="59" t="s">
        <v>2749</v>
      </c>
      <c r="AF669" s="59" t="s">
        <v>2750</v>
      </c>
      <c r="AG669" s="59" t="str">
        <f t="shared" si="64"/>
        <v>K679084</v>
      </c>
      <c r="AH669" s="59" t="s">
        <v>677</v>
      </c>
    </row>
    <row r="670" spans="1:34" ht="15.75" customHeight="1">
      <c r="A670" s="59"/>
      <c r="B670" s="59"/>
      <c r="C670" s="31"/>
      <c r="D670" s="59"/>
      <c r="E670" s="59"/>
      <c r="F670" s="59"/>
      <c r="G670" s="59"/>
      <c r="H670" s="65"/>
      <c r="I670" s="65"/>
      <c r="J670" s="65"/>
      <c r="K670" s="65"/>
      <c r="L670" s="65"/>
      <c r="M670" s="65"/>
      <c r="N670" s="65"/>
      <c r="O670" s="65"/>
      <c r="P670" s="65"/>
      <c r="Q670" s="59"/>
      <c r="R670" s="59"/>
      <c r="S670" s="59"/>
      <c r="T670" s="59"/>
      <c r="U670" s="59"/>
      <c r="V670" s="59"/>
      <c r="W670" s="59"/>
      <c r="X670" s="59"/>
      <c r="Y670" s="59"/>
      <c r="Z670" s="59"/>
      <c r="AA670" s="59"/>
      <c r="AB670" s="59"/>
      <c r="AC670" s="59"/>
      <c r="AD670" s="59"/>
      <c r="AE670" s="59" t="s">
        <v>2751</v>
      </c>
      <c r="AF670" s="59" t="s">
        <v>1451</v>
      </c>
      <c r="AG670" s="59" t="str">
        <f t="shared" si="64"/>
        <v>K679084</v>
      </c>
      <c r="AH670" s="59" t="s">
        <v>677</v>
      </c>
    </row>
    <row r="671" spans="1:34" ht="15.75" customHeight="1">
      <c r="A671" s="59"/>
      <c r="B671" s="59"/>
      <c r="C671" s="31"/>
      <c r="D671" s="59"/>
      <c r="E671" s="59"/>
      <c r="F671" s="59"/>
      <c r="G671" s="59"/>
      <c r="H671" s="65"/>
      <c r="I671" s="65"/>
      <c r="J671" s="65"/>
      <c r="K671" s="65"/>
      <c r="L671" s="65"/>
      <c r="M671" s="65"/>
      <c r="N671" s="65"/>
      <c r="O671" s="65"/>
      <c r="P671" s="65"/>
      <c r="Q671" s="59"/>
      <c r="R671" s="59"/>
      <c r="S671" s="59"/>
      <c r="T671" s="59"/>
      <c r="U671" s="59"/>
      <c r="V671" s="59"/>
      <c r="W671" s="59"/>
      <c r="X671" s="59"/>
      <c r="Y671" s="59"/>
      <c r="Z671" s="59"/>
      <c r="AA671" s="59"/>
      <c r="AB671" s="59"/>
      <c r="AC671" s="59"/>
      <c r="AD671" s="59"/>
      <c r="AE671" s="59" t="s">
        <v>2752</v>
      </c>
      <c r="AF671" s="59" t="s">
        <v>2753</v>
      </c>
      <c r="AG671" s="59" t="str">
        <f t="shared" si="64"/>
        <v>K679084</v>
      </c>
      <c r="AH671" s="59" t="s">
        <v>677</v>
      </c>
    </row>
    <row r="672" spans="1:34" ht="15.75" customHeight="1">
      <c r="A672" s="59"/>
      <c r="B672" s="59"/>
      <c r="C672" s="31"/>
      <c r="D672" s="59"/>
      <c r="E672" s="59"/>
      <c r="F672" s="59"/>
      <c r="G672" s="59"/>
      <c r="H672" s="65"/>
      <c r="I672" s="65"/>
      <c r="J672" s="65"/>
      <c r="K672" s="65"/>
      <c r="L672" s="65"/>
      <c r="M672" s="65"/>
      <c r="N672" s="65"/>
      <c r="O672" s="65"/>
      <c r="P672" s="65"/>
      <c r="Q672" s="59"/>
      <c r="R672" s="59"/>
      <c r="S672" s="59"/>
      <c r="T672" s="59"/>
      <c r="U672" s="59"/>
      <c r="V672" s="59"/>
      <c r="W672" s="59"/>
      <c r="X672" s="59"/>
      <c r="Y672" s="59"/>
      <c r="Z672" s="59"/>
      <c r="AA672" s="59"/>
      <c r="AB672" s="59"/>
      <c r="AC672" s="59"/>
      <c r="AD672" s="59"/>
      <c r="AE672" s="59" t="s">
        <v>2754</v>
      </c>
      <c r="AF672" s="59" t="s">
        <v>2755</v>
      </c>
      <c r="AG672" s="59" t="str">
        <f t="shared" si="64"/>
        <v>K679084</v>
      </c>
      <c r="AH672" s="59" t="s">
        <v>677</v>
      </c>
    </row>
    <row r="673" spans="1:34" ht="15.75" customHeight="1">
      <c r="A673" s="59"/>
      <c r="B673" s="59"/>
      <c r="C673" s="31"/>
      <c r="D673" s="59"/>
      <c r="E673" s="59"/>
      <c r="F673" s="59"/>
      <c r="G673" s="59"/>
      <c r="H673" s="65"/>
      <c r="I673" s="65"/>
      <c r="J673" s="65"/>
      <c r="K673" s="65"/>
      <c r="L673" s="65"/>
      <c r="M673" s="65"/>
      <c r="N673" s="65"/>
      <c r="O673" s="65"/>
      <c r="P673" s="65"/>
      <c r="Q673" s="59"/>
      <c r="R673" s="59"/>
      <c r="S673" s="59"/>
      <c r="T673" s="59"/>
      <c r="U673" s="59"/>
      <c r="V673" s="59"/>
      <c r="W673" s="59"/>
      <c r="X673" s="59"/>
      <c r="Y673" s="59"/>
      <c r="Z673" s="59"/>
      <c r="AA673" s="59"/>
      <c r="AB673" s="59"/>
      <c r="AC673" s="59"/>
      <c r="AD673" s="59"/>
      <c r="AE673" s="59" t="s">
        <v>2756</v>
      </c>
      <c r="AF673" s="59" t="s">
        <v>1479</v>
      </c>
      <c r="AG673" s="59" t="str">
        <f t="shared" si="64"/>
        <v>K679106</v>
      </c>
      <c r="AH673" s="59" t="s">
        <v>677</v>
      </c>
    </row>
    <row r="674" spans="1:34" ht="15.75" customHeight="1">
      <c r="A674" s="59"/>
      <c r="B674" s="59"/>
      <c r="C674" s="31"/>
      <c r="D674" s="59"/>
      <c r="E674" s="59"/>
      <c r="F674" s="59"/>
      <c r="G674" s="59"/>
      <c r="H674" s="65"/>
      <c r="I674" s="65"/>
      <c r="J674" s="65"/>
      <c r="K674" s="65"/>
      <c r="L674" s="65"/>
      <c r="M674" s="65"/>
      <c r="N674" s="65"/>
      <c r="O674" s="65"/>
      <c r="P674" s="65"/>
      <c r="Q674" s="59"/>
      <c r="R674" s="59"/>
      <c r="S674" s="59"/>
      <c r="T674" s="59"/>
      <c r="U674" s="59"/>
      <c r="V674" s="59"/>
      <c r="W674" s="59"/>
      <c r="X674" s="59"/>
      <c r="Y674" s="59"/>
      <c r="Z674" s="59"/>
      <c r="AA674" s="59"/>
      <c r="AB674" s="59"/>
      <c r="AC674" s="59"/>
      <c r="AD674" s="59"/>
      <c r="AE674" s="59" t="s">
        <v>2757</v>
      </c>
      <c r="AF674" s="59" t="s">
        <v>2758</v>
      </c>
      <c r="AG674" s="59" t="str">
        <f t="shared" si="64"/>
        <v>A622125</v>
      </c>
      <c r="AH674" s="59" t="s">
        <v>635</v>
      </c>
    </row>
    <row r="675" spans="1:34" ht="15.75" customHeight="1">
      <c r="A675" s="59"/>
      <c r="B675" s="59"/>
      <c r="C675" s="31"/>
      <c r="D675" s="59"/>
      <c r="E675" s="59"/>
      <c r="F675" s="59"/>
      <c r="G675" s="59"/>
      <c r="H675" s="65"/>
      <c r="I675" s="65"/>
      <c r="J675" s="65"/>
      <c r="K675" s="65"/>
      <c r="L675" s="65"/>
      <c r="M675" s="65"/>
      <c r="N675" s="65"/>
      <c r="O675" s="65"/>
      <c r="P675" s="65"/>
      <c r="Q675" s="59"/>
      <c r="R675" s="59"/>
      <c r="S675" s="59"/>
      <c r="T675" s="59"/>
      <c r="U675" s="59"/>
      <c r="V675" s="59"/>
      <c r="W675" s="59"/>
      <c r="X675" s="59"/>
      <c r="Y675" s="59"/>
      <c r="Z675" s="59"/>
      <c r="AA675" s="59"/>
      <c r="AB675" s="59"/>
      <c r="AC675" s="59"/>
      <c r="AD675" s="59"/>
      <c r="AE675" s="59" t="s">
        <v>2759</v>
      </c>
      <c r="AF675" s="59" t="s">
        <v>2760</v>
      </c>
      <c r="AG675" s="59" t="str">
        <f t="shared" si="64"/>
        <v>A622125</v>
      </c>
      <c r="AH675" s="59" t="s">
        <v>635</v>
      </c>
    </row>
    <row r="676" spans="1:34" ht="15.75" customHeight="1">
      <c r="A676" s="59"/>
      <c r="B676" s="59"/>
      <c r="C676" s="31"/>
      <c r="D676" s="59"/>
      <c r="E676" s="59"/>
      <c r="F676" s="59"/>
      <c r="G676" s="59"/>
      <c r="H676" s="65"/>
      <c r="I676" s="65"/>
      <c r="J676" s="65"/>
      <c r="K676" s="65"/>
      <c r="L676" s="65"/>
      <c r="M676" s="65"/>
      <c r="N676" s="65"/>
      <c r="O676" s="65"/>
      <c r="P676" s="65"/>
      <c r="Q676" s="59"/>
      <c r="R676" s="59"/>
      <c r="S676" s="59"/>
      <c r="T676" s="59"/>
      <c r="U676" s="59"/>
      <c r="V676" s="59"/>
      <c r="W676" s="59"/>
      <c r="X676" s="59"/>
      <c r="Y676" s="59"/>
      <c r="Z676" s="59"/>
      <c r="AA676" s="59"/>
      <c r="AB676" s="59"/>
      <c r="AC676" s="59"/>
      <c r="AD676" s="59"/>
      <c r="AE676" s="59" t="s">
        <v>2761</v>
      </c>
      <c r="AF676" s="59" t="s">
        <v>2762</v>
      </c>
      <c r="AG676" s="59" t="str">
        <f t="shared" si="64"/>
        <v>A622125</v>
      </c>
      <c r="AH676" s="59" t="s">
        <v>635</v>
      </c>
    </row>
    <row r="677" spans="1:34" ht="15.75" customHeight="1">
      <c r="A677" s="59"/>
      <c r="B677" s="59"/>
      <c r="C677" s="31"/>
      <c r="D677" s="59"/>
      <c r="E677" s="59"/>
      <c r="F677" s="59"/>
      <c r="G677" s="59"/>
      <c r="H677" s="65"/>
      <c r="I677" s="65"/>
      <c r="J677" s="65"/>
      <c r="K677" s="65"/>
      <c r="L677" s="65"/>
      <c r="M677" s="65"/>
      <c r="N677" s="65"/>
      <c r="O677" s="65"/>
      <c r="P677" s="65"/>
      <c r="Q677" s="59"/>
      <c r="R677" s="59"/>
      <c r="S677" s="59"/>
      <c r="T677" s="59"/>
      <c r="U677" s="59"/>
      <c r="V677" s="59"/>
      <c r="W677" s="59"/>
      <c r="X677" s="59"/>
      <c r="Y677" s="59"/>
      <c r="Z677" s="59"/>
      <c r="AA677" s="59"/>
      <c r="AB677" s="59"/>
      <c r="AC677" s="59"/>
      <c r="AD677" s="59"/>
      <c r="AE677" s="59" t="s">
        <v>2763</v>
      </c>
      <c r="AF677" s="59" t="s">
        <v>2764</v>
      </c>
      <c r="AG677" s="59" t="str">
        <f t="shared" si="64"/>
        <v>A622125</v>
      </c>
      <c r="AH677" s="59" t="s">
        <v>635</v>
      </c>
    </row>
    <row r="678" spans="1:34" ht="15.75" customHeight="1">
      <c r="A678" s="59"/>
      <c r="B678" s="59"/>
      <c r="C678" s="31"/>
      <c r="D678" s="59"/>
      <c r="E678" s="59"/>
      <c r="F678" s="59"/>
      <c r="G678" s="59"/>
      <c r="H678" s="65"/>
      <c r="I678" s="65"/>
      <c r="J678" s="65"/>
      <c r="K678" s="65"/>
      <c r="L678" s="65"/>
      <c r="M678" s="65"/>
      <c r="N678" s="65"/>
      <c r="O678" s="65"/>
      <c r="P678" s="65"/>
      <c r="Q678" s="59"/>
      <c r="R678" s="59"/>
      <c r="S678" s="59"/>
      <c r="T678" s="59"/>
      <c r="U678" s="59"/>
      <c r="V678" s="59"/>
      <c r="W678" s="59"/>
      <c r="X678" s="59"/>
      <c r="Y678" s="59"/>
      <c r="Z678" s="59"/>
      <c r="AA678" s="59"/>
      <c r="AB678" s="59"/>
      <c r="AC678" s="59"/>
      <c r="AD678" s="59"/>
      <c r="AE678" s="59" t="s">
        <v>2765</v>
      </c>
      <c r="AF678" s="59" t="s">
        <v>2766</v>
      </c>
      <c r="AG678" s="59" t="str">
        <f t="shared" si="64"/>
        <v>A622125</v>
      </c>
      <c r="AH678" s="59" t="s">
        <v>635</v>
      </c>
    </row>
    <row r="679" spans="1:34" ht="15.75" customHeight="1">
      <c r="A679" s="59"/>
      <c r="B679" s="59"/>
      <c r="C679" s="31"/>
      <c r="D679" s="59"/>
      <c r="E679" s="59"/>
      <c r="F679" s="59"/>
      <c r="G679" s="59"/>
      <c r="H679" s="65"/>
      <c r="I679" s="65"/>
      <c r="J679" s="65"/>
      <c r="K679" s="65"/>
      <c r="L679" s="65"/>
      <c r="M679" s="65"/>
      <c r="N679" s="65"/>
      <c r="O679" s="65"/>
      <c r="P679" s="65"/>
      <c r="Q679" s="59"/>
      <c r="R679" s="59"/>
      <c r="S679" s="59"/>
      <c r="T679" s="59"/>
      <c r="U679" s="59"/>
      <c r="V679" s="59"/>
      <c r="W679" s="59"/>
      <c r="X679" s="59"/>
      <c r="Y679" s="59"/>
      <c r="Z679" s="59"/>
      <c r="AA679" s="59"/>
      <c r="AB679" s="59"/>
      <c r="AC679" s="59"/>
      <c r="AD679" s="59"/>
      <c r="AE679" s="59" t="s">
        <v>2767</v>
      </c>
      <c r="AF679" s="59" t="s">
        <v>2768</v>
      </c>
      <c r="AG679" s="59" t="str">
        <f t="shared" si="64"/>
        <v>A622125</v>
      </c>
      <c r="AH679" s="59" t="s">
        <v>635</v>
      </c>
    </row>
    <row r="680" spans="1:34" ht="15.75" customHeight="1">
      <c r="A680" s="59"/>
      <c r="B680" s="59"/>
      <c r="C680" s="31"/>
      <c r="D680" s="59"/>
      <c r="E680" s="59"/>
      <c r="F680" s="59"/>
      <c r="G680" s="59"/>
      <c r="H680" s="65"/>
      <c r="I680" s="65"/>
      <c r="J680" s="65"/>
      <c r="K680" s="65"/>
      <c r="L680" s="65"/>
      <c r="M680" s="65"/>
      <c r="N680" s="65"/>
      <c r="O680" s="65"/>
      <c r="P680" s="65"/>
      <c r="Q680" s="59"/>
      <c r="R680" s="59"/>
      <c r="S680" s="59"/>
      <c r="T680" s="59"/>
      <c r="U680" s="59"/>
      <c r="V680" s="59"/>
      <c r="W680" s="59"/>
      <c r="X680" s="59"/>
      <c r="Y680" s="59"/>
      <c r="Z680" s="59"/>
      <c r="AA680" s="59"/>
      <c r="AB680" s="59"/>
      <c r="AC680" s="59"/>
      <c r="AD680" s="59"/>
      <c r="AE680" s="59" t="s">
        <v>2769</v>
      </c>
      <c r="AF680" s="59" t="s">
        <v>2770</v>
      </c>
      <c r="AG680" s="59" t="str">
        <f t="shared" si="64"/>
        <v>A622125</v>
      </c>
      <c r="AH680" s="59" t="s">
        <v>635</v>
      </c>
    </row>
    <row r="681" spans="1:34" ht="15.75" customHeight="1">
      <c r="A681" s="59"/>
      <c r="B681" s="59"/>
      <c r="C681" s="31"/>
      <c r="D681" s="59"/>
      <c r="E681" s="59"/>
      <c r="F681" s="59"/>
      <c r="G681" s="59"/>
      <c r="H681" s="65"/>
      <c r="I681" s="65"/>
      <c r="J681" s="65"/>
      <c r="K681" s="65"/>
      <c r="L681" s="65"/>
      <c r="M681" s="65"/>
      <c r="N681" s="65"/>
      <c r="O681" s="65"/>
      <c r="P681" s="65"/>
      <c r="Q681" s="59"/>
      <c r="R681" s="59"/>
      <c r="S681" s="59"/>
      <c r="T681" s="59"/>
      <c r="U681" s="59"/>
      <c r="V681" s="59"/>
      <c r="W681" s="59"/>
      <c r="X681" s="59"/>
      <c r="Y681" s="59"/>
      <c r="Z681" s="59"/>
      <c r="AA681" s="59"/>
      <c r="AB681" s="59"/>
      <c r="AC681" s="59"/>
      <c r="AD681" s="59"/>
      <c r="AE681" s="59" t="s">
        <v>2771</v>
      </c>
      <c r="AF681" s="59" t="s">
        <v>2772</v>
      </c>
      <c r="AG681" s="59" t="str">
        <f t="shared" si="64"/>
        <v>A622125</v>
      </c>
      <c r="AH681" s="59" t="s">
        <v>635</v>
      </c>
    </row>
    <row r="682" spans="1:34" ht="15.75" customHeight="1">
      <c r="A682" s="59"/>
      <c r="B682" s="59"/>
      <c r="C682" s="31"/>
      <c r="D682" s="59"/>
      <c r="E682" s="59"/>
      <c r="F682" s="59"/>
      <c r="G682" s="59"/>
      <c r="H682" s="65"/>
      <c r="I682" s="65"/>
      <c r="J682" s="65"/>
      <c r="K682" s="65"/>
      <c r="L682" s="65"/>
      <c r="M682" s="65"/>
      <c r="N682" s="65"/>
      <c r="O682" s="65"/>
      <c r="P682" s="65"/>
      <c r="Q682" s="59"/>
      <c r="R682" s="59"/>
      <c r="S682" s="59"/>
      <c r="T682" s="59"/>
      <c r="U682" s="59"/>
      <c r="V682" s="59"/>
      <c r="W682" s="59"/>
      <c r="X682" s="59"/>
      <c r="Y682" s="59"/>
      <c r="Z682" s="59"/>
      <c r="AA682" s="59"/>
      <c r="AB682" s="59"/>
      <c r="AC682" s="59"/>
      <c r="AD682" s="59"/>
      <c r="AE682" s="59" t="s">
        <v>2773</v>
      </c>
      <c r="AF682" s="59" t="s">
        <v>2774</v>
      </c>
      <c r="AG682" s="59" t="str">
        <f t="shared" si="64"/>
        <v>A622125</v>
      </c>
      <c r="AH682" s="59" t="s">
        <v>635</v>
      </c>
    </row>
    <row r="683" spans="1:34" ht="15.75" customHeight="1">
      <c r="A683" s="59"/>
      <c r="B683" s="59"/>
      <c r="C683" s="31"/>
      <c r="D683" s="59"/>
      <c r="E683" s="59"/>
      <c r="F683" s="59"/>
      <c r="G683" s="59"/>
      <c r="H683" s="65"/>
      <c r="I683" s="65"/>
      <c r="J683" s="65"/>
      <c r="K683" s="65"/>
      <c r="L683" s="65"/>
      <c r="M683" s="65"/>
      <c r="N683" s="65"/>
      <c r="O683" s="65"/>
      <c r="P683" s="65"/>
      <c r="Q683" s="59"/>
      <c r="R683" s="59"/>
      <c r="S683" s="59"/>
      <c r="T683" s="59"/>
      <c r="U683" s="59"/>
      <c r="V683" s="59"/>
      <c r="W683" s="59"/>
      <c r="X683" s="59"/>
      <c r="Y683" s="59"/>
      <c r="Z683" s="59"/>
      <c r="AA683" s="59"/>
      <c r="AB683" s="59"/>
      <c r="AC683" s="59"/>
      <c r="AD683" s="59"/>
      <c r="AE683" s="59" t="s">
        <v>2775</v>
      </c>
      <c r="AF683" s="59" t="s">
        <v>2776</v>
      </c>
      <c r="AG683" s="59" t="str">
        <f t="shared" si="64"/>
        <v>A622125</v>
      </c>
      <c r="AH683" s="59" t="s">
        <v>635</v>
      </c>
    </row>
    <row r="684" spans="1:34" ht="15.75" customHeight="1">
      <c r="A684" s="59"/>
      <c r="B684" s="59"/>
      <c r="C684" s="31"/>
      <c r="D684" s="59"/>
      <c r="E684" s="59"/>
      <c r="F684" s="59"/>
      <c r="G684" s="59"/>
      <c r="H684" s="65"/>
      <c r="I684" s="65"/>
      <c r="J684" s="65"/>
      <c r="K684" s="65"/>
      <c r="L684" s="65"/>
      <c r="M684" s="65"/>
      <c r="N684" s="65"/>
      <c r="O684" s="65"/>
      <c r="P684" s="65"/>
      <c r="Q684" s="59"/>
      <c r="R684" s="59"/>
      <c r="S684" s="59"/>
      <c r="T684" s="59"/>
      <c r="U684" s="59"/>
      <c r="V684" s="59"/>
      <c r="W684" s="59"/>
      <c r="X684" s="59"/>
      <c r="Y684" s="59"/>
      <c r="Z684" s="59"/>
      <c r="AA684" s="59"/>
      <c r="AB684" s="59"/>
      <c r="AC684" s="59"/>
      <c r="AD684" s="59"/>
      <c r="AE684" s="59" t="s">
        <v>2777</v>
      </c>
      <c r="AF684" s="59" t="s">
        <v>2778</v>
      </c>
      <c r="AG684" s="59" t="str">
        <f t="shared" si="64"/>
        <v>A622125</v>
      </c>
      <c r="AH684" s="59" t="s">
        <v>635</v>
      </c>
    </row>
    <row r="685" spans="1:34" ht="15.75" customHeight="1">
      <c r="A685" s="59"/>
      <c r="B685" s="59"/>
      <c r="C685" s="31"/>
      <c r="D685" s="59"/>
      <c r="E685" s="59"/>
      <c r="F685" s="59"/>
      <c r="G685" s="59"/>
      <c r="H685" s="65"/>
      <c r="I685" s="65"/>
      <c r="J685" s="65"/>
      <c r="K685" s="65"/>
      <c r="L685" s="65"/>
      <c r="M685" s="65"/>
      <c r="N685" s="65"/>
      <c r="O685" s="65"/>
      <c r="P685" s="65"/>
      <c r="Q685" s="59"/>
      <c r="R685" s="59"/>
      <c r="S685" s="59"/>
      <c r="T685" s="59"/>
      <c r="U685" s="59"/>
      <c r="V685" s="59"/>
      <c r="W685" s="59"/>
      <c r="X685" s="59"/>
      <c r="Y685" s="59"/>
      <c r="Z685" s="59"/>
      <c r="AA685" s="59"/>
      <c r="AB685" s="59"/>
      <c r="AC685" s="59"/>
      <c r="AD685" s="59"/>
      <c r="AE685" s="59" t="s">
        <v>2779</v>
      </c>
      <c r="AF685" s="59" t="s">
        <v>2780</v>
      </c>
      <c r="AG685" s="59" t="str">
        <f t="shared" si="64"/>
        <v>A622125</v>
      </c>
      <c r="AH685" s="59" t="s">
        <v>635</v>
      </c>
    </row>
    <row r="686" spans="1:34" ht="15.75" customHeight="1">
      <c r="A686" s="59"/>
      <c r="B686" s="59"/>
      <c r="C686" s="31"/>
      <c r="D686" s="59"/>
      <c r="E686" s="59"/>
      <c r="F686" s="59"/>
      <c r="G686" s="59"/>
      <c r="H686" s="65"/>
      <c r="I686" s="65"/>
      <c r="J686" s="65"/>
      <c r="K686" s="65"/>
      <c r="L686" s="65"/>
      <c r="M686" s="65"/>
      <c r="N686" s="65"/>
      <c r="O686" s="65"/>
      <c r="P686" s="65"/>
      <c r="Q686" s="59"/>
      <c r="R686" s="59"/>
      <c r="S686" s="59"/>
      <c r="T686" s="59"/>
      <c r="U686" s="59"/>
      <c r="V686" s="59"/>
      <c r="W686" s="59"/>
      <c r="X686" s="59"/>
      <c r="Y686" s="59"/>
      <c r="Z686" s="59"/>
      <c r="AA686" s="59"/>
      <c r="AB686" s="59"/>
      <c r="AC686" s="59"/>
      <c r="AD686" s="59"/>
      <c r="AE686" s="59" t="s">
        <v>2781</v>
      </c>
      <c r="AF686" s="59" t="s">
        <v>2782</v>
      </c>
      <c r="AG686" s="59" t="str">
        <f t="shared" si="64"/>
        <v>A622125</v>
      </c>
      <c r="AH686" s="59" t="s">
        <v>635</v>
      </c>
    </row>
    <row r="687" spans="1:34" ht="15.75" customHeight="1">
      <c r="A687" s="59"/>
      <c r="B687" s="59"/>
      <c r="C687" s="31"/>
      <c r="D687" s="59"/>
      <c r="E687" s="59"/>
      <c r="F687" s="59"/>
      <c r="G687" s="59"/>
      <c r="H687" s="65"/>
      <c r="I687" s="65"/>
      <c r="J687" s="65"/>
      <c r="K687" s="65"/>
      <c r="L687" s="65"/>
      <c r="M687" s="65"/>
      <c r="N687" s="65"/>
      <c r="O687" s="65"/>
      <c r="P687" s="65"/>
      <c r="Q687" s="59"/>
      <c r="R687" s="59"/>
      <c r="S687" s="59"/>
      <c r="T687" s="59"/>
      <c r="U687" s="59"/>
      <c r="V687" s="59"/>
      <c r="W687" s="59"/>
      <c r="X687" s="59"/>
      <c r="Y687" s="59"/>
      <c r="Z687" s="59"/>
      <c r="AA687" s="59"/>
      <c r="AB687" s="59"/>
      <c r="AC687" s="59"/>
      <c r="AD687" s="59"/>
      <c r="AE687" s="59" t="s">
        <v>2783</v>
      </c>
      <c r="AF687" s="59" t="s">
        <v>2784</v>
      </c>
      <c r="AG687" s="59" t="str">
        <f t="shared" si="64"/>
        <v>A622125</v>
      </c>
      <c r="AH687" s="59" t="s">
        <v>635</v>
      </c>
    </row>
    <row r="688" spans="1:34" ht="15.75" customHeight="1">
      <c r="A688" s="59"/>
      <c r="B688" s="59"/>
      <c r="C688" s="31"/>
      <c r="D688" s="59"/>
      <c r="E688" s="59"/>
      <c r="F688" s="59"/>
      <c r="G688" s="59"/>
      <c r="H688" s="65"/>
      <c r="I688" s="65"/>
      <c r="J688" s="65"/>
      <c r="K688" s="65"/>
      <c r="L688" s="65"/>
      <c r="M688" s="65"/>
      <c r="N688" s="65"/>
      <c r="O688" s="65"/>
      <c r="P688" s="65"/>
      <c r="Q688" s="59"/>
      <c r="R688" s="59"/>
      <c r="S688" s="59"/>
      <c r="T688" s="59"/>
      <c r="U688" s="59"/>
      <c r="V688" s="59"/>
      <c r="W688" s="59"/>
      <c r="X688" s="59"/>
      <c r="Y688" s="59"/>
      <c r="Z688" s="59"/>
      <c r="AA688" s="59"/>
      <c r="AB688" s="59"/>
      <c r="AC688" s="59"/>
      <c r="AD688" s="59"/>
      <c r="AE688" s="59" t="s">
        <v>2785</v>
      </c>
      <c r="AF688" s="59" t="s">
        <v>2786</v>
      </c>
      <c r="AG688" s="59" t="str">
        <f t="shared" si="64"/>
        <v>A622125</v>
      </c>
      <c r="AH688" s="59" t="s">
        <v>635</v>
      </c>
    </row>
    <row r="689" spans="1:34" ht="15.75" customHeight="1">
      <c r="A689" s="59"/>
      <c r="B689" s="59"/>
      <c r="C689" s="31"/>
      <c r="D689" s="59"/>
      <c r="E689" s="59"/>
      <c r="F689" s="59"/>
      <c r="G689" s="59"/>
      <c r="H689" s="65"/>
      <c r="I689" s="65"/>
      <c r="J689" s="65"/>
      <c r="K689" s="65"/>
      <c r="L689" s="65"/>
      <c r="M689" s="65"/>
      <c r="N689" s="65"/>
      <c r="O689" s="65"/>
      <c r="P689" s="65"/>
      <c r="Q689" s="59"/>
      <c r="R689" s="59"/>
      <c r="S689" s="59"/>
      <c r="T689" s="59"/>
      <c r="U689" s="59"/>
      <c r="V689" s="59"/>
      <c r="W689" s="59"/>
      <c r="X689" s="59"/>
      <c r="Y689" s="59"/>
      <c r="Z689" s="59"/>
      <c r="AA689" s="59"/>
      <c r="AB689" s="59"/>
      <c r="AC689" s="59"/>
      <c r="AD689" s="59"/>
      <c r="AE689" s="59" t="s">
        <v>2787</v>
      </c>
      <c r="AF689" s="59" t="s">
        <v>2788</v>
      </c>
      <c r="AG689" s="59" t="str">
        <f t="shared" si="64"/>
        <v>A622125</v>
      </c>
      <c r="AH689" s="59" t="s">
        <v>635</v>
      </c>
    </row>
    <row r="690" spans="1:34" ht="15.75" customHeight="1">
      <c r="A690" s="59"/>
      <c r="B690" s="59"/>
      <c r="C690" s="31"/>
      <c r="D690" s="59"/>
      <c r="E690" s="59"/>
      <c r="F690" s="59"/>
      <c r="G690" s="59"/>
      <c r="H690" s="65"/>
      <c r="I690" s="65"/>
      <c r="J690" s="65"/>
      <c r="K690" s="65"/>
      <c r="L690" s="65"/>
      <c r="M690" s="65"/>
      <c r="N690" s="65"/>
      <c r="O690" s="65"/>
      <c r="P690" s="65"/>
      <c r="Q690" s="59"/>
      <c r="R690" s="59"/>
      <c r="S690" s="59"/>
      <c r="T690" s="59"/>
      <c r="U690" s="59"/>
      <c r="V690" s="59"/>
      <c r="W690" s="59"/>
      <c r="X690" s="59"/>
      <c r="Y690" s="59"/>
      <c r="Z690" s="59"/>
      <c r="AA690" s="59"/>
      <c r="AB690" s="59"/>
      <c r="AC690" s="59"/>
      <c r="AD690" s="59"/>
      <c r="AE690" s="59" t="s">
        <v>2789</v>
      </c>
      <c r="AF690" s="59" t="s">
        <v>2790</v>
      </c>
      <c r="AG690" s="59" t="str">
        <f t="shared" si="64"/>
        <v>A622125</v>
      </c>
      <c r="AH690" s="59" t="s">
        <v>635</v>
      </c>
    </row>
    <row r="691" spans="1:34" ht="15.75" customHeight="1">
      <c r="A691" s="59"/>
      <c r="B691" s="59"/>
      <c r="C691" s="31"/>
      <c r="D691" s="59"/>
      <c r="E691" s="59"/>
      <c r="F691" s="59"/>
      <c r="G691" s="59"/>
      <c r="H691" s="65"/>
      <c r="I691" s="65"/>
      <c r="J691" s="65"/>
      <c r="K691" s="65"/>
      <c r="L691" s="65"/>
      <c r="M691" s="65"/>
      <c r="N691" s="65"/>
      <c r="O691" s="65"/>
      <c r="P691" s="65"/>
      <c r="Q691" s="59"/>
      <c r="R691" s="59"/>
      <c r="S691" s="59"/>
      <c r="T691" s="59"/>
      <c r="U691" s="59"/>
      <c r="V691" s="59"/>
      <c r="W691" s="59"/>
      <c r="X691" s="59"/>
      <c r="Y691" s="59"/>
      <c r="Z691" s="59"/>
      <c r="AA691" s="59"/>
      <c r="AB691" s="59"/>
      <c r="AC691" s="59"/>
      <c r="AD691" s="59"/>
      <c r="AE691" s="59" t="s">
        <v>2791</v>
      </c>
      <c r="AF691" s="59" t="s">
        <v>2792</v>
      </c>
      <c r="AG691" s="59" t="str">
        <f t="shared" si="64"/>
        <v>A622125</v>
      </c>
      <c r="AH691" s="59" t="s">
        <v>635</v>
      </c>
    </row>
    <row r="692" spans="1:34" ht="15.75" customHeight="1">
      <c r="A692" s="59"/>
      <c r="B692" s="59"/>
      <c r="C692" s="31"/>
      <c r="D692" s="59"/>
      <c r="E692" s="59"/>
      <c r="F692" s="59"/>
      <c r="G692" s="59"/>
      <c r="H692" s="65"/>
      <c r="I692" s="65"/>
      <c r="J692" s="65"/>
      <c r="K692" s="65"/>
      <c r="L692" s="65"/>
      <c r="M692" s="65"/>
      <c r="N692" s="65"/>
      <c r="O692" s="65"/>
      <c r="P692" s="65"/>
      <c r="Q692" s="59"/>
      <c r="R692" s="59"/>
      <c r="S692" s="59"/>
      <c r="T692" s="59"/>
      <c r="U692" s="59"/>
      <c r="V692" s="59"/>
      <c r="W692" s="59"/>
      <c r="X692" s="59"/>
      <c r="Y692" s="59"/>
      <c r="Z692" s="59"/>
      <c r="AA692" s="59"/>
      <c r="AB692" s="59"/>
      <c r="AC692" s="59"/>
      <c r="AD692" s="59"/>
      <c r="AE692" s="59" t="s">
        <v>2793</v>
      </c>
      <c r="AF692" s="59" t="s">
        <v>2794</v>
      </c>
      <c r="AG692" s="59" t="str">
        <f t="shared" si="64"/>
        <v>A622125</v>
      </c>
      <c r="AH692" s="59" t="s">
        <v>635</v>
      </c>
    </row>
    <row r="693" spans="1:34" ht="15.75" customHeight="1">
      <c r="A693" s="59"/>
      <c r="B693" s="59"/>
      <c r="C693" s="31"/>
      <c r="D693" s="59"/>
      <c r="E693" s="59"/>
      <c r="F693" s="59"/>
      <c r="G693" s="59"/>
      <c r="H693" s="65"/>
      <c r="I693" s="65"/>
      <c r="J693" s="65"/>
      <c r="K693" s="65"/>
      <c r="L693" s="65"/>
      <c r="M693" s="65"/>
      <c r="N693" s="65"/>
      <c r="O693" s="65"/>
      <c r="P693" s="65"/>
      <c r="Q693" s="59"/>
      <c r="R693" s="59"/>
      <c r="S693" s="59"/>
      <c r="T693" s="59"/>
      <c r="U693" s="59"/>
      <c r="V693" s="59"/>
      <c r="W693" s="59"/>
      <c r="X693" s="59"/>
      <c r="Y693" s="59"/>
      <c r="Z693" s="59"/>
      <c r="AA693" s="59"/>
      <c r="AB693" s="59"/>
      <c r="AC693" s="59"/>
      <c r="AD693" s="59"/>
      <c r="AE693" s="59" t="s">
        <v>2795</v>
      </c>
      <c r="AF693" s="59" t="s">
        <v>2796</v>
      </c>
      <c r="AG693" s="59" t="str">
        <f t="shared" si="64"/>
        <v>A622125</v>
      </c>
      <c r="AH693" s="59" t="s">
        <v>635</v>
      </c>
    </row>
    <row r="694" spans="1:34" ht="15.75" customHeight="1">
      <c r="A694" s="59"/>
      <c r="B694" s="59"/>
      <c r="C694" s="31"/>
      <c r="D694" s="59"/>
      <c r="E694" s="59"/>
      <c r="F694" s="59"/>
      <c r="G694" s="59"/>
      <c r="H694" s="65"/>
      <c r="I694" s="65"/>
      <c r="J694" s="65"/>
      <c r="K694" s="65"/>
      <c r="L694" s="65"/>
      <c r="M694" s="65"/>
      <c r="N694" s="65"/>
      <c r="O694" s="65"/>
      <c r="P694" s="65"/>
      <c r="Q694" s="59"/>
      <c r="R694" s="59"/>
      <c r="S694" s="59"/>
      <c r="T694" s="59"/>
      <c r="U694" s="59"/>
      <c r="V694" s="59"/>
      <c r="W694" s="59"/>
      <c r="X694" s="59"/>
      <c r="Y694" s="59"/>
      <c r="Z694" s="59"/>
      <c r="AA694" s="59"/>
      <c r="AB694" s="59"/>
      <c r="AC694" s="59"/>
      <c r="AD694" s="59"/>
      <c r="AE694" s="59" t="s">
        <v>2797</v>
      </c>
      <c r="AF694" s="59" t="s">
        <v>2798</v>
      </c>
      <c r="AG694" s="59" t="str">
        <f t="shared" si="64"/>
        <v>A622125</v>
      </c>
      <c r="AH694" s="59" t="s">
        <v>635</v>
      </c>
    </row>
    <row r="695" spans="1:34" ht="15.75" customHeight="1">
      <c r="A695" s="59"/>
      <c r="B695" s="59"/>
      <c r="C695" s="31"/>
      <c r="D695" s="59"/>
      <c r="E695" s="59"/>
      <c r="F695" s="59"/>
      <c r="G695" s="59"/>
      <c r="H695" s="65"/>
      <c r="I695" s="65"/>
      <c r="J695" s="65"/>
      <c r="K695" s="65"/>
      <c r="L695" s="65"/>
      <c r="M695" s="65"/>
      <c r="N695" s="65"/>
      <c r="O695" s="65"/>
      <c r="P695" s="65"/>
      <c r="Q695" s="59"/>
      <c r="R695" s="59"/>
      <c r="S695" s="59"/>
      <c r="T695" s="59"/>
      <c r="U695" s="59"/>
      <c r="V695" s="59"/>
      <c r="W695" s="59"/>
      <c r="X695" s="59"/>
      <c r="Y695" s="59"/>
      <c r="Z695" s="59"/>
      <c r="AA695" s="59"/>
      <c r="AB695" s="59"/>
      <c r="AC695" s="59"/>
      <c r="AD695" s="59"/>
      <c r="AE695" s="59" t="s">
        <v>2799</v>
      </c>
      <c r="AF695" s="59" t="s">
        <v>2800</v>
      </c>
      <c r="AG695" s="59" t="str">
        <f t="shared" si="64"/>
        <v>A622125</v>
      </c>
      <c r="AH695" s="59" t="s">
        <v>635</v>
      </c>
    </row>
    <row r="696" spans="1:34" ht="15.75" customHeight="1">
      <c r="A696" s="59"/>
      <c r="B696" s="59"/>
      <c r="C696" s="31"/>
      <c r="D696" s="59"/>
      <c r="E696" s="59"/>
      <c r="F696" s="59"/>
      <c r="G696" s="59"/>
      <c r="H696" s="65"/>
      <c r="I696" s="65"/>
      <c r="J696" s="65"/>
      <c r="K696" s="65"/>
      <c r="L696" s="65"/>
      <c r="M696" s="65"/>
      <c r="N696" s="65"/>
      <c r="O696" s="65"/>
      <c r="P696" s="65"/>
      <c r="Q696" s="59"/>
      <c r="R696" s="59"/>
      <c r="S696" s="59"/>
      <c r="T696" s="59"/>
      <c r="U696" s="59"/>
      <c r="V696" s="59"/>
      <c r="W696" s="59"/>
      <c r="X696" s="59"/>
      <c r="Y696" s="59"/>
      <c r="Z696" s="59"/>
      <c r="AA696" s="59"/>
      <c r="AB696" s="59"/>
      <c r="AC696" s="59"/>
      <c r="AD696" s="59"/>
      <c r="AE696" s="59" t="s">
        <v>2801</v>
      </c>
      <c r="AF696" s="59" t="s">
        <v>2802</v>
      </c>
      <c r="AG696" s="59" t="str">
        <f t="shared" si="64"/>
        <v>A622125</v>
      </c>
      <c r="AH696" s="59" t="s">
        <v>635</v>
      </c>
    </row>
    <row r="697" spans="1:34" ht="15.75" customHeight="1">
      <c r="A697" s="59"/>
      <c r="B697" s="59"/>
      <c r="C697" s="31"/>
      <c r="D697" s="59"/>
      <c r="E697" s="59"/>
      <c r="F697" s="59"/>
      <c r="G697" s="59"/>
      <c r="H697" s="65"/>
      <c r="I697" s="65"/>
      <c r="J697" s="65"/>
      <c r="K697" s="65"/>
      <c r="L697" s="65"/>
      <c r="M697" s="65"/>
      <c r="N697" s="65"/>
      <c r="O697" s="65"/>
      <c r="P697" s="65"/>
      <c r="Q697" s="59"/>
      <c r="R697" s="59"/>
      <c r="S697" s="59"/>
      <c r="T697" s="59"/>
      <c r="U697" s="59"/>
      <c r="V697" s="59"/>
      <c r="W697" s="59"/>
      <c r="X697" s="59"/>
      <c r="Y697" s="59"/>
      <c r="Z697" s="59"/>
      <c r="AA697" s="59"/>
      <c r="AB697" s="59"/>
      <c r="AC697" s="59"/>
      <c r="AD697" s="59"/>
      <c r="AE697" s="59" t="s">
        <v>2803</v>
      </c>
      <c r="AF697" s="59" t="s">
        <v>2804</v>
      </c>
      <c r="AG697" s="59" t="str">
        <f t="shared" si="64"/>
        <v>A622125</v>
      </c>
      <c r="AH697" s="59" t="s">
        <v>635</v>
      </c>
    </row>
    <row r="698" spans="1:34" ht="15.75" customHeight="1">
      <c r="A698" s="59"/>
      <c r="B698" s="59"/>
      <c r="C698" s="31"/>
      <c r="D698" s="59"/>
      <c r="E698" s="59"/>
      <c r="F698" s="59"/>
      <c r="G698" s="59"/>
      <c r="H698" s="65"/>
      <c r="I698" s="65"/>
      <c r="J698" s="65"/>
      <c r="K698" s="65"/>
      <c r="L698" s="65"/>
      <c r="M698" s="65"/>
      <c r="N698" s="65"/>
      <c r="O698" s="65"/>
      <c r="P698" s="65"/>
      <c r="Q698" s="59"/>
      <c r="R698" s="59"/>
      <c r="S698" s="59"/>
      <c r="T698" s="59"/>
      <c r="U698" s="59"/>
      <c r="V698" s="59"/>
      <c r="W698" s="59"/>
      <c r="X698" s="59"/>
      <c r="Y698" s="59"/>
      <c r="Z698" s="59"/>
      <c r="AA698" s="59"/>
      <c r="AB698" s="59"/>
      <c r="AC698" s="59"/>
      <c r="AD698" s="59"/>
      <c r="AE698" s="59" t="s">
        <v>2805</v>
      </c>
      <c r="AF698" s="59" t="s">
        <v>2806</v>
      </c>
      <c r="AG698" s="59" t="str">
        <f t="shared" si="64"/>
        <v>A622125</v>
      </c>
      <c r="AH698" s="59" t="s">
        <v>635</v>
      </c>
    </row>
    <row r="699" spans="1:34" ht="15.75" customHeight="1">
      <c r="A699" s="59"/>
      <c r="B699" s="59"/>
      <c r="C699" s="31"/>
      <c r="D699" s="59"/>
      <c r="E699" s="59"/>
      <c r="F699" s="59"/>
      <c r="G699" s="59"/>
      <c r="H699" s="65"/>
      <c r="I699" s="65"/>
      <c r="J699" s="65"/>
      <c r="K699" s="65"/>
      <c r="L699" s="65"/>
      <c r="M699" s="65"/>
      <c r="N699" s="65"/>
      <c r="O699" s="65"/>
      <c r="P699" s="65"/>
      <c r="Q699" s="59"/>
      <c r="R699" s="59"/>
      <c r="S699" s="59"/>
      <c r="T699" s="59"/>
      <c r="U699" s="59"/>
      <c r="V699" s="59"/>
      <c r="W699" s="59"/>
      <c r="X699" s="59"/>
      <c r="Y699" s="59"/>
      <c r="Z699" s="59"/>
      <c r="AA699" s="59"/>
      <c r="AB699" s="59"/>
      <c r="AC699" s="59"/>
      <c r="AD699" s="59"/>
      <c r="AE699" s="59" t="s">
        <v>2807</v>
      </c>
      <c r="AF699" s="59" t="s">
        <v>2808</v>
      </c>
      <c r="AG699" s="59" t="str">
        <f t="shared" si="64"/>
        <v>A622125</v>
      </c>
      <c r="AH699" s="59" t="s">
        <v>635</v>
      </c>
    </row>
    <row r="700" spans="1:34" ht="15.75" customHeight="1">
      <c r="A700" s="59"/>
      <c r="B700" s="59"/>
      <c r="C700" s="31"/>
      <c r="D700" s="59"/>
      <c r="E700" s="59"/>
      <c r="F700" s="59"/>
      <c r="G700" s="59"/>
      <c r="H700" s="65"/>
      <c r="I700" s="65"/>
      <c r="J700" s="65"/>
      <c r="K700" s="65"/>
      <c r="L700" s="65"/>
      <c r="M700" s="65"/>
      <c r="N700" s="65"/>
      <c r="O700" s="65"/>
      <c r="P700" s="65"/>
      <c r="Q700" s="59"/>
      <c r="R700" s="59"/>
      <c r="S700" s="59"/>
      <c r="T700" s="59"/>
      <c r="U700" s="59"/>
      <c r="V700" s="59"/>
      <c r="W700" s="59"/>
      <c r="X700" s="59"/>
      <c r="Y700" s="59"/>
      <c r="Z700" s="59"/>
      <c r="AA700" s="59"/>
      <c r="AB700" s="59"/>
      <c r="AC700" s="59"/>
      <c r="AD700" s="59"/>
      <c r="AE700" s="59" t="s">
        <v>2809</v>
      </c>
      <c r="AF700" s="59" t="s">
        <v>2810</v>
      </c>
      <c r="AG700" s="59" t="str">
        <f t="shared" si="64"/>
        <v>A622125</v>
      </c>
      <c r="AH700" s="59" t="s">
        <v>635</v>
      </c>
    </row>
    <row r="701" spans="1:34" ht="15.75" customHeight="1">
      <c r="A701" s="59"/>
      <c r="B701" s="59"/>
      <c r="C701" s="31"/>
      <c r="D701" s="59"/>
      <c r="E701" s="59"/>
      <c r="F701" s="59"/>
      <c r="G701" s="59"/>
      <c r="H701" s="65"/>
      <c r="I701" s="65"/>
      <c r="J701" s="65"/>
      <c r="K701" s="65"/>
      <c r="L701" s="65"/>
      <c r="M701" s="65"/>
      <c r="N701" s="65"/>
      <c r="O701" s="65"/>
      <c r="P701" s="65"/>
      <c r="Q701" s="59"/>
      <c r="R701" s="59"/>
      <c r="S701" s="59"/>
      <c r="T701" s="59"/>
      <c r="U701" s="59"/>
      <c r="V701" s="59"/>
      <c r="W701" s="59"/>
      <c r="X701" s="59"/>
      <c r="Y701" s="59"/>
      <c r="Z701" s="59"/>
      <c r="AA701" s="59"/>
      <c r="AB701" s="59"/>
      <c r="AC701" s="59"/>
      <c r="AD701" s="59"/>
      <c r="AE701" s="59" t="s">
        <v>2811</v>
      </c>
      <c r="AF701" s="59" t="s">
        <v>2812</v>
      </c>
      <c r="AG701" s="59" t="str">
        <f t="shared" si="64"/>
        <v>A622125</v>
      </c>
      <c r="AH701" s="59" t="s">
        <v>635</v>
      </c>
    </row>
    <row r="702" spans="1:34" ht="15.75" customHeight="1">
      <c r="A702" s="59"/>
      <c r="B702" s="59"/>
      <c r="C702" s="31"/>
      <c r="D702" s="59"/>
      <c r="E702" s="59"/>
      <c r="F702" s="59"/>
      <c r="G702" s="59"/>
      <c r="H702" s="65"/>
      <c r="I702" s="65"/>
      <c r="J702" s="65"/>
      <c r="K702" s="65"/>
      <c r="L702" s="65"/>
      <c r="M702" s="65"/>
      <c r="N702" s="65"/>
      <c r="O702" s="65"/>
      <c r="P702" s="65"/>
      <c r="Q702" s="59"/>
      <c r="R702" s="59"/>
      <c r="S702" s="59"/>
      <c r="T702" s="59"/>
      <c r="U702" s="59"/>
      <c r="V702" s="59"/>
      <c r="W702" s="59"/>
      <c r="X702" s="59"/>
      <c r="Y702" s="59"/>
      <c r="Z702" s="59"/>
      <c r="AA702" s="59"/>
      <c r="AB702" s="59"/>
      <c r="AC702" s="59"/>
      <c r="AD702" s="59"/>
      <c r="AE702" s="59" t="s">
        <v>2813</v>
      </c>
      <c r="AF702" s="59" t="s">
        <v>2814</v>
      </c>
      <c r="AG702" s="59" t="str">
        <f t="shared" si="64"/>
        <v>A622125</v>
      </c>
      <c r="AH702" s="59" t="s">
        <v>635</v>
      </c>
    </row>
    <row r="703" spans="1:34" ht="15.75" customHeight="1">
      <c r="A703" s="59"/>
      <c r="B703" s="59"/>
      <c r="C703" s="31"/>
      <c r="D703" s="59"/>
      <c r="E703" s="59"/>
      <c r="F703" s="59"/>
      <c r="G703" s="59"/>
      <c r="H703" s="65"/>
      <c r="I703" s="65"/>
      <c r="J703" s="65"/>
      <c r="K703" s="65"/>
      <c r="L703" s="65"/>
      <c r="M703" s="65"/>
      <c r="N703" s="65"/>
      <c r="O703" s="65"/>
      <c r="P703" s="65"/>
      <c r="Q703" s="59"/>
      <c r="R703" s="59"/>
      <c r="S703" s="59"/>
      <c r="T703" s="59"/>
      <c r="U703" s="59"/>
      <c r="V703" s="59"/>
      <c r="W703" s="59"/>
      <c r="X703" s="59"/>
      <c r="Y703" s="59"/>
      <c r="Z703" s="59"/>
      <c r="AA703" s="59"/>
      <c r="AB703" s="59"/>
      <c r="AC703" s="59"/>
      <c r="AD703" s="59"/>
      <c r="AE703" s="59" t="s">
        <v>2815</v>
      </c>
      <c r="AF703" s="59" t="s">
        <v>2816</v>
      </c>
      <c r="AG703" s="59" t="str">
        <f t="shared" si="64"/>
        <v>A622125</v>
      </c>
      <c r="AH703" s="59" t="s">
        <v>635</v>
      </c>
    </row>
    <row r="704" spans="1:34" ht="15.75" customHeight="1">
      <c r="A704" s="59"/>
      <c r="B704" s="59"/>
      <c r="C704" s="31"/>
      <c r="D704" s="59"/>
      <c r="E704" s="59"/>
      <c r="F704" s="59"/>
      <c r="G704" s="59"/>
      <c r="H704" s="65"/>
      <c r="I704" s="65"/>
      <c r="J704" s="65"/>
      <c r="K704" s="65"/>
      <c r="L704" s="65"/>
      <c r="M704" s="65"/>
      <c r="N704" s="65"/>
      <c r="O704" s="65"/>
      <c r="P704" s="65"/>
      <c r="Q704" s="59"/>
      <c r="R704" s="59"/>
      <c r="S704" s="59"/>
      <c r="T704" s="59"/>
      <c r="U704" s="59"/>
      <c r="V704" s="59"/>
      <c r="W704" s="59"/>
      <c r="X704" s="59"/>
      <c r="Y704" s="59"/>
      <c r="Z704" s="59"/>
      <c r="AA704" s="59"/>
      <c r="AB704" s="59"/>
      <c r="AC704" s="59"/>
      <c r="AD704" s="59"/>
      <c r="AE704" s="59" t="s">
        <v>2817</v>
      </c>
      <c r="AF704" s="59" t="s">
        <v>2818</v>
      </c>
      <c r="AG704" s="59" t="str">
        <f t="shared" si="64"/>
        <v>A622125</v>
      </c>
      <c r="AH704" s="59" t="s">
        <v>635</v>
      </c>
    </row>
    <row r="705" spans="1:34" ht="15.75" customHeight="1">
      <c r="A705" s="59"/>
      <c r="B705" s="59"/>
      <c r="C705" s="31"/>
      <c r="D705" s="59"/>
      <c r="E705" s="59"/>
      <c r="F705" s="59"/>
      <c r="G705" s="59"/>
      <c r="H705" s="65"/>
      <c r="I705" s="65"/>
      <c r="J705" s="65"/>
      <c r="K705" s="65"/>
      <c r="L705" s="65"/>
      <c r="M705" s="65"/>
      <c r="N705" s="65"/>
      <c r="O705" s="65"/>
      <c r="P705" s="65"/>
      <c r="Q705" s="59"/>
      <c r="R705" s="59"/>
      <c r="S705" s="59"/>
      <c r="T705" s="59"/>
      <c r="U705" s="59"/>
      <c r="V705" s="59"/>
      <c r="W705" s="59"/>
      <c r="X705" s="59"/>
      <c r="Y705" s="59"/>
      <c r="Z705" s="59"/>
      <c r="AA705" s="59"/>
      <c r="AB705" s="59"/>
      <c r="AC705" s="59"/>
      <c r="AD705" s="59"/>
      <c r="AE705" s="59" t="s">
        <v>2819</v>
      </c>
      <c r="AF705" s="59" t="s">
        <v>2820</v>
      </c>
      <c r="AG705" s="59" t="str">
        <f t="shared" si="64"/>
        <v>A622125</v>
      </c>
      <c r="AH705" s="59" t="s">
        <v>635</v>
      </c>
    </row>
    <row r="706" spans="1:34" ht="15.75" customHeight="1">
      <c r="A706" s="59"/>
      <c r="B706" s="59"/>
      <c r="C706" s="31"/>
      <c r="D706" s="59"/>
      <c r="E706" s="59"/>
      <c r="F706" s="59"/>
      <c r="G706" s="59"/>
      <c r="H706" s="65"/>
      <c r="I706" s="65"/>
      <c r="J706" s="65"/>
      <c r="K706" s="65"/>
      <c r="L706" s="65"/>
      <c r="M706" s="65"/>
      <c r="N706" s="65"/>
      <c r="O706" s="65"/>
      <c r="P706" s="65"/>
      <c r="Q706" s="59"/>
      <c r="R706" s="59"/>
      <c r="S706" s="59"/>
      <c r="T706" s="59"/>
      <c r="U706" s="59"/>
      <c r="V706" s="59"/>
      <c r="W706" s="59"/>
      <c r="X706" s="59"/>
      <c r="Y706" s="59"/>
      <c r="Z706" s="59"/>
      <c r="AA706" s="59"/>
      <c r="AB706" s="59"/>
      <c r="AC706" s="59"/>
      <c r="AD706" s="59"/>
      <c r="AE706" s="59" t="s">
        <v>2821</v>
      </c>
      <c r="AF706" s="59" t="s">
        <v>2822</v>
      </c>
      <c r="AG706" s="59" t="str">
        <f t="shared" si="64"/>
        <v>A622125</v>
      </c>
      <c r="AH706" s="59" t="s">
        <v>635</v>
      </c>
    </row>
    <row r="707" spans="1:34" ht="15.75" customHeight="1">
      <c r="A707" s="59"/>
      <c r="B707" s="59"/>
      <c r="C707" s="31"/>
      <c r="D707" s="59"/>
      <c r="E707" s="59"/>
      <c r="F707" s="59"/>
      <c r="G707" s="59"/>
      <c r="H707" s="65"/>
      <c r="I707" s="65"/>
      <c r="J707" s="65"/>
      <c r="K707" s="65"/>
      <c r="L707" s="65"/>
      <c r="M707" s="65"/>
      <c r="N707" s="65"/>
      <c r="O707" s="65"/>
      <c r="P707" s="65"/>
      <c r="Q707" s="59"/>
      <c r="R707" s="59"/>
      <c r="S707" s="59"/>
      <c r="T707" s="59"/>
      <c r="U707" s="59"/>
      <c r="V707" s="59"/>
      <c r="W707" s="59"/>
      <c r="X707" s="59"/>
      <c r="Y707" s="59"/>
      <c r="Z707" s="59"/>
      <c r="AA707" s="59"/>
      <c r="AB707" s="59"/>
      <c r="AC707" s="59"/>
      <c r="AD707" s="59"/>
      <c r="AE707" s="59" t="s">
        <v>2823</v>
      </c>
      <c r="AF707" s="59" t="s">
        <v>2824</v>
      </c>
      <c r="AG707" s="59" t="str">
        <f t="shared" si="64"/>
        <v>A622125</v>
      </c>
      <c r="AH707" s="59" t="s">
        <v>635</v>
      </c>
    </row>
    <row r="708" spans="1:34" ht="15.75" customHeight="1">
      <c r="A708" s="59"/>
      <c r="B708" s="59"/>
      <c r="C708" s="31"/>
      <c r="D708" s="59"/>
      <c r="E708" s="59"/>
      <c r="F708" s="59"/>
      <c r="G708" s="59"/>
      <c r="H708" s="65"/>
      <c r="I708" s="65"/>
      <c r="J708" s="65"/>
      <c r="K708" s="65"/>
      <c r="L708" s="65"/>
      <c r="M708" s="65"/>
      <c r="N708" s="65"/>
      <c r="O708" s="65"/>
      <c r="P708" s="65"/>
      <c r="Q708" s="59"/>
      <c r="R708" s="59"/>
      <c r="S708" s="59"/>
      <c r="T708" s="59"/>
      <c r="U708" s="59"/>
      <c r="V708" s="59"/>
      <c r="W708" s="59"/>
      <c r="X708" s="59"/>
      <c r="Y708" s="59"/>
      <c r="Z708" s="59"/>
      <c r="AA708" s="59"/>
      <c r="AB708" s="59"/>
      <c r="AC708" s="59"/>
      <c r="AD708" s="59"/>
      <c r="AE708" s="59" t="s">
        <v>2825</v>
      </c>
      <c r="AF708" s="59" t="s">
        <v>2826</v>
      </c>
      <c r="AG708" s="59" t="str">
        <f t="shared" si="64"/>
        <v>A622125</v>
      </c>
      <c r="AH708" s="59" t="s">
        <v>635</v>
      </c>
    </row>
    <row r="709" spans="1:34" ht="15.75" customHeight="1">
      <c r="A709" s="59"/>
      <c r="B709" s="59"/>
      <c r="C709" s="31"/>
      <c r="D709" s="59"/>
      <c r="E709" s="59"/>
      <c r="F709" s="59"/>
      <c r="G709" s="59"/>
      <c r="H709" s="65"/>
      <c r="I709" s="65"/>
      <c r="J709" s="65"/>
      <c r="K709" s="65"/>
      <c r="L709" s="65"/>
      <c r="M709" s="65"/>
      <c r="N709" s="65"/>
      <c r="O709" s="65"/>
      <c r="P709" s="65"/>
      <c r="Q709" s="59"/>
      <c r="R709" s="59"/>
      <c r="S709" s="59"/>
      <c r="T709" s="59"/>
      <c r="U709" s="59"/>
      <c r="V709" s="59"/>
      <c r="W709" s="59"/>
      <c r="X709" s="59"/>
      <c r="Y709" s="59"/>
      <c r="Z709" s="59"/>
      <c r="AA709" s="59"/>
      <c r="AB709" s="59"/>
      <c r="AC709" s="59"/>
      <c r="AD709" s="59"/>
      <c r="AE709" s="59" t="s">
        <v>2827</v>
      </c>
      <c r="AF709" s="59" t="s">
        <v>2828</v>
      </c>
      <c r="AG709" s="59" t="str">
        <f t="shared" si="64"/>
        <v>A622125</v>
      </c>
      <c r="AH709" s="59" t="s">
        <v>635</v>
      </c>
    </row>
    <row r="710" spans="1:34" ht="15.75" customHeight="1">
      <c r="A710" s="59"/>
      <c r="B710" s="59"/>
      <c r="C710" s="31"/>
      <c r="D710" s="59"/>
      <c r="E710" s="59"/>
      <c r="F710" s="59"/>
      <c r="G710" s="59"/>
      <c r="H710" s="65"/>
      <c r="I710" s="65"/>
      <c r="J710" s="65"/>
      <c r="K710" s="65"/>
      <c r="L710" s="65"/>
      <c r="M710" s="65"/>
      <c r="N710" s="65"/>
      <c r="O710" s="65"/>
      <c r="P710" s="65"/>
      <c r="Q710" s="59"/>
      <c r="R710" s="59"/>
      <c r="S710" s="59"/>
      <c r="T710" s="59"/>
      <c r="U710" s="59"/>
      <c r="V710" s="59"/>
      <c r="W710" s="59"/>
      <c r="X710" s="59"/>
      <c r="Y710" s="59"/>
      <c r="Z710" s="59"/>
      <c r="AA710" s="59"/>
      <c r="AB710" s="59"/>
      <c r="AC710" s="59"/>
      <c r="AD710" s="59"/>
      <c r="AE710" s="59" t="s">
        <v>2829</v>
      </c>
      <c r="AF710" s="59" t="s">
        <v>2830</v>
      </c>
      <c r="AG710" s="59" t="str">
        <f t="shared" si="64"/>
        <v>A622125</v>
      </c>
      <c r="AH710" s="59" t="s">
        <v>635</v>
      </c>
    </row>
    <row r="711" spans="1:34" ht="15.75" customHeight="1">
      <c r="A711" s="59"/>
      <c r="B711" s="59"/>
      <c r="C711" s="31"/>
      <c r="D711" s="59"/>
      <c r="E711" s="59"/>
      <c r="F711" s="59"/>
      <c r="G711" s="59"/>
      <c r="H711" s="65"/>
      <c r="I711" s="65"/>
      <c r="J711" s="65"/>
      <c r="K711" s="65"/>
      <c r="L711" s="65"/>
      <c r="M711" s="65"/>
      <c r="N711" s="65"/>
      <c r="O711" s="65"/>
      <c r="P711" s="65"/>
      <c r="Q711" s="59"/>
      <c r="R711" s="59"/>
      <c r="S711" s="59"/>
      <c r="T711" s="59"/>
      <c r="U711" s="59"/>
      <c r="V711" s="59"/>
      <c r="W711" s="59"/>
      <c r="X711" s="59"/>
      <c r="Y711" s="59"/>
      <c r="Z711" s="59"/>
      <c r="AA711" s="59"/>
      <c r="AB711" s="59"/>
      <c r="AC711" s="59"/>
      <c r="AD711" s="59"/>
      <c r="AE711" s="59" t="s">
        <v>2831</v>
      </c>
      <c r="AF711" s="59" t="s">
        <v>2832</v>
      </c>
      <c r="AG711" s="59" t="str">
        <f t="shared" si="64"/>
        <v>A622125</v>
      </c>
      <c r="AH711" s="59" t="s">
        <v>635</v>
      </c>
    </row>
    <row r="712" spans="1:34" ht="15.75" customHeight="1">
      <c r="A712" s="59"/>
      <c r="B712" s="59"/>
      <c r="C712" s="31"/>
      <c r="D712" s="59"/>
      <c r="E712" s="59"/>
      <c r="F712" s="59"/>
      <c r="G712" s="59"/>
      <c r="H712" s="65"/>
      <c r="I712" s="65"/>
      <c r="J712" s="65"/>
      <c r="K712" s="65"/>
      <c r="L712" s="65"/>
      <c r="M712" s="65"/>
      <c r="N712" s="65"/>
      <c r="O712" s="65"/>
      <c r="P712" s="65"/>
      <c r="Q712" s="59"/>
      <c r="R712" s="59"/>
      <c r="S712" s="59"/>
      <c r="T712" s="59"/>
      <c r="U712" s="59"/>
      <c r="V712" s="59"/>
      <c r="W712" s="59"/>
      <c r="X712" s="59"/>
      <c r="Y712" s="59"/>
      <c r="Z712" s="59"/>
      <c r="AA712" s="59"/>
      <c r="AB712" s="59"/>
      <c r="AC712" s="59"/>
      <c r="AD712" s="59"/>
      <c r="AE712" s="59" t="s">
        <v>2833</v>
      </c>
      <c r="AF712" s="59" t="s">
        <v>2834</v>
      </c>
      <c r="AG712" s="59" t="str">
        <f t="shared" ref="AG712:AG775" si="65">LEFT(AE712,7)</f>
        <v>A622125</v>
      </c>
      <c r="AH712" s="59" t="s">
        <v>635</v>
      </c>
    </row>
    <row r="713" spans="1:34" ht="15.75" customHeight="1">
      <c r="A713" s="59"/>
      <c r="B713" s="59"/>
      <c r="C713" s="31"/>
      <c r="D713" s="59"/>
      <c r="E713" s="59"/>
      <c r="F713" s="59"/>
      <c r="G713" s="59"/>
      <c r="H713" s="65"/>
      <c r="I713" s="65"/>
      <c r="J713" s="65"/>
      <c r="K713" s="65"/>
      <c r="L713" s="65"/>
      <c r="M713" s="65"/>
      <c r="N713" s="65"/>
      <c r="O713" s="65"/>
      <c r="P713" s="65"/>
      <c r="Q713" s="59"/>
      <c r="R713" s="59"/>
      <c r="S713" s="59"/>
      <c r="T713" s="59"/>
      <c r="U713" s="59"/>
      <c r="V713" s="59"/>
      <c r="W713" s="59"/>
      <c r="X713" s="59"/>
      <c r="Y713" s="59"/>
      <c r="Z713" s="59"/>
      <c r="AA713" s="59"/>
      <c r="AB713" s="59"/>
      <c r="AC713" s="59"/>
      <c r="AD713" s="59"/>
      <c r="AE713" s="59" t="s">
        <v>2835</v>
      </c>
      <c r="AF713" s="59" t="s">
        <v>2836</v>
      </c>
      <c r="AG713" s="59" t="str">
        <f t="shared" si="65"/>
        <v>A622125</v>
      </c>
      <c r="AH713" s="59" t="s">
        <v>635</v>
      </c>
    </row>
    <row r="714" spans="1:34" ht="15.75" customHeight="1">
      <c r="A714" s="59"/>
      <c r="B714" s="59"/>
      <c r="C714" s="31"/>
      <c r="D714" s="59"/>
      <c r="E714" s="59"/>
      <c r="F714" s="59"/>
      <c r="G714" s="59"/>
      <c r="H714" s="65"/>
      <c r="I714" s="65"/>
      <c r="J714" s="65"/>
      <c r="K714" s="65"/>
      <c r="L714" s="65"/>
      <c r="M714" s="65"/>
      <c r="N714" s="65"/>
      <c r="O714" s="65"/>
      <c r="P714" s="65"/>
      <c r="Q714" s="59"/>
      <c r="R714" s="59"/>
      <c r="S714" s="59"/>
      <c r="T714" s="59"/>
      <c r="U714" s="59"/>
      <c r="V714" s="59"/>
      <c r="W714" s="59"/>
      <c r="X714" s="59"/>
      <c r="Y714" s="59"/>
      <c r="Z714" s="59"/>
      <c r="AA714" s="59"/>
      <c r="AB714" s="59"/>
      <c r="AC714" s="59"/>
      <c r="AD714" s="59"/>
      <c r="AE714" s="59" t="s">
        <v>2837</v>
      </c>
      <c r="AF714" s="59" t="s">
        <v>2838</v>
      </c>
      <c r="AG714" s="59" t="str">
        <f t="shared" si="65"/>
        <v>A622125</v>
      </c>
      <c r="AH714" s="59" t="s">
        <v>635</v>
      </c>
    </row>
    <row r="715" spans="1:34" ht="15.75" customHeight="1">
      <c r="A715" s="59"/>
      <c r="B715" s="59"/>
      <c r="C715" s="31"/>
      <c r="D715" s="59"/>
      <c r="E715" s="59"/>
      <c r="F715" s="59"/>
      <c r="G715" s="59"/>
      <c r="H715" s="65"/>
      <c r="I715" s="65"/>
      <c r="J715" s="65"/>
      <c r="K715" s="65"/>
      <c r="L715" s="65"/>
      <c r="M715" s="65"/>
      <c r="N715" s="65"/>
      <c r="O715" s="65"/>
      <c r="P715" s="65"/>
      <c r="Q715" s="59"/>
      <c r="R715" s="59"/>
      <c r="S715" s="59"/>
      <c r="T715" s="59"/>
      <c r="U715" s="59"/>
      <c r="V715" s="59"/>
      <c r="W715" s="59"/>
      <c r="X715" s="59"/>
      <c r="Y715" s="59"/>
      <c r="Z715" s="59"/>
      <c r="AA715" s="59"/>
      <c r="AB715" s="59"/>
      <c r="AC715" s="59"/>
      <c r="AD715" s="59"/>
      <c r="AE715" s="59" t="s">
        <v>2839</v>
      </c>
      <c r="AF715" s="59" t="s">
        <v>2840</v>
      </c>
      <c r="AG715" s="59" t="str">
        <f t="shared" si="65"/>
        <v>A622125</v>
      </c>
      <c r="AH715" s="59" t="s">
        <v>635</v>
      </c>
    </row>
    <row r="716" spans="1:34" ht="15.75" customHeight="1">
      <c r="A716" s="59"/>
      <c r="B716" s="59"/>
      <c r="C716" s="31"/>
      <c r="D716" s="59"/>
      <c r="E716" s="59"/>
      <c r="F716" s="59"/>
      <c r="G716" s="59"/>
      <c r="H716" s="65"/>
      <c r="I716" s="65"/>
      <c r="J716" s="65"/>
      <c r="K716" s="65"/>
      <c r="L716" s="65"/>
      <c r="M716" s="65"/>
      <c r="N716" s="65"/>
      <c r="O716" s="65"/>
      <c r="P716" s="65"/>
      <c r="Q716" s="59"/>
      <c r="R716" s="59"/>
      <c r="S716" s="59"/>
      <c r="T716" s="59"/>
      <c r="U716" s="59"/>
      <c r="V716" s="59"/>
      <c r="W716" s="59"/>
      <c r="X716" s="59"/>
      <c r="Y716" s="59"/>
      <c r="Z716" s="59"/>
      <c r="AA716" s="59"/>
      <c r="AB716" s="59"/>
      <c r="AC716" s="59"/>
      <c r="AD716" s="59"/>
      <c r="AE716" s="59" t="s">
        <v>2841</v>
      </c>
      <c r="AF716" s="59" t="s">
        <v>2842</v>
      </c>
      <c r="AG716" s="59" t="str">
        <f t="shared" si="65"/>
        <v>A622125</v>
      </c>
      <c r="AH716" s="59" t="s">
        <v>635</v>
      </c>
    </row>
    <row r="717" spans="1:34" ht="15.75" customHeight="1">
      <c r="A717" s="59"/>
      <c r="B717" s="59"/>
      <c r="C717" s="31"/>
      <c r="D717" s="59"/>
      <c r="E717" s="59"/>
      <c r="F717" s="59"/>
      <c r="G717" s="59"/>
      <c r="H717" s="65"/>
      <c r="I717" s="65"/>
      <c r="J717" s="65"/>
      <c r="K717" s="65"/>
      <c r="L717" s="65"/>
      <c r="M717" s="65"/>
      <c r="N717" s="65"/>
      <c r="O717" s="65"/>
      <c r="P717" s="65"/>
      <c r="Q717" s="59"/>
      <c r="R717" s="59"/>
      <c r="S717" s="59"/>
      <c r="T717" s="59"/>
      <c r="U717" s="59"/>
      <c r="V717" s="59"/>
      <c r="W717" s="59"/>
      <c r="X717" s="59"/>
      <c r="Y717" s="59"/>
      <c r="Z717" s="59"/>
      <c r="AA717" s="59"/>
      <c r="AB717" s="59"/>
      <c r="AC717" s="59"/>
      <c r="AD717" s="59"/>
      <c r="AE717" s="59" t="s">
        <v>2843</v>
      </c>
      <c r="AF717" s="59" t="s">
        <v>2844</v>
      </c>
      <c r="AG717" s="59" t="str">
        <f t="shared" si="65"/>
        <v>A622125</v>
      </c>
      <c r="AH717" s="59" t="s">
        <v>635</v>
      </c>
    </row>
    <row r="718" spans="1:34" ht="15.75" customHeight="1">
      <c r="A718" s="59"/>
      <c r="B718" s="59"/>
      <c r="C718" s="31"/>
      <c r="D718" s="59"/>
      <c r="E718" s="59"/>
      <c r="F718" s="59"/>
      <c r="G718" s="59"/>
      <c r="H718" s="65"/>
      <c r="I718" s="65"/>
      <c r="J718" s="65"/>
      <c r="K718" s="65"/>
      <c r="L718" s="65"/>
      <c r="M718" s="65"/>
      <c r="N718" s="65"/>
      <c r="O718" s="65"/>
      <c r="P718" s="65"/>
      <c r="Q718" s="59"/>
      <c r="R718" s="59"/>
      <c r="S718" s="59"/>
      <c r="T718" s="59"/>
      <c r="U718" s="59"/>
      <c r="V718" s="59"/>
      <c r="W718" s="59"/>
      <c r="X718" s="59"/>
      <c r="Y718" s="59"/>
      <c r="Z718" s="59"/>
      <c r="AA718" s="59"/>
      <c r="AB718" s="59"/>
      <c r="AC718" s="59"/>
      <c r="AD718" s="59"/>
      <c r="AE718" s="59" t="s">
        <v>2845</v>
      </c>
      <c r="AF718" s="59" t="s">
        <v>2846</v>
      </c>
      <c r="AG718" s="59" t="str">
        <f t="shared" si="65"/>
        <v>A622125</v>
      </c>
      <c r="AH718" s="59" t="s">
        <v>635</v>
      </c>
    </row>
    <row r="719" spans="1:34" ht="15.75" customHeight="1">
      <c r="A719" s="59"/>
      <c r="B719" s="59"/>
      <c r="C719" s="31"/>
      <c r="D719" s="59"/>
      <c r="E719" s="59"/>
      <c r="F719" s="59"/>
      <c r="G719" s="59"/>
      <c r="H719" s="65"/>
      <c r="I719" s="65"/>
      <c r="J719" s="65"/>
      <c r="K719" s="65"/>
      <c r="L719" s="65"/>
      <c r="M719" s="65"/>
      <c r="N719" s="65"/>
      <c r="O719" s="65"/>
      <c r="P719" s="65"/>
      <c r="Q719" s="59"/>
      <c r="R719" s="59"/>
      <c r="S719" s="59"/>
      <c r="T719" s="59"/>
      <c r="U719" s="59"/>
      <c r="V719" s="59"/>
      <c r="W719" s="59"/>
      <c r="X719" s="59"/>
      <c r="Y719" s="59"/>
      <c r="Z719" s="59"/>
      <c r="AA719" s="59"/>
      <c r="AB719" s="59"/>
      <c r="AC719" s="59"/>
      <c r="AD719" s="59"/>
      <c r="AE719" s="59" t="s">
        <v>2847</v>
      </c>
      <c r="AF719" s="59" t="s">
        <v>2848</v>
      </c>
      <c r="AG719" s="59" t="str">
        <f t="shared" si="65"/>
        <v>A622125</v>
      </c>
      <c r="AH719" s="59" t="s">
        <v>635</v>
      </c>
    </row>
    <row r="720" spans="1:34" ht="15.75" customHeight="1">
      <c r="A720" s="59"/>
      <c r="B720" s="59"/>
      <c r="C720" s="31"/>
      <c r="D720" s="59"/>
      <c r="E720" s="59"/>
      <c r="F720" s="59"/>
      <c r="G720" s="59"/>
      <c r="H720" s="65"/>
      <c r="I720" s="65"/>
      <c r="J720" s="65"/>
      <c r="K720" s="65"/>
      <c r="L720" s="65"/>
      <c r="M720" s="65"/>
      <c r="N720" s="65"/>
      <c r="O720" s="65"/>
      <c r="P720" s="65"/>
      <c r="Q720" s="59"/>
      <c r="R720" s="59"/>
      <c r="S720" s="59"/>
      <c r="T720" s="59"/>
      <c r="U720" s="59"/>
      <c r="V720" s="59"/>
      <c r="W720" s="59"/>
      <c r="X720" s="59"/>
      <c r="Y720" s="59"/>
      <c r="Z720" s="59"/>
      <c r="AA720" s="59"/>
      <c r="AB720" s="59"/>
      <c r="AC720" s="59"/>
      <c r="AD720" s="59"/>
      <c r="AE720" s="59" t="s">
        <v>2849</v>
      </c>
      <c r="AF720" s="59" t="s">
        <v>2850</v>
      </c>
      <c r="AG720" s="59" t="str">
        <f t="shared" si="65"/>
        <v>A622125</v>
      </c>
      <c r="AH720" s="59" t="s">
        <v>635</v>
      </c>
    </row>
    <row r="721" spans="1:34" ht="15.75" customHeight="1">
      <c r="A721" s="59"/>
      <c r="B721" s="59"/>
      <c r="C721" s="31"/>
      <c r="D721" s="59"/>
      <c r="E721" s="59"/>
      <c r="F721" s="59"/>
      <c r="G721" s="59"/>
      <c r="H721" s="65"/>
      <c r="I721" s="65"/>
      <c r="J721" s="65"/>
      <c r="K721" s="65"/>
      <c r="L721" s="65"/>
      <c r="M721" s="65"/>
      <c r="N721" s="65"/>
      <c r="O721" s="65"/>
      <c r="P721" s="65"/>
      <c r="Q721" s="59"/>
      <c r="R721" s="59"/>
      <c r="S721" s="59"/>
      <c r="T721" s="59"/>
      <c r="U721" s="59"/>
      <c r="V721" s="59"/>
      <c r="W721" s="59"/>
      <c r="X721" s="59"/>
      <c r="Y721" s="59"/>
      <c r="Z721" s="59"/>
      <c r="AA721" s="59"/>
      <c r="AB721" s="59"/>
      <c r="AC721" s="59"/>
      <c r="AD721" s="59"/>
      <c r="AE721" s="59" t="s">
        <v>2851</v>
      </c>
      <c r="AF721" s="59" t="s">
        <v>2852</v>
      </c>
      <c r="AG721" s="59" t="str">
        <f t="shared" si="65"/>
        <v>A622125</v>
      </c>
      <c r="AH721" s="59" t="s">
        <v>635</v>
      </c>
    </row>
    <row r="722" spans="1:34" ht="15.75" customHeight="1">
      <c r="A722" s="59"/>
      <c r="B722" s="59"/>
      <c r="C722" s="31"/>
      <c r="D722" s="59"/>
      <c r="E722" s="59"/>
      <c r="F722" s="59"/>
      <c r="G722" s="59"/>
      <c r="H722" s="65"/>
      <c r="I722" s="65"/>
      <c r="J722" s="65"/>
      <c r="K722" s="65"/>
      <c r="L722" s="65"/>
      <c r="M722" s="65"/>
      <c r="N722" s="65"/>
      <c r="O722" s="65"/>
      <c r="P722" s="65"/>
      <c r="Q722" s="59"/>
      <c r="R722" s="59"/>
      <c r="S722" s="59"/>
      <c r="T722" s="59"/>
      <c r="U722" s="59"/>
      <c r="V722" s="59"/>
      <c r="W722" s="59"/>
      <c r="X722" s="59"/>
      <c r="Y722" s="59"/>
      <c r="Z722" s="59"/>
      <c r="AA722" s="59"/>
      <c r="AB722" s="59"/>
      <c r="AC722" s="59"/>
      <c r="AD722" s="59"/>
      <c r="AE722" s="59" t="s">
        <v>2853</v>
      </c>
      <c r="AF722" s="59" t="s">
        <v>2854</v>
      </c>
      <c r="AG722" s="59" t="str">
        <f t="shared" si="65"/>
        <v>A622125</v>
      </c>
      <c r="AH722" s="59" t="s">
        <v>635</v>
      </c>
    </row>
    <row r="723" spans="1:34" ht="15.75" customHeight="1">
      <c r="A723" s="59"/>
      <c r="B723" s="59"/>
      <c r="C723" s="31"/>
      <c r="D723" s="59"/>
      <c r="E723" s="59"/>
      <c r="F723" s="59"/>
      <c r="G723" s="59"/>
      <c r="H723" s="65"/>
      <c r="I723" s="65"/>
      <c r="J723" s="65"/>
      <c r="K723" s="65"/>
      <c r="L723" s="65"/>
      <c r="M723" s="65"/>
      <c r="N723" s="65"/>
      <c r="O723" s="65"/>
      <c r="P723" s="65"/>
      <c r="Q723" s="59"/>
      <c r="R723" s="59"/>
      <c r="S723" s="59"/>
      <c r="T723" s="59"/>
      <c r="U723" s="59"/>
      <c r="V723" s="59"/>
      <c r="W723" s="59"/>
      <c r="X723" s="59"/>
      <c r="Y723" s="59"/>
      <c r="Z723" s="59"/>
      <c r="AA723" s="59"/>
      <c r="AB723" s="59"/>
      <c r="AC723" s="59"/>
      <c r="AD723" s="59"/>
      <c r="AE723" s="59" t="s">
        <v>2855</v>
      </c>
      <c r="AF723" s="59" t="s">
        <v>2856</v>
      </c>
      <c r="AG723" s="59" t="str">
        <f t="shared" si="65"/>
        <v>A622125</v>
      </c>
      <c r="AH723" s="59" t="s">
        <v>635</v>
      </c>
    </row>
    <row r="724" spans="1:34" ht="15.75" customHeight="1">
      <c r="A724" s="59"/>
      <c r="B724" s="59"/>
      <c r="C724" s="31"/>
      <c r="D724" s="59"/>
      <c r="E724" s="59"/>
      <c r="F724" s="59"/>
      <c r="G724" s="59"/>
      <c r="H724" s="65"/>
      <c r="I724" s="65"/>
      <c r="J724" s="65"/>
      <c r="K724" s="65"/>
      <c r="L724" s="65"/>
      <c r="M724" s="65"/>
      <c r="N724" s="65"/>
      <c r="O724" s="65"/>
      <c r="P724" s="65"/>
      <c r="Q724" s="59"/>
      <c r="R724" s="59"/>
      <c r="S724" s="59"/>
      <c r="T724" s="59"/>
      <c r="U724" s="59"/>
      <c r="V724" s="59"/>
      <c r="W724" s="59"/>
      <c r="X724" s="59"/>
      <c r="Y724" s="59"/>
      <c r="Z724" s="59"/>
      <c r="AA724" s="59"/>
      <c r="AB724" s="59"/>
      <c r="AC724" s="59"/>
      <c r="AD724" s="59"/>
      <c r="AE724" s="59" t="s">
        <v>2857</v>
      </c>
      <c r="AF724" s="59" t="s">
        <v>2858</v>
      </c>
      <c r="AG724" s="59" t="str">
        <f t="shared" si="65"/>
        <v>A622125</v>
      </c>
      <c r="AH724" s="59" t="s">
        <v>635</v>
      </c>
    </row>
    <row r="725" spans="1:34" ht="15.75" customHeight="1">
      <c r="A725" s="59"/>
      <c r="B725" s="59"/>
      <c r="C725" s="31"/>
      <c r="D725" s="59"/>
      <c r="E725" s="59"/>
      <c r="F725" s="59"/>
      <c r="G725" s="59"/>
      <c r="H725" s="65"/>
      <c r="I725" s="65"/>
      <c r="J725" s="65"/>
      <c r="K725" s="65"/>
      <c r="L725" s="65"/>
      <c r="M725" s="65"/>
      <c r="N725" s="65"/>
      <c r="O725" s="65"/>
      <c r="P725" s="65"/>
      <c r="Q725" s="59"/>
      <c r="R725" s="59"/>
      <c r="S725" s="59"/>
      <c r="T725" s="59"/>
      <c r="U725" s="59"/>
      <c r="V725" s="59"/>
      <c r="W725" s="59"/>
      <c r="X725" s="59"/>
      <c r="Y725" s="59"/>
      <c r="Z725" s="59"/>
      <c r="AA725" s="59"/>
      <c r="AB725" s="59"/>
      <c r="AC725" s="59"/>
      <c r="AD725" s="59"/>
      <c r="AE725" s="59" t="s">
        <v>2859</v>
      </c>
      <c r="AF725" s="59" t="s">
        <v>2860</v>
      </c>
      <c r="AG725" s="59" t="str">
        <f t="shared" si="65"/>
        <v>A622125</v>
      </c>
      <c r="AH725" s="59" t="s">
        <v>635</v>
      </c>
    </row>
    <row r="726" spans="1:34" ht="15.75" customHeight="1">
      <c r="A726" s="59"/>
      <c r="B726" s="59"/>
      <c r="C726" s="31"/>
      <c r="D726" s="59"/>
      <c r="E726" s="59"/>
      <c r="F726" s="59"/>
      <c r="G726" s="59"/>
      <c r="H726" s="65"/>
      <c r="I726" s="65"/>
      <c r="J726" s="65"/>
      <c r="K726" s="65"/>
      <c r="L726" s="65"/>
      <c r="M726" s="65"/>
      <c r="N726" s="65"/>
      <c r="O726" s="65"/>
      <c r="P726" s="65"/>
      <c r="Q726" s="59"/>
      <c r="R726" s="59"/>
      <c r="S726" s="59"/>
      <c r="T726" s="59"/>
      <c r="U726" s="59"/>
      <c r="V726" s="59"/>
      <c r="W726" s="59"/>
      <c r="X726" s="59"/>
      <c r="Y726" s="59"/>
      <c r="Z726" s="59"/>
      <c r="AA726" s="59"/>
      <c r="AB726" s="59"/>
      <c r="AC726" s="59"/>
      <c r="AD726" s="59"/>
      <c r="AE726" s="59" t="s">
        <v>2861</v>
      </c>
      <c r="AF726" s="59" t="s">
        <v>2862</v>
      </c>
      <c r="AG726" s="59" t="str">
        <f t="shared" si="65"/>
        <v>A622125</v>
      </c>
      <c r="AH726" s="59" t="s">
        <v>635</v>
      </c>
    </row>
    <row r="727" spans="1:34" ht="15.75" customHeight="1">
      <c r="A727" s="59"/>
      <c r="B727" s="59"/>
      <c r="C727" s="31"/>
      <c r="D727" s="59"/>
      <c r="E727" s="59"/>
      <c r="F727" s="59"/>
      <c r="G727" s="59"/>
      <c r="H727" s="65"/>
      <c r="I727" s="65"/>
      <c r="J727" s="65"/>
      <c r="K727" s="65"/>
      <c r="L727" s="65"/>
      <c r="M727" s="65"/>
      <c r="N727" s="65"/>
      <c r="O727" s="65"/>
      <c r="P727" s="65"/>
      <c r="Q727" s="59"/>
      <c r="R727" s="59"/>
      <c r="S727" s="59"/>
      <c r="T727" s="59"/>
      <c r="U727" s="59"/>
      <c r="V727" s="59"/>
      <c r="W727" s="59"/>
      <c r="X727" s="59"/>
      <c r="Y727" s="59"/>
      <c r="Z727" s="59"/>
      <c r="AA727" s="59"/>
      <c r="AB727" s="59"/>
      <c r="AC727" s="59"/>
      <c r="AD727" s="59"/>
      <c r="AE727" s="59" t="s">
        <v>2863</v>
      </c>
      <c r="AF727" s="59" t="s">
        <v>2864</v>
      </c>
      <c r="AG727" s="59" t="str">
        <f t="shared" si="65"/>
        <v>A622125</v>
      </c>
      <c r="AH727" s="59" t="s">
        <v>635</v>
      </c>
    </row>
    <row r="728" spans="1:34" ht="15.75" customHeight="1">
      <c r="A728" s="59"/>
      <c r="B728" s="59"/>
      <c r="C728" s="31"/>
      <c r="D728" s="59"/>
      <c r="E728" s="59"/>
      <c r="F728" s="59"/>
      <c r="G728" s="59"/>
      <c r="H728" s="65"/>
      <c r="I728" s="65"/>
      <c r="J728" s="65"/>
      <c r="K728" s="65"/>
      <c r="L728" s="65"/>
      <c r="M728" s="65"/>
      <c r="N728" s="65"/>
      <c r="O728" s="65"/>
      <c r="P728" s="65"/>
      <c r="Q728" s="59"/>
      <c r="R728" s="59"/>
      <c r="S728" s="59"/>
      <c r="T728" s="59"/>
      <c r="U728" s="59"/>
      <c r="V728" s="59"/>
      <c r="W728" s="59"/>
      <c r="X728" s="59"/>
      <c r="Y728" s="59"/>
      <c r="Z728" s="59"/>
      <c r="AA728" s="59"/>
      <c r="AB728" s="59"/>
      <c r="AC728" s="59"/>
      <c r="AD728" s="59"/>
      <c r="AE728" s="59" t="s">
        <v>2865</v>
      </c>
      <c r="AF728" s="59" t="s">
        <v>2866</v>
      </c>
      <c r="AG728" s="59" t="str">
        <f t="shared" si="65"/>
        <v>A622125</v>
      </c>
      <c r="AH728" s="59" t="s">
        <v>635</v>
      </c>
    </row>
    <row r="729" spans="1:34" ht="15.75" customHeight="1">
      <c r="A729" s="59"/>
      <c r="B729" s="59"/>
      <c r="C729" s="31"/>
      <c r="D729" s="59"/>
      <c r="E729" s="59"/>
      <c r="F729" s="59"/>
      <c r="G729" s="59"/>
      <c r="H729" s="65"/>
      <c r="I729" s="65"/>
      <c r="J729" s="65"/>
      <c r="K729" s="65"/>
      <c r="L729" s="65"/>
      <c r="M729" s="65"/>
      <c r="N729" s="65"/>
      <c r="O729" s="65"/>
      <c r="P729" s="65"/>
      <c r="Q729" s="59"/>
      <c r="R729" s="59"/>
      <c r="S729" s="59"/>
      <c r="T729" s="59"/>
      <c r="U729" s="59"/>
      <c r="V729" s="59"/>
      <c r="W729" s="59"/>
      <c r="X729" s="59"/>
      <c r="Y729" s="59"/>
      <c r="Z729" s="59"/>
      <c r="AA729" s="59"/>
      <c r="AB729" s="59"/>
      <c r="AC729" s="59"/>
      <c r="AD729" s="59"/>
      <c r="AE729" s="59" t="s">
        <v>2867</v>
      </c>
      <c r="AF729" s="59" t="s">
        <v>2868</v>
      </c>
      <c r="AG729" s="59" t="str">
        <f t="shared" si="65"/>
        <v>A622125</v>
      </c>
      <c r="AH729" s="59" t="s">
        <v>635</v>
      </c>
    </row>
    <row r="730" spans="1:34" ht="15.75" customHeight="1">
      <c r="A730" s="59"/>
      <c r="B730" s="59"/>
      <c r="C730" s="31"/>
      <c r="D730" s="59"/>
      <c r="E730" s="59"/>
      <c r="F730" s="59"/>
      <c r="G730" s="59"/>
      <c r="H730" s="65"/>
      <c r="I730" s="65"/>
      <c r="J730" s="65"/>
      <c r="K730" s="65"/>
      <c r="L730" s="65"/>
      <c r="M730" s="65"/>
      <c r="N730" s="65"/>
      <c r="O730" s="65"/>
      <c r="P730" s="65"/>
      <c r="Q730" s="59"/>
      <c r="R730" s="59"/>
      <c r="S730" s="59"/>
      <c r="T730" s="59"/>
      <c r="U730" s="59"/>
      <c r="V730" s="59"/>
      <c r="W730" s="59"/>
      <c r="X730" s="59"/>
      <c r="Y730" s="59"/>
      <c r="Z730" s="59"/>
      <c r="AA730" s="59"/>
      <c r="AB730" s="59"/>
      <c r="AC730" s="59"/>
      <c r="AD730" s="59"/>
      <c r="AE730" s="59" t="s">
        <v>2869</v>
      </c>
      <c r="AF730" s="59" t="s">
        <v>2870</v>
      </c>
      <c r="AG730" s="59" t="str">
        <f t="shared" si="65"/>
        <v>A622125</v>
      </c>
      <c r="AH730" s="59" t="s">
        <v>635</v>
      </c>
    </row>
    <row r="731" spans="1:34" ht="15.75" customHeight="1">
      <c r="A731" s="59"/>
      <c r="B731" s="59"/>
      <c r="C731" s="31"/>
      <c r="D731" s="59"/>
      <c r="E731" s="59"/>
      <c r="F731" s="59"/>
      <c r="G731" s="59"/>
      <c r="H731" s="65"/>
      <c r="I731" s="65"/>
      <c r="J731" s="65"/>
      <c r="K731" s="65"/>
      <c r="L731" s="65"/>
      <c r="M731" s="65"/>
      <c r="N731" s="65"/>
      <c r="O731" s="65"/>
      <c r="P731" s="65"/>
      <c r="Q731" s="59"/>
      <c r="R731" s="59"/>
      <c r="S731" s="59"/>
      <c r="T731" s="59"/>
      <c r="U731" s="59"/>
      <c r="V731" s="59"/>
      <c r="W731" s="59"/>
      <c r="X731" s="59"/>
      <c r="Y731" s="59"/>
      <c r="Z731" s="59"/>
      <c r="AA731" s="59"/>
      <c r="AB731" s="59"/>
      <c r="AC731" s="59"/>
      <c r="AD731" s="59"/>
      <c r="AE731" s="59" t="s">
        <v>2871</v>
      </c>
      <c r="AF731" s="59" t="s">
        <v>2872</v>
      </c>
      <c r="AG731" s="59" t="str">
        <f t="shared" si="65"/>
        <v>A622125</v>
      </c>
      <c r="AH731" s="59" t="s">
        <v>635</v>
      </c>
    </row>
    <row r="732" spans="1:34" ht="15.75" customHeight="1">
      <c r="A732" s="59"/>
      <c r="B732" s="59"/>
      <c r="C732" s="31"/>
      <c r="D732" s="59"/>
      <c r="E732" s="59"/>
      <c r="F732" s="59"/>
      <c r="G732" s="59"/>
      <c r="H732" s="65"/>
      <c r="I732" s="65"/>
      <c r="J732" s="65"/>
      <c r="K732" s="65"/>
      <c r="L732" s="65"/>
      <c r="M732" s="65"/>
      <c r="N732" s="65"/>
      <c r="O732" s="65"/>
      <c r="P732" s="65"/>
      <c r="Q732" s="59"/>
      <c r="R732" s="59"/>
      <c r="S732" s="59"/>
      <c r="T732" s="59"/>
      <c r="U732" s="59"/>
      <c r="V732" s="59"/>
      <c r="W732" s="59"/>
      <c r="X732" s="59"/>
      <c r="Y732" s="59"/>
      <c r="Z732" s="59"/>
      <c r="AA732" s="59"/>
      <c r="AB732" s="59"/>
      <c r="AC732" s="59"/>
      <c r="AD732" s="59"/>
      <c r="AE732" s="59" t="s">
        <v>2873</v>
      </c>
      <c r="AF732" s="59" t="s">
        <v>2874</v>
      </c>
      <c r="AG732" s="59" t="str">
        <f t="shared" si="65"/>
        <v>A622125</v>
      </c>
      <c r="AH732" s="59" t="s">
        <v>635</v>
      </c>
    </row>
    <row r="733" spans="1:34" ht="15.75" customHeight="1">
      <c r="A733" s="59"/>
      <c r="B733" s="59"/>
      <c r="C733" s="31"/>
      <c r="D733" s="59"/>
      <c r="E733" s="59"/>
      <c r="F733" s="59"/>
      <c r="G733" s="59"/>
      <c r="H733" s="65"/>
      <c r="I733" s="65"/>
      <c r="J733" s="65"/>
      <c r="K733" s="65"/>
      <c r="L733" s="65"/>
      <c r="M733" s="65"/>
      <c r="N733" s="65"/>
      <c r="O733" s="65"/>
      <c r="P733" s="65"/>
      <c r="Q733" s="59"/>
      <c r="R733" s="59"/>
      <c r="S733" s="59"/>
      <c r="T733" s="59"/>
      <c r="U733" s="59"/>
      <c r="V733" s="59"/>
      <c r="W733" s="59"/>
      <c r="X733" s="59"/>
      <c r="Y733" s="59"/>
      <c r="Z733" s="59"/>
      <c r="AA733" s="59"/>
      <c r="AB733" s="59"/>
      <c r="AC733" s="59"/>
      <c r="AD733" s="59"/>
      <c r="AE733" s="59" t="s">
        <v>2875</v>
      </c>
      <c r="AF733" s="59" t="s">
        <v>2424</v>
      </c>
      <c r="AG733" s="59" t="str">
        <f t="shared" si="65"/>
        <v>A622125</v>
      </c>
      <c r="AH733" s="59" t="s">
        <v>635</v>
      </c>
    </row>
    <row r="734" spans="1:34" ht="15.75" customHeight="1">
      <c r="A734" s="59"/>
      <c r="B734" s="59"/>
      <c r="C734" s="31"/>
      <c r="D734" s="59"/>
      <c r="E734" s="59"/>
      <c r="F734" s="59"/>
      <c r="G734" s="59"/>
      <c r="H734" s="65"/>
      <c r="I734" s="65"/>
      <c r="J734" s="65"/>
      <c r="K734" s="65"/>
      <c r="L734" s="65"/>
      <c r="M734" s="65"/>
      <c r="N734" s="65"/>
      <c r="O734" s="65"/>
      <c r="P734" s="65"/>
      <c r="Q734" s="59"/>
      <c r="R734" s="59"/>
      <c r="S734" s="59"/>
      <c r="T734" s="59"/>
      <c r="U734" s="59"/>
      <c r="V734" s="59"/>
      <c r="W734" s="59"/>
      <c r="X734" s="59"/>
      <c r="Y734" s="59"/>
      <c r="Z734" s="59"/>
      <c r="AA734" s="59"/>
      <c r="AB734" s="59"/>
      <c r="AC734" s="59"/>
      <c r="AD734" s="59"/>
      <c r="AE734" s="59" t="s">
        <v>2876</v>
      </c>
      <c r="AF734" s="59" t="s">
        <v>2877</v>
      </c>
      <c r="AG734" s="59" t="str">
        <f t="shared" si="65"/>
        <v>A622125</v>
      </c>
      <c r="AH734" s="59" t="s">
        <v>635</v>
      </c>
    </row>
    <row r="735" spans="1:34" ht="15.75" customHeight="1">
      <c r="A735" s="59"/>
      <c r="B735" s="59"/>
      <c r="C735" s="31"/>
      <c r="D735" s="59"/>
      <c r="E735" s="59"/>
      <c r="F735" s="59"/>
      <c r="G735" s="59"/>
      <c r="H735" s="65"/>
      <c r="I735" s="65"/>
      <c r="J735" s="65"/>
      <c r="K735" s="65"/>
      <c r="L735" s="65"/>
      <c r="M735" s="65"/>
      <c r="N735" s="65"/>
      <c r="O735" s="65"/>
      <c r="P735" s="65"/>
      <c r="Q735" s="59"/>
      <c r="R735" s="59"/>
      <c r="S735" s="59"/>
      <c r="T735" s="59"/>
      <c r="U735" s="59"/>
      <c r="V735" s="59"/>
      <c r="W735" s="59"/>
      <c r="X735" s="59"/>
      <c r="Y735" s="59"/>
      <c r="Z735" s="59"/>
      <c r="AA735" s="59"/>
      <c r="AB735" s="59"/>
      <c r="AC735" s="59"/>
      <c r="AD735" s="59"/>
      <c r="AE735" s="59" t="s">
        <v>2878</v>
      </c>
      <c r="AF735" s="59" t="s">
        <v>2879</v>
      </c>
      <c r="AG735" s="59" t="str">
        <f t="shared" si="65"/>
        <v>A622125</v>
      </c>
      <c r="AH735" s="59" t="s">
        <v>635</v>
      </c>
    </row>
    <row r="736" spans="1:34" ht="15.75" customHeight="1">
      <c r="A736" s="59"/>
      <c r="B736" s="59"/>
      <c r="C736" s="31"/>
      <c r="D736" s="59"/>
      <c r="E736" s="59"/>
      <c r="F736" s="59"/>
      <c r="G736" s="59"/>
      <c r="H736" s="65"/>
      <c r="I736" s="65"/>
      <c r="J736" s="65"/>
      <c r="K736" s="65"/>
      <c r="L736" s="65"/>
      <c r="M736" s="65"/>
      <c r="N736" s="65"/>
      <c r="O736" s="65"/>
      <c r="P736" s="65"/>
      <c r="Q736" s="59"/>
      <c r="R736" s="59"/>
      <c r="S736" s="59"/>
      <c r="T736" s="59"/>
      <c r="U736" s="59"/>
      <c r="V736" s="59"/>
      <c r="W736" s="59"/>
      <c r="X736" s="59"/>
      <c r="Y736" s="59"/>
      <c r="Z736" s="59"/>
      <c r="AA736" s="59"/>
      <c r="AB736" s="59"/>
      <c r="AC736" s="59"/>
      <c r="AD736" s="59"/>
      <c r="AE736" s="59" t="s">
        <v>2880</v>
      </c>
      <c r="AF736" s="59" t="s">
        <v>2881</v>
      </c>
      <c r="AG736" s="59" t="str">
        <f t="shared" si="65"/>
        <v>A622125</v>
      </c>
      <c r="AH736" s="59" t="s">
        <v>635</v>
      </c>
    </row>
    <row r="737" spans="1:34" ht="15.75" customHeight="1">
      <c r="A737" s="59"/>
      <c r="B737" s="59"/>
      <c r="C737" s="31"/>
      <c r="D737" s="59"/>
      <c r="E737" s="59"/>
      <c r="F737" s="59"/>
      <c r="G737" s="59"/>
      <c r="H737" s="65"/>
      <c r="I737" s="65"/>
      <c r="J737" s="65"/>
      <c r="K737" s="65"/>
      <c r="L737" s="65"/>
      <c r="M737" s="65"/>
      <c r="N737" s="65"/>
      <c r="O737" s="65"/>
      <c r="P737" s="65"/>
      <c r="Q737" s="59"/>
      <c r="R737" s="59"/>
      <c r="S737" s="59"/>
      <c r="T737" s="59"/>
      <c r="U737" s="59"/>
      <c r="V737" s="59"/>
      <c r="W737" s="59"/>
      <c r="X737" s="59"/>
      <c r="Y737" s="59"/>
      <c r="Z737" s="59"/>
      <c r="AA737" s="59"/>
      <c r="AB737" s="59"/>
      <c r="AC737" s="59"/>
      <c r="AD737" s="59"/>
      <c r="AE737" s="59" t="s">
        <v>2882</v>
      </c>
      <c r="AF737" s="59" t="s">
        <v>2883</v>
      </c>
      <c r="AG737" s="59" t="str">
        <f t="shared" si="65"/>
        <v>A622125</v>
      </c>
      <c r="AH737" s="59" t="s">
        <v>635</v>
      </c>
    </row>
    <row r="738" spans="1:34" ht="15.75" customHeight="1">
      <c r="A738" s="59"/>
      <c r="B738" s="59"/>
      <c r="C738" s="31"/>
      <c r="D738" s="59"/>
      <c r="E738" s="59"/>
      <c r="F738" s="59"/>
      <c r="G738" s="59"/>
      <c r="H738" s="65"/>
      <c r="I738" s="65"/>
      <c r="J738" s="65"/>
      <c r="K738" s="65"/>
      <c r="L738" s="65"/>
      <c r="M738" s="65"/>
      <c r="N738" s="65"/>
      <c r="O738" s="65"/>
      <c r="P738" s="65"/>
      <c r="Q738" s="59"/>
      <c r="R738" s="59"/>
      <c r="S738" s="59"/>
      <c r="T738" s="59"/>
      <c r="U738" s="59"/>
      <c r="V738" s="59"/>
      <c r="W738" s="59"/>
      <c r="X738" s="59"/>
      <c r="Y738" s="59"/>
      <c r="Z738" s="59"/>
      <c r="AA738" s="59"/>
      <c r="AB738" s="59"/>
      <c r="AC738" s="59"/>
      <c r="AD738" s="59"/>
      <c r="AE738" s="59" t="s">
        <v>2884</v>
      </c>
      <c r="AF738" s="59" t="s">
        <v>2885</v>
      </c>
      <c r="AG738" s="59" t="str">
        <f t="shared" si="65"/>
        <v>A622125</v>
      </c>
      <c r="AH738" s="59" t="s">
        <v>635</v>
      </c>
    </row>
    <row r="739" spans="1:34" ht="15.75" customHeight="1">
      <c r="A739" s="59"/>
      <c r="B739" s="59"/>
      <c r="C739" s="31"/>
      <c r="D739" s="59"/>
      <c r="E739" s="59"/>
      <c r="F739" s="59"/>
      <c r="G739" s="59"/>
      <c r="H739" s="65"/>
      <c r="I739" s="65"/>
      <c r="J739" s="65"/>
      <c r="K739" s="65"/>
      <c r="L739" s="65"/>
      <c r="M739" s="65"/>
      <c r="N739" s="65"/>
      <c r="O739" s="65"/>
      <c r="P739" s="65"/>
      <c r="Q739" s="59"/>
      <c r="R739" s="59"/>
      <c r="S739" s="59"/>
      <c r="T739" s="59"/>
      <c r="U739" s="59"/>
      <c r="V739" s="59"/>
      <c r="W739" s="59"/>
      <c r="X739" s="59"/>
      <c r="Y739" s="59"/>
      <c r="Z739" s="59"/>
      <c r="AA739" s="59"/>
      <c r="AB739" s="59"/>
      <c r="AC739" s="59"/>
      <c r="AD739" s="59"/>
      <c r="AE739" s="59" t="s">
        <v>2886</v>
      </c>
      <c r="AF739" s="59" t="s">
        <v>2887</v>
      </c>
      <c r="AG739" s="59" t="str">
        <f t="shared" si="65"/>
        <v>A622125</v>
      </c>
      <c r="AH739" s="59" t="s">
        <v>635</v>
      </c>
    </row>
    <row r="740" spans="1:34" ht="15.75" customHeight="1">
      <c r="A740" s="59"/>
      <c r="B740" s="59"/>
      <c r="C740" s="31"/>
      <c r="D740" s="59"/>
      <c r="E740" s="59"/>
      <c r="F740" s="59"/>
      <c r="G740" s="59"/>
      <c r="H740" s="65"/>
      <c r="I740" s="65"/>
      <c r="J740" s="65"/>
      <c r="K740" s="65"/>
      <c r="L740" s="65"/>
      <c r="M740" s="65"/>
      <c r="N740" s="65"/>
      <c r="O740" s="65"/>
      <c r="P740" s="65"/>
      <c r="Q740" s="59"/>
      <c r="R740" s="59"/>
      <c r="S740" s="59"/>
      <c r="T740" s="59"/>
      <c r="U740" s="59"/>
      <c r="V740" s="59"/>
      <c r="W740" s="59"/>
      <c r="X740" s="59"/>
      <c r="Y740" s="59"/>
      <c r="Z740" s="59"/>
      <c r="AA740" s="59"/>
      <c r="AB740" s="59"/>
      <c r="AC740" s="59"/>
      <c r="AD740" s="59"/>
      <c r="AE740" s="59" t="s">
        <v>2888</v>
      </c>
      <c r="AF740" s="59" t="s">
        <v>1953</v>
      </c>
      <c r="AG740" s="59" t="str">
        <f t="shared" si="65"/>
        <v>A622125</v>
      </c>
      <c r="AH740" s="59" t="s">
        <v>635</v>
      </c>
    </row>
    <row r="741" spans="1:34" ht="15.75" customHeight="1">
      <c r="A741" s="59"/>
      <c r="B741" s="59"/>
      <c r="C741" s="31"/>
      <c r="D741" s="59"/>
      <c r="E741" s="59"/>
      <c r="F741" s="59"/>
      <c r="G741" s="59"/>
      <c r="H741" s="65"/>
      <c r="I741" s="65"/>
      <c r="J741" s="65"/>
      <c r="K741" s="65"/>
      <c r="L741" s="65"/>
      <c r="M741" s="65"/>
      <c r="N741" s="65"/>
      <c r="O741" s="65"/>
      <c r="P741" s="65"/>
      <c r="Q741" s="59"/>
      <c r="R741" s="59"/>
      <c r="S741" s="59"/>
      <c r="T741" s="59"/>
      <c r="U741" s="59"/>
      <c r="V741" s="59"/>
      <c r="W741" s="59"/>
      <c r="X741" s="59"/>
      <c r="Y741" s="59"/>
      <c r="Z741" s="59"/>
      <c r="AA741" s="59"/>
      <c r="AB741" s="59"/>
      <c r="AC741" s="59"/>
      <c r="AD741" s="59"/>
      <c r="AE741" s="59" t="s">
        <v>2889</v>
      </c>
      <c r="AF741" s="59" t="s">
        <v>2890</v>
      </c>
      <c r="AG741" s="59" t="str">
        <f t="shared" si="65"/>
        <v>A622125</v>
      </c>
      <c r="AH741" s="59" t="s">
        <v>635</v>
      </c>
    </row>
    <row r="742" spans="1:34" ht="15.75" customHeight="1">
      <c r="A742" s="59"/>
      <c r="B742" s="59"/>
      <c r="C742" s="31"/>
      <c r="D742" s="59"/>
      <c r="E742" s="59"/>
      <c r="F742" s="59"/>
      <c r="G742" s="59"/>
      <c r="H742" s="65"/>
      <c r="I742" s="65"/>
      <c r="J742" s="65"/>
      <c r="K742" s="65"/>
      <c r="L742" s="65"/>
      <c r="M742" s="65"/>
      <c r="N742" s="65"/>
      <c r="O742" s="65"/>
      <c r="P742" s="65"/>
      <c r="Q742" s="59"/>
      <c r="R742" s="59"/>
      <c r="S742" s="59"/>
      <c r="T742" s="59"/>
      <c r="U742" s="59"/>
      <c r="V742" s="59"/>
      <c r="W742" s="59"/>
      <c r="X742" s="59"/>
      <c r="Y742" s="59"/>
      <c r="Z742" s="59"/>
      <c r="AA742" s="59"/>
      <c r="AB742" s="59"/>
      <c r="AC742" s="59"/>
      <c r="AD742" s="59"/>
      <c r="AE742" s="59" t="s">
        <v>2891</v>
      </c>
      <c r="AF742" s="59" t="s">
        <v>2892</v>
      </c>
      <c r="AG742" s="59" t="str">
        <f t="shared" si="65"/>
        <v>A622125</v>
      </c>
      <c r="AH742" s="59" t="s">
        <v>635</v>
      </c>
    </row>
    <row r="743" spans="1:34" ht="15.75" customHeight="1">
      <c r="A743" s="59"/>
      <c r="B743" s="59"/>
      <c r="C743" s="31"/>
      <c r="D743" s="59"/>
      <c r="E743" s="59"/>
      <c r="F743" s="59"/>
      <c r="G743" s="59"/>
      <c r="H743" s="65"/>
      <c r="I743" s="65"/>
      <c r="J743" s="65"/>
      <c r="K743" s="65"/>
      <c r="L743" s="65"/>
      <c r="M743" s="65"/>
      <c r="N743" s="65"/>
      <c r="O743" s="65"/>
      <c r="P743" s="65"/>
      <c r="Q743" s="59"/>
      <c r="R743" s="59"/>
      <c r="S743" s="59"/>
      <c r="T743" s="59"/>
      <c r="U743" s="59"/>
      <c r="V743" s="59"/>
      <c r="W743" s="59"/>
      <c r="X743" s="59"/>
      <c r="Y743" s="59"/>
      <c r="Z743" s="59"/>
      <c r="AA743" s="59"/>
      <c r="AB743" s="59"/>
      <c r="AC743" s="59"/>
      <c r="AD743" s="59"/>
      <c r="AE743" s="59" t="s">
        <v>2893</v>
      </c>
      <c r="AF743" s="59" t="s">
        <v>2894</v>
      </c>
      <c r="AG743" s="59" t="str">
        <f t="shared" si="65"/>
        <v>A622125</v>
      </c>
      <c r="AH743" s="59" t="s">
        <v>635</v>
      </c>
    </row>
    <row r="744" spans="1:34" ht="15.75" customHeight="1">
      <c r="A744" s="59"/>
      <c r="B744" s="59"/>
      <c r="C744" s="31"/>
      <c r="D744" s="59"/>
      <c r="E744" s="59"/>
      <c r="F744" s="59"/>
      <c r="G744" s="59"/>
      <c r="H744" s="65"/>
      <c r="I744" s="65"/>
      <c r="J744" s="65"/>
      <c r="K744" s="65"/>
      <c r="L744" s="65"/>
      <c r="M744" s="65"/>
      <c r="N744" s="65"/>
      <c r="O744" s="65"/>
      <c r="P744" s="65"/>
      <c r="Q744" s="59"/>
      <c r="R744" s="59"/>
      <c r="S744" s="59"/>
      <c r="T744" s="59"/>
      <c r="U744" s="59"/>
      <c r="V744" s="59"/>
      <c r="W744" s="59"/>
      <c r="X744" s="59"/>
      <c r="Y744" s="59"/>
      <c r="Z744" s="59"/>
      <c r="AA744" s="59"/>
      <c r="AB744" s="59"/>
      <c r="AC744" s="59"/>
      <c r="AD744" s="59"/>
      <c r="AE744" s="59" t="s">
        <v>2895</v>
      </c>
      <c r="AF744" s="59" t="s">
        <v>2896</v>
      </c>
      <c r="AG744" s="59" t="str">
        <f t="shared" si="65"/>
        <v>A622125</v>
      </c>
      <c r="AH744" s="59" t="s">
        <v>635</v>
      </c>
    </row>
    <row r="745" spans="1:34" ht="15.75" customHeight="1">
      <c r="A745" s="59"/>
      <c r="B745" s="59"/>
      <c r="C745" s="31"/>
      <c r="D745" s="59"/>
      <c r="E745" s="59"/>
      <c r="F745" s="59"/>
      <c r="G745" s="59"/>
      <c r="H745" s="65"/>
      <c r="I745" s="65"/>
      <c r="J745" s="65"/>
      <c r="K745" s="65"/>
      <c r="L745" s="65"/>
      <c r="M745" s="65"/>
      <c r="N745" s="65"/>
      <c r="O745" s="65"/>
      <c r="P745" s="65"/>
      <c r="Q745" s="59"/>
      <c r="R745" s="59"/>
      <c r="S745" s="59"/>
      <c r="T745" s="59"/>
      <c r="U745" s="59"/>
      <c r="V745" s="59"/>
      <c r="W745" s="59"/>
      <c r="X745" s="59"/>
      <c r="Y745" s="59"/>
      <c r="Z745" s="59"/>
      <c r="AA745" s="59"/>
      <c r="AB745" s="59"/>
      <c r="AC745" s="59"/>
      <c r="AD745" s="59"/>
      <c r="AE745" s="59" t="s">
        <v>2897</v>
      </c>
      <c r="AF745" s="59" t="s">
        <v>2898</v>
      </c>
      <c r="AG745" s="59" t="str">
        <f t="shared" si="65"/>
        <v>A622125</v>
      </c>
      <c r="AH745" s="59" t="s">
        <v>635</v>
      </c>
    </row>
    <row r="746" spans="1:34" ht="15.75" customHeight="1">
      <c r="A746" s="59"/>
      <c r="B746" s="59"/>
      <c r="C746" s="31"/>
      <c r="D746" s="59"/>
      <c r="E746" s="59"/>
      <c r="F746" s="59"/>
      <c r="G746" s="59"/>
      <c r="H746" s="65"/>
      <c r="I746" s="65"/>
      <c r="J746" s="65"/>
      <c r="K746" s="65"/>
      <c r="L746" s="65"/>
      <c r="M746" s="65"/>
      <c r="N746" s="65"/>
      <c r="O746" s="65"/>
      <c r="P746" s="65"/>
      <c r="Q746" s="59"/>
      <c r="R746" s="59"/>
      <c r="S746" s="59"/>
      <c r="T746" s="59"/>
      <c r="U746" s="59"/>
      <c r="V746" s="59"/>
      <c r="W746" s="59"/>
      <c r="X746" s="59"/>
      <c r="Y746" s="59"/>
      <c r="Z746" s="59"/>
      <c r="AA746" s="59"/>
      <c r="AB746" s="59"/>
      <c r="AC746" s="59"/>
      <c r="AD746" s="59"/>
      <c r="AE746" s="59" t="s">
        <v>2899</v>
      </c>
      <c r="AF746" s="59" t="s">
        <v>2900</v>
      </c>
      <c r="AG746" s="59" t="str">
        <f t="shared" si="65"/>
        <v>A622125</v>
      </c>
      <c r="AH746" s="59" t="s">
        <v>635</v>
      </c>
    </row>
    <row r="747" spans="1:34" ht="15.75" customHeight="1">
      <c r="A747" s="59"/>
      <c r="B747" s="59"/>
      <c r="C747" s="31"/>
      <c r="D747" s="59"/>
      <c r="E747" s="59"/>
      <c r="F747" s="59"/>
      <c r="G747" s="59"/>
      <c r="H747" s="65"/>
      <c r="I747" s="65"/>
      <c r="J747" s="65"/>
      <c r="K747" s="65"/>
      <c r="L747" s="65"/>
      <c r="M747" s="65"/>
      <c r="N747" s="65"/>
      <c r="O747" s="65"/>
      <c r="P747" s="65"/>
      <c r="Q747" s="59"/>
      <c r="R747" s="59"/>
      <c r="S747" s="59"/>
      <c r="T747" s="59"/>
      <c r="U747" s="59"/>
      <c r="V747" s="59"/>
      <c r="W747" s="59"/>
      <c r="X747" s="59"/>
      <c r="Y747" s="59"/>
      <c r="Z747" s="59"/>
      <c r="AA747" s="59"/>
      <c r="AB747" s="59"/>
      <c r="AC747" s="59"/>
      <c r="AD747" s="59"/>
      <c r="AE747" s="59" t="s">
        <v>2901</v>
      </c>
      <c r="AF747" s="59" t="s">
        <v>2902</v>
      </c>
      <c r="AG747" s="59" t="str">
        <f t="shared" si="65"/>
        <v>A622125</v>
      </c>
      <c r="AH747" s="59" t="s">
        <v>635</v>
      </c>
    </row>
    <row r="748" spans="1:34" ht="15.75" customHeight="1">
      <c r="A748" s="59"/>
      <c r="B748" s="59"/>
      <c r="C748" s="31"/>
      <c r="D748" s="59"/>
      <c r="E748" s="59"/>
      <c r="F748" s="59"/>
      <c r="G748" s="59"/>
      <c r="H748" s="65"/>
      <c r="I748" s="65"/>
      <c r="J748" s="65"/>
      <c r="K748" s="65"/>
      <c r="L748" s="65"/>
      <c r="M748" s="65"/>
      <c r="N748" s="65"/>
      <c r="O748" s="65"/>
      <c r="P748" s="65"/>
      <c r="Q748" s="59"/>
      <c r="R748" s="59"/>
      <c r="S748" s="59"/>
      <c r="T748" s="59"/>
      <c r="U748" s="59"/>
      <c r="V748" s="59"/>
      <c r="W748" s="59"/>
      <c r="X748" s="59"/>
      <c r="Y748" s="59"/>
      <c r="Z748" s="59"/>
      <c r="AA748" s="59"/>
      <c r="AB748" s="59"/>
      <c r="AC748" s="59"/>
      <c r="AD748" s="59"/>
      <c r="AE748" s="59" t="s">
        <v>2903</v>
      </c>
      <c r="AF748" s="59" t="s">
        <v>2904</v>
      </c>
      <c r="AG748" s="59" t="str">
        <f t="shared" si="65"/>
        <v>A622125</v>
      </c>
      <c r="AH748" s="59" t="s">
        <v>635</v>
      </c>
    </row>
    <row r="749" spans="1:34" ht="15.75" customHeight="1">
      <c r="A749" s="59"/>
      <c r="B749" s="59"/>
      <c r="C749" s="31"/>
      <c r="D749" s="59"/>
      <c r="E749" s="59"/>
      <c r="F749" s="59"/>
      <c r="G749" s="59"/>
      <c r="H749" s="65"/>
      <c r="I749" s="65"/>
      <c r="J749" s="65"/>
      <c r="K749" s="65"/>
      <c r="L749" s="65"/>
      <c r="M749" s="65"/>
      <c r="N749" s="65"/>
      <c r="O749" s="65"/>
      <c r="P749" s="65"/>
      <c r="Q749" s="59"/>
      <c r="R749" s="59"/>
      <c r="S749" s="59"/>
      <c r="T749" s="59"/>
      <c r="U749" s="59"/>
      <c r="V749" s="59"/>
      <c r="W749" s="59"/>
      <c r="X749" s="59"/>
      <c r="Y749" s="59"/>
      <c r="Z749" s="59"/>
      <c r="AA749" s="59"/>
      <c r="AB749" s="59"/>
      <c r="AC749" s="59"/>
      <c r="AD749" s="59"/>
      <c r="AE749" s="59" t="s">
        <v>2905</v>
      </c>
      <c r="AF749" s="59" t="s">
        <v>2906</v>
      </c>
      <c r="AG749" s="59" t="str">
        <f t="shared" si="65"/>
        <v>A622125</v>
      </c>
      <c r="AH749" s="59" t="s">
        <v>635</v>
      </c>
    </row>
    <row r="750" spans="1:34" ht="15.75" customHeight="1">
      <c r="A750" s="59"/>
      <c r="B750" s="59"/>
      <c r="C750" s="31"/>
      <c r="D750" s="59"/>
      <c r="E750" s="59"/>
      <c r="F750" s="59"/>
      <c r="G750" s="59"/>
      <c r="H750" s="65"/>
      <c r="I750" s="65"/>
      <c r="J750" s="65"/>
      <c r="K750" s="65"/>
      <c r="L750" s="65"/>
      <c r="M750" s="65"/>
      <c r="N750" s="65"/>
      <c r="O750" s="65"/>
      <c r="P750" s="65"/>
      <c r="Q750" s="59"/>
      <c r="R750" s="59"/>
      <c r="S750" s="59"/>
      <c r="T750" s="59"/>
      <c r="U750" s="59"/>
      <c r="V750" s="59"/>
      <c r="W750" s="59"/>
      <c r="X750" s="59"/>
      <c r="Y750" s="59"/>
      <c r="Z750" s="59"/>
      <c r="AA750" s="59"/>
      <c r="AB750" s="59"/>
      <c r="AC750" s="59"/>
      <c r="AD750" s="59"/>
      <c r="AE750" s="59" t="s">
        <v>2907</v>
      </c>
      <c r="AF750" s="59" t="s">
        <v>2908</v>
      </c>
      <c r="AG750" s="59" t="str">
        <f t="shared" si="65"/>
        <v>A622125</v>
      </c>
      <c r="AH750" s="59" t="s">
        <v>635</v>
      </c>
    </row>
    <row r="751" spans="1:34" ht="15.75" customHeight="1">
      <c r="A751" s="59"/>
      <c r="B751" s="59"/>
      <c r="C751" s="31"/>
      <c r="D751" s="59"/>
      <c r="E751" s="59"/>
      <c r="F751" s="59"/>
      <c r="G751" s="59"/>
      <c r="H751" s="65"/>
      <c r="I751" s="65"/>
      <c r="J751" s="65"/>
      <c r="K751" s="65"/>
      <c r="L751" s="65"/>
      <c r="M751" s="65"/>
      <c r="N751" s="65"/>
      <c r="O751" s="65"/>
      <c r="P751" s="65"/>
      <c r="Q751" s="59"/>
      <c r="R751" s="59"/>
      <c r="S751" s="59"/>
      <c r="T751" s="59"/>
      <c r="U751" s="59"/>
      <c r="V751" s="59"/>
      <c r="W751" s="59"/>
      <c r="X751" s="59"/>
      <c r="Y751" s="59"/>
      <c r="Z751" s="59"/>
      <c r="AA751" s="59"/>
      <c r="AB751" s="59"/>
      <c r="AC751" s="59"/>
      <c r="AD751" s="59"/>
      <c r="AE751" s="59" t="s">
        <v>2909</v>
      </c>
      <c r="AF751" s="59" t="s">
        <v>2910</v>
      </c>
      <c r="AG751" s="59" t="str">
        <f t="shared" si="65"/>
        <v>A622125</v>
      </c>
      <c r="AH751" s="59" t="s">
        <v>635</v>
      </c>
    </row>
    <row r="752" spans="1:34" ht="15.75" customHeight="1">
      <c r="A752" s="59"/>
      <c r="B752" s="59"/>
      <c r="C752" s="31"/>
      <c r="D752" s="59"/>
      <c r="E752" s="59"/>
      <c r="F752" s="59"/>
      <c r="G752" s="59"/>
      <c r="H752" s="65"/>
      <c r="I752" s="65"/>
      <c r="J752" s="65"/>
      <c r="K752" s="65"/>
      <c r="L752" s="65"/>
      <c r="M752" s="65"/>
      <c r="N752" s="65"/>
      <c r="O752" s="65"/>
      <c r="P752" s="65"/>
      <c r="Q752" s="59"/>
      <c r="R752" s="59"/>
      <c r="S752" s="59"/>
      <c r="T752" s="59"/>
      <c r="U752" s="59"/>
      <c r="V752" s="59"/>
      <c r="W752" s="59"/>
      <c r="X752" s="59"/>
      <c r="Y752" s="59"/>
      <c r="Z752" s="59"/>
      <c r="AA752" s="59"/>
      <c r="AB752" s="59"/>
      <c r="AC752" s="59"/>
      <c r="AD752" s="59"/>
      <c r="AE752" s="59" t="s">
        <v>2911</v>
      </c>
      <c r="AF752" s="59" t="s">
        <v>2912</v>
      </c>
      <c r="AG752" s="59" t="str">
        <f t="shared" si="65"/>
        <v>A622125</v>
      </c>
      <c r="AH752" s="59" t="s">
        <v>635</v>
      </c>
    </row>
    <row r="753" spans="1:34" ht="15.75" customHeight="1">
      <c r="A753" s="59"/>
      <c r="B753" s="59"/>
      <c r="C753" s="31"/>
      <c r="D753" s="59"/>
      <c r="E753" s="59"/>
      <c r="F753" s="59"/>
      <c r="G753" s="59"/>
      <c r="H753" s="65"/>
      <c r="I753" s="65"/>
      <c r="J753" s="65"/>
      <c r="K753" s="65"/>
      <c r="L753" s="65"/>
      <c r="M753" s="65"/>
      <c r="N753" s="65"/>
      <c r="O753" s="65"/>
      <c r="P753" s="65"/>
      <c r="Q753" s="59"/>
      <c r="R753" s="59"/>
      <c r="S753" s="59"/>
      <c r="T753" s="59"/>
      <c r="U753" s="59"/>
      <c r="V753" s="59"/>
      <c r="W753" s="59"/>
      <c r="X753" s="59"/>
      <c r="Y753" s="59"/>
      <c r="Z753" s="59"/>
      <c r="AA753" s="59"/>
      <c r="AB753" s="59"/>
      <c r="AC753" s="59"/>
      <c r="AD753" s="59"/>
      <c r="AE753" s="59" t="s">
        <v>2913</v>
      </c>
      <c r="AF753" s="59" t="s">
        <v>2914</v>
      </c>
      <c r="AG753" s="59" t="str">
        <f t="shared" si="65"/>
        <v>A622125</v>
      </c>
      <c r="AH753" s="59" t="s">
        <v>635</v>
      </c>
    </row>
    <row r="754" spans="1:34" ht="15.75" customHeight="1">
      <c r="A754" s="59"/>
      <c r="B754" s="59"/>
      <c r="C754" s="31"/>
      <c r="D754" s="59"/>
      <c r="E754" s="59"/>
      <c r="F754" s="59"/>
      <c r="G754" s="59"/>
      <c r="H754" s="65"/>
      <c r="I754" s="65"/>
      <c r="J754" s="65"/>
      <c r="K754" s="65"/>
      <c r="L754" s="65"/>
      <c r="M754" s="65"/>
      <c r="N754" s="65"/>
      <c r="O754" s="65"/>
      <c r="P754" s="65"/>
      <c r="Q754" s="59"/>
      <c r="R754" s="59"/>
      <c r="S754" s="59"/>
      <c r="T754" s="59"/>
      <c r="U754" s="59"/>
      <c r="V754" s="59"/>
      <c r="W754" s="59"/>
      <c r="X754" s="59"/>
      <c r="Y754" s="59"/>
      <c r="Z754" s="59"/>
      <c r="AA754" s="59"/>
      <c r="AB754" s="59"/>
      <c r="AC754" s="59"/>
      <c r="AD754" s="59"/>
      <c r="AE754" s="59" t="s">
        <v>2915</v>
      </c>
      <c r="AF754" s="59" t="s">
        <v>2916</v>
      </c>
      <c r="AG754" s="59" t="str">
        <f t="shared" si="65"/>
        <v>A622125</v>
      </c>
      <c r="AH754" s="59" t="s">
        <v>635</v>
      </c>
    </row>
    <row r="755" spans="1:34" ht="15.75" customHeight="1">
      <c r="A755" s="59"/>
      <c r="B755" s="59"/>
      <c r="C755" s="31"/>
      <c r="D755" s="59"/>
      <c r="E755" s="59"/>
      <c r="F755" s="59"/>
      <c r="G755" s="59"/>
      <c r="H755" s="65"/>
      <c r="I755" s="65"/>
      <c r="J755" s="65"/>
      <c r="K755" s="65"/>
      <c r="L755" s="65"/>
      <c r="M755" s="65"/>
      <c r="N755" s="65"/>
      <c r="O755" s="65"/>
      <c r="P755" s="65"/>
      <c r="Q755" s="59"/>
      <c r="R755" s="59"/>
      <c r="S755" s="59"/>
      <c r="T755" s="59"/>
      <c r="U755" s="59"/>
      <c r="V755" s="59"/>
      <c r="W755" s="59"/>
      <c r="X755" s="59"/>
      <c r="Y755" s="59"/>
      <c r="Z755" s="59"/>
      <c r="AA755" s="59"/>
      <c r="AB755" s="59"/>
      <c r="AC755" s="59"/>
      <c r="AD755" s="59"/>
      <c r="AE755" s="59" t="s">
        <v>2917</v>
      </c>
      <c r="AF755" s="59" t="s">
        <v>2918</v>
      </c>
      <c r="AG755" s="59" t="str">
        <f t="shared" si="65"/>
        <v>A622125</v>
      </c>
      <c r="AH755" s="59" t="s">
        <v>635</v>
      </c>
    </row>
    <row r="756" spans="1:34" ht="15.75" customHeight="1">
      <c r="A756" s="59"/>
      <c r="B756" s="59"/>
      <c r="C756" s="31"/>
      <c r="D756" s="59"/>
      <c r="E756" s="59"/>
      <c r="F756" s="59"/>
      <c r="G756" s="59"/>
      <c r="H756" s="65"/>
      <c r="I756" s="65"/>
      <c r="J756" s="65"/>
      <c r="K756" s="65"/>
      <c r="L756" s="65"/>
      <c r="M756" s="65"/>
      <c r="N756" s="65"/>
      <c r="O756" s="65"/>
      <c r="P756" s="65"/>
      <c r="Q756" s="59"/>
      <c r="R756" s="59"/>
      <c r="S756" s="59"/>
      <c r="T756" s="59"/>
      <c r="U756" s="59"/>
      <c r="V756" s="59"/>
      <c r="W756" s="59"/>
      <c r="X756" s="59"/>
      <c r="Y756" s="59"/>
      <c r="Z756" s="59"/>
      <c r="AA756" s="59"/>
      <c r="AB756" s="59"/>
      <c r="AC756" s="59"/>
      <c r="AD756" s="59"/>
      <c r="AE756" s="59" t="s">
        <v>2919</v>
      </c>
      <c r="AF756" s="59" t="s">
        <v>2920</v>
      </c>
      <c r="AG756" s="59" t="str">
        <f t="shared" si="65"/>
        <v>A622125</v>
      </c>
      <c r="AH756" s="59" t="s">
        <v>635</v>
      </c>
    </row>
    <row r="757" spans="1:34" ht="15.75" customHeight="1">
      <c r="A757" s="59"/>
      <c r="B757" s="59"/>
      <c r="C757" s="31"/>
      <c r="D757" s="59"/>
      <c r="E757" s="59"/>
      <c r="F757" s="59"/>
      <c r="G757" s="59"/>
      <c r="H757" s="65"/>
      <c r="I757" s="65"/>
      <c r="J757" s="65"/>
      <c r="K757" s="65"/>
      <c r="L757" s="65"/>
      <c r="M757" s="65"/>
      <c r="N757" s="65"/>
      <c r="O757" s="65"/>
      <c r="P757" s="65"/>
      <c r="Q757" s="59"/>
      <c r="R757" s="59"/>
      <c r="S757" s="59"/>
      <c r="T757" s="59"/>
      <c r="U757" s="59"/>
      <c r="V757" s="59"/>
      <c r="W757" s="59"/>
      <c r="X757" s="59"/>
      <c r="Y757" s="59"/>
      <c r="Z757" s="59"/>
      <c r="AA757" s="59"/>
      <c r="AB757" s="59"/>
      <c r="AC757" s="59"/>
      <c r="AD757" s="59"/>
      <c r="AE757" s="59" t="s">
        <v>2921</v>
      </c>
      <c r="AF757" s="59" t="s">
        <v>2922</v>
      </c>
      <c r="AG757" s="59" t="str">
        <f t="shared" si="65"/>
        <v>A622125</v>
      </c>
      <c r="AH757" s="59" t="s">
        <v>635</v>
      </c>
    </row>
    <row r="758" spans="1:34" ht="15.75" customHeight="1">
      <c r="A758" s="59"/>
      <c r="B758" s="59"/>
      <c r="C758" s="31"/>
      <c r="D758" s="59"/>
      <c r="E758" s="59"/>
      <c r="F758" s="59"/>
      <c r="G758" s="59"/>
      <c r="H758" s="65"/>
      <c r="I758" s="65"/>
      <c r="J758" s="65"/>
      <c r="K758" s="65"/>
      <c r="L758" s="65"/>
      <c r="M758" s="65"/>
      <c r="N758" s="65"/>
      <c r="O758" s="65"/>
      <c r="P758" s="65"/>
      <c r="Q758" s="59"/>
      <c r="R758" s="59"/>
      <c r="S758" s="59"/>
      <c r="T758" s="59"/>
      <c r="U758" s="59"/>
      <c r="V758" s="59"/>
      <c r="W758" s="59"/>
      <c r="X758" s="59"/>
      <c r="Y758" s="59"/>
      <c r="Z758" s="59"/>
      <c r="AA758" s="59"/>
      <c r="AB758" s="59"/>
      <c r="AC758" s="59"/>
      <c r="AD758" s="59"/>
      <c r="AE758" s="59" t="s">
        <v>2923</v>
      </c>
      <c r="AF758" s="59" t="s">
        <v>2924</v>
      </c>
      <c r="AG758" s="59" t="str">
        <f t="shared" si="65"/>
        <v>A622125</v>
      </c>
      <c r="AH758" s="59" t="s">
        <v>635</v>
      </c>
    </row>
    <row r="759" spans="1:34" ht="15.75" customHeight="1">
      <c r="A759" s="59"/>
      <c r="B759" s="59"/>
      <c r="C759" s="31"/>
      <c r="D759" s="59"/>
      <c r="E759" s="59"/>
      <c r="F759" s="59"/>
      <c r="G759" s="59"/>
      <c r="H759" s="65"/>
      <c r="I759" s="65"/>
      <c r="J759" s="65"/>
      <c r="K759" s="65"/>
      <c r="L759" s="65"/>
      <c r="M759" s="65"/>
      <c r="N759" s="65"/>
      <c r="O759" s="65"/>
      <c r="P759" s="65"/>
      <c r="Q759" s="59"/>
      <c r="R759" s="59"/>
      <c r="S759" s="59"/>
      <c r="T759" s="59"/>
      <c r="U759" s="59"/>
      <c r="V759" s="59"/>
      <c r="W759" s="59"/>
      <c r="X759" s="59"/>
      <c r="Y759" s="59"/>
      <c r="Z759" s="59"/>
      <c r="AA759" s="59"/>
      <c r="AB759" s="59"/>
      <c r="AC759" s="59"/>
      <c r="AD759" s="59"/>
      <c r="AE759" s="59" t="s">
        <v>2925</v>
      </c>
      <c r="AF759" s="59" t="s">
        <v>2926</v>
      </c>
      <c r="AG759" s="59" t="str">
        <f t="shared" si="65"/>
        <v>A622125</v>
      </c>
      <c r="AH759" s="59" t="s">
        <v>635</v>
      </c>
    </row>
    <row r="760" spans="1:34" ht="15.75" customHeight="1">
      <c r="A760" s="59"/>
      <c r="B760" s="59"/>
      <c r="C760" s="31"/>
      <c r="D760" s="59"/>
      <c r="E760" s="59"/>
      <c r="F760" s="59"/>
      <c r="G760" s="59"/>
      <c r="H760" s="65"/>
      <c r="I760" s="65"/>
      <c r="J760" s="65"/>
      <c r="K760" s="65"/>
      <c r="L760" s="65"/>
      <c r="M760" s="65"/>
      <c r="N760" s="65"/>
      <c r="O760" s="65"/>
      <c r="P760" s="65"/>
      <c r="Q760" s="59"/>
      <c r="R760" s="59"/>
      <c r="S760" s="59"/>
      <c r="T760" s="59"/>
      <c r="U760" s="59"/>
      <c r="V760" s="59"/>
      <c r="W760" s="59"/>
      <c r="X760" s="59"/>
      <c r="Y760" s="59"/>
      <c r="Z760" s="59"/>
      <c r="AA760" s="59"/>
      <c r="AB760" s="59"/>
      <c r="AC760" s="59"/>
      <c r="AD760" s="59"/>
      <c r="AE760" s="59" t="s">
        <v>2927</v>
      </c>
      <c r="AF760" s="59" t="s">
        <v>2928</v>
      </c>
      <c r="AG760" s="59" t="str">
        <f t="shared" si="65"/>
        <v>A622125</v>
      </c>
      <c r="AH760" s="59" t="s">
        <v>635</v>
      </c>
    </row>
    <row r="761" spans="1:34" ht="15.75" customHeight="1">
      <c r="A761" s="59"/>
      <c r="B761" s="59"/>
      <c r="C761" s="31"/>
      <c r="D761" s="59"/>
      <c r="E761" s="59"/>
      <c r="F761" s="59"/>
      <c r="G761" s="59"/>
      <c r="H761" s="65"/>
      <c r="I761" s="65"/>
      <c r="J761" s="65"/>
      <c r="K761" s="65"/>
      <c r="L761" s="65"/>
      <c r="M761" s="65"/>
      <c r="N761" s="65"/>
      <c r="O761" s="65"/>
      <c r="P761" s="65"/>
      <c r="Q761" s="59"/>
      <c r="R761" s="59"/>
      <c r="S761" s="59"/>
      <c r="T761" s="59"/>
      <c r="U761" s="59"/>
      <c r="V761" s="59"/>
      <c r="W761" s="59"/>
      <c r="X761" s="59"/>
      <c r="Y761" s="59"/>
      <c r="Z761" s="59"/>
      <c r="AA761" s="59"/>
      <c r="AB761" s="59"/>
      <c r="AC761" s="59"/>
      <c r="AD761" s="59"/>
      <c r="AE761" s="59" t="s">
        <v>2929</v>
      </c>
      <c r="AF761" s="59" t="s">
        <v>2930</v>
      </c>
      <c r="AG761" s="59" t="str">
        <f t="shared" si="65"/>
        <v>A622125</v>
      </c>
      <c r="AH761" s="59" t="s">
        <v>635</v>
      </c>
    </row>
    <row r="762" spans="1:34" ht="15.75" customHeight="1">
      <c r="A762" s="59"/>
      <c r="B762" s="59"/>
      <c r="C762" s="31"/>
      <c r="D762" s="59"/>
      <c r="E762" s="59"/>
      <c r="F762" s="59"/>
      <c r="G762" s="59"/>
      <c r="H762" s="65"/>
      <c r="I762" s="65"/>
      <c r="J762" s="65"/>
      <c r="K762" s="65"/>
      <c r="L762" s="65"/>
      <c r="M762" s="65"/>
      <c r="N762" s="65"/>
      <c r="O762" s="65"/>
      <c r="P762" s="65"/>
      <c r="Q762" s="59"/>
      <c r="R762" s="59"/>
      <c r="S762" s="59"/>
      <c r="T762" s="59"/>
      <c r="U762" s="59"/>
      <c r="V762" s="59"/>
      <c r="W762" s="59"/>
      <c r="X762" s="59"/>
      <c r="Y762" s="59"/>
      <c r="Z762" s="59"/>
      <c r="AA762" s="59"/>
      <c r="AB762" s="59"/>
      <c r="AC762" s="59"/>
      <c r="AD762" s="59"/>
      <c r="AE762" s="59" t="s">
        <v>2931</v>
      </c>
      <c r="AF762" s="59" t="s">
        <v>2932</v>
      </c>
      <c r="AG762" s="59" t="str">
        <f t="shared" si="65"/>
        <v>A622125</v>
      </c>
      <c r="AH762" s="59" t="s">
        <v>635</v>
      </c>
    </row>
    <row r="763" spans="1:34" ht="15.75" customHeight="1">
      <c r="A763" s="59"/>
      <c r="B763" s="59"/>
      <c r="C763" s="31"/>
      <c r="D763" s="59"/>
      <c r="E763" s="59"/>
      <c r="F763" s="59"/>
      <c r="G763" s="59"/>
      <c r="H763" s="65"/>
      <c r="I763" s="65"/>
      <c r="J763" s="65"/>
      <c r="K763" s="65"/>
      <c r="L763" s="65"/>
      <c r="M763" s="65"/>
      <c r="N763" s="65"/>
      <c r="O763" s="65"/>
      <c r="P763" s="65"/>
      <c r="Q763" s="59"/>
      <c r="R763" s="59"/>
      <c r="S763" s="59"/>
      <c r="T763" s="59"/>
      <c r="U763" s="59"/>
      <c r="V763" s="59"/>
      <c r="W763" s="59"/>
      <c r="X763" s="59"/>
      <c r="Y763" s="59"/>
      <c r="Z763" s="59"/>
      <c r="AA763" s="59"/>
      <c r="AB763" s="59"/>
      <c r="AC763" s="59"/>
      <c r="AD763" s="59"/>
      <c r="AE763" s="59" t="s">
        <v>2933</v>
      </c>
      <c r="AF763" s="59" t="s">
        <v>2934</v>
      </c>
      <c r="AG763" s="59" t="str">
        <f t="shared" si="65"/>
        <v>A622125</v>
      </c>
      <c r="AH763" s="59" t="s">
        <v>635</v>
      </c>
    </row>
    <row r="764" spans="1:34" ht="15.75" customHeight="1">
      <c r="A764" s="59"/>
      <c r="B764" s="59"/>
      <c r="C764" s="31"/>
      <c r="D764" s="59"/>
      <c r="E764" s="59"/>
      <c r="F764" s="59"/>
      <c r="G764" s="59"/>
      <c r="H764" s="65"/>
      <c r="I764" s="65"/>
      <c r="J764" s="65"/>
      <c r="K764" s="65"/>
      <c r="L764" s="65"/>
      <c r="M764" s="65"/>
      <c r="N764" s="65"/>
      <c r="O764" s="65"/>
      <c r="P764" s="65"/>
      <c r="Q764" s="59"/>
      <c r="R764" s="59"/>
      <c r="S764" s="59"/>
      <c r="T764" s="59"/>
      <c r="U764" s="59"/>
      <c r="V764" s="59"/>
      <c r="W764" s="59"/>
      <c r="X764" s="59"/>
      <c r="Y764" s="59"/>
      <c r="Z764" s="59"/>
      <c r="AA764" s="59"/>
      <c r="AB764" s="59"/>
      <c r="AC764" s="59"/>
      <c r="AD764" s="59"/>
      <c r="AE764" s="59" t="s">
        <v>2935</v>
      </c>
      <c r="AF764" s="59" t="s">
        <v>2936</v>
      </c>
      <c r="AG764" s="59" t="str">
        <f t="shared" si="65"/>
        <v>A622125</v>
      </c>
      <c r="AH764" s="59" t="s">
        <v>635</v>
      </c>
    </row>
    <row r="765" spans="1:34" ht="15.75" customHeight="1">
      <c r="A765" s="59"/>
      <c r="B765" s="59"/>
      <c r="C765" s="31"/>
      <c r="D765" s="59"/>
      <c r="E765" s="59"/>
      <c r="F765" s="59"/>
      <c r="G765" s="59"/>
      <c r="H765" s="65"/>
      <c r="I765" s="65"/>
      <c r="J765" s="65"/>
      <c r="K765" s="65"/>
      <c r="L765" s="65"/>
      <c r="M765" s="65"/>
      <c r="N765" s="65"/>
      <c r="O765" s="65"/>
      <c r="P765" s="65"/>
      <c r="Q765" s="59"/>
      <c r="R765" s="59"/>
      <c r="S765" s="59"/>
      <c r="T765" s="59"/>
      <c r="U765" s="59"/>
      <c r="V765" s="59"/>
      <c r="W765" s="59"/>
      <c r="X765" s="59"/>
      <c r="Y765" s="59"/>
      <c r="Z765" s="59"/>
      <c r="AA765" s="59"/>
      <c r="AB765" s="59"/>
      <c r="AC765" s="59"/>
      <c r="AD765" s="59"/>
      <c r="AE765" s="59" t="s">
        <v>2937</v>
      </c>
      <c r="AF765" s="59" t="s">
        <v>2938</v>
      </c>
      <c r="AG765" s="59" t="str">
        <f t="shared" si="65"/>
        <v>A622125</v>
      </c>
      <c r="AH765" s="59" t="s">
        <v>635</v>
      </c>
    </row>
    <row r="766" spans="1:34" ht="15.75" customHeight="1">
      <c r="A766" s="59"/>
      <c r="B766" s="59"/>
      <c r="C766" s="31"/>
      <c r="D766" s="59"/>
      <c r="E766" s="59"/>
      <c r="F766" s="59"/>
      <c r="G766" s="59"/>
      <c r="H766" s="65"/>
      <c r="I766" s="65"/>
      <c r="J766" s="65"/>
      <c r="K766" s="65"/>
      <c r="L766" s="65"/>
      <c r="M766" s="65"/>
      <c r="N766" s="65"/>
      <c r="O766" s="65"/>
      <c r="P766" s="65"/>
      <c r="Q766" s="59"/>
      <c r="R766" s="59"/>
      <c r="S766" s="59"/>
      <c r="T766" s="59"/>
      <c r="U766" s="59"/>
      <c r="V766" s="59"/>
      <c r="W766" s="59"/>
      <c r="X766" s="59"/>
      <c r="Y766" s="59"/>
      <c r="Z766" s="59"/>
      <c r="AA766" s="59"/>
      <c r="AB766" s="59"/>
      <c r="AC766" s="59"/>
      <c r="AD766" s="59"/>
      <c r="AE766" s="59" t="s">
        <v>2939</v>
      </c>
      <c r="AF766" s="59" t="s">
        <v>2940</v>
      </c>
      <c r="AG766" s="59" t="str">
        <f t="shared" si="65"/>
        <v>A622125</v>
      </c>
      <c r="AH766" s="59" t="s">
        <v>635</v>
      </c>
    </row>
    <row r="767" spans="1:34" ht="15.75" customHeight="1">
      <c r="A767" s="59"/>
      <c r="B767" s="59"/>
      <c r="C767" s="31"/>
      <c r="D767" s="59"/>
      <c r="E767" s="59"/>
      <c r="F767" s="59"/>
      <c r="G767" s="59"/>
      <c r="H767" s="65"/>
      <c r="I767" s="65"/>
      <c r="J767" s="65"/>
      <c r="K767" s="65"/>
      <c r="L767" s="65"/>
      <c r="M767" s="65"/>
      <c r="N767" s="65"/>
      <c r="O767" s="65"/>
      <c r="P767" s="65"/>
      <c r="Q767" s="59"/>
      <c r="R767" s="59"/>
      <c r="S767" s="59"/>
      <c r="T767" s="59"/>
      <c r="U767" s="59"/>
      <c r="V767" s="59"/>
      <c r="W767" s="59"/>
      <c r="X767" s="59"/>
      <c r="Y767" s="59"/>
      <c r="Z767" s="59"/>
      <c r="AA767" s="59"/>
      <c r="AB767" s="59"/>
      <c r="AC767" s="59"/>
      <c r="AD767" s="59"/>
      <c r="AE767" s="59" t="s">
        <v>2941</v>
      </c>
      <c r="AF767" s="59" t="s">
        <v>2942</v>
      </c>
      <c r="AG767" s="59" t="str">
        <f t="shared" si="65"/>
        <v>A622125</v>
      </c>
      <c r="AH767" s="59" t="s">
        <v>635</v>
      </c>
    </row>
    <row r="768" spans="1:34" ht="15.75" customHeight="1">
      <c r="A768" s="59"/>
      <c r="B768" s="59"/>
      <c r="C768" s="31"/>
      <c r="D768" s="59"/>
      <c r="E768" s="59"/>
      <c r="F768" s="59"/>
      <c r="G768" s="59"/>
      <c r="H768" s="65"/>
      <c r="I768" s="65"/>
      <c r="J768" s="65"/>
      <c r="K768" s="65"/>
      <c r="L768" s="65"/>
      <c r="M768" s="65"/>
      <c r="N768" s="65"/>
      <c r="O768" s="65"/>
      <c r="P768" s="65"/>
      <c r="Q768" s="59"/>
      <c r="R768" s="59"/>
      <c r="S768" s="59"/>
      <c r="T768" s="59"/>
      <c r="U768" s="59"/>
      <c r="V768" s="59"/>
      <c r="W768" s="59"/>
      <c r="X768" s="59"/>
      <c r="Y768" s="59"/>
      <c r="Z768" s="59"/>
      <c r="AA768" s="59"/>
      <c r="AB768" s="59"/>
      <c r="AC768" s="59"/>
      <c r="AD768" s="59"/>
      <c r="AE768" s="59" t="s">
        <v>2943</v>
      </c>
      <c r="AF768" s="59" t="s">
        <v>2944</v>
      </c>
      <c r="AG768" s="59" t="str">
        <f t="shared" si="65"/>
        <v>A622125</v>
      </c>
      <c r="AH768" s="59" t="s">
        <v>635</v>
      </c>
    </row>
    <row r="769" spans="1:34" ht="15.75" customHeight="1">
      <c r="A769" s="59"/>
      <c r="B769" s="59"/>
      <c r="C769" s="31"/>
      <c r="D769" s="59"/>
      <c r="E769" s="59"/>
      <c r="F769" s="59"/>
      <c r="G769" s="59"/>
      <c r="H769" s="65"/>
      <c r="I769" s="65"/>
      <c r="J769" s="65"/>
      <c r="K769" s="65"/>
      <c r="L769" s="65"/>
      <c r="M769" s="65"/>
      <c r="N769" s="65"/>
      <c r="O769" s="65"/>
      <c r="P769" s="65"/>
      <c r="Q769" s="59"/>
      <c r="R769" s="59"/>
      <c r="S769" s="59"/>
      <c r="T769" s="59"/>
      <c r="U769" s="59"/>
      <c r="V769" s="59"/>
      <c r="W769" s="59"/>
      <c r="X769" s="59"/>
      <c r="Y769" s="59"/>
      <c r="Z769" s="59"/>
      <c r="AA769" s="59"/>
      <c r="AB769" s="59"/>
      <c r="AC769" s="59"/>
      <c r="AD769" s="59"/>
      <c r="AE769" s="59" t="s">
        <v>2945</v>
      </c>
      <c r="AF769" s="59" t="s">
        <v>2946</v>
      </c>
      <c r="AG769" s="59" t="str">
        <f t="shared" si="65"/>
        <v>A622125</v>
      </c>
      <c r="AH769" s="59" t="s">
        <v>635</v>
      </c>
    </row>
    <row r="770" spans="1:34" ht="15.75" customHeight="1">
      <c r="A770" s="59"/>
      <c r="B770" s="59"/>
      <c r="C770" s="31"/>
      <c r="D770" s="59"/>
      <c r="E770" s="59"/>
      <c r="F770" s="59"/>
      <c r="G770" s="59"/>
      <c r="H770" s="65"/>
      <c r="I770" s="65"/>
      <c r="J770" s="65"/>
      <c r="K770" s="65"/>
      <c r="L770" s="65"/>
      <c r="M770" s="65"/>
      <c r="N770" s="65"/>
      <c r="O770" s="65"/>
      <c r="P770" s="65"/>
      <c r="Q770" s="59"/>
      <c r="R770" s="59"/>
      <c r="S770" s="59"/>
      <c r="T770" s="59"/>
      <c r="U770" s="59"/>
      <c r="V770" s="59"/>
      <c r="W770" s="59"/>
      <c r="X770" s="59"/>
      <c r="Y770" s="59"/>
      <c r="Z770" s="59"/>
      <c r="AA770" s="59"/>
      <c r="AB770" s="59"/>
      <c r="AC770" s="59"/>
      <c r="AD770" s="59"/>
      <c r="AE770" s="59" t="s">
        <v>2947</v>
      </c>
      <c r="AF770" s="59" t="s">
        <v>2948</v>
      </c>
      <c r="AG770" s="59" t="str">
        <f t="shared" si="65"/>
        <v>A622125</v>
      </c>
      <c r="AH770" s="59" t="s">
        <v>635</v>
      </c>
    </row>
    <row r="771" spans="1:34" ht="15.75" customHeight="1">
      <c r="A771" s="59"/>
      <c r="B771" s="59"/>
      <c r="C771" s="31"/>
      <c r="D771" s="59"/>
      <c r="E771" s="59"/>
      <c r="F771" s="59"/>
      <c r="G771" s="59"/>
      <c r="H771" s="65"/>
      <c r="I771" s="65"/>
      <c r="J771" s="65"/>
      <c r="K771" s="65"/>
      <c r="L771" s="65"/>
      <c r="M771" s="65"/>
      <c r="N771" s="65"/>
      <c r="O771" s="65"/>
      <c r="P771" s="65"/>
      <c r="Q771" s="59"/>
      <c r="R771" s="59"/>
      <c r="S771" s="59"/>
      <c r="T771" s="59"/>
      <c r="U771" s="59"/>
      <c r="V771" s="59"/>
      <c r="W771" s="59"/>
      <c r="X771" s="59"/>
      <c r="Y771" s="59"/>
      <c r="Z771" s="59"/>
      <c r="AA771" s="59"/>
      <c r="AB771" s="59"/>
      <c r="AC771" s="59"/>
      <c r="AD771" s="59"/>
      <c r="AE771" s="59" t="s">
        <v>2949</v>
      </c>
      <c r="AF771" s="59" t="s">
        <v>2950</v>
      </c>
      <c r="AG771" s="59" t="str">
        <f t="shared" si="65"/>
        <v>A622125</v>
      </c>
      <c r="AH771" s="59" t="s">
        <v>635</v>
      </c>
    </row>
    <row r="772" spans="1:34" ht="15.75" customHeight="1">
      <c r="A772" s="59"/>
      <c r="B772" s="59"/>
      <c r="C772" s="31"/>
      <c r="D772" s="59"/>
      <c r="E772" s="59"/>
      <c r="F772" s="59"/>
      <c r="G772" s="59"/>
      <c r="H772" s="65"/>
      <c r="I772" s="65"/>
      <c r="J772" s="65"/>
      <c r="K772" s="65"/>
      <c r="L772" s="65"/>
      <c r="M772" s="65"/>
      <c r="N772" s="65"/>
      <c r="O772" s="65"/>
      <c r="P772" s="65"/>
      <c r="Q772" s="59"/>
      <c r="R772" s="59"/>
      <c r="S772" s="59"/>
      <c r="T772" s="59"/>
      <c r="U772" s="59"/>
      <c r="V772" s="59"/>
      <c r="W772" s="59"/>
      <c r="X772" s="59"/>
      <c r="Y772" s="59"/>
      <c r="Z772" s="59"/>
      <c r="AA772" s="59"/>
      <c r="AB772" s="59"/>
      <c r="AC772" s="59"/>
      <c r="AD772" s="59"/>
      <c r="AE772" s="59" t="s">
        <v>2951</v>
      </c>
      <c r="AF772" s="59" t="s">
        <v>2952</v>
      </c>
      <c r="AG772" s="59" t="str">
        <f t="shared" si="65"/>
        <v>A622125</v>
      </c>
      <c r="AH772" s="59" t="s">
        <v>635</v>
      </c>
    </row>
    <row r="773" spans="1:34" ht="15.75" customHeight="1">
      <c r="A773" s="59"/>
      <c r="B773" s="59"/>
      <c r="C773" s="31"/>
      <c r="D773" s="59"/>
      <c r="E773" s="59"/>
      <c r="F773" s="59"/>
      <c r="G773" s="59"/>
      <c r="H773" s="65"/>
      <c r="I773" s="65"/>
      <c r="J773" s="65"/>
      <c r="K773" s="65"/>
      <c r="L773" s="65"/>
      <c r="M773" s="65"/>
      <c r="N773" s="65"/>
      <c r="O773" s="65"/>
      <c r="P773" s="65"/>
      <c r="Q773" s="59"/>
      <c r="R773" s="59"/>
      <c r="S773" s="59"/>
      <c r="T773" s="59"/>
      <c r="U773" s="59"/>
      <c r="V773" s="59"/>
      <c r="W773" s="59"/>
      <c r="X773" s="59"/>
      <c r="Y773" s="59"/>
      <c r="Z773" s="59"/>
      <c r="AA773" s="59"/>
      <c r="AB773" s="59"/>
      <c r="AC773" s="59"/>
      <c r="AD773" s="59"/>
      <c r="AE773" s="59" t="s">
        <v>2953</v>
      </c>
      <c r="AF773" s="59" t="s">
        <v>2954</v>
      </c>
      <c r="AG773" s="59" t="str">
        <f t="shared" si="65"/>
        <v>A622125</v>
      </c>
      <c r="AH773" s="59" t="s">
        <v>635</v>
      </c>
    </row>
    <row r="774" spans="1:34" ht="15.75" customHeight="1">
      <c r="A774" s="59"/>
      <c r="B774" s="59"/>
      <c r="C774" s="31"/>
      <c r="D774" s="59"/>
      <c r="E774" s="59"/>
      <c r="F774" s="59"/>
      <c r="G774" s="59"/>
      <c r="H774" s="65"/>
      <c r="I774" s="65"/>
      <c r="J774" s="65"/>
      <c r="K774" s="65"/>
      <c r="L774" s="65"/>
      <c r="M774" s="65"/>
      <c r="N774" s="65"/>
      <c r="O774" s="65"/>
      <c r="P774" s="65"/>
      <c r="Q774" s="59"/>
      <c r="R774" s="59"/>
      <c r="S774" s="59"/>
      <c r="T774" s="59"/>
      <c r="U774" s="59"/>
      <c r="V774" s="59"/>
      <c r="W774" s="59"/>
      <c r="X774" s="59"/>
      <c r="Y774" s="59"/>
      <c r="Z774" s="59"/>
      <c r="AA774" s="59"/>
      <c r="AB774" s="59"/>
      <c r="AC774" s="59"/>
      <c r="AD774" s="59"/>
      <c r="AE774" s="59" t="s">
        <v>2955</v>
      </c>
      <c r="AF774" s="59" t="s">
        <v>2956</v>
      </c>
      <c r="AG774" s="59" t="str">
        <f t="shared" si="65"/>
        <v>A622125</v>
      </c>
      <c r="AH774" s="59" t="s">
        <v>635</v>
      </c>
    </row>
    <row r="775" spans="1:34" ht="15.75" customHeight="1">
      <c r="A775" s="59"/>
      <c r="B775" s="59"/>
      <c r="C775" s="31"/>
      <c r="D775" s="59"/>
      <c r="E775" s="59"/>
      <c r="F775" s="59"/>
      <c r="G775" s="59"/>
      <c r="H775" s="65"/>
      <c r="I775" s="65"/>
      <c r="J775" s="65"/>
      <c r="K775" s="65"/>
      <c r="L775" s="65"/>
      <c r="M775" s="65"/>
      <c r="N775" s="65"/>
      <c r="O775" s="65"/>
      <c r="P775" s="65"/>
      <c r="Q775" s="59"/>
      <c r="R775" s="59"/>
      <c r="S775" s="59"/>
      <c r="T775" s="59"/>
      <c r="U775" s="59"/>
      <c r="V775" s="59"/>
      <c r="W775" s="59"/>
      <c r="X775" s="59"/>
      <c r="Y775" s="59"/>
      <c r="Z775" s="59"/>
      <c r="AA775" s="59"/>
      <c r="AB775" s="59"/>
      <c r="AC775" s="59"/>
      <c r="AD775" s="59"/>
      <c r="AE775" s="59" t="s">
        <v>2957</v>
      </c>
      <c r="AF775" s="59" t="s">
        <v>2958</v>
      </c>
      <c r="AG775" s="59" t="str">
        <f t="shared" si="65"/>
        <v>A622125</v>
      </c>
      <c r="AH775" s="59" t="s">
        <v>635</v>
      </c>
    </row>
    <row r="776" spans="1:34" ht="15.75" customHeight="1">
      <c r="A776" s="59"/>
      <c r="B776" s="59"/>
      <c r="C776" s="31"/>
      <c r="D776" s="59"/>
      <c r="E776" s="59"/>
      <c r="F776" s="59"/>
      <c r="G776" s="59"/>
      <c r="H776" s="65"/>
      <c r="I776" s="65"/>
      <c r="J776" s="65"/>
      <c r="K776" s="65"/>
      <c r="L776" s="65"/>
      <c r="M776" s="65"/>
      <c r="N776" s="65"/>
      <c r="O776" s="65"/>
      <c r="P776" s="65"/>
      <c r="Q776" s="59"/>
      <c r="R776" s="59"/>
      <c r="S776" s="59"/>
      <c r="T776" s="59"/>
      <c r="U776" s="59"/>
      <c r="V776" s="59"/>
      <c r="W776" s="59"/>
      <c r="X776" s="59"/>
      <c r="Y776" s="59"/>
      <c r="Z776" s="59"/>
      <c r="AA776" s="59"/>
      <c r="AB776" s="59"/>
      <c r="AC776" s="59"/>
      <c r="AD776" s="59"/>
      <c r="AE776" s="59" t="s">
        <v>2959</v>
      </c>
      <c r="AF776" s="59" t="s">
        <v>2960</v>
      </c>
      <c r="AG776" s="59" t="str">
        <f t="shared" ref="AG776:AG828" si="66">LEFT(AE776,7)</f>
        <v>A622125</v>
      </c>
      <c r="AH776" s="59" t="s">
        <v>635</v>
      </c>
    </row>
    <row r="777" spans="1:34" ht="15.75" customHeight="1">
      <c r="A777" s="59"/>
      <c r="B777" s="59"/>
      <c r="C777" s="31"/>
      <c r="D777" s="59"/>
      <c r="E777" s="59"/>
      <c r="F777" s="59"/>
      <c r="G777" s="59"/>
      <c r="H777" s="65"/>
      <c r="I777" s="65"/>
      <c r="J777" s="65"/>
      <c r="K777" s="65"/>
      <c r="L777" s="65"/>
      <c r="M777" s="65"/>
      <c r="N777" s="65"/>
      <c r="O777" s="65"/>
      <c r="P777" s="65"/>
      <c r="Q777" s="59"/>
      <c r="R777" s="59"/>
      <c r="S777" s="59"/>
      <c r="T777" s="59"/>
      <c r="U777" s="59"/>
      <c r="V777" s="59"/>
      <c r="W777" s="59"/>
      <c r="X777" s="59"/>
      <c r="Y777" s="59"/>
      <c r="Z777" s="59"/>
      <c r="AA777" s="59"/>
      <c r="AB777" s="59"/>
      <c r="AC777" s="59"/>
      <c r="AD777" s="59"/>
      <c r="AE777" s="59" t="s">
        <v>2961</v>
      </c>
      <c r="AF777" s="59" t="s">
        <v>2962</v>
      </c>
      <c r="AG777" s="59" t="str">
        <f t="shared" si="66"/>
        <v>A622125</v>
      </c>
      <c r="AH777" s="59" t="s">
        <v>635</v>
      </c>
    </row>
    <row r="778" spans="1:34" ht="15.75" customHeight="1">
      <c r="A778" s="59"/>
      <c r="B778" s="59"/>
      <c r="C778" s="31"/>
      <c r="D778" s="59"/>
      <c r="E778" s="59"/>
      <c r="F778" s="59"/>
      <c r="G778" s="59"/>
      <c r="H778" s="65"/>
      <c r="I778" s="65"/>
      <c r="J778" s="65"/>
      <c r="K778" s="65"/>
      <c r="L778" s="65"/>
      <c r="M778" s="65"/>
      <c r="N778" s="65"/>
      <c r="O778" s="65"/>
      <c r="P778" s="65"/>
      <c r="Q778" s="59"/>
      <c r="R778" s="59"/>
      <c r="S778" s="59"/>
      <c r="T778" s="59"/>
      <c r="U778" s="59"/>
      <c r="V778" s="59"/>
      <c r="W778" s="59"/>
      <c r="X778" s="59"/>
      <c r="Y778" s="59"/>
      <c r="Z778" s="59"/>
      <c r="AA778" s="59"/>
      <c r="AB778" s="59"/>
      <c r="AC778" s="59"/>
      <c r="AD778" s="59"/>
      <c r="AE778" s="59" t="s">
        <v>2963</v>
      </c>
      <c r="AF778" s="59" t="s">
        <v>2964</v>
      </c>
      <c r="AG778" s="59" t="str">
        <f t="shared" si="66"/>
        <v>A622125</v>
      </c>
      <c r="AH778" s="59" t="s">
        <v>635</v>
      </c>
    </row>
    <row r="779" spans="1:34" ht="15.75" customHeight="1">
      <c r="A779" s="59"/>
      <c r="B779" s="59"/>
      <c r="C779" s="31"/>
      <c r="D779" s="59"/>
      <c r="E779" s="59"/>
      <c r="F779" s="59"/>
      <c r="G779" s="59"/>
      <c r="H779" s="65"/>
      <c r="I779" s="65"/>
      <c r="J779" s="65"/>
      <c r="K779" s="65"/>
      <c r="L779" s="65"/>
      <c r="M779" s="65"/>
      <c r="N779" s="65"/>
      <c r="O779" s="65"/>
      <c r="P779" s="65"/>
      <c r="Q779" s="59"/>
      <c r="R779" s="59"/>
      <c r="S779" s="59"/>
      <c r="T779" s="59"/>
      <c r="U779" s="59"/>
      <c r="V779" s="59"/>
      <c r="W779" s="59"/>
      <c r="X779" s="59"/>
      <c r="Y779" s="59"/>
      <c r="Z779" s="59"/>
      <c r="AA779" s="59"/>
      <c r="AB779" s="59"/>
      <c r="AC779" s="59"/>
      <c r="AD779" s="59"/>
      <c r="AE779" s="59" t="s">
        <v>2965</v>
      </c>
      <c r="AF779" s="59" t="s">
        <v>2966</v>
      </c>
      <c r="AG779" s="59" t="str">
        <f t="shared" si="66"/>
        <v>A622125</v>
      </c>
      <c r="AH779" s="59" t="s">
        <v>635</v>
      </c>
    </row>
    <row r="780" spans="1:34" ht="15.75" customHeight="1">
      <c r="A780" s="59"/>
      <c r="B780" s="59"/>
      <c r="C780" s="31"/>
      <c r="D780" s="59"/>
      <c r="E780" s="59"/>
      <c r="F780" s="59"/>
      <c r="G780" s="59"/>
      <c r="H780" s="65"/>
      <c r="I780" s="65"/>
      <c r="J780" s="65"/>
      <c r="K780" s="65"/>
      <c r="L780" s="65"/>
      <c r="M780" s="65"/>
      <c r="N780" s="65"/>
      <c r="O780" s="65"/>
      <c r="P780" s="65"/>
      <c r="Q780" s="59"/>
      <c r="R780" s="59"/>
      <c r="S780" s="59"/>
      <c r="T780" s="59"/>
      <c r="U780" s="59"/>
      <c r="V780" s="59"/>
      <c r="W780" s="59"/>
      <c r="X780" s="59"/>
      <c r="Y780" s="59"/>
      <c r="Z780" s="59"/>
      <c r="AA780" s="59"/>
      <c r="AB780" s="59"/>
      <c r="AC780" s="59"/>
      <c r="AD780" s="59"/>
      <c r="AE780" s="59" t="s">
        <v>2967</v>
      </c>
      <c r="AF780" s="59" t="s">
        <v>2968</v>
      </c>
      <c r="AG780" s="59" t="str">
        <f t="shared" si="66"/>
        <v>A622125</v>
      </c>
      <c r="AH780" s="59" t="s">
        <v>635</v>
      </c>
    </row>
    <row r="781" spans="1:34" ht="15.75" customHeight="1">
      <c r="A781" s="59"/>
      <c r="B781" s="59"/>
      <c r="C781" s="31"/>
      <c r="D781" s="59"/>
      <c r="E781" s="59"/>
      <c r="F781" s="59"/>
      <c r="G781" s="59"/>
      <c r="H781" s="65"/>
      <c r="I781" s="65"/>
      <c r="J781" s="65"/>
      <c r="K781" s="65"/>
      <c r="L781" s="65"/>
      <c r="M781" s="65"/>
      <c r="N781" s="65"/>
      <c r="O781" s="65"/>
      <c r="P781" s="65"/>
      <c r="Q781" s="59"/>
      <c r="R781" s="59"/>
      <c r="S781" s="59"/>
      <c r="T781" s="59"/>
      <c r="U781" s="59"/>
      <c r="V781" s="59"/>
      <c r="W781" s="59"/>
      <c r="X781" s="59"/>
      <c r="Y781" s="59"/>
      <c r="Z781" s="59"/>
      <c r="AA781" s="59"/>
      <c r="AB781" s="59"/>
      <c r="AC781" s="59"/>
      <c r="AD781" s="59"/>
      <c r="AE781" s="59" t="s">
        <v>2969</v>
      </c>
      <c r="AF781" s="59" t="s">
        <v>2970</v>
      </c>
      <c r="AG781" s="59" t="str">
        <f t="shared" si="66"/>
        <v>A622125</v>
      </c>
      <c r="AH781" s="59" t="s">
        <v>635</v>
      </c>
    </row>
    <row r="782" spans="1:34" ht="15.75" customHeight="1">
      <c r="A782" s="59"/>
      <c r="B782" s="59"/>
      <c r="C782" s="31"/>
      <c r="D782" s="59"/>
      <c r="E782" s="59"/>
      <c r="F782" s="59"/>
      <c r="G782" s="59"/>
      <c r="H782" s="65"/>
      <c r="I782" s="65"/>
      <c r="J782" s="65"/>
      <c r="K782" s="65"/>
      <c r="L782" s="65"/>
      <c r="M782" s="65"/>
      <c r="N782" s="65"/>
      <c r="O782" s="65"/>
      <c r="P782" s="65"/>
      <c r="Q782" s="59"/>
      <c r="R782" s="59"/>
      <c r="S782" s="59"/>
      <c r="T782" s="59"/>
      <c r="U782" s="59"/>
      <c r="V782" s="59"/>
      <c r="W782" s="59"/>
      <c r="X782" s="59"/>
      <c r="Y782" s="59"/>
      <c r="Z782" s="59"/>
      <c r="AA782" s="59"/>
      <c r="AB782" s="59"/>
      <c r="AC782" s="59"/>
      <c r="AD782" s="59"/>
      <c r="AE782" s="59" t="s">
        <v>2971</v>
      </c>
      <c r="AF782" s="59" t="s">
        <v>2972</v>
      </c>
      <c r="AG782" s="59" t="str">
        <f t="shared" si="66"/>
        <v>A622125</v>
      </c>
      <c r="AH782" s="59" t="s">
        <v>635</v>
      </c>
    </row>
    <row r="783" spans="1:34" ht="15.75" customHeight="1">
      <c r="A783" s="59"/>
      <c r="B783" s="59"/>
      <c r="C783" s="31"/>
      <c r="D783" s="59"/>
      <c r="E783" s="59"/>
      <c r="F783" s="59"/>
      <c r="G783" s="59"/>
      <c r="H783" s="65"/>
      <c r="I783" s="65"/>
      <c r="J783" s="65"/>
      <c r="K783" s="65"/>
      <c r="L783" s="65"/>
      <c r="M783" s="65"/>
      <c r="N783" s="65"/>
      <c r="O783" s="65"/>
      <c r="P783" s="65"/>
      <c r="Q783" s="59"/>
      <c r="R783" s="59"/>
      <c r="S783" s="59"/>
      <c r="T783" s="59"/>
      <c r="U783" s="59"/>
      <c r="V783" s="59"/>
      <c r="W783" s="59"/>
      <c r="X783" s="59"/>
      <c r="Y783" s="59"/>
      <c r="Z783" s="59"/>
      <c r="AA783" s="59"/>
      <c r="AB783" s="59"/>
      <c r="AC783" s="59"/>
      <c r="AD783" s="59"/>
      <c r="AE783" s="59" t="s">
        <v>2973</v>
      </c>
      <c r="AF783" s="59" t="s">
        <v>2974</v>
      </c>
      <c r="AG783" s="59" t="str">
        <f t="shared" si="66"/>
        <v>A622125</v>
      </c>
      <c r="AH783" s="59" t="s">
        <v>635</v>
      </c>
    </row>
    <row r="784" spans="1:34" ht="15.75" customHeight="1">
      <c r="A784" s="59"/>
      <c r="B784" s="59"/>
      <c r="C784" s="31"/>
      <c r="D784" s="59"/>
      <c r="E784" s="59"/>
      <c r="F784" s="59"/>
      <c r="G784" s="59"/>
      <c r="H784" s="65"/>
      <c r="I784" s="65"/>
      <c r="J784" s="65"/>
      <c r="K784" s="65"/>
      <c r="L784" s="65"/>
      <c r="M784" s="65"/>
      <c r="N784" s="65"/>
      <c r="O784" s="65"/>
      <c r="P784" s="65"/>
      <c r="Q784" s="59"/>
      <c r="R784" s="59"/>
      <c r="S784" s="59"/>
      <c r="T784" s="59"/>
      <c r="U784" s="59"/>
      <c r="V784" s="59"/>
      <c r="W784" s="59"/>
      <c r="X784" s="59"/>
      <c r="Y784" s="59"/>
      <c r="Z784" s="59"/>
      <c r="AA784" s="59"/>
      <c r="AB784" s="59"/>
      <c r="AC784" s="59"/>
      <c r="AD784" s="59"/>
      <c r="AE784" s="59" t="s">
        <v>2975</v>
      </c>
      <c r="AF784" s="59" t="s">
        <v>2976</v>
      </c>
      <c r="AG784" s="59" t="str">
        <f t="shared" si="66"/>
        <v>A622125</v>
      </c>
      <c r="AH784" s="59" t="s">
        <v>635</v>
      </c>
    </row>
    <row r="785" spans="1:34" ht="15.75" customHeight="1">
      <c r="A785" s="59"/>
      <c r="B785" s="59"/>
      <c r="C785" s="31"/>
      <c r="D785" s="59"/>
      <c r="E785" s="59"/>
      <c r="F785" s="59"/>
      <c r="G785" s="59"/>
      <c r="H785" s="65"/>
      <c r="I785" s="65"/>
      <c r="J785" s="65"/>
      <c r="K785" s="65"/>
      <c r="L785" s="65"/>
      <c r="M785" s="65"/>
      <c r="N785" s="65"/>
      <c r="O785" s="65"/>
      <c r="P785" s="65"/>
      <c r="Q785" s="59"/>
      <c r="R785" s="59"/>
      <c r="S785" s="59"/>
      <c r="T785" s="59"/>
      <c r="U785" s="59"/>
      <c r="V785" s="59"/>
      <c r="W785" s="59"/>
      <c r="X785" s="59"/>
      <c r="Y785" s="59"/>
      <c r="Z785" s="59"/>
      <c r="AA785" s="59"/>
      <c r="AB785" s="59"/>
      <c r="AC785" s="59"/>
      <c r="AD785" s="59"/>
      <c r="AE785" s="59" t="s">
        <v>2977</v>
      </c>
      <c r="AF785" s="59" t="s">
        <v>2978</v>
      </c>
      <c r="AG785" s="59" t="str">
        <f t="shared" si="66"/>
        <v>A622125</v>
      </c>
      <c r="AH785" s="59" t="s">
        <v>635</v>
      </c>
    </row>
    <row r="786" spans="1:34" ht="15.75" customHeight="1">
      <c r="A786" s="59"/>
      <c r="B786" s="59"/>
      <c r="C786" s="31"/>
      <c r="D786" s="59"/>
      <c r="E786" s="59"/>
      <c r="F786" s="59"/>
      <c r="G786" s="59"/>
      <c r="H786" s="65"/>
      <c r="I786" s="65"/>
      <c r="J786" s="65"/>
      <c r="K786" s="65"/>
      <c r="L786" s="65"/>
      <c r="M786" s="65"/>
      <c r="N786" s="65"/>
      <c r="O786" s="65"/>
      <c r="P786" s="65"/>
      <c r="Q786" s="59"/>
      <c r="R786" s="59"/>
      <c r="S786" s="59"/>
      <c r="T786" s="59"/>
      <c r="U786" s="59"/>
      <c r="V786" s="59"/>
      <c r="W786" s="59"/>
      <c r="X786" s="59"/>
      <c r="Y786" s="59"/>
      <c r="Z786" s="59"/>
      <c r="AA786" s="59"/>
      <c r="AB786" s="59"/>
      <c r="AC786" s="59"/>
      <c r="AD786" s="59"/>
      <c r="AE786" s="59" t="s">
        <v>2979</v>
      </c>
      <c r="AF786" s="59" t="s">
        <v>2980</v>
      </c>
      <c r="AG786" s="59" t="str">
        <f t="shared" si="66"/>
        <v>A622125</v>
      </c>
      <c r="AH786" s="59" t="s">
        <v>635</v>
      </c>
    </row>
    <row r="787" spans="1:34" ht="15.75" customHeight="1">
      <c r="A787" s="59"/>
      <c r="B787" s="59"/>
      <c r="C787" s="31"/>
      <c r="D787" s="59"/>
      <c r="E787" s="59"/>
      <c r="F787" s="59"/>
      <c r="G787" s="59"/>
      <c r="H787" s="65"/>
      <c r="I787" s="65"/>
      <c r="J787" s="65"/>
      <c r="K787" s="65"/>
      <c r="L787" s="65"/>
      <c r="M787" s="65"/>
      <c r="N787" s="65"/>
      <c r="O787" s="65"/>
      <c r="P787" s="65"/>
      <c r="Q787" s="59"/>
      <c r="R787" s="59"/>
      <c r="S787" s="59"/>
      <c r="T787" s="59"/>
      <c r="U787" s="59"/>
      <c r="V787" s="59"/>
      <c r="W787" s="59"/>
      <c r="X787" s="59"/>
      <c r="Y787" s="59"/>
      <c r="Z787" s="59"/>
      <c r="AA787" s="59"/>
      <c r="AB787" s="59"/>
      <c r="AC787" s="59"/>
      <c r="AD787" s="59"/>
      <c r="AE787" s="59" t="s">
        <v>2981</v>
      </c>
      <c r="AF787" s="59" t="s">
        <v>2982</v>
      </c>
      <c r="AG787" s="59" t="str">
        <f t="shared" si="66"/>
        <v>A622125</v>
      </c>
      <c r="AH787" s="59" t="s">
        <v>635</v>
      </c>
    </row>
    <row r="788" spans="1:34" ht="15.75" customHeight="1">
      <c r="A788" s="59"/>
      <c r="B788" s="59"/>
      <c r="C788" s="31"/>
      <c r="D788" s="59"/>
      <c r="E788" s="59"/>
      <c r="F788" s="59"/>
      <c r="G788" s="59"/>
      <c r="H788" s="65"/>
      <c r="I788" s="65"/>
      <c r="J788" s="65"/>
      <c r="K788" s="65"/>
      <c r="L788" s="65"/>
      <c r="M788" s="65"/>
      <c r="N788" s="65"/>
      <c r="O788" s="65"/>
      <c r="P788" s="65"/>
      <c r="Q788" s="59"/>
      <c r="R788" s="59"/>
      <c r="S788" s="59"/>
      <c r="T788" s="59"/>
      <c r="U788" s="59"/>
      <c r="V788" s="59"/>
      <c r="W788" s="59"/>
      <c r="X788" s="59"/>
      <c r="Y788" s="59"/>
      <c r="Z788" s="59"/>
      <c r="AA788" s="59"/>
      <c r="AB788" s="59"/>
      <c r="AC788" s="59"/>
      <c r="AD788" s="59"/>
      <c r="AE788" s="59" t="s">
        <v>2983</v>
      </c>
      <c r="AF788" s="59" t="s">
        <v>2984</v>
      </c>
      <c r="AG788" s="59" t="str">
        <f t="shared" si="66"/>
        <v>A622125</v>
      </c>
      <c r="AH788" s="59" t="s">
        <v>635</v>
      </c>
    </row>
    <row r="789" spans="1:34" ht="15.75" customHeight="1">
      <c r="A789" s="59"/>
      <c r="B789" s="59"/>
      <c r="C789" s="31"/>
      <c r="D789" s="59"/>
      <c r="E789" s="59"/>
      <c r="F789" s="59"/>
      <c r="G789" s="59"/>
      <c r="H789" s="65"/>
      <c r="I789" s="65"/>
      <c r="J789" s="65"/>
      <c r="K789" s="65"/>
      <c r="L789" s="65"/>
      <c r="M789" s="65"/>
      <c r="N789" s="65"/>
      <c r="O789" s="65"/>
      <c r="P789" s="65"/>
      <c r="Q789" s="59"/>
      <c r="R789" s="59"/>
      <c r="S789" s="59"/>
      <c r="T789" s="59"/>
      <c r="U789" s="59"/>
      <c r="V789" s="59"/>
      <c r="W789" s="59"/>
      <c r="X789" s="59"/>
      <c r="Y789" s="59"/>
      <c r="Z789" s="59"/>
      <c r="AA789" s="59"/>
      <c r="AB789" s="59"/>
      <c r="AC789" s="59"/>
      <c r="AD789" s="59"/>
      <c r="AE789" s="59" t="s">
        <v>2985</v>
      </c>
      <c r="AF789" s="59" t="s">
        <v>2747</v>
      </c>
      <c r="AG789" s="59" t="str">
        <f t="shared" si="66"/>
        <v>K622128</v>
      </c>
      <c r="AH789" s="59" t="s">
        <v>635</v>
      </c>
    </row>
    <row r="790" spans="1:34" ht="15.75" customHeight="1">
      <c r="A790" s="59"/>
      <c r="B790" s="59"/>
      <c r="C790" s="31"/>
      <c r="D790" s="59"/>
      <c r="E790" s="59"/>
      <c r="F790" s="59"/>
      <c r="G790" s="59"/>
      <c r="H790" s="65"/>
      <c r="I790" s="65"/>
      <c r="J790" s="65"/>
      <c r="K790" s="65"/>
      <c r="L790" s="65"/>
      <c r="M790" s="65"/>
      <c r="N790" s="65"/>
      <c r="O790" s="65"/>
      <c r="P790" s="65"/>
      <c r="Q790" s="59"/>
      <c r="R790" s="59"/>
      <c r="S790" s="59"/>
      <c r="T790" s="59"/>
      <c r="U790" s="59"/>
      <c r="V790" s="59"/>
      <c r="W790" s="59"/>
      <c r="X790" s="59"/>
      <c r="Y790" s="59"/>
      <c r="Z790" s="59"/>
      <c r="AA790" s="59"/>
      <c r="AB790" s="59"/>
      <c r="AC790" s="59"/>
      <c r="AD790" s="59"/>
      <c r="AE790" s="59" t="s">
        <v>2986</v>
      </c>
      <c r="AF790" s="59" t="s">
        <v>1455</v>
      </c>
      <c r="AG790" s="59" t="str">
        <f t="shared" si="66"/>
        <v>K622128</v>
      </c>
      <c r="AH790" s="59" t="s">
        <v>635</v>
      </c>
    </row>
    <row r="791" spans="1:34" ht="15.75" customHeight="1">
      <c r="A791" s="59"/>
      <c r="B791" s="59"/>
      <c r="C791" s="31"/>
      <c r="D791" s="59"/>
      <c r="E791" s="59"/>
      <c r="F791" s="59"/>
      <c r="G791" s="59"/>
      <c r="H791" s="65"/>
      <c r="I791" s="65"/>
      <c r="J791" s="65"/>
      <c r="K791" s="65"/>
      <c r="L791" s="65"/>
      <c r="M791" s="65"/>
      <c r="N791" s="65"/>
      <c r="O791" s="65"/>
      <c r="P791" s="65"/>
      <c r="Q791" s="59"/>
      <c r="R791" s="59"/>
      <c r="S791" s="59"/>
      <c r="T791" s="59"/>
      <c r="U791" s="59"/>
      <c r="V791" s="59"/>
      <c r="W791" s="59"/>
      <c r="X791" s="59"/>
      <c r="Y791" s="59"/>
      <c r="Z791" s="59"/>
      <c r="AA791" s="59"/>
      <c r="AB791" s="59"/>
      <c r="AC791" s="59"/>
      <c r="AD791" s="59"/>
      <c r="AE791" s="59" t="s">
        <v>2987</v>
      </c>
      <c r="AF791" s="59" t="s">
        <v>2988</v>
      </c>
      <c r="AG791" s="59" t="str">
        <f t="shared" si="66"/>
        <v>K622128</v>
      </c>
      <c r="AH791" s="59" t="s">
        <v>635</v>
      </c>
    </row>
    <row r="792" spans="1:34" ht="15.75" customHeight="1">
      <c r="A792" s="59"/>
      <c r="B792" s="59"/>
      <c r="C792" s="31"/>
      <c r="D792" s="59"/>
      <c r="E792" s="59"/>
      <c r="F792" s="59"/>
      <c r="G792" s="59"/>
      <c r="H792" s="65"/>
      <c r="I792" s="65"/>
      <c r="J792" s="65"/>
      <c r="K792" s="65"/>
      <c r="L792" s="65"/>
      <c r="M792" s="65"/>
      <c r="N792" s="65"/>
      <c r="O792" s="65"/>
      <c r="P792" s="65"/>
      <c r="Q792" s="59"/>
      <c r="R792" s="59"/>
      <c r="S792" s="59"/>
      <c r="T792" s="59"/>
      <c r="U792" s="59"/>
      <c r="V792" s="59"/>
      <c r="W792" s="59"/>
      <c r="X792" s="59"/>
      <c r="Y792" s="59"/>
      <c r="Z792" s="59"/>
      <c r="AA792" s="59"/>
      <c r="AB792" s="59"/>
      <c r="AC792" s="59"/>
      <c r="AD792" s="59"/>
      <c r="AE792" s="59" t="s">
        <v>2989</v>
      </c>
      <c r="AF792" s="59" t="s">
        <v>2990</v>
      </c>
      <c r="AG792" s="59" t="str">
        <f t="shared" si="66"/>
        <v>K622128</v>
      </c>
      <c r="AH792" s="59" t="s">
        <v>635</v>
      </c>
    </row>
    <row r="793" spans="1:34" ht="15.75" customHeight="1">
      <c r="A793" s="59"/>
      <c r="B793" s="59"/>
      <c r="C793" s="31"/>
      <c r="D793" s="59"/>
      <c r="E793" s="59"/>
      <c r="F793" s="59"/>
      <c r="G793" s="59"/>
      <c r="H793" s="65"/>
      <c r="I793" s="65"/>
      <c r="J793" s="65"/>
      <c r="K793" s="65"/>
      <c r="L793" s="65"/>
      <c r="M793" s="65"/>
      <c r="N793" s="65"/>
      <c r="O793" s="65"/>
      <c r="P793" s="65"/>
      <c r="Q793" s="59"/>
      <c r="R793" s="59"/>
      <c r="S793" s="59"/>
      <c r="T793" s="59"/>
      <c r="U793" s="59"/>
      <c r="V793" s="59"/>
      <c r="W793" s="59"/>
      <c r="X793" s="59"/>
      <c r="Y793" s="59"/>
      <c r="Z793" s="59"/>
      <c r="AA793" s="59"/>
      <c r="AB793" s="59"/>
      <c r="AC793" s="59"/>
      <c r="AD793" s="59"/>
      <c r="AE793" s="59" t="s">
        <v>2991</v>
      </c>
      <c r="AF793" s="59" t="s">
        <v>1451</v>
      </c>
      <c r="AG793" s="59" t="str">
        <f t="shared" si="66"/>
        <v>K622128</v>
      </c>
      <c r="AH793" s="59" t="s">
        <v>635</v>
      </c>
    </row>
    <row r="794" spans="1:34" ht="15.75" customHeight="1">
      <c r="A794" s="59"/>
      <c r="B794" s="59"/>
      <c r="C794" s="31"/>
      <c r="D794" s="59"/>
      <c r="E794" s="59"/>
      <c r="F794" s="59"/>
      <c r="G794" s="59"/>
      <c r="H794" s="65"/>
      <c r="I794" s="65"/>
      <c r="J794" s="65"/>
      <c r="K794" s="65"/>
      <c r="L794" s="65"/>
      <c r="M794" s="65"/>
      <c r="N794" s="65"/>
      <c r="O794" s="65"/>
      <c r="P794" s="65"/>
      <c r="Q794" s="59"/>
      <c r="R794" s="59"/>
      <c r="S794" s="59"/>
      <c r="T794" s="59"/>
      <c r="U794" s="59"/>
      <c r="V794" s="59"/>
      <c r="W794" s="59"/>
      <c r="X794" s="59"/>
      <c r="Y794" s="59"/>
      <c r="Z794" s="59"/>
      <c r="AA794" s="59"/>
      <c r="AB794" s="59"/>
      <c r="AC794" s="59"/>
      <c r="AD794" s="59"/>
      <c r="AE794" s="59" t="s">
        <v>2992</v>
      </c>
      <c r="AF794" s="59" t="s">
        <v>2753</v>
      </c>
      <c r="AG794" s="59" t="str">
        <f t="shared" si="66"/>
        <v>K622128</v>
      </c>
      <c r="AH794" s="59" t="s">
        <v>635</v>
      </c>
    </row>
    <row r="795" spans="1:34" ht="15.75" customHeight="1">
      <c r="A795" s="59"/>
      <c r="B795" s="59"/>
      <c r="C795" s="31"/>
      <c r="D795" s="59"/>
      <c r="E795" s="59"/>
      <c r="F795" s="59"/>
      <c r="G795" s="59"/>
      <c r="H795" s="65"/>
      <c r="I795" s="65"/>
      <c r="J795" s="65"/>
      <c r="K795" s="65"/>
      <c r="L795" s="65"/>
      <c r="M795" s="65"/>
      <c r="N795" s="65"/>
      <c r="O795" s="65"/>
      <c r="P795" s="65"/>
      <c r="Q795" s="59"/>
      <c r="R795" s="59"/>
      <c r="S795" s="59"/>
      <c r="T795" s="59"/>
      <c r="U795" s="59"/>
      <c r="V795" s="59"/>
      <c r="W795" s="59"/>
      <c r="X795" s="59"/>
      <c r="Y795" s="59"/>
      <c r="Z795" s="59"/>
      <c r="AA795" s="59"/>
      <c r="AB795" s="59"/>
      <c r="AC795" s="59"/>
      <c r="AD795" s="59"/>
      <c r="AE795" s="59" t="s">
        <v>2993</v>
      </c>
      <c r="AF795" s="59" t="s">
        <v>2755</v>
      </c>
      <c r="AG795" s="59" t="str">
        <f t="shared" si="66"/>
        <v>K622128</v>
      </c>
      <c r="AH795" s="59" t="s">
        <v>635</v>
      </c>
    </row>
    <row r="796" spans="1:34" ht="15.75" customHeight="1">
      <c r="A796" s="59"/>
      <c r="B796" s="59"/>
      <c r="C796" s="31"/>
      <c r="D796" s="59"/>
      <c r="E796" s="59"/>
      <c r="F796" s="59"/>
      <c r="G796" s="59"/>
      <c r="H796" s="65"/>
      <c r="I796" s="65"/>
      <c r="J796" s="65"/>
      <c r="K796" s="65"/>
      <c r="L796" s="65"/>
      <c r="M796" s="65"/>
      <c r="N796" s="65"/>
      <c r="O796" s="65"/>
      <c r="P796" s="65"/>
      <c r="Q796" s="59"/>
      <c r="R796" s="59"/>
      <c r="S796" s="59"/>
      <c r="T796" s="59"/>
      <c r="U796" s="59"/>
      <c r="V796" s="59"/>
      <c r="W796" s="59"/>
      <c r="X796" s="59"/>
      <c r="Y796" s="59"/>
      <c r="Z796" s="59"/>
      <c r="AA796" s="59"/>
      <c r="AB796" s="59"/>
      <c r="AC796" s="59"/>
      <c r="AD796" s="59"/>
      <c r="AE796" s="59" t="s">
        <v>2994</v>
      </c>
      <c r="AF796" s="59" t="s">
        <v>2995</v>
      </c>
      <c r="AG796" s="59" t="str">
        <f t="shared" si="66"/>
        <v>K628080</v>
      </c>
      <c r="AH796" s="59" t="s">
        <v>658</v>
      </c>
    </row>
    <row r="797" spans="1:34" ht="15.75" customHeight="1">
      <c r="A797" s="59"/>
      <c r="B797" s="59"/>
      <c r="C797" s="31"/>
      <c r="D797" s="59"/>
      <c r="E797" s="59"/>
      <c r="F797" s="59"/>
      <c r="G797" s="59"/>
      <c r="H797" s="65"/>
      <c r="I797" s="65"/>
      <c r="J797" s="65"/>
      <c r="K797" s="65"/>
      <c r="L797" s="65"/>
      <c r="M797" s="65"/>
      <c r="N797" s="65"/>
      <c r="O797" s="65"/>
      <c r="P797" s="65"/>
      <c r="Q797" s="59"/>
      <c r="R797" s="59"/>
      <c r="S797" s="59"/>
      <c r="T797" s="59"/>
      <c r="U797" s="59"/>
      <c r="V797" s="59"/>
      <c r="W797" s="59"/>
      <c r="X797" s="59"/>
      <c r="Y797" s="59"/>
      <c r="Z797" s="59"/>
      <c r="AA797" s="59"/>
      <c r="AB797" s="59"/>
      <c r="AC797" s="59"/>
      <c r="AD797" s="59"/>
      <c r="AE797" s="59" t="s">
        <v>2996</v>
      </c>
      <c r="AF797" s="59" t="s">
        <v>2997</v>
      </c>
      <c r="AG797" s="59" t="str">
        <f t="shared" si="66"/>
        <v>K628081</v>
      </c>
      <c r="AH797" s="59" t="s">
        <v>658</v>
      </c>
    </row>
    <row r="798" spans="1:34" ht="15.75" customHeight="1">
      <c r="A798" s="59"/>
      <c r="B798" s="59"/>
      <c r="C798" s="31"/>
      <c r="D798" s="59"/>
      <c r="E798" s="59"/>
      <c r="F798" s="59"/>
      <c r="G798" s="59"/>
      <c r="H798" s="65"/>
      <c r="I798" s="65"/>
      <c r="J798" s="65"/>
      <c r="K798" s="65"/>
      <c r="L798" s="65"/>
      <c r="M798" s="65"/>
      <c r="N798" s="65"/>
      <c r="O798" s="65"/>
      <c r="P798" s="65"/>
      <c r="Q798" s="59"/>
      <c r="R798" s="59"/>
      <c r="S798" s="59"/>
      <c r="T798" s="59"/>
      <c r="U798" s="59"/>
      <c r="V798" s="59"/>
      <c r="W798" s="59"/>
      <c r="X798" s="59"/>
      <c r="Y798" s="59"/>
      <c r="Z798" s="59"/>
      <c r="AA798" s="59"/>
      <c r="AB798" s="59"/>
      <c r="AC798" s="59"/>
      <c r="AD798" s="59"/>
      <c r="AE798" s="59" t="s">
        <v>2998</v>
      </c>
      <c r="AF798" s="59" t="s">
        <v>1487</v>
      </c>
      <c r="AG798" s="59" t="str">
        <f t="shared" si="66"/>
        <v>K628081</v>
      </c>
      <c r="AH798" s="59" t="s">
        <v>658</v>
      </c>
    </row>
    <row r="799" spans="1:34" ht="15.75" customHeight="1">
      <c r="A799" s="59"/>
      <c r="B799" s="59"/>
      <c r="C799" s="31"/>
      <c r="D799" s="59"/>
      <c r="E799" s="59"/>
      <c r="F799" s="59"/>
      <c r="G799" s="59"/>
      <c r="H799" s="65"/>
      <c r="I799" s="65"/>
      <c r="J799" s="65"/>
      <c r="K799" s="65"/>
      <c r="L799" s="65"/>
      <c r="M799" s="65"/>
      <c r="N799" s="65"/>
      <c r="O799" s="65"/>
      <c r="P799" s="65"/>
      <c r="Q799" s="59"/>
      <c r="R799" s="59"/>
      <c r="S799" s="59"/>
      <c r="T799" s="59"/>
      <c r="U799" s="59"/>
      <c r="V799" s="59"/>
      <c r="W799" s="59"/>
      <c r="X799" s="59"/>
      <c r="Y799" s="59"/>
      <c r="Z799" s="59"/>
      <c r="AA799" s="59"/>
      <c r="AB799" s="59"/>
      <c r="AC799" s="59"/>
      <c r="AD799" s="59"/>
      <c r="AE799" s="59" t="s">
        <v>2999</v>
      </c>
      <c r="AF799" s="59" t="s">
        <v>2995</v>
      </c>
      <c r="AG799" s="59" t="str">
        <f t="shared" si="66"/>
        <v>K628081</v>
      </c>
      <c r="AH799" s="59" t="s">
        <v>658</v>
      </c>
    </row>
    <row r="800" spans="1:34" ht="15.75" customHeight="1">
      <c r="A800" s="59"/>
      <c r="B800" s="59"/>
      <c r="C800" s="31"/>
      <c r="D800" s="59"/>
      <c r="E800" s="59"/>
      <c r="F800" s="59"/>
      <c r="G800" s="59"/>
      <c r="H800" s="65"/>
      <c r="I800" s="65"/>
      <c r="J800" s="65"/>
      <c r="K800" s="65"/>
      <c r="L800" s="65"/>
      <c r="M800" s="65"/>
      <c r="N800" s="65"/>
      <c r="O800" s="65"/>
      <c r="P800" s="65"/>
      <c r="Q800" s="59"/>
      <c r="R800" s="59"/>
      <c r="S800" s="59"/>
      <c r="T800" s="59"/>
      <c r="U800" s="59"/>
      <c r="V800" s="59"/>
      <c r="W800" s="59"/>
      <c r="X800" s="59"/>
      <c r="Y800" s="59"/>
      <c r="Z800" s="59"/>
      <c r="AA800" s="59"/>
      <c r="AB800" s="59"/>
      <c r="AC800" s="59"/>
      <c r="AD800" s="59"/>
      <c r="AE800" s="59" t="s">
        <v>3000</v>
      </c>
      <c r="AF800" s="59" t="s">
        <v>3001</v>
      </c>
      <c r="AG800" s="59" t="str">
        <f t="shared" si="66"/>
        <v>K628081</v>
      </c>
      <c r="AH800" s="59" t="s">
        <v>658</v>
      </c>
    </row>
    <row r="801" spans="1:34" ht="15.75" customHeight="1">
      <c r="A801" s="59"/>
      <c r="B801" s="59"/>
      <c r="C801" s="31"/>
      <c r="D801" s="59"/>
      <c r="E801" s="59"/>
      <c r="F801" s="59"/>
      <c r="G801" s="59"/>
      <c r="H801" s="65"/>
      <c r="I801" s="65"/>
      <c r="J801" s="65"/>
      <c r="K801" s="65"/>
      <c r="L801" s="65"/>
      <c r="M801" s="65"/>
      <c r="N801" s="65"/>
      <c r="O801" s="65"/>
      <c r="P801" s="65"/>
      <c r="Q801" s="59"/>
      <c r="R801" s="59"/>
      <c r="S801" s="59"/>
      <c r="T801" s="59"/>
      <c r="U801" s="59"/>
      <c r="V801" s="59"/>
      <c r="W801" s="59"/>
      <c r="X801" s="59"/>
      <c r="Y801" s="59"/>
      <c r="Z801" s="59"/>
      <c r="AA801" s="59"/>
      <c r="AB801" s="59"/>
      <c r="AC801" s="59"/>
      <c r="AD801" s="59"/>
      <c r="AE801" s="59" t="s">
        <v>3002</v>
      </c>
      <c r="AF801" s="59" t="s">
        <v>3003</v>
      </c>
      <c r="AG801" s="59" t="str">
        <f t="shared" si="66"/>
        <v>K628081</v>
      </c>
      <c r="AH801" s="59" t="s">
        <v>658</v>
      </c>
    </row>
    <row r="802" spans="1:34" ht="15.75" customHeight="1">
      <c r="A802" s="59"/>
      <c r="B802" s="59"/>
      <c r="C802" s="31"/>
      <c r="D802" s="59"/>
      <c r="E802" s="59"/>
      <c r="F802" s="59"/>
      <c r="G802" s="59"/>
      <c r="H802" s="65"/>
      <c r="I802" s="65"/>
      <c r="J802" s="65"/>
      <c r="K802" s="65"/>
      <c r="L802" s="65"/>
      <c r="M802" s="65"/>
      <c r="N802" s="65"/>
      <c r="O802" s="65"/>
      <c r="P802" s="65"/>
      <c r="Q802" s="59"/>
      <c r="R802" s="59"/>
      <c r="S802" s="59"/>
      <c r="T802" s="59"/>
      <c r="U802" s="59"/>
      <c r="V802" s="59"/>
      <c r="W802" s="59"/>
      <c r="X802" s="59"/>
      <c r="Y802" s="59"/>
      <c r="Z802" s="59"/>
      <c r="AA802" s="59"/>
      <c r="AB802" s="59"/>
      <c r="AC802" s="59"/>
      <c r="AD802" s="59"/>
      <c r="AE802" s="59" t="s">
        <v>3004</v>
      </c>
      <c r="AF802" s="59" t="s">
        <v>3005</v>
      </c>
      <c r="AG802" s="59" t="str">
        <f t="shared" si="66"/>
        <v>K628087</v>
      </c>
      <c r="AH802" s="59" t="s">
        <v>1198</v>
      </c>
    </row>
    <row r="803" spans="1:34" ht="15.75" customHeight="1">
      <c r="A803" s="59"/>
      <c r="B803" s="59"/>
      <c r="C803" s="31"/>
      <c r="D803" s="59"/>
      <c r="E803" s="59"/>
      <c r="F803" s="59"/>
      <c r="G803" s="59"/>
      <c r="H803" s="65"/>
      <c r="I803" s="65"/>
      <c r="J803" s="65"/>
      <c r="K803" s="65"/>
      <c r="L803" s="65"/>
      <c r="M803" s="65"/>
      <c r="N803" s="65"/>
      <c r="O803" s="65"/>
      <c r="P803" s="65"/>
      <c r="Q803" s="59"/>
      <c r="R803" s="59"/>
      <c r="S803" s="59"/>
      <c r="T803" s="59"/>
      <c r="U803" s="59"/>
      <c r="V803" s="59"/>
      <c r="W803" s="59"/>
      <c r="X803" s="59"/>
      <c r="Y803" s="59"/>
      <c r="Z803" s="59"/>
      <c r="AA803" s="59"/>
      <c r="AB803" s="59"/>
      <c r="AC803" s="59"/>
      <c r="AD803" s="59"/>
      <c r="AE803" s="59" t="s">
        <v>3006</v>
      </c>
      <c r="AF803" s="59" t="s">
        <v>3007</v>
      </c>
      <c r="AG803" s="59" t="str">
        <f t="shared" si="66"/>
        <v>K628087</v>
      </c>
      <c r="AH803" s="59" t="s">
        <v>1198</v>
      </c>
    </row>
    <row r="804" spans="1:34" ht="15.75" customHeight="1">
      <c r="A804" s="59"/>
      <c r="B804" s="59"/>
      <c r="C804" s="31"/>
      <c r="D804" s="59"/>
      <c r="E804" s="59"/>
      <c r="F804" s="59"/>
      <c r="G804" s="59"/>
      <c r="H804" s="65"/>
      <c r="I804" s="65"/>
      <c r="J804" s="65"/>
      <c r="K804" s="65"/>
      <c r="L804" s="65"/>
      <c r="M804" s="65"/>
      <c r="N804" s="65"/>
      <c r="O804" s="65"/>
      <c r="P804" s="65"/>
      <c r="Q804" s="59"/>
      <c r="R804" s="59"/>
      <c r="S804" s="59"/>
      <c r="T804" s="59"/>
      <c r="U804" s="59"/>
      <c r="V804" s="59"/>
      <c r="W804" s="59"/>
      <c r="X804" s="59"/>
      <c r="Y804" s="59"/>
      <c r="Z804" s="59"/>
      <c r="AA804" s="59"/>
      <c r="AB804" s="59"/>
      <c r="AC804" s="59"/>
      <c r="AD804" s="59"/>
      <c r="AE804" s="59" t="s">
        <v>3008</v>
      </c>
      <c r="AF804" s="59" t="s">
        <v>1247</v>
      </c>
      <c r="AG804" s="59" t="str">
        <f t="shared" si="66"/>
        <v>A579073</v>
      </c>
      <c r="AH804" s="59" t="s">
        <v>658</v>
      </c>
    </row>
    <row r="805" spans="1:34" ht="15.75" customHeight="1">
      <c r="A805" s="59"/>
      <c r="B805" s="59"/>
      <c r="C805" s="31"/>
      <c r="D805" s="59"/>
      <c r="E805" s="59"/>
      <c r="F805" s="59"/>
      <c r="G805" s="59"/>
      <c r="H805" s="65"/>
      <c r="I805" s="65"/>
      <c r="J805" s="65"/>
      <c r="K805" s="65"/>
      <c r="L805" s="65"/>
      <c r="M805" s="65"/>
      <c r="N805" s="65"/>
      <c r="O805" s="65"/>
      <c r="P805" s="65"/>
      <c r="Q805" s="59"/>
      <c r="R805" s="59"/>
      <c r="S805" s="59"/>
      <c r="T805" s="59"/>
      <c r="U805" s="59"/>
      <c r="V805" s="59"/>
      <c r="W805" s="59"/>
      <c r="X805" s="59"/>
      <c r="Y805" s="59"/>
      <c r="Z805" s="59"/>
      <c r="AA805" s="59"/>
      <c r="AB805" s="59"/>
      <c r="AC805" s="59"/>
      <c r="AD805" s="59"/>
      <c r="AE805" s="59" t="s">
        <v>3009</v>
      </c>
      <c r="AF805" s="59" t="s">
        <v>3010</v>
      </c>
      <c r="AG805" s="59" t="str">
        <f t="shared" si="66"/>
        <v>A580072</v>
      </c>
      <c r="AH805" s="59" t="s">
        <v>658</v>
      </c>
    </row>
    <row r="806" spans="1:34" ht="15.75" customHeight="1">
      <c r="A806" s="59"/>
      <c r="B806" s="59"/>
      <c r="C806" s="31"/>
      <c r="D806" s="59"/>
      <c r="E806" s="59"/>
      <c r="F806" s="59"/>
      <c r="G806" s="59"/>
      <c r="H806" s="65"/>
      <c r="I806" s="65"/>
      <c r="J806" s="65"/>
      <c r="K806" s="65"/>
      <c r="L806" s="65"/>
      <c r="M806" s="65"/>
      <c r="N806" s="65"/>
      <c r="O806" s="65"/>
      <c r="P806" s="65"/>
      <c r="Q806" s="59"/>
      <c r="R806" s="59"/>
      <c r="S806" s="59"/>
      <c r="T806" s="59"/>
      <c r="U806" s="59"/>
      <c r="V806" s="59"/>
      <c r="W806" s="59"/>
      <c r="X806" s="59"/>
      <c r="Y806" s="59"/>
      <c r="Z806" s="59"/>
      <c r="AA806" s="59"/>
      <c r="AB806" s="59"/>
      <c r="AC806" s="59"/>
      <c r="AD806" s="59"/>
      <c r="AE806" s="59" t="s">
        <v>3011</v>
      </c>
      <c r="AF806" s="59" t="s">
        <v>3012</v>
      </c>
      <c r="AG806" s="59" t="str">
        <f t="shared" si="66"/>
        <v>K767054</v>
      </c>
      <c r="AH806" s="59" t="s">
        <v>658</v>
      </c>
    </row>
    <row r="807" spans="1:34" ht="15.75" customHeight="1">
      <c r="A807" s="59"/>
      <c r="B807" s="59"/>
      <c r="C807" s="31"/>
      <c r="D807" s="59"/>
      <c r="E807" s="59"/>
      <c r="F807" s="59"/>
      <c r="G807" s="59"/>
      <c r="H807" s="65"/>
      <c r="I807" s="65"/>
      <c r="J807" s="65"/>
      <c r="K807" s="65"/>
      <c r="L807" s="65"/>
      <c r="M807" s="65"/>
      <c r="N807" s="65"/>
      <c r="O807" s="65"/>
      <c r="P807" s="65"/>
      <c r="Q807" s="59"/>
      <c r="R807" s="59"/>
      <c r="S807" s="59"/>
      <c r="T807" s="59"/>
      <c r="U807" s="59"/>
      <c r="V807" s="59"/>
      <c r="W807" s="59"/>
      <c r="X807" s="59"/>
      <c r="Y807" s="59"/>
      <c r="Z807" s="59"/>
      <c r="AA807" s="59"/>
      <c r="AB807" s="59"/>
      <c r="AC807" s="59"/>
      <c r="AD807" s="59"/>
      <c r="AE807" s="59" t="s">
        <v>3013</v>
      </c>
      <c r="AF807" s="59" t="s">
        <v>3014</v>
      </c>
      <c r="AG807" s="59" t="str">
        <f t="shared" si="66"/>
        <v>A867021</v>
      </c>
      <c r="AH807" s="59" t="s">
        <v>677</v>
      </c>
    </row>
    <row r="808" spans="1:34" ht="15.75" customHeight="1">
      <c r="A808" s="59"/>
      <c r="B808" s="59"/>
      <c r="C808" s="31"/>
      <c r="D808" s="59"/>
      <c r="E808" s="59"/>
      <c r="F808" s="59"/>
      <c r="G808" s="59"/>
      <c r="H808" s="65"/>
      <c r="I808" s="65"/>
      <c r="J808" s="65"/>
      <c r="K808" s="65"/>
      <c r="L808" s="65"/>
      <c r="M808" s="65"/>
      <c r="N808" s="65"/>
      <c r="O808" s="65"/>
      <c r="P808" s="65"/>
      <c r="Q808" s="59"/>
      <c r="R808" s="59"/>
      <c r="S808" s="59"/>
      <c r="T808" s="59"/>
      <c r="U808" s="59"/>
      <c r="V808" s="59"/>
      <c r="W808" s="59"/>
      <c r="X808" s="59"/>
      <c r="Y808" s="59"/>
      <c r="Z808" s="59"/>
      <c r="AA808" s="59"/>
      <c r="AB808" s="59"/>
      <c r="AC808" s="59"/>
      <c r="AD808" s="59"/>
      <c r="AE808" s="59" t="s">
        <v>3015</v>
      </c>
      <c r="AF808" s="59" t="s">
        <v>3016</v>
      </c>
      <c r="AG808" s="59" t="str">
        <f t="shared" si="66"/>
        <v>A867021</v>
      </c>
      <c r="AH808" s="59" t="s">
        <v>677</v>
      </c>
    </row>
    <row r="809" spans="1:34" ht="15.75" customHeight="1">
      <c r="A809" s="59"/>
      <c r="B809" s="59"/>
      <c r="C809" s="31"/>
      <c r="D809" s="59"/>
      <c r="E809" s="59"/>
      <c r="F809" s="59"/>
      <c r="G809" s="59"/>
      <c r="H809" s="65"/>
      <c r="I809" s="65"/>
      <c r="J809" s="65"/>
      <c r="K809" s="65"/>
      <c r="L809" s="65"/>
      <c r="M809" s="65"/>
      <c r="N809" s="65"/>
      <c r="O809" s="65"/>
      <c r="P809" s="65"/>
      <c r="Q809" s="59"/>
      <c r="R809" s="59"/>
      <c r="S809" s="59"/>
      <c r="T809" s="59"/>
      <c r="U809" s="59"/>
      <c r="V809" s="59"/>
      <c r="W809" s="59"/>
      <c r="X809" s="59"/>
      <c r="Y809" s="59"/>
      <c r="Z809" s="59"/>
      <c r="AA809" s="59"/>
      <c r="AB809" s="59"/>
      <c r="AC809" s="59"/>
      <c r="AD809" s="59"/>
      <c r="AE809" s="59" t="s">
        <v>3017</v>
      </c>
      <c r="AF809" s="59" t="s">
        <v>3018</v>
      </c>
      <c r="AG809" s="59" t="str">
        <f t="shared" si="66"/>
        <v>A867021</v>
      </c>
      <c r="AH809" s="59" t="s">
        <v>677</v>
      </c>
    </row>
    <row r="810" spans="1:34" ht="15.75" customHeight="1">
      <c r="A810" s="59"/>
      <c r="B810" s="59"/>
      <c r="C810" s="31"/>
      <c r="D810" s="59"/>
      <c r="E810" s="59"/>
      <c r="F810" s="59"/>
      <c r="G810" s="59"/>
      <c r="H810" s="65"/>
      <c r="I810" s="65"/>
      <c r="J810" s="65"/>
      <c r="K810" s="65"/>
      <c r="L810" s="65"/>
      <c r="M810" s="65"/>
      <c r="N810" s="65"/>
      <c r="O810" s="65"/>
      <c r="P810" s="65"/>
      <c r="Q810" s="59"/>
      <c r="R810" s="59"/>
      <c r="S810" s="59"/>
      <c r="T810" s="59"/>
      <c r="U810" s="59"/>
      <c r="V810" s="59"/>
      <c r="W810" s="59"/>
      <c r="X810" s="59"/>
      <c r="Y810" s="59"/>
      <c r="Z810" s="59"/>
      <c r="AA810" s="59"/>
      <c r="AB810" s="59"/>
      <c r="AC810" s="59"/>
      <c r="AD810" s="59"/>
      <c r="AE810" s="59" t="s">
        <v>3019</v>
      </c>
      <c r="AF810" s="59" t="s">
        <v>3020</v>
      </c>
      <c r="AG810" s="59" t="str">
        <f t="shared" si="66"/>
        <v>K867020</v>
      </c>
      <c r="AH810" s="59" t="s">
        <v>677</v>
      </c>
    </row>
    <row r="811" spans="1:34" ht="15.75" customHeight="1">
      <c r="A811" s="59"/>
      <c r="B811" s="59"/>
      <c r="C811" s="31"/>
      <c r="D811" s="59"/>
      <c r="E811" s="59"/>
      <c r="F811" s="59"/>
      <c r="G811" s="59"/>
      <c r="H811" s="65"/>
      <c r="I811" s="65"/>
      <c r="J811" s="65"/>
      <c r="K811" s="65"/>
      <c r="L811" s="65"/>
      <c r="M811" s="65"/>
      <c r="N811" s="65"/>
      <c r="O811" s="65"/>
      <c r="P811" s="65"/>
      <c r="Q811" s="59"/>
      <c r="R811" s="59"/>
      <c r="S811" s="59"/>
      <c r="T811" s="59"/>
      <c r="U811" s="59"/>
      <c r="V811" s="59"/>
      <c r="W811" s="59"/>
      <c r="X811" s="59"/>
      <c r="Y811" s="59"/>
      <c r="Z811" s="59"/>
      <c r="AA811" s="59"/>
      <c r="AB811" s="59"/>
      <c r="AC811" s="59"/>
      <c r="AD811" s="59"/>
      <c r="AE811" s="59" t="s">
        <v>3021</v>
      </c>
      <c r="AF811" s="59" t="s">
        <v>3022</v>
      </c>
      <c r="AG811" s="59" t="str">
        <f t="shared" si="66"/>
        <v>K814011</v>
      </c>
      <c r="AH811" s="59" t="s">
        <v>658</v>
      </c>
    </row>
    <row r="812" spans="1:34" ht="15.75" customHeight="1">
      <c r="A812" s="59"/>
      <c r="B812" s="59"/>
      <c r="C812" s="31"/>
      <c r="D812" s="59"/>
      <c r="E812" s="59"/>
      <c r="F812" s="59"/>
      <c r="G812" s="59"/>
      <c r="H812" s="65"/>
      <c r="I812" s="65"/>
      <c r="J812" s="65"/>
      <c r="K812" s="65"/>
      <c r="L812" s="65"/>
      <c r="M812" s="65"/>
      <c r="N812" s="65"/>
      <c r="O812" s="65"/>
      <c r="P812" s="65"/>
      <c r="Q812" s="59"/>
      <c r="R812" s="59"/>
      <c r="S812" s="59"/>
      <c r="T812" s="59"/>
      <c r="U812" s="59"/>
      <c r="V812" s="59"/>
      <c r="W812" s="59"/>
      <c r="X812" s="59"/>
      <c r="Y812" s="59"/>
      <c r="Z812" s="59"/>
      <c r="AA812" s="59"/>
      <c r="AB812" s="59"/>
      <c r="AC812" s="59"/>
      <c r="AD812" s="59"/>
      <c r="AE812" s="59" t="s">
        <v>3023</v>
      </c>
      <c r="AF812" s="59" t="s">
        <v>3024</v>
      </c>
      <c r="AG812" s="59" t="str">
        <f t="shared" si="66"/>
        <v>K814013</v>
      </c>
      <c r="AH812" s="59" t="s">
        <v>658</v>
      </c>
    </row>
    <row r="813" spans="1:34" ht="15.75" customHeight="1">
      <c r="A813" s="59"/>
      <c r="B813" s="59"/>
      <c r="C813" s="31"/>
      <c r="D813" s="59"/>
      <c r="E813" s="59"/>
      <c r="F813" s="59"/>
      <c r="G813" s="59"/>
      <c r="H813" s="65"/>
      <c r="I813" s="65"/>
      <c r="J813" s="65"/>
      <c r="K813" s="65"/>
      <c r="L813" s="65"/>
      <c r="M813" s="65"/>
      <c r="N813" s="65"/>
      <c r="O813" s="65"/>
      <c r="P813" s="65"/>
      <c r="Q813" s="59"/>
      <c r="R813" s="59"/>
      <c r="S813" s="59"/>
      <c r="T813" s="59"/>
      <c r="U813" s="59"/>
      <c r="V813" s="59"/>
      <c r="W813" s="59"/>
      <c r="X813" s="59"/>
      <c r="Y813" s="59"/>
      <c r="Z813" s="59"/>
      <c r="AA813" s="59"/>
      <c r="AB813" s="59"/>
      <c r="AC813" s="59"/>
      <c r="AD813" s="59"/>
      <c r="AE813" s="59" t="s">
        <v>3025</v>
      </c>
      <c r="AF813" s="59" t="s">
        <v>3026</v>
      </c>
      <c r="AG813" s="59" t="str">
        <f t="shared" si="66"/>
        <v>A848051</v>
      </c>
      <c r="AH813" s="59" t="s">
        <v>658</v>
      </c>
    </row>
    <row r="814" spans="1:34" ht="15.75" customHeight="1">
      <c r="A814" s="59"/>
      <c r="B814" s="59"/>
      <c r="C814" s="31"/>
      <c r="D814" s="59"/>
      <c r="E814" s="59"/>
      <c r="F814" s="59"/>
      <c r="G814" s="59"/>
      <c r="H814" s="65"/>
      <c r="I814" s="65"/>
      <c r="J814" s="65"/>
      <c r="K814" s="65"/>
      <c r="L814" s="65"/>
      <c r="M814" s="65"/>
      <c r="N814" s="65"/>
      <c r="O814" s="65"/>
      <c r="P814" s="65"/>
      <c r="Q814" s="59"/>
      <c r="R814" s="59"/>
      <c r="S814" s="59"/>
      <c r="T814" s="59"/>
      <c r="U814" s="59"/>
      <c r="V814" s="59"/>
      <c r="W814" s="59"/>
      <c r="X814" s="59"/>
      <c r="Y814" s="59"/>
      <c r="Z814" s="59"/>
      <c r="AA814" s="59"/>
      <c r="AB814" s="59"/>
      <c r="AC814" s="59"/>
      <c r="AD814" s="59"/>
      <c r="AE814" s="59" t="s">
        <v>3027</v>
      </c>
      <c r="AF814" s="59" t="s">
        <v>3028</v>
      </c>
      <c r="AG814" s="59" t="str">
        <f t="shared" si="66"/>
        <v>A848051</v>
      </c>
      <c r="AH814" s="59" t="s">
        <v>658</v>
      </c>
    </row>
    <row r="815" spans="1:34" ht="15.75" customHeight="1">
      <c r="A815" s="59"/>
      <c r="B815" s="59"/>
      <c r="C815" s="31"/>
      <c r="D815" s="59"/>
      <c r="E815" s="59"/>
      <c r="F815" s="59"/>
      <c r="G815" s="59"/>
      <c r="H815" s="65"/>
      <c r="I815" s="65"/>
      <c r="J815" s="65"/>
      <c r="K815" s="65"/>
      <c r="L815" s="65"/>
      <c r="M815" s="65"/>
      <c r="N815" s="65"/>
      <c r="O815" s="65"/>
      <c r="P815" s="65"/>
      <c r="Q815" s="59"/>
      <c r="R815" s="59"/>
      <c r="S815" s="59"/>
      <c r="T815" s="59"/>
      <c r="U815" s="59"/>
      <c r="V815" s="59"/>
      <c r="W815" s="59"/>
      <c r="X815" s="59"/>
      <c r="Y815" s="59"/>
      <c r="Z815" s="59"/>
      <c r="AA815" s="59"/>
      <c r="AB815" s="59"/>
      <c r="AC815" s="59"/>
      <c r="AD815" s="59"/>
      <c r="AE815" s="59" t="s">
        <v>3029</v>
      </c>
      <c r="AF815" s="59" t="s">
        <v>3030</v>
      </c>
      <c r="AG815" s="59" t="str">
        <f t="shared" si="66"/>
        <v>A848051</v>
      </c>
      <c r="AH815" s="59" t="s">
        <v>658</v>
      </c>
    </row>
    <row r="816" spans="1:34" ht="15.75" customHeight="1">
      <c r="A816" s="59"/>
      <c r="B816" s="59"/>
      <c r="C816" s="31"/>
      <c r="D816" s="59"/>
      <c r="E816" s="59"/>
      <c r="F816" s="59"/>
      <c r="G816" s="59"/>
      <c r="H816" s="65"/>
      <c r="I816" s="65"/>
      <c r="J816" s="65"/>
      <c r="K816" s="65"/>
      <c r="L816" s="65"/>
      <c r="M816" s="65"/>
      <c r="N816" s="65"/>
      <c r="O816" s="65"/>
      <c r="P816" s="65"/>
      <c r="Q816" s="59"/>
      <c r="R816" s="59"/>
      <c r="S816" s="59"/>
      <c r="T816" s="59"/>
      <c r="U816" s="59"/>
      <c r="V816" s="59"/>
      <c r="W816" s="59"/>
      <c r="X816" s="59"/>
      <c r="Y816" s="59"/>
      <c r="Z816" s="59"/>
      <c r="AA816" s="59"/>
      <c r="AB816" s="59"/>
      <c r="AC816" s="59"/>
      <c r="AD816" s="59"/>
      <c r="AE816" s="59" t="s">
        <v>3031</v>
      </c>
      <c r="AF816" s="59" t="s">
        <v>3032</v>
      </c>
      <c r="AG816" s="59" t="str">
        <f t="shared" si="66"/>
        <v>A848051</v>
      </c>
      <c r="AH816" s="59" t="s">
        <v>658</v>
      </c>
    </row>
    <row r="817" spans="1:34" ht="15.75" customHeight="1">
      <c r="A817" s="59"/>
      <c r="B817" s="59"/>
      <c r="C817" s="31"/>
      <c r="D817" s="59"/>
      <c r="E817" s="59"/>
      <c r="F817" s="59"/>
      <c r="G817" s="59"/>
      <c r="H817" s="65"/>
      <c r="I817" s="65"/>
      <c r="J817" s="65"/>
      <c r="K817" s="65"/>
      <c r="L817" s="65"/>
      <c r="M817" s="65"/>
      <c r="N817" s="65"/>
      <c r="O817" s="65"/>
      <c r="P817" s="65"/>
      <c r="Q817" s="59"/>
      <c r="R817" s="59"/>
      <c r="S817" s="59"/>
      <c r="T817" s="59"/>
      <c r="U817" s="59"/>
      <c r="V817" s="59"/>
      <c r="W817" s="59"/>
      <c r="X817" s="59"/>
      <c r="Y817" s="59"/>
      <c r="Z817" s="59"/>
      <c r="AA817" s="59"/>
      <c r="AB817" s="59"/>
      <c r="AC817" s="59"/>
      <c r="AD817" s="59"/>
      <c r="AE817" s="59" t="s">
        <v>3033</v>
      </c>
      <c r="AF817" s="59" t="s">
        <v>3034</v>
      </c>
      <c r="AG817" s="59" t="str">
        <f t="shared" si="66"/>
        <v>A848051</v>
      </c>
      <c r="AH817" s="59" t="s">
        <v>658</v>
      </c>
    </row>
    <row r="818" spans="1:34" ht="15.75" customHeight="1">
      <c r="A818" s="59"/>
      <c r="B818" s="59"/>
      <c r="C818" s="31"/>
      <c r="D818" s="59"/>
      <c r="E818" s="59"/>
      <c r="F818" s="59"/>
      <c r="G818" s="59"/>
      <c r="H818" s="65"/>
      <c r="I818" s="65"/>
      <c r="J818" s="65"/>
      <c r="K818" s="65"/>
      <c r="L818" s="65"/>
      <c r="M818" s="65"/>
      <c r="N818" s="65"/>
      <c r="O818" s="65"/>
      <c r="P818" s="65"/>
      <c r="Q818" s="59"/>
      <c r="R818" s="59"/>
      <c r="S818" s="59"/>
      <c r="T818" s="59"/>
      <c r="U818" s="59"/>
      <c r="V818" s="59"/>
      <c r="W818" s="59"/>
      <c r="X818" s="59"/>
      <c r="Y818" s="59"/>
      <c r="Z818" s="59"/>
      <c r="AA818" s="59"/>
      <c r="AB818" s="59"/>
      <c r="AC818" s="59"/>
      <c r="AD818" s="59"/>
      <c r="AE818" s="59" t="s">
        <v>3035</v>
      </c>
      <c r="AF818" s="59" t="s">
        <v>3036</v>
      </c>
      <c r="AG818" s="59" t="str">
        <f t="shared" si="66"/>
        <v>A848051</v>
      </c>
      <c r="AH818" s="59" t="s">
        <v>658</v>
      </c>
    </row>
    <row r="819" spans="1:34" ht="15.75" customHeight="1">
      <c r="A819" s="59"/>
      <c r="B819" s="59"/>
      <c r="C819" s="31"/>
      <c r="D819" s="59"/>
      <c r="E819" s="59"/>
      <c r="F819" s="59"/>
      <c r="G819" s="59"/>
      <c r="H819" s="65"/>
      <c r="I819" s="65"/>
      <c r="J819" s="65"/>
      <c r="K819" s="65"/>
      <c r="L819" s="65"/>
      <c r="M819" s="65"/>
      <c r="N819" s="65"/>
      <c r="O819" s="65"/>
      <c r="P819" s="65"/>
      <c r="Q819" s="59"/>
      <c r="R819" s="59"/>
      <c r="S819" s="59"/>
      <c r="T819" s="59"/>
      <c r="U819" s="59"/>
      <c r="V819" s="59"/>
      <c r="W819" s="59"/>
      <c r="X819" s="59"/>
      <c r="Y819" s="59"/>
      <c r="Z819" s="59"/>
      <c r="AA819" s="59"/>
      <c r="AB819" s="59"/>
      <c r="AC819" s="59"/>
      <c r="AD819" s="59"/>
      <c r="AE819" s="59" t="s">
        <v>3037</v>
      </c>
      <c r="AF819" s="59" t="s">
        <v>3038</v>
      </c>
      <c r="AG819" s="59" t="str">
        <f t="shared" si="66"/>
        <v>A848051</v>
      </c>
      <c r="AH819" s="59" t="s">
        <v>658</v>
      </c>
    </row>
    <row r="820" spans="1:34" ht="15.75" customHeight="1">
      <c r="A820" s="59"/>
      <c r="B820" s="59"/>
      <c r="C820" s="31"/>
      <c r="D820" s="59"/>
      <c r="E820" s="59"/>
      <c r="F820" s="59"/>
      <c r="G820" s="59"/>
      <c r="H820" s="65"/>
      <c r="I820" s="65"/>
      <c r="J820" s="65"/>
      <c r="K820" s="65"/>
      <c r="L820" s="65"/>
      <c r="M820" s="65"/>
      <c r="N820" s="65"/>
      <c r="O820" s="65"/>
      <c r="P820" s="65"/>
      <c r="Q820" s="59"/>
      <c r="R820" s="59"/>
      <c r="S820" s="59"/>
      <c r="T820" s="59"/>
      <c r="U820" s="59"/>
      <c r="V820" s="59"/>
      <c r="W820" s="59"/>
      <c r="X820" s="59"/>
      <c r="Y820" s="59"/>
      <c r="Z820" s="59"/>
      <c r="AA820" s="59"/>
      <c r="AB820" s="59"/>
      <c r="AC820" s="59"/>
      <c r="AD820" s="59"/>
      <c r="AE820" s="59" t="s">
        <v>3039</v>
      </c>
      <c r="AF820" s="59" t="s">
        <v>3040</v>
      </c>
      <c r="AG820" s="59" t="str">
        <f t="shared" si="66"/>
        <v>K848038</v>
      </c>
      <c r="AH820" s="59" t="s">
        <v>840</v>
      </c>
    </row>
    <row r="821" spans="1:34" ht="15.75" customHeight="1">
      <c r="A821" s="59"/>
      <c r="B821" s="59"/>
      <c r="C821" s="31"/>
      <c r="D821" s="59"/>
      <c r="E821" s="59"/>
      <c r="F821" s="59"/>
      <c r="G821" s="59"/>
      <c r="H821" s="65"/>
      <c r="I821" s="65"/>
      <c r="J821" s="65"/>
      <c r="K821" s="65"/>
      <c r="L821" s="65"/>
      <c r="M821" s="65"/>
      <c r="N821" s="65"/>
      <c r="O821" s="65"/>
      <c r="P821" s="65"/>
      <c r="Q821" s="59"/>
      <c r="R821" s="59"/>
      <c r="S821" s="59"/>
      <c r="T821" s="59"/>
      <c r="U821" s="59"/>
      <c r="V821" s="59"/>
      <c r="W821" s="59"/>
      <c r="X821" s="59"/>
      <c r="Y821" s="59"/>
      <c r="Z821" s="59"/>
      <c r="AA821" s="59"/>
      <c r="AB821" s="59"/>
      <c r="AC821" s="59"/>
      <c r="AD821" s="59"/>
      <c r="AE821" s="59" t="s">
        <v>3041</v>
      </c>
      <c r="AF821" s="59" t="s">
        <v>3042</v>
      </c>
      <c r="AG821" s="59" t="str">
        <f t="shared" si="66"/>
        <v>K848038</v>
      </c>
      <c r="AH821" s="59" t="s">
        <v>840</v>
      </c>
    </row>
    <row r="822" spans="1:34" ht="15.75" customHeight="1">
      <c r="A822" s="59"/>
      <c r="B822" s="59"/>
      <c r="C822" s="31"/>
      <c r="D822" s="59"/>
      <c r="E822" s="59"/>
      <c r="F822" s="59"/>
      <c r="G822" s="59"/>
      <c r="H822" s="65"/>
      <c r="I822" s="65"/>
      <c r="J822" s="65"/>
      <c r="K822" s="65"/>
      <c r="L822" s="65"/>
      <c r="M822" s="65"/>
      <c r="N822" s="65"/>
      <c r="O822" s="65"/>
      <c r="P822" s="65"/>
      <c r="Q822" s="59"/>
      <c r="R822" s="59"/>
      <c r="S822" s="59"/>
      <c r="T822" s="59"/>
      <c r="U822" s="59"/>
      <c r="V822" s="59"/>
      <c r="W822" s="59"/>
      <c r="X822" s="59"/>
      <c r="Y822" s="59"/>
      <c r="Z822" s="59"/>
      <c r="AA822" s="59"/>
      <c r="AB822" s="59"/>
      <c r="AC822" s="59"/>
      <c r="AD822" s="59"/>
      <c r="AE822" s="59" t="s">
        <v>3043</v>
      </c>
      <c r="AF822" s="59" t="s">
        <v>3044</v>
      </c>
      <c r="AG822" s="59" t="str">
        <f t="shared" si="66"/>
        <v>K848038</v>
      </c>
      <c r="AH822" s="59" t="s">
        <v>840</v>
      </c>
    </row>
    <row r="823" spans="1:34" ht="15.75" customHeight="1">
      <c r="A823" s="59"/>
      <c r="B823" s="59"/>
      <c r="C823" s="31"/>
      <c r="D823" s="59"/>
      <c r="E823" s="59"/>
      <c r="F823" s="59"/>
      <c r="G823" s="59"/>
      <c r="H823" s="65"/>
      <c r="I823" s="65"/>
      <c r="J823" s="65"/>
      <c r="K823" s="65"/>
      <c r="L823" s="65"/>
      <c r="M823" s="65"/>
      <c r="N823" s="65"/>
      <c r="O823" s="65"/>
      <c r="P823" s="65"/>
      <c r="Q823" s="59"/>
      <c r="R823" s="59"/>
      <c r="S823" s="59"/>
      <c r="T823" s="59"/>
      <c r="U823" s="59"/>
      <c r="V823" s="59"/>
      <c r="W823" s="59"/>
      <c r="X823" s="59"/>
      <c r="Y823" s="59"/>
      <c r="Z823" s="59"/>
      <c r="AA823" s="59"/>
      <c r="AB823" s="59"/>
      <c r="AC823" s="59"/>
      <c r="AD823" s="59"/>
      <c r="AE823" s="59" t="s">
        <v>3045</v>
      </c>
      <c r="AF823" s="59" t="s">
        <v>3046</v>
      </c>
      <c r="AG823" s="59" t="str">
        <f t="shared" si="66"/>
        <v>K848038</v>
      </c>
      <c r="AH823" s="59" t="s">
        <v>840</v>
      </c>
    </row>
    <row r="824" spans="1:34" ht="15.75" customHeight="1">
      <c r="A824" s="59"/>
      <c r="B824" s="59"/>
      <c r="C824" s="31"/>
      <c r="D824" s="59"/>
      <c r="E824" s="59"/>
      <c r="F824" s="59"/>
      <c r="G824" s="59"/>
      <c r="H824" s="65"/>
      <c r="I824" s="65"/>
      <c r="J824" s="65"/>
      <c r="K824" s="65"/>
      <c r="L824" s="65"/>
      <c r="M824" s="65"/>
      <c r="N824" s="65"/>
      <c r="O824" s="65"/>
      <c r="P824" s="65"/>
      <c r="Q824" s="59"/>
      <c r="R824" s="59"/>
      <c r="S824" s="59"/>
      <c r="T824" s="59"/>
      <c r="U824" s="59"/>
      <c r="V824" s="59"/>
      <c r="W824" s="59"/>
      <c r="X824" s="59"/>
      <c r="Y824" s="59"/>
      <c r="Z824" s="59"/>
      <c r="AA824" s="59"/>
      <c r="AB824" s="59"/>
      <c r="AC824" s="59"/>
      <c r="AD824" s="59"/>
      <c r="AE824" s="59" t="s">
        <v>3047</v>
      </c>
      <c r="AF824" s="59" t="s">
        <v>3048</v>
      </c>
      <c r="AG824" s="59" t="str">
        <f t="shared" si="66"/>
        <v>K848038</v>
      </c>
      <c r="AH824" s="59" t="s">
        <v>840</v>
      </c>
    </row>
    <row r="825" spans="1:34" ht="15.75" customHeight="1">
      <c r="A825" s="59"/>
      <c r="B825" s="59"/>
      <c r="C825" s="31"/>
      <c r="D825" s="59"/>
      <c r="E825" s="59"/>
      <c r="F825" s="59"/>
      <c r="G825" s="59"/>
      <c r="H825" s="65"/>
      <c r="I825" s="65"/>
      <c r="J825" s="65"/>
      <c r="K825" s="65"/>
      <c r="L825" s="65"/>
      <c r="M825" s="65"/>
      <c r="N825" s="65"/>
      <c r="O825" s="65"/>
      <c r="P825" s="65"/>
      <c r="Q825" s="59"/>
      <c r="R825" s="59"/>
      <c r="S825" s="59"/>
      <c r="T825" s="59"/>
      <c r="U825" s="59"/>
      <c r="V825" s="59"/>
      <c r="W825" s="59"/>
      <c r="X825" s="59"/>
      <c r="Y825" s="59"/>
      <c r="Z825" s="59"/>
      <c r="AA825" s="59"/>
      <c r="AB825" s="59"/>
      <c r="AC825" s="59"/>
      <c r="AD825" s="59"/>
      <c r="AE825" s="59" t="s">
        <v>3049</v>
      </c>
      <c r="AF825" s="59" t="s">
        <v>3050</v>
      </c>
      <c r="AG825" s="59" t="str">
        <f t="shared" si="66"/>
        <v>K848050</v>
      </c>
      <c r="AH825" s="59" t="s">
        <v>840</v>
      </c>
    </row>
    <row r="826" spans="1:34" ht="15.75" customHeight="1">
      <c r="A826" s="59"/>
      <c r="B826" s="59"/>
      <c r="C826" s="31"/>
      <c r="D826" s="59"/>
      <c r="E826" s="59"/>
      <c r="F826" s="59"/>
      <c r="G826" s="59"/>
      <c r="H826" s="65"/>
      <c r="I826" s="65"/>
      <c r="J826" s="65"/>
      <c r="K826" s="65"/>
      <c r="L826" s="65"/>
      <c r="M826" s="65"/>
      <c r="N826" s="65"/>
      <c r="O826" s="65"/>
      <c r="P826" s="65"/>
      <c r="Q826" s="59"/>
      <c r="R826" s="59"/>
      <c r="S826" s="59"/>
      <c r="T826" s="59"/>
      <c r="U826" s="59"/>
      <c r="V826" s="59"/>
      <c r="W826" s="59"/>
      <c r="X826" s="59"/>
      <c r="Y826" s="59"/>
      <c r="Z826" s="59"/>
      <c r="AA826" s="59"/>
      <c r="AB826" s="59"/>
      <c r="AC826" s="59"/>
      <c r="AD826" s="59"/>
      <c r="AE826" s="59" t="s">
        <v>3051</v>
      </c>
      <c r="AF826" s="59" t="s">
        <v>3052</v>
      </c>
      <c r="AG826" s="59" t="str">
        <f t="shared" si="66"/>
        <v>T848027</v>
      </c>
      <c r="AH826" s="59" t="s">
        <v>840</v>
      </c>
    </row>
    <row r="827" spans="1:34" ht="15.75" customHeight="1">
      <c r="A827" s="59"/>
      <c r="B827" s="59"/>
      <c r="C827" s="31"/>
      <c r="D827" s="59"/>
      <c r="E827" s="59"/>
      <c r="F827" s="59"/>
      <c r="G827" s="59"/>
      <c r="H827" s="65"/>
      <c r="I827" s="65"/>
      <c r="J827" s="65"/>
      <c r="K827" s="65"/>
      <c r="L827" s="65"/>
      <c r="M827" s="65"/>
      <c r="N827" s="65"/>
      <c r="O827" s="65"/>
      <c r="P827" s="65"/>
      <c r="Q827" s="59"/>
      <c r="R827" s="59"/>
      <c r="S827" s="59"/>
      <c r="T827" s="59"/>
      <c r="U827" s="59"/>
      <c r="V827" s="59"/>
      <c r="W827" s="59"/>
      <c r="X827" s="59"/>
      <c r="Y827" s="59"/>
      <c r="Z827" s="59"/>
      <c r="AA827" s="59"/>
      <c r="AB827" s="59"/>
      <c r="AC827" s="59"/>
      <c r="AD827" s="59"/>
      <c r="AE827" s="59" t="s">
        <v>3053</v>
      </c>
      <c r="AF827" s="59" t="s">
        <v>3054</v>
      </c>
      <c r="AG827" s="59" t="str">
        <f t="shared" si="66"/>
        <v>K733069</v>
      </c>
      <c r="AH827" s="59" t="s">
        <v>635</v>
      </c>
    </row>
    <row r="828" spans="1:34" ht="15.75" customHeight="1">
      <c r="A828" s="59"/>
      <c r="B828" s="59"/>
      <c r="C828" s="31"/>
      <c r="D828" s="59"/>
      <c r="E828" s="59"/>
      <c r="F828" s="59"/>
      <c r="G828" s="59"/>
      <c r="H828" s="65"/>
      <c r="I828" s="65"/>
      <c r="J828" s="65"/>
      <c r="K828" s="65"/>
      <c r="L828" s="65"/>
      <c r="M828" s="65"/>
      <c r="N828" s="65"/>
      <c r="O828" s="65"/>
      <c r="P828" s="65"/>
      <c r="Q828" s="59"/>
      <c r="R828" s="59"/>
      <c r="S828" s="59"/>
      <c r="T828" s="59"/>
      <c r="U828" s="59"/>
      <c r="V828" s="59"/>
      <c r="W828" s="59"/>
      <c r="X828" s="59"/>
      <c r="Y828" s="59"/>
      <c r="Z828" s="59"/>
      <c r="AA828" s="59"/>
      <c r="AB828" s="59"/>
      <c r="AC828" s="59"/>
      <c r="AD828" s="59"/>
      <c r="AE828" s="59" t="s">
        <v>3055</v>
      </c>
      <c r="AF828" s="59" t="s">
        <v>3056</v>
      </c>
      <c r="AG828" s="59" t="str">
        <f t="shared" si="66"/>
        <v>K733069</v>
      </c>
      <c r="AH828" s="59" t="s">
        <v>635</v>
      </c>
    </row>
  </sheetData>
  <autoFilter ref="B2:P501"/>
  <mergeCells count="1">
    <mergeCell ref="A1:B1"/>
  </mergeCells>
  <dataValidations count="4">
    <dataValidation type="decimal" allowBlank="1" showInputMessage="1" showErrorMessage="1" prompt="GREŠKA - U ovo polje je dozvoljen unos samo brojčanih vrijednosti (bez decimala!)" sqref="H3:J501">
      <formula1>0</formula1>
      <formula2>10000000000</formula2>
    </dataValidation>
    <dataValidation type="list" allowBlank="1" showInputMessage="1" showErrorMessage="1" prompt="Molimo odaberite vrijednost iz padajućeg izbornika!" sqref="E3:E501">
      <formula1>$AE$6:$AE$828</formula1>
    </dataValidation>
    <dataValidation type="list" allowBlank="1" showInputMessage="1" showErrorMessage="1" prompt="Molimo odaberite vrijednost iz padajućeg izbornika!" sqref="C3:C501">
      <formula1>$Y$5:$Y$129</formula1>
    </dataValidation>
    <dataValidation type="list" allowBlank="1" showInputMessage="1" showErrorMessage="1" prompt="Molimo odaberite vrijednost iz padajućeg izbornika!" sqref="A3:A501">
      <formula1>$V$6:$V$23</formula1>
    </dataValidation>
  </dataValidations>
  <pageMargins left="0.70866141732283472" right="0.70866141732283472" top="0.74803149606299213" bottom="0.74803149606299213" header="0" footer="0"/>
  <pageSetup paperSize="9" scale="50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IF(OR(C3=3691,C3=3692,C3=3693,C3=3694),'KORISNICI DP'!$D$4:$D$616,$M$1)</xm:f>
          </x14:formula1>
          <xm:sqref>P3:P501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000"/>
  <sheetViews>
    <sheetView showGridLines="0" workbookViewId="0">
      <selection activeCell="S4" sqref="S4"/>
    </sheetView>
  </sheetViews>
  <sheetFormatPr defaultColWidth="14.42578125" defaultRowHeight="15" customHeight="1"/>
  <cols>
    <col min="1" max="1" width="7.140625" customWidth="1"/>
    <col min="2" max="2" width="4.85546875" customWidth="1"/>
    <col min="3" max="3" width="43.140625" customWidth="1"/>
    <col min="4" max="4" width="14.85546875" customWidth="1"/>
    <col min="5" max="22" width="13.85546875" customWidth="1"/>
    <col min="23" max="23" width="13.85546875" style="297" customWidth="1"/>
    <col min="24" max="24" width="7.85546875" hidden="1" customWidth="1"/>
    <col min="25" max="29" width="8.7109375" hidden="1" customWidth="1"/>
  </cols>
  <sheetData>
    <row r="1" spans="1:29" ht="15" customHeight="1">
      <c r="A1" s="105"/>
      <c r="B1" s="321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  <c r="W1" s="105"/>
      <c r="X1" s="105"/>
      <c r="Y1" s="105"/>
      <c r="Z1" s="105"/>
      <c r="AA1" s="105"/>
      <c r="AB1" s="105"/>
      <c r="AC1" s="105"/>
    </row>
    <row r="2" spans="1:29" ht="21" customHeight="1">
      <c r="A2" s="105"/>
      <c r="B2" s="321" t="s">
        <v>3057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09"/>
      <c r="R2" s="309"/>
      <c r="S2" s="309"/>
      <c r="T2" s="309"/>
      <c r="U2" s="309"/>
      <c r="V2" s="309"/>
      <c r="W2" s="105"/>
      <c r="X2" s="105"/>
      <c r="Y2" s="105"/>
      <c r="Z2" s="105"/>
      <c r="AA2" s="105"/>
      <c r="AB2" s="105"/>
      <c r="AC2" s="105"/>
    </row>
    <row r="3" spans="1:29" ht="12.75" customHeight="1">
      <c r="A3" s="107"/>
      <c r="B3" s="108"/>
      <c r="C3" s="108"/>
      <c r="D3" s="108"/>
      <c r="E3" s="107"/>
      <c r="F3" s="107"/>
      <c r="G3" s="109"/>
      <c r="H3" s="107"/>
      <c r="I3" s="109"/>
      <c r="J3" s="107"/>
      <c r="K3" s="107"/>
      <c r="L3" s="107"/>
      <c r="M3" s="107"/>
      <c r="N3" s="107"/>
      <c r="O3" s="107"/>
      <c r="P3" s="107"/>
      <c r="Q3" s="107"/>
      <c r="R3" s="107"/>
      <c r="S3" s="110"/>
      <c r="T3" s="107"/>
      <c r="U3" s="107"/>
      <c r="V3" s="107"/>
      <c r="W3" s="107" t="s">
        <v>53</v>
      </c>
      <c r="X3" s="107"/>
      <c r="Y3" s="107"/>
      <c r="Z3" s="107"/>
      <c r="AA3" s="107"/>
      <c r="AB3" s="107"/>
      <c r="AC3" s="107"/>
    </row>
    <row r="4" spans="1:29" ht="93" customHeight="1">
      <c r="A4" s="111" t="s">
        <v>3058</v>
      </c>
      <c r="B4" s="112" t="s">
        <v>3059</v>
      </c>
      <c r="C4" s="112" t="s">
        <v>3060</v>
      </c>
      <c r="D4" s="113" t="s">
        <v>3061</v>
      </c>
      <c r="E4" s="114" t="s">
        <v>3062</v>
      </c>
      <c r="F4" s="114" t="s">
        <v>3063</v>
      </c>
      <c r="G4" s="114" t="s">
        <v>3064</v>
      </c>
      <c r="H4" s="114" t="s">
        <v>3065</v>
      </c>
      <c r="I4" s="114" t="s">
        <v>3066</v>
      </c>
      <c r="J4" s="114" t="s">
        <v>3067</v>
      </c>
      <c r="K4" s="114" t="s">
        <v>3068</v>
      </c>
      <c r="L4" s="114" t="s">
        <v>3069</v>
      </c>
      <c r="M4" s="114" t="s">
        <v>3070</v>
      </c>
      <c r="N4" s="114" t="s">
        <v>3071</v>
      </c>
      <c r="O4" s="114" t="s">
        <v>3072</v>
      </c>
      <c r="P4" s="114" t="s">
        <v>3073</v>
      </c>
      <c r="Q4" s="114" t="s">
        <v>3074</v>
      </c>
      <c r="R4" s="114" t="s">
        <v>3075</v>
      </c>
      <c r="S4" s="115" t="s">
        <v>3076</v>
      </c>
      <c r="T4" s="114" t="s">
        <v>3077</v>
      </c>
      <c r="U4" s="115" t="s">
        <v>3078</v>
      </c>
      <c r="V4" s="115" t="s">
        <v>3079</v>
      </c>
      <c r="W4" s="115" t="s">
        <v>3080</v>
      </c>
      <c r="X4" s="107"/>
      <c r="Y4" s="107"/>
      <c r="Z4" s="107"/>
      <c r="AA4" s="107"/>
      <c r="AB4" s="107"/>
      <c r="AC4" s="107"/>
    </row>
    <row r="5" spans="1:29" ht="19.5" customHeight="1">
      <c r="A5" s="116">
        <v>2024</v>
      </c>
      <c r="B5" s="117"/>
      <c r="C5" s="118" t="s">
        <v>121</v>
      </c>
      <c r="D5" s="119">
        <f t="shared" ref="D5:D9" si="0">SUM(E5:W5)</f>
        <v>0</v>
      </c>
      <c r="E5" s="120"/>
      <c r="F5" s="120"/>
      <c r="G5" s="121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07" t="str">
        <f>'OPĆI DIO'!$C$1</f>
        <v>3041 INSTITUT RUĐER BOŠKOVIĆ</v>
      </c>
      <c r="Y5" s="107"/>
      <c r="Z5" s="107"/>
      <c r="AA5" s="107"/>
      <c r="AB5" s="107"/>
      <c r="AC5" s="107"/>
    </row>
    <row r="6" spans="1:29" ht="12.75" customHeight="1">
      <c r="A6" s="116">
        <v>2024</v>
      </c>
      <c r="B6" s="122"/>
      <c r="C6" s="123" t="s">
        <v>3081</v>
      </c>
      <c r="D6" s="119">
        <f t="shared" si="0"/>
        <v>74749069.280996442</v>
      </c>
      <c r="E6" s="124">
        <f>'A.2 PRIHODI I RASHODI IF'!E7</f>
        <v>28634770.443803016</v>
      </c>
      <c r="F6" s="124">
        <f>'A.2 PRIHODI I RASHODI IF'!E8</f>
        <v>5267837.87</v>
      </c>
      <c r="G6" s="124">
        <f>'A.2 PRIHODI I RASHODI IF'!E10</f>
        <v>2211260.9325104514</v>
      </c>
      <c r="H6" s="124">
        <f>'A.2 PRIHODI I RASHODI IF'!E12</f>
        <v>0</v>
      </c>
      <c r="I6" s="124">
        <f>'A.2 PRIHODI I RASHODI IF'!E13+'B.2 RAČUN FINANC IF'!E7</f>
        <v>0</v>
      </c>
      <c r="J6" s="124">
        <f>'A.2 PRIHODI I RASHODI IF'!E15</f>
        <v>1839798</v>
      </c>
      <c r="K6" s="124">
        <f>'A.2 PRIHODI I RASHODI IF'!E16</f>
        <v>3979062.5070939809</v>
      </c>
      <c r="L6" s="124">
        <f>'A.2 PRIHODI I RASHODI IF'!E17</f>
        <v>0</v>
      </c>
      <c r="M6" s="124">
        <f>'A.2 PRIHODI I RASHODI IF'!E18</f>
        <v>0</v>
      </c>
      <c r="N6" s="124">
        <f>'A.2 PRIHODI I RASHODI IF'!E19</f>
        <v>0</v>
      </c>
      <c r="O6" s="124">
        <f>'A.2 PRIHODI I RASHODI IF'!E20</f>
        <v>30024685.25</v>
      </c>
      <c r="P6" s="124">
        <f>'A.2 PRIHODI I RASHODI IF'!E21</f>
        <v>0</v>
      </c>
      <c r="Q6" s="124">
        <f>'A.2 PRIHODI I RASHODI IF'!E22</f>
        <v>0</v>
      </c>
      <c r="R6" s="125">
        <f>'A.2 PRIHODI I RASHODI IF'!E23</f>
        <v>0</v>
      </c>
      <c r="S6" s="124">
        <f>'A.2 PRIHODI I RASHODI IF'!E24</f>
        <v>2327925.2895889897</v>
      </c>
      <c r="T6" s="124">
        <f>'A.2 PRIHODI I RASHODI IF'!E26</f>
        <v>75408</v>
      </c>
      <c r="U6" s="124">
        <f>'A.2 PRIHODI I RASHODI IF'!E27</f>
        <v>0</v>
      </c>
      <c r="V6" s="124">
        <f>'A.2 PRIHODI I RASHODI IF'!E29</f>
        <v>0</v>
      </c>
      <c r="W6" s="124">
        <f>'A.2 PRIHODI I RASHODI IF'!E31</f>
        <v>388320.98799999995</v>
      </c>
      <c r="X6" s="107" t="str">
        <f>'OPĆI DIO'!$C$1</f>
        <v>3041 INSTITUT RUĐER BOŠKOVIĆ</v>
      </c>
      <c r="Y6" s="107"/>
      <c r="Z6" s="107"/>
      <c r="AA6" s="107"/>
      <c r="AB6" s="107"/>
      <c r="AC6" s="107"/>
    </row>
    <row r="7" spans="1:29" ht="21.75" customHeight="1">
      <c r="A7" s="116">
        <v>2024</v>
      </c>
      <c r="B7" s="126"/>
      <c r="C7" s="118" t="s">
        <v>3082</v>
      </c>
      <c r="D7" s="119">
        <f t="shared" si="0"/>
        <v>0</v>
      </c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07" t="str">
        <f>'OPĆI DIO'!$C$1</f>
        <v>3041 INSTITUT RUĐER BOŠKOVIĆ</v>
      </c>
      <c r="Y7" s="107"/>
      <c r="Z7" s="107"/>
      <c r="AA7" s="107"/>
      <c r="AB7" s="107"/>
      <c r="AC7" s="107"/>
    </row>
    <row r="8" spans="1:29" ht="12.75" customHeight="1">
      <c r="A8" s="116">
        <v>2024</v>
      </c>
      <c r="B8" s="122"/>
      <c r="C8" s="123" t="s">
        <v>3083</v>
      </c>
      <c r="D8" s="119">
        <f t="shared" si="0"/>
        <v>74749069.280996442</v>
      </c>
      <c r="E8" s="124">
        <f t="shared" ref="E8:W8" si="1">+E5+E6+E7</f>
        <v>28634770.443803016</v>
      </c>
      <c r="F8" s="124">
        <f t="shared" si="1"/>
        <v>5267837.87</v>
      </c>
      <c r="G8" s="124">
        <f t="shared" si="1"/>
        <v>2211260.9325104514</v>
      </c>
      <c r="H8" s="124">
        <f t="shared" si="1"/>
        <v>0</v>
      </c>
      <c r="I8" s="124">
        <f t="shared" si="1"/>
        <v>0</v>
      </c>
      <c r="J8" s="124">
        <f t="shared" si="1"/>
        <v>1839798</v>
      </c>
      <c r="K8" s="124">
        <f t="shared" si="1"/>
        <v>3979062.5070939809</v>
      </c>
      <c r="L8" s="124">
        <f t="shared" si="1"/>
        <v>0</v>
      </c>
      <c r="M8" s="124">
        <f t="shared" si="1"/>
        <v>0</v>
      </c>
      <c r="N8" s="124">
        <f t="shared" si="1"/>
        <v>0</v>
      </c>
      <c r="O8" s="124">
        <f t="shared" si="1"/>
        <v>30024685.25</v>
      </c>
      <c r="P8" s="124">
        <f t="shared" si="1"/>
        <v>0</v>
      </c>
      <c r="Q8" s="124">
        <f t="shared" si="1"/>
        <v>0</v>
      </c>
      <c r="R8" s="125">
        <f t="shared" si="1"/>
        <v>0</v>
      </c>
      <c r="S8" s="124">
        <f t="shared" si="1"/>
        <v>2327925.2895889897</v>
      </c>
      <c r="T8" s="124">
        <f t="shared" si="1"/>
        <v>75408</v>
      </c>
      <c r="U8" s="124">
        <f t="shared" si="1"/>
        <v>0</v>
      </c>
      <c r="V8" s="124">
        <f t="shared" si="1"/>
        <v>0</v>
      </c>
      <c r="W8" s="124">
        <f>+W5+W6+W7</f>
        <v>388320.98799999995</v>
      </c>
      <c r="X8" s="107" t="str">
        <f>'OPĆI DIO'!$C$1</f>
        <v>3041 INSTITUT RUĐER BOŠKOVIĆ</v>
      </c>
      <c r="Y8" s="107"/>
      <c r="Z8" s="107"/>
      <c r="AA8" s="107"/>
      <c r="AB8" s="107"/>
      <c r="AC8" s="107"/>
    </row>
    <row r="9" spans="1:29" ht="12.75" customHeight="1">
      <c r="A9" s="116">
        <v>2024</v>
      </c>
      <c r="B9" s="128"/>
      <c r="C9" s="129" t="s">
        <v>3084</v>
      </c>
      <c r="D9" s="119">
        <f t="shared" si="0"/>
        <v>74749068.994287878</v>
      </c>
      <c r="E9" s="124">
        <f>'A.2 PRIHODI I RASHODI IF'!E35</f>
        <v>28634770.443803016</v>
      </c>
      <c r="F9" s="124">
        <f>'A.2 PRIHODI I RASHODI IF'!E36</f>
        <v>5267837.87</v>
      </c>
      <c r="G9" s="124">
        <f>'A.2 PRIHODI I RASHODI IF'!E38+'B.2 RAČUN FINANC IF'!E14</f>
        <v>2211260.9325104514</v>
      </c>
      <c r="H9" s="124">
        <f>'A.2 PRIHODI I RASHODI IF'!E40</f>
        <v>0</v>
      </c>
      <c r="I9" s="124">
        <f>'A.2 PRIHODI I RASHODI IF'!E41</f>
        <v>0</v>
      </c>
      <c r="J9" s="124">
        <f>'A.2 PRIHODI I RASHODI IF'!E43</f>
        <v>1839797.9361428574</v>
      </c>
      <c r="K9" s="124">
        <f>'A.2 PRIHODI I RASHODI IF'!E44</f>
        <v>3979062.284242562</v>
      </c>
      <c r="L9" s="124">
        <f>'A.2 PRIHODI I RASHODI IF'!E45</f>
        <v>0</v>
      </c>
      <c r="M9" s="124">
        <f>'A.2 PRIHODI I RASHODI IF'!E46</f>
        <v>0</v>
      </c>
      <c r="N9" s="124">
        <f>'A.2 PRIHODI I RASHODI IF'!E47</f>
        <v>0</v>
      </c>
      <c r="O9" s="124">
        <f>'A.2 PRIHODI I RASHODI IF'!E48</f>
        <v>30024685.25</v>
      </c>
      <c r="P9" s="124">
        <f>'A.2 PRIHODI I RASHODI IF'!E49</f>
        <v>0</v>
      </c>
      <c r="Q9" s="124">
        <f>'A.2 PRIHODI I RASHODI IF'!E50</f>
        <v>0</v>
      </c>
      <c r="R9" s="125">
        <f>'A.2 PRIHODI I RASHODI IF'!E51</f>
        <v>0</v>
      </c>
      <c r="S9" s="124">
        <f>'A.2 PRIHODI I RASHODI IF'!E52</f>
        <v>2327925.2895889902</v>
      </c>
      <c r="T9" s="124">
        <f>'A.2 PRIHODI I RASHODI IF'!E54</f>
        <v>75408</v>
      </c>
      <c r="U9" s="124">
        <f>'A.2 PRIHODI I RASHODI IF'!E55</f>
        <v>0</v>
      </c>
      <c r="V9" s="124">
        <f>'A.2 PRIHODI I RASHODI IF'!E57</f>
        <v>0</v>
      </c>
      <c r="W9" s="124">
        <f>'A.2 PRIHODI I RASHODI IF'!E59</f>
        <v>388320.98799999995</v>
      </c>
      <c r="X9" s="107" t="str">
        <f>'OPĆI DIO'!$C$1</f>
        <v>3041 INSTITUT RUĐER BOŠKOVIĆ</v>
      </c>
      <c r="Y9" s="107"/>
      <c r="Z9" s="107"/>
      <c r="AA9" s="107"/>
      <c r="AB9" s="107"/>
      <c r="AC9" s="107"/>
    </row>
    <row r="10" spans="1:29" ht="20.25" customHeight="1">
      <c r="A10" s="116">
        <v>2024</v>
      </c>
      <c r="B10" s="130"/>
      <c r="C10" s="130" t="s">
        <v>3085</v>
      </c>
      <c r="D10" s="131">
        <f>SUM(E10:W10)</f>
        <v>0.28670856147073209</v>
      </c>
      <c r="E10" s="131">
        <f>+E8-E9</f>
        <v>0</v>
      </c>
      <c r="F10" s="131">
        <f t="shared" ref="F10:W10" si="2">+F8-F9</f>
        <v>0</v>
      </c>
      <c r="G10" s="131">
        <f t="shared" si="2"/>
        <v>0</v>
      </c>
      <c r="H10" s="131">
        <f t="shared" si="2"/>
        <v>0</v>
      </c>
      <c r="I10" s="131">
        <f t="shared" si="2"/>
        <v>0</v>
      </c>
      <c r="J10" s="131">
        <f t="shared" si="2"/>
        <v>6.3857142580673099E-2</v>
      </c>
      <c r="K10" s="131">
        <f t="shared" si="2"/>
        <v>0.22285141889005899</v>
      </c>
      <c r="L10" s="131">
        <f t="shared" si="2"/>
        <v>0</v>
      </c>
      <c r="M10" s="131">
        <f t="shared" si="2"/>
        <v>0</v>
      </c>
      <c r="N10" s="131">
        <f t="shared" si="2"/>
        <v>0</v>
      </c>
      <c r="O10" s="131">
        <f t="shared" si="2"/>
        <v>0</v>
      </c>
      <c r="P10" s="131">
        <f t="shared" si="2"/>
        <v>0</v>
      </c>
      <c r="Q10" s="131">
        <f t="shared" si="2"/>
        <v>0</v>
      </c>
      <c r="R10" s="131">
        <f t="shared" si="2"/>
        <v>0</v>
      </c>
      <c r="S10" s="131">
        <f t="shared" si="2"/>
        <v>0</v>
      </c>
      <c r="T10" s="131">
        <f t="shared" si="2"/>
        <v>0</v>
      </c>
      <c r="U10" s="131">
        <f t="shared" si="2"/>
        <v>0</v>
      </c>
      <c r="V10" s="131">
        <f t="shared" si="2"/>
        <v>0</v>
      </c>
      <c r="W10" s="131">
        <f t="shared" si="2"/>
        <v>0</v>
      </c>
      <c r="X10" s="107" t="str">
        <f>'OPĆI DIO'!$C$1</f>
        <v>3041 INSTITUT RUĐER BOŠKOVIĆ</v>
      </c>
      <c r="Y10" s="107"/>
      <c r="Z10" s="107"/>
      <c r="AA10" s="107"/>
      <c r="AB10" s="107"/>
      <c r="AC10" s="107"/>
    </row>
    <row r="11" spans="1:29" ht="12.75" customHeight="1">
      <c r="A11" s="105"/>
      <c r="B11" s="132"/>
      <c r="C11" s="132"/>
      <c r="D11" s="132"/>
      <c r="E11" s="132"/>
      <c r="F11" s="132"/>
      <c r="G11" s="132"/>
      <c r="H11" s="132"/>
      <c r="I11" s="133"/>
      <c r="J11" s="134"/>
      <c r="K11" s="134"/>
      <c r="L11" s="134"/>
      <c r="M11" s="134"/>
      <c r="N11" s="134"/>
      <c r="O11" s="134"/>
      <c r="P11" s="134"/>
      <c r="Q11" s="134"/>
      <c r="R11" s="134"/>
      <c r="S11" s="110"/>
      <c r="T11" s="105"/>
      <c r="U11" s="105"/>
      <c r="V11" s="105"/>
      <c r="W11" s="105"/>
      <c r="X11" s="107" t="str">
        <f>'OPĆI DIO'!$C$1</f>
        <v>3041 INSTITUT RUĐER BOŠKOVIĆ</v>
      </c>
      <c r="Y11" s="105"/>
      <c r="Z11" s="105"/>
      <c r="AA11" s="105"/>
      <c r="AB11" s="105"/>
      <c r="AC11" s="105"/>
    </row>
    <row r="12" spans="1:29" ht="96" customHeight="1">
      <c r="A12" s="111" t="s">
        <v>3058</v>
      </c>
      <c r="B12" s="112" t="s">
        <v>3059</v>
      </c>
      <c r="C12" s="112" t="s">
        <v>3060</v>
      </c>
      <c r="D12" s="113" t="s">
        <v>3061</v>
      </c>
      <c r="E12" s="114" t="s">
        <v>3062</v>
      </c>
      <c r="F12" s="114" t="s">
        <v>3063</v>
      </c>
      <c r="G12" s="114" t="s">
        <v>3064</v>
      </c>
      <c r="H12" s="114" t="s">
        <v>3065</v>
      </c>
      <c r="I12" s="114" t="s">
        <v>3066</v>
      </c>
      <c r="J12" s="114" t="s">
        <v>3067</v>
      </c>
      <c r="K12" s="114" t="s">
        <v>3068</v>
      </c>
      <c r="L12" s="114" t="s">
        <v>3069</v>
      </c>
      <c r="M12" s="114" t="s">
        <v>3070</v>
      </c>
      <c r="N12" s="114" t="s">
        <v>3071</v>
      </c>
      <c r="O12" s="114" t="s">
        <v>3072</v>
      </c>
      <c r="P12" s="114" t="s">
        <v>3073</v>
      </c>
      <c r="Q12" s="114" t="s">
        <v>3074</v>
      </c>
      <c r="R12" s="114" t="s">
        <v>3075</v>
      </c>
      <c r="S12" s="115" t="s">
        <v>3076</v>
      </c>
      <c r="T12" s="114" t="s">
        <v>3077</v>
      </c>
      <c r="U12" s="115" t="s">
        <v>3078</v>
      </c>
      <c r="V12" s="115" t="s">
        <v>3079</v>
      </c>
      <c r="W12" s="115" t="s">
        <v>3080</v>
      </c>
      <c r="X12" s="107" t="str">
        <f>'OPĆI DIO'!$C$1</f>
        <v>3041 INSTITUT RUĐER BOŠKOVIĆ</v>
      </c>
      <c r="Y12" s="107"/>
      <c r="Z12" s="107"/>
      <c r="AA12" s="107"/>
      <c r="AB12" s="107"/>
      <c r="AC12" s="107"/>
    </row>
    <row r="13" spans="1:29" ht="12.75" customHeight="1">
      <c r="A13" s="116">
        <v>2025</v>
      </c>
      <c r="B13" s="117"/>
      <c r="C13" s="118" t="s">
        <v>121</v>
      </c>
      <c r="D13" s="119">
        <f t="shared" ref="D13:D18" si="3">SUM(E13:W13)</f>
        <v>0</v>
      </c>
      <c r="E13" s="120">
        <f t="shared" ref="E13:W13" si="4">-E7</f>
        <v>0</v>
      </c>
      <c r="F13" s="120">
        <f t="shared" si="4"/>
        <v>0</v>
      </c>
      <c r="G13" s="120">
        <f t="shared" si="4"/>
        <v>0</v>
      </c>
      <c r="H13" s="120">
        <f t="shared" si="4"/>
        <v>0</v>
      </c>
      <c r="I13" s="120">
        <f t="shared" si="4"/>
        <v>0</v>
      </c>
      <c r="J13" s="120">
        <f t="shared" si="4"/>
        <v>0</v>
      </c>
      <c r="K13" s="120">
        <f t="shared" si="4"/>
        <v>0</v>
      </c>
      <c r="L13" s="120">
        <f t="shared" si="4"/>
        <v>0</v>
      </c>
      <c r="M13" s="120">
        <f t="shared" si="4"/>
        <v>0</v>
      </c>
      <c r="N13" s="120">
        <f t="shared" si="4"/>
        <v>0</v>
      </c>
      <c r="O13" s="120">
        <f t="shared" si="4"/>
        <v>0</v>
      </c>
      <c r="P13" s="120">
        <f t="shared" si="4"/>
        <v>0</v>
      </c>
      <c r="Q13" s="120">
        <f t="shared" si="4"/>
        <v>0</v>
      </c>
      <c r="R13" s="120">
        <f t="shared" si="4"/>
        <v>0</v>
      </c>
      <c r="S13" s="120">
        <f t="shared" si="4"/>
        <v>0</v>
      </c>
      <c r="T13" s="120">
        <f t="shared" si="4"/>
        <v>0</v>
      </c>
      <c r="U13" s="120">
        <f t="shared" si="4"/>
        <v>0</v>
      </c>
      <c r="V13" s="120">
        <f t="shared" si="4"/>
        <v>0</v>
      </c>
      <c r="W13" s="120">
        <f t="shared" si="4"/>
        <v>0</v>
      </c>
      <c r="X13" s="107" t="str">
        <f>'OPĆI DIO'!$C$1</f>
        <v>3041 INSTITUT RUĐER BOŠKOVIĆ</v>
      </c>
      <c r="Y13" s="107"/>
      <c r="Z13" s="107"/>
      <c r="AA13" s="107"/>
      <c r="AB13" s="107"/>
      <c r="AC13" s="107"/>
    </row>
    <row r="14" spans="1:29" ht="12.75" customHeight="1">
      <c r="A14" s="116">
        <v>2025</v>
      </c>
      <c r="B14" s="122"/>
      <c r="C14" s="123" t="s">
        <v>3081</v>
      </c>
      <c r="D14" s="119">
        <f t="shared" si="3"/>
        <v>58500293.016196869</v>
      </c>
      <c r="E14" s="124">
        <f>'A.2 PRIHODI I RASHODI IF'!F7</f>
        <v>28664161.999999993</v>
      </c>
      <c r="F14" s="124">
        <f>'A.2 PRIHODI I RASHODI IF'!F8</f>
        <v>3137865.0892414325</v>
      </c>
      <c r="G14" s="124">
        <f>'A.2 PRIHODI I RASHODI IF'!F10</f>
        <v>2432387.0257614972</v>
      </c>
      <c r="H14" s="124">
        <f>'A.2 PRIHODI I RASHODI IF'!F12</f>
        <v>0</v>
      </c>
      <c r="I14" s="124">
        <f>'A.2 PRIHODI I RASHODI IF'!F13+'B.2 RAČUN FINANC IF'!F7</f>
        <v>0</v>
      </c>
      <c r="J14" s="124">
        <f>'A.2 PRIHODI I RASHODI IF'!F15</f>
        <v>1709129.4988095239</v>
      </c>
      <c r="K14" s="124">
        <f>'A.2 PRIHODI I RASHODI IF'!F16</f>
        <v>1879922.8720939814</v>
      </c>
      <c r="L14" s="124">
        <f>'A.2 PRIHODI I RASHODI IF'!F17</f>
        <v>0</v>
      </c>
      <c r="M14" s="124">
        <f>'A.2 PRIHODI I RASHODI IF'!F18</f>
        <v>0</v>
      </c>
      <c r="N14" s="124">
        <f>'A.2 PRIHODI I RASHODI IF'!F19</f>
        <v>0</v>
      </c>
      <c r="O14" s="124">
        <f>'A.2 PRIHODI I RASHODI IF'!F20</f>
        <v>17781235.505701452</v>
      </c>
      <c r="P14" s="124">
        <f>'A.2 PRIHODI I RASHODI IF'!F21</f>
        <v>0</v>
      </c>
      <c r="Q14" s="124">
        <f>'A.2 PRIHODI I RASHODI IF'!F22</f>
        <v>0</v>
      </c>
      <c r="R14" s="125">
        <f>'A.2 PRIHODI I RASHODI IF'!F23</f>
        <v>0</v>
      </c>
      <c r="S14" s="124">
        <f>'A.2 PRIHODI I RASHODI IF'!F24</f>
        <v>2327925.2895889897</v>
      </c>
      <c r="T14" s="124">
        <f>'A.2 PRIHODI I RASHODI IF'!F26</f>
        <v>82264.5</v>
      </c>
      <c r="U14" s="124">
        <f>'A.2 PRIHODI I RASHODI IF'!F27</f>
        <v>0</v>
      </c>
      <c r="V14" s="124">
        <f>'A.2 PRIHODI I RASHODI IF'!F29</f>
        <v>0</v>
      </c>
      <c r="W14" s="124">
        <f>'A.2 PRIHODI I RASHODI IF'!F31</f>
        <v>485401.23499999999</v>
      </c>
      <c r="X14" s="107" t="str">
        <f>'OPĆI DIO'!$C$1</f>
        <v>3041 INSTITUT RUĐER BOŠKOVIĆ</v>
      </c>
      <c r="Y14" s="107"/>
      <c r="Z14" s="107"/>
      <c r="AA14" s="107"/>
      <c r="AB14" s="107"/>
      <c r="AC14" s="107"/>
    </row>
    <row r="15" spans="1:29" ht="12.75" customHeight="1">
      <c r="A15" s="116">
        <v>2025</v>
      </c>
      <c r="B15" s="117"/>
      <c r="C15" s="118" t="s">
        <v>3086</v>
      </c>
      <c r="D15" s="119">
        <f t="shared" si="3"/>
        <v>0</v>
      </c>
      <c r="E15" s="135"/>
      <c r="F15" s="135"/>
      <c r="G15" s="135"/>
      <c r="H15" s="135"/>
      <c r="I15" s="135"/>
      <c r="J15" s="135"/>
      <c r="K15" s="135"/>
      <c r="L15" s="135"/>
      <c r="M15" s="120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07" t="str">
        <f>'OPĆI DIO'!$C$1</f>
        <v>3041 INSTITUT RUĐER BOŠKOVIĆ</v>
      </c>
      <c r="Y15" s="107"/>
      <c r="Z15" s="107"/>
      <c r="AA15" s="107"/>
      <c r="AB15" s="107"/>
      <c r="AC15" s="107"/>
    </row>
    <row r="16" spans="1:29" ht="12.75" customHeight="1">
      <c r="A16" s="116">
        <v>2025</v>
      </c>
      <c r="B16" s="122"/>
      <c r="C16" s="123" t="s">
        <v>3083</v>
      </c>
      <c r="D16" s="119">
        <f t="shared" si="3"/>
        <v>58500293.016196869</v>
      </c>
      <c r="E16" s="124">
        <f t="shared" ref="E16:W16" si="5">+E13+E14+E15</f>
        <v>28664161.999999993</v>
      </c>
      <c r="F16" s="124">
        <f t="shared" si="5"/>
        <v>3137865.0892414325</v>
      </c>
      <c r="G16" s="124">
        <f t="shared" si="5"/>
        <v>2432387.0257614972</v>
      </c>
      <c r="H16" s="124">
        <f t="shared" si="5"/>
        <v>0</v>
      </c>
      <c r="I16" s="124">
        <f t="shared" si="5"/>
        <v>0</v>
      </c>
      <c r="J16" s="124">
        <f t="shared" si="5"/>
        <v>1709129.4988095239</v>
      </c>
      <c r="K16" s="124">
        <f t="shared" si="5"/>
        <v>1879922.8720939814</v>
      </c>
      <c r="L16" s="124">
        <f t="shared" si="5"/>
        <v>0</v>
      </c>
      <c r="M16" s="124">
        <f t="shared" si="5"/>
        <v>0</v>
      </c>
      <c r="N16" s="124">
        <f t="shared" si="5"/>
        <v>0</v>
      </c>
      <c r="O16" s="124">
        <f t="shared" si="5"/>
        <v>17781235.505701452</v>
      </c>
      <c r="P16" s="124">
        <f t="shared" si="5"/>
        <v>0</v>
      </c>
      <c r="Q16" s="124">
        <f t="shared" si="5"/>
        <v>0</v>
      </c>
      <c r="R16" s="124">
        <f t="shared" si="5"/>
        <v>0</v>
      </c>
      <c r="S16" s="124">
        <f t="shared" si="5"/>
        <v>2327925.2895889897</v>
      </c>
      <c r="T16" s="124">
        <f t="shared" si="5"/>
        <v>82264.5</v>
      </c>
      <c r="U16" s="124">
        <f t="shared" si="5"/>
        <v>0</v>
      </c>
      <c r="V16" s="124">
        <f t="shared" si="5"/>
        <v>0</v>
      </c>
      <c r="W16" s="124">
        <f t="shared" si="5"/>
        <v>485401.23499999999</v>
      </c>
      <c r="X16" s="107" t="str">
        <f>'OPĆI DIO'!$C$1</f>
        <v>3041 INSTITUT RUĐER BOŠKOVIĆ</v>
      </c>
      <c r="Y16" s="107"/>
      <c r="Z16" s="107"/>
      <c r="AA16" s="107"/>
      <c r="AB16" s="107"/>
      <c r="AC16" s="107"/>
    </row>
    <row r="17" spans="1:29" ht="12.75" customHeight="1">
      <c r="A17" s="116">
        <v>2025</v>
      </c>
      <c r="B17" s="128"/>
      <c r="C17" s="129" t="s">
        <v>3084</v>
      </c>
      <c r="D17" s="119">
        <f t="shared" si="3"/>
        <v>58500293.02269645</v>
      </c>
      <c r="E17" s="124">
        <f>'A.2 PRIHODI I RASHODI IF'!F35</f>
        <v>28664161.999999996</v>
      </c>
      <c r="F17" s="124">
        <f>'A.2 PRIHODI I RASHODI IF'!F36</f>
        <v>3137865.0892414325</v>
      </c>
      <c r="G17" s="124">
        <f>'A.2 PRIHODI I RASHODI IF'!F38+'B.2 RAČUN FINANC IF'!F14</f>
        <v>2432387.0257614972</v>
      </c>
      <c r="H17" s="124">
        <f>'A.2 PRIHODI I RASHODI IF'!F40</f>
        <v>0</v>
      </c>
      <c r="I17" s="124">
        <f>'A.2 PRIHODI I RASHODI IF'!F41</f>
        <v>0</v>
      </c>
      <c r="J17" s="124">
        <f>'A.2 PRIHODI I RASHODI IF'!F43</f>
        <v>1709129.4988095246</v>
      </c>
      <c r="K17" s="124">
        <f>'A.2 PRIHODI I RASHODI IF'!F44</f>
        <v>1879922.8785935577</v>
      </c>
      <c r="L17" s="124">
        <f>'A.2 PRIHODI I RASHODI IF'!F45</f>
        <v>0</v>
      </c>
      <c r="M17" s="124">
        <f>'A.2 PRIHODI I RASHODI IF'!F46</f>
        <v>0</v>
      </c>
      <c r="N17" s="124">
        <f>'A.2 PRIHODI I RASHODI IF'!F47</f>
        <v>0</v>
      </c>
      <c r="O17" s="124">
        <f>'A.2 PRIHODI I RASHODI IF'!F48</f>
        <v>17781235.505701452</v>
      </c>
      <c r="P17" s="124">
        <f>'A.2 PRIHODI I RASHODI IF'!F49</f>
        <v>0</v>
      </c>
      <c r="Q17" s="124">
        <f>'A.2 PRIHODI I RASHODI IF'!F50</f>
        <v>0</v>
      </c>
      <c r="R17" s="124">
        <f>'A.2 PRIHODI I RASHODI IF'!F51</f>
        <v>0</v>
      </c>
      <c r="S17" s="124">
        <f>'A.2 PRIHODI I RASHODI IF'!F52</f>
        <v>2327925.2895889902</v>
      </c>
      <c r="T17" s="124">
        <f>'A.2 PRIHODI I RASHODI IF'!F54</f>
        <v>82264.5</v>
      </c>
      <c r="U17" s="124">
        <f>'A.2 PRIHODI I RASHODI IF'!F55</f>
        <v>0</v>
      </c>
      <c r="V17" s="124">
        <f>'A.2 PRIHODI I RASHODI IF'!F57</f>
        <v>0</v>
      </c>
      <c r="W17" s="124">
        <f>'A.2 PRIHODI I RASHODI IF'!F59</f>
        <v>485401.23499999999</v>
      </c>
      <c r="X17" s="107" t="str">
        <f>'OPĆI DIO'!$C$1</f>
        <v>3041 INSTITUT RUĐER BOŠKOVIĆ</v>
      </c>
      <c r="Y17" s="107"/>
      <c r="Z17" s="107"/>
      <c r="AA17" s="107"/>
      <c r="AB17" s="107"/>
      <c r="AC17" s="107"/>
    </row>
    <row r="18" spans="1:29" ht="20.25" customHeight="1">
      <c r="A18" s="116">
        <v>2025</v>
      </c>
      <c r="B18" s="130"/>
      <c r="C18" s="130" t="s">
        <v>3087</v>
      </c>
      <c r="D18" s="131">
        <f t="shared" si="3"/>
        <v>-6.4995763823390007E-3</v>
      </c>
      <c r="E18" s="131">
        <f t="shared" ref="E18:W18" si="6">+E16-E17</f>
        <v>0</v>
      </c>
      <c r="F18" s="131">
        <f t="shared" si="6"/>
        <v>0</v>
      </c>
      <c r="G18" s="131">
        <f t="shared" si="6"/>
        <v>0</v>
      </c>
      <c r="H18" s="131">
        <f t="shared" si="6"/>
        <v>0</v>
      </c>
      <c r="I18" s="131">
        <f t="shared" si="6"/>
        <v>0</v>
      </c>
      <c r="J18" s="131">
        <f t="shared" si="6"/>
        <v>0</v>
      </c>
      <c r="K18" s="131">
        <f t="shared" si="6"/>
        <v>-6.4995763823390007E-3</v>
      </c>
      <c r="L18" s="131">
        <f t="shared" si="6"/>
        <v>0</v>
      </c>
      <c r="M18" s="131">
        <f t="shared" si="6"/>
        <v>0</v>
      </c>
      <c r="N18" s="131">
        <f t="shared" si="6"/>
        <v>0</v>
      </c>
      <c r="O18" s="131">
        <f t="shared" si="6"/>
        <v>0</v>
      </c>
      <c r="P18" s="131">
        <f t="shared" si="6"/>
        <v>0</v>
      </c>
      <c r="Q18" s="131">
        <f t="shared" si="6"/>
        <v>0</v>
      </c>
      <c r="R18" s="131">
        <f t="shared" si="6"/>
        <v>0</v>
      </c>
      <c r="S18" s="131">
        <f t="shared" si="6"/>
        <v>0</v>
      </c>
      <c r="T18" s="131">
        <f t="shared" si="6"/>
        <v>0</v>
      </c>
      <c r="U18" s="131">
        <f t="shared" si="6"/>
        <v>0</v>
      </c>
      <c r="V18" s="131">
        <f t="shared" si="6"/>
        <v>0</v>
      </c>
      <c r="W18" s="131">
        <f t="shared" si="6"/>
        <v>0</v>
      </c>
      <c r="X18" s="107" t="str">
        <f>'OPĆI DIO'!$C$1</f>
        <v>3041 INSTITUT RUĐER BOŠKOVIĆ</v>
      </c>
      <c r="Y18" s="107"/>
      <c r="Z18" s="107"/>
      <c r="AA18" s="107"/>
      <c r="AB18" s="107"/>
      <c r="AC18" s="107"/>
    </row>
    <row r="19" spans="1:29" ht="12.75" customHeight="1">
      <c r="A19" s="105"/>
      <c r="B19" s="132"/>
      <c r="C19" s="132"/>
      <c r="D19" s="132"/>
      <c r="E19" s="132"/>
      <c r="F19" s="132"/>
      <c r="G19" s="132"/>
      <c r="H19" s="132"/>
      <c r="I19" s="133"/>
      <c r="J19" s="134"/>
      <c r="K19" s="134"/>
      <c r="L19" s="134"/>
      <c r="M19" s="134"/>
      <c r="N19" s="134"/>
      <c r="O19" s="134"/>
      <c r="P19" s="134"/>
      <c r="Q19" s="134"/>
      <c r="R19" s="134"/>
      <c r="S19" s="110"/>
      <c r="T19" s="105"/>
      <c r="U19" s="105"/>
      <c r="V19" s="105"/>
      <c r="W19" s="105"/>
      <c r="X19" s="107" t="str">
        <f>'OPĆI DIO'!$C$1</f>
        <v>3041 INSTITUT RUĐER BOŠKOVIĆ</v>
      </c>
      <c r="Y19" s="105"/>
      <c r="Z19" s="105"/>
      <c r="AA19" s="105"/>
      <c r="AB19" s="105"/>
      <c r="AC19" s="105"/>
    </row>
    <row r="20" spans="1:29" ht="97.5" customHeight="1">
      <c r="A20" s="111" t="s">
        <v>3058</v>
      </c>
      <c r="B20" s="112" t="s">
        <v>3059</v>
      </c>
      <c r="C20" s="112" t="s">
        <v>3060</v>
      </c>
      <c r="D20" s="113" t="s">
        <v>3061</v>
      </c>
      <c r="E20" s="136" t="s">
        <v>3062</v>
      </c>
      <c r="F20" s="136" t="s">
        <v>3063</v>
      </c>
      <c r="G20" s="136" t="s">
        <v>3064</v>
      </c>
      <c r="H20" s="136" t="s">
        <v>3065</v>
      </c>
      <c r="I20" s="136" t="s">
        <v>3066</v>
      </c>
      <c r="J20" s="136" t="s">
        <v>3067</v>
      </c>
      <c r="K20" s="136" t="s">
        <v>3068</v>
      </c>
      <c r="L20" s="136" t="s">
        <v>3069</v>
      </c>
      <c r="M20" s="136" t="s">
        <v>3070</v>
      </c>
      <c r="N20" s="136" t="s">
        <v>3071</v>
      </c>
      <c r="O20" s="136" t="s">
        <v>3072</v>
      </c>
      <c r="P20" s="136" t="s">
        <v>3073</v>
      </c>
      <c r="Q20" s="136" t="s">
        <v>3074</v>
      </c>
      <c r="R20" s="136" t="s">
        <v>3075</v>
      </c>
      <c r="S20" s="115" t="s">
        <v>3076</v>
      </c>
      <c r="T20" s="115" t="s">
        <v>3077</v>
      </c>
      <c r="U20" s="115" t="s">
        <v>3078</v>
      </c>
      <c r="V20" s="115" t="s">
        <v>3079</v>
      </c>
      <c r="W20" s="115" t="s">
        <v>3080</v>
      </c>
      <c r="X20" s="107" t="str">
        <f>'OPĆI DIO'!$C$1</f>
        <v>3041 INSTITUT RUĐER BOŠKOVIĆ</v>
      </c>
      <c r="Y20" s="107"/>
      <c r="Z20" s="107"/>
      <c r="AA20" s="107"/>
      <c r="AB20" s="107"/>
      <c r="AC20" s="107"/>
    </row>
    <row r="21" spans="1:29" ht="12.75" customHeight="1">
      <c r="A21" s="116">
        <v>2026</v>
      </c>
      <c r="B21" s="117"/>
      <c r="C21" s="118" t="s">
        <v>121</v>
      </c>
      <c r="D21" s="119">
        <f t="shared" ref="D21:D26" si="7">SUM(E21:W21)</f>
        <v>0</v>
      </c>
      <c r="E21" s="120">
        <f t="shared" ref="E21:W21" si="8">-E15</f>
        <v>0</v>
      </c>
      <c r="F21" s="120">
        <f t="shared" si="8"/>
        <v>0</v>
      </c>
      <c r="G21" s="120">
        <f t="shared" si="8"/>
        <v>0</v>
      </c>
      <c r="H21" s="120">
        <f t="shared" si="8"/>
        <v>0</v>
      </c>
      <c r="I21" s="120">
        <f t="shared" si="8"/>
        <v>0</v>
      </c>
      <c r="J21" s="120">
        <f t="shared" si="8"/>
        <v>0</v>
      </c>
      <c r="K21" s="120">
        <f t="shared" si="8"/>
        <v>0</v>
      </c>
      <c r="L21" s="120">
        <f t="shared" si="8"/>
        <v>0</v>
      </c>
      <c r="M21" s="120">
        <f t="shared" si="8"/>
        <v>0</v>
      </c>
      <c r="N21" s="120">
        <f t="shared" si="8"/>
        <v>0</v>
      </c>
      <c r="O21" s="120">
        <f t="shared" si="8"/>
        <v>0</v>
      </c>
      <c r="P21" s="120">
        <f t="shared" si="8"/>
        <v>0</v>
      </c>
      <c r="Q21" s="120">
        <f t="shared" si="8"/>
        <v>0</v>
      </c>
      <c r="R21" s="120">
        <f t="shared" si="8"/>
        <v>0</v>
      </c>
      <c r="S21" s="120">
        <f t="shared" si="8"/>
        <v>0</v>
      </c>
      <c r="T21" s="120">
        <f t="shared" si="8"/>
        <v>0</v>
      </c>
      <c r="U21" s="120">
        <f t="shared" si="8"/>
        <v>0</v>
      </c>
      <c r="V21" s="120">
        <f t="shared" si="8"/>
        <v>0</v>
      </c>
      <c r="W21" s="120">
        <f t="shared" si="8"/>
        <v>0</v>
      </c>
      <c r="X21" s="107" t="str">
        <f>'OPĆI DIO'!$C$1</f>
        <v>3041 INSTITUT RUĐER BOŠKOVIĆ</v>
      </c>
      <c r="Y21" s="107"/>
      <c r="Z21" s="107"/>
      <c r="AA21" s="107"/>
      <c r="AB21" s="107"/>
      <c r="AC21" s="107"/>
    </row>
    <row r="22" spans="1:29" ht="12.75" customHeight="1">
      <c r="A22" s="116">
        <v>2026</v>
      </c>
      <c r="B22" s="122"/>
      <c r="C22" s="123" t="s">
        <v>3081</v>
      </c>
      <c r="D22" s="119">
        <f t="shared" si="7"/>
        <v>52099929.941727713</v>
      </c>
      <c r="E22" s="124">
        <f>'A.2 PRIHODI I RASHODI IF'!G7</f>
        <v>28528565.799999971</v>
      </c>
      <c r="F22" s="124">
        <f>'A.2 PRIHODI I RASHODI IF'!G8</f>
        <v>2583285.8692044737</v>
      </c>
      <c r="G22" s="124">
        <f>'A.2 PRIHODI I RASHODI IF'!G10</f>
        <v>2554006.3770495709</v>
      </c>
      <c r="H22" s="124">
        <f>'A.2 PRIHODI I RASHODI IF'!G12</f>
        <v>0</v>
      </c>
      <c r="I22" s="124">
        <f>'A.2 PRIHODI I RASHODI IF'!G13+'B.2 RAČUN FINANC IF'!G7</f>
        <v>0</v>
      </c>
      <c r="J22" s="124">
        <f>'A.2 PRIHODI I RASHODI IF'!G15</f>
        <v>801099.70357142854</v>
      </c>
      <c r="K22" s="124">
        <f>'A.2 PRIHODI I RASHODI IF'!G16</f>
        <v>479770.47982125403</v>
      </c>
      <c r="L22" s="124">
        <f>'A.2 PRIHODI I RASHODI IF'!G17</f>
        <v>0</v>
      </c>
      <c r="M22" s="124">
        <f>'A.2 PRIHODI I RASHODI IF'!G18</f>
        <v>0</v>
      </c>
      <c r="N22" s="124">
        <f>'A.2 PRIHODI I RASHODI IF'!G19</f>
        <v>0</v>
      </c>
      <c r="O22" s="124">
        <f>'A.2 PRIHODI I RASHODI IF'!G20</f>
        <v>14638619.925492017</v>
      </c>
      <c r="P22" s="124">
        <f>'A.2 PRIHODI I RASHODI IF'!G21</f>
        <v>0</v>
      </c>
      <c r="Q22" s="124">
        <f>'A.2 PRIHODI I RASHODI IF'!G22</f>
        <v>0</v>
      </c>
      <c r="R22" s="125">
        <f>'A.2 PRIHODI I RASHODI IF'!G23</f>
        <v>0</v>
      </c>
      <c r="S22" s="124">
        <f>'A.2 PRIHODI I RASHODI IF'!G24</f>
        <v>2327925.2895889897</v>
      </c>
      <c r="T22" s="124">
        <f>'A.2 PRIHODI I RASHODI IF'!G26</f>
        <v>89576.250000000044</v>
      </c>
      <c r="U22" s="124">
        <f>'A.2 PRIHODI I RASHODI IF'!G27</f>
        <v>0</v>
      </c>
      <c r="V22" s="124">
        <f>'A.2 PRIHODI I RASHODI IF'!G29</f>
        <v>0</v>
      </c>
      <c r="W22" s="124">
        <f>'A.2 PRIHODI I RASHODI IF'!G31</f>
        <v>97080.246999999988</v>
      </c>
      <c r="X22" s="107" t="str">
        <f>'OPĆI DIO'!$C$1</f>
        <v>3041 INSTITUT RUĐER BOŠKOVIĆ</v>
      </c>
      <c r="Y22" s="107"/>
      <c r="Z22" s="107"/>
      <c r="AA22" s="107"/>
      <c r="AB22" s="107"/>
      <c r="AC22" s="107"/>
    </row>
    <row r="23" spans="1:29" ht="12.75" customHeight="1">
      <c r="A23" s="116">
        <v>2026</v>
      </c>
      <c r="B23" s="117"/>
      <c r="C23" s="118" t="s">
        <v>3088</v>
      </c>
      <c r="D23" s="119">
        <f t="shared" si="7"/>
        <v>0</v>
      </c>
      <c r="E23" s="135"/>
      <c r="F23" s="135"/>
      <c r="G23" s="135"/>
      <c r="H23" s="135"/>
      <c r="I23" s="135"/>
      <c r="J23" s="135"/>
      <c r="K23" s="135"/>
      <c r="L23" s="135"/>
      <c r="M23" s="120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07" t="str">
        <f>'OPĆI DIO'!$C$1</f>
        <v>3041 INSTITUT RUĐER BOŠKOVIĆ</v>
      </c>
      <c r="Y23" s="107"/>
      <c r="Z23" s="107"/>
      <c r="AA23" s="107"/>
      <c r="AB23" s="107"/>
      <c r="AC23" s="107"/>
    </row>
    <row r="24" spans="1:29" ht="12.75" customHeight="1">
      <c r="A24" s="116">
        <v>2026</v>
      </c>
      <c r="B24" s="122"/>
      <c r="C24" s="123" t="s">
        <v>3083</v>
      </c>
      <c r="D24" s="119">
        <f t="shared" si="7"/>
        <v>52099929.941727713</v>
      </c>
      <c r="E24" s="124">
        <f t="shared" ref="E24:W24" si="9">+E21+E22+E23</f>
        <v>28528565.799999971</v>
      </c>
      <c r="F24" s="124">
        <f t="shared" si="9"/>
        <v>2583285.8692044737</v>
      </c>
      <c r="G24" s="124">
        <f t="shared" si="9"/>
        <v>2554006.3770495709</v>
      </c>
      <c r="H24" s="124">
        <f t="shared" si="9"/>
        <v>0</v>
      </c>
      <c r="I24" s="124">
        <f t="shared" si="9"/>
        <v>0</v>
      </c>
      <c r="J24" s="124">
        <f t="shared" si="9"/>
        <v>801099.70357142854</v>
      </c>
      <c r="K24" s="124">
        <f t="shared" si="9"/>
        <v>479770.47982125403</v>
      </c>
      <c r="L24" s="124">
        <f t="shared" si="9"/>
        <v>0</v>
      </c>
      <c r="M24" s="124">
        <f t="shared" si="9"/>
        <v>0</v>
      </c>
      <c r="N24" s="124">
        <f t="shared" si="9"/>
        <v>0</v>
      </c>
      <c r="O24" s="124">
        <f t="shared" si="9"/>
        <v>14638619.925492017</v>
      </c>
      <c r="P24" s="124">
        <f t="shared" si="9"/>
        <v>0</v>
      </c>
      <c r="Q24" s="124">
        <f t="shared" si="9"/>
        <v>0</v>
      </c>
      <c r="R24" s="124">
        <f t="shared" si="9"/>
        <v>0</v>
      </c>
      <c r="S24" s="124">
        <f t="shared" si="9"/>
        <v>2327925.2895889897</v>
      </c>
      <c r="T24" s="124">
        <f t="shared" si="9"/>
        <v>89576.250000000044</v>
      </c>
      <c r="U24" s="124">
        <f t="shared" si="9"/>
        <v>0</v>
      </c>
      <c r="V24" s="124">
        <f t="shared" si="9"/>
        <v>0</v>
      </c>
      <c r="W24" s="124">
        <f t="shared" si="9"/>
        <v>97080.246999999988</v>
      </c>
      <c r="X24" s="107" t="str">
        <f>'OPĆI DIO'!$C$1</f>
        <v>3041 INSTITUT RUĐER BOŠKOVIĆ</v>
      </c>
      <c r="Y24" s="107"/>
      <c r="Z24" s="107"/>
      <c r="AA24" s="107"/>
      <c r="AB24" s="107"/>
      <c r="AC24" s="107"/>
    </row>
    <row r="25" spans="1:29" ht="12.75" customHeight="1">
      <c r="A25" s="116">
        <v>2026</v>
      </c>
      <c r="B25" s="128"/>
      <c r="C25" s="129" t="s">
        <v>3084</v>
      </c>
      <c r="D25" s="119">
        <f t="shared" si="7"/>
        <v>52099929.651227601</v>
      </c>
      <c r="E25" s="124">
        <f>'A.2 PRIHODI I RASHODI IF'!G35</f>
        <v>28528565.799999975</v>
      </c>
      <c r="F25" s="124">
        <f>'A.2 PRIHODI I RASHODI IF'!G36</f>
        <v>2583285.8692044737</v>
      </c>
      <c r="G25" s="124">
        <f>'A.2 PRIHODI I RASHODI IF'!G38+'B.2 RAČUN FINANC IF'!G14</f>
        <v>2554006.3770495709</v>
      </c>
      <c r="H25" s="124">
        <f>'A.2 PRIHODI I RASHODI IF'!G40</f>
        <v>0</v>
      </c>
      <c r="I25" s="124">
        <f>'A.2 PRIHODI I RASHODI IF'!G41</f>
        <v>0</v>
      </c>
      <c r="J25" s="124">
        <f>'A.2 PRIHODI I RASHODI IF'!G43</f>
        <v>801099.70357142866</v>
      </c>
      <c r="K25" s="124">
        <f>'A.2 PRIHODI I RASHODI IF'!G44</f>
        <v>479770.18932114454</v>
      </c>
      <c r="L25" s="124">
        <f>'A.2 PRIHODI I RASHODI IF'!G45</f>
        <v>0</v>
      </c>
      <c r="M25" s="124">
        <f>'A.2 PRIHODI I RASHODI IF'!G46</f>
        <v>0</v>
      </c>
      <c r="N25" s="124">
        <f>'A.2 PRIHODI I RASHODI IF'!G47</f>
        <v>0</v>
      </c>
      <c r="O25" s="124">
        <f>'A.2 PRIHODI I RASHODI IF'!G48</f>
        <v>14638619.925492017</v>
      </c>
      <c r="P25" s="124">
        <f>'A.2 PRIHODI I RASHODI IF'!G49</f>
        <v>0</v>
      </c>
      <c r="Q25" s="124">
        <f>'A.2 PRIHODI I RASHODI IF'!G50</f>
        <v>0</v>
      </c>
      <c r="R25" s="124">
        <f>'A.2 PRIHODI I RASHODI IF'!G51</f>
        <v>0</v>
      </c>
      <c r="S25" s="124">
        <f>'A.2 PRIHODI I RASHODI IF'!G52</f>
        <v>2327925.2895889902</v>
      </c>
      <c r="T25" s="124">
        <f>'A.2 PRIHODI I RASHODI IF'!G54</f>
        <v>89576.250000000044</v>
      </c>
      <c r="U25" s="124">
        <f>'A.2 PRIHODI I RASHODI IF'!G55</f>
        <v>0</v>
      </c>
      <c r="V25" s="124">
        <f>'A.2 PRIHODI I RASHODI IF'!G57</f>
        <v>0</v>
      </c>
      <c r="W25" s="124">
        <f>'A.2 PRIHODI I RASHODI IF'!G59</f>
        <v>97080.246999999988</v>
      </c>
      <c r="X25" s="107" t="str">
        <f>'OPĆI DIO'!$C$1</f>
        <v>3041 INSTITUT RUĐER BOŠKOVIĆ</v>
      </c>
      <c r="Y25" s="107"/>
      <c r="Z25" s="107"/>
      <c r="AA25" s="107"/>
      <c r="AB25" s="107"/>
      <c r="AC25" s="107"/>
    </row>
    <row r="26" spans="1:29" ht="20.25" customHeight="1">
      <c r="A26" s="116">
        <v>2026</v>
      </c>
      <c r="B26" s="130"/>
      <c r="C26" s="130" t="s">
        <v>3089</v>
      </c>
      <c r="D26" s="131">
        <f t="shared" si="7"/>
        <v>0.29050010949140415</v>
      </c>
      <c r="E26" s="131">
        <f t="shared" ref="E26:W26" si="10">+E24-E25</f>
        <v>0</v>
      </c>
      <c r="F26" s="131">
        <f t="shared" si="10"/>
        <v>0</v>
      </c>
      <c r="G26" s="131">
        <f t="shared" si="10"/>
        <v>0</v>
      </c>
      <c r="H26" s="131">
        <f t="shared" si="10"/>
        <v>0</v>
      </c>
      <c r="I26" s="131">
        <f t="shared" si="10"/>
        <v>0</v>
      </c>
      <c r="J26" s="131">
        <f t="shared" si="10"/>
        <v>0</v>
      </c>
      <c r="K26" s="131">
        <f t="shared" si="10"/>
        <v>0.29050010949140415</v>
      </c>
      <c r="L26" s="131">
        <f t="shared" si="10"/>
        <v>0</v>
      </c>
      <c r="M26" s="131">
        <f t="shared" si="10"/>
        <v>0</v>
      </c>
      <c r="N26" s="131">
        <f t="shared" si="10"/>
        <v>0</v>
      </c>
      <c r="O26" s="131">
        <f t="shared" si="10"/>
        <v>0</v>
      </c>
      <c r="P26" s="131">
        <f t="shared" si="10"/>
        <v>0</v>
      </c>
      <c r="Q26" s="131">
        <f t="shared" si="10"/>
        <v>0</v>
      </c>
      <c r="R26" s="131">
        <f t="shared" si="10"/>
        <v>0</v>
      </c>
      <c r="S26" s="131">
        <f t="shared" si="10"/>
        <v>0</v>
      </c>
      <c r="T26" s="131">
        <f t="shared" si="10"/>
        <v>0</v>
      </c>
      <c r="U26" s="131">
        <f t="shared" si="10"/>
        <v>0</v>
      </c>
      <c r="V26" s="131">
        <f t="shared" si="10"/>
        <v>0</v>
      </c>
      <c r="W26" s="131">
        <f t="shared" si="10"/>
        <v>0</v>
      </c>
      <c r="X26" s="107" t="str">
        <f>'OPĆI DIO'!$C$1</f>
        <v>3041 INSTITUT RUĐER BOŠKOVIĆ</v>
      </c>
      <c r="Y26" s="107"/>
      <c r="Z26" s="107"/>
      <c r="AA26" s="107"/>
      <c r="AB26" s="107"/>
      <c r="AC26" s="107"/>
    </row>
    <row r="27" spans="1:29" ht="12.75" customHeight="1">
      <c r="A27" s="105"/>
      <c r="B27" s="132"/>
      <c r="C27" s="132"/>
      <c r="D27" s="132"/>
      <c r="E27" s="132"/>
      <c r="F27" s="132"/>
      <c r="G27" s="132"/>
      <c r="H27" s="132"/>
      <c r="I27" s="133"/>
      <c r="J27" s="134"/>
      <c r="K27" s="134"/>
      <c r="L27" s="134"/>
      <c r="M27" s="134"/>
      <c r="N27" s="134"/>
      <c r="O27" s="134"/>
      <c r="P27" s="134"/>
      <c r="Q27" s="134"/>
      <c r="R27" s="134"/>
      <c r="S27" s="110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</row>
    <row r="28" spans="1:29" ht="12.75" customHeight="1">
      <c r="A28" s="105"/>
      <c r="B28" s="105"/>
      <c r="C28" s="105"/>
      <c r="D28" s="105"/>
      <c r="E28" s="105"/>
      <c r="F28" s="105"/>
      <c r="G28" s="137"/>
      <c r="H28" s="137"/>
      <c r="I28" s="138"/>
      <c r="J28" s="139"/>
      <c r="K28" s="139"/>
      <c r="L28" s="139"/>
      <c r="M28" s="139"/>
      <c r="N28" s="139"/>
      <c r="O28" s="139"/>
      <c r="P28" s="139"/>
      <c r="Q28" s="139"/>
      <c r="R28" s="139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</row>
    <row r="29" spans="1:29" ht="12.75" customHeight="1">
      <c r="A29" s="105"/>
      <c r="B29" s="105"/>
      <c r="C29" s="105"/>
      <c r="D29" s="105"/>
      <c r="E29" s="105"/>
      <c r="F29" s="105"/>
      <c r="G29" s="137"/>
      <c r="H29" s="137"/>
      <c r="I29" s="140"/>
      <c r="J29" s="141"/>
      <c r="K29" s="141"/>
      <c r="L29" s="141"/>
      <c r="M29" s="141"/>
      <c r="N29" s="141"/>
      <c r="O29" s="141"/>
      <c r="P29" s="141"/>
      <c r="Q29" s="141"/>
      <c r="R29" s="141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</row>
    <row r="30" spans="1:29" ht="12.75" customHeight="1">
      <c r="A30" s="105"/>
      <c r="B30" s="137"/>
      <c r="C30" s="137"/>
      <c r="D30" s="137"/>
      <c r="E30" s="137"/>
      <c r="F30" s="137"/>
      <c r="G30" s="137"/>
      <c r="H30" s="137"/>
      <c r="I30" s="142"/>
      <c r="J30" s="137"/>
      <c r="K30" s="137"/>
      <c r="L30" s="137"/>
      <c r="M30" s="137"/>
      <c r="N30" s="137"/>
      <c r="O30" s="137"/>
      <c r="P30" s="137"/>
      <c r="Q30" s="137"/>
      <c r="R30" s="137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</row>
    <row r="31" spans="1:29" ht="12.75" customHeight="1">
      <c r="A31" s="105"/>
      <c r="B31" s="137"/>
      <c r="C31" s="137"/>
      <c r="D31" s="137"/>
      <c r="E31" s="137"/>
      <c r="F31" s="137"/>
      <c r="G31" s="137"/>
      <c r="H31" s="137"/>
      <c r="I31" s="142"/>
      <c r="J31" s="137"/>
      <c r="K31" s="137"/>
      <c r="L31" s="137"/>
      <c r="M31" s="137"/>
      <c r="N31" s="137"/>
      <c r="O31" s="137"/>
      <c r="P31" s="137"/>
      <c r="Q31" s="137"/>
      <c r="R31" s="137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</row>
    <row r="32" spans="1:29" ht="12.75" customHeight="1">
      <c r="A32" s="105"/>
      <c r="B32" s="137"/>
      <c r="C32" s="137"/>
      <c r="D32" s="137"/>
      <c r="E32" s="137"/>
      <c r="F32" s="137"/>
      <c r="G32" s="137"/>
      <c r="H32" s="137"/>
      <c r="I32" s="142"/>
      <c r="J32" s="137"/>
      <c r="K32" s="137"/>
      <c r="L32" s="137"/>
      <c r="M32" s="137"/>
      <c r="N32" s="137"/>
      <c r="O32" s="137"/>
      <c r="P32" s="137"/>
      <c r="Q32" s="137"/>
      <c r="R32" s="137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</row>
    <row r="33" spans="1:29" ht="12.75" customHeight="1">
      <c r="A33" s="105"/>
      <c r="B33" s="137"/>
      <c r="C33" s="137"/>
      <c r="D33" s="137"/>
      <c r="E33" s="137"/>
      <c r="F33" s="137"/>
      <c r="G33" s="137"/>
      <c r="H33" s="137"/>
      <c r="I33" s="143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</row>
    <row r="34" spans="1:29" ht="12.75" customHeight="1">
      <c r="A34" s="105"/>
      <c r="B34" s="137"/>
      <c r="C34" s="137"/>
      <c r="D34" s="137"/>
      <c r="E34" s="137"/>
      <c r="F34" s="137"/>
      <c r="G34" s="137"/>
      <c r="H34" s="137"/>
      <c r="I34" s="142"/>
      <c r="J34" s="137"/>
      <c r="K34" s="137"/>
      <c r="L34" s="137"/>
      <c r="M34" s="137"/>
      <c r="N34" s="137"/>
      <c r="O34" s="137"/>
      <c r="P34" s="137"/>
      <c r="Q34" s="137"/>
      <c r="R34" s="137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</row>
    <row r="35" spans="1:29" ht="12.75" customHeight="1">
      <c r="A35" s="105"/>
      <c r="B35" s="137"/>
      <c r="C35" s="137"/>
      <c r="D35" s="137"/>
      <c r="E35" s="137"/>
      <c r="F35" s="137"/>
      <c r="G35" s="137"/>
      <c r="H35" s="137"/>
      <c r="I35" s="142"/>
      <c r="J35" s="144"/>
      <c r="K35" s="144"/>
      <c r="L35" s="144"/>
      <c r="M35" s="144"/>
      <c r="N35" s="144"/>
      <c r="O35" s="144"/>
      <c r="P35" s="144"/>
      <c r="Q35" s="144"/>
      <c r="R35" s="144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</row>
    <row r="36" spans="1:29" ht="12.75" customHeight="1">
      <c r="A36" s="105"/>
      <c r="B36" s="137"/>
      <c r="C36" s="137"/>
      <c r="D36" s="137"/>
      <c r="E36" s="137"/>
      <c r="F36" s="137"/>
      <c r="G36" s="137"/>
      <c r="H36" s="137"/>
      <c r="I36" s="142"/>
      <c r="J36" s="137"/>
      <c r="K36" s="137"/>
      <c r="L36" s="137"/>
      <c r="M36" s="137"/>
      <c r="N36" s="137"/>
      <c r="O36" s="137"/>
      <c r="P36" s="137"/>
      <c r="Q36" s="137"/>
      <c r="R36" s="137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</row>
    <row r="37" spans="1:29" ht="12.75" customHeight="1">
      <c r="A37" s="105"/>
      <c r="B37" s="137"/>
      <c r="C37" s="137"/>
      <c r="D37" s="137"/>
      <c r="E37" s="137"/>
      <c r="F37" s="137"/>
      <c r="G37" s="137"/>
      <c r="H37" s="137"/>
      <c r="I37" s="142"/>
      <c r="J37" s="145"/>
      <c r="K37" s="145"/>
      <c r="L37" s="145"/>
      <c r="M37" s="145"/>
      <c r="N37" s="145"/>
      <c r="O37" s="145"/>
      <c r="P37" s="145"/>
      <c r="Q37" s="145"/>
      <c r="R37" s="145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5"/>
    </row>
    <row r="38" spans="1:29" ht="12.75" customHeight="1">
      <c r="A38" s="105"/>
      <c r="B38" s="105"/>
      <c r="C38" s="105"/>
      <c r="D38" s="105"/>
      <c r="E38" s="105"/>
      <c r="F38" s="105"/>
      <c r="G38" s="105"/>
      <c r="H38" s="105"/>
      <c r="I38" s="140"/>
      <c r="J38" s="146"/>
      <c r="K38" s="146"/>
      <c r="L38" s="146"/>
      <c r="M38" s="146"/>
      <c r="N38" s="146"/>
      <c r="O38" s="146"/>
      <c r="P38" s="146"/>
      <c r="Q38" s="146"/>
      <c r="R38" s="146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5"/>
    </row>
    <row r="39" spans="1:29" ht="12.75" customHeight="1">
      <c r="A39" s="105"/>
      <c r="B39" s="105"/>
      <c r="C39" s="105"/>
      <c r="D39" s="105"/>
      <c r="E39" s="105"/>
      <c r="F39" s="105"/>
      <c r="G39" s="105"/>
      <c r="H39" s="105"/>
      <c r="I39" s="143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</row>
    <row r="40" spans="1:29" ht="12.75" customHeight="1">
      <c r="A40" s="105"/>
      <c r="B40" s="105"/>
      <c r="C40" s="105"/>
      <c r="D40" s="105"/>
      <c r="E40" s="105"/>
      <c r="F40" s="105"/>
      <c r="G40" s="105"/>
      <c r="H40" s="105"/>
      <c r="I40" s="143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5"/>
    </row>
    <row r="41" spans="1:29" ht="12.75" customHeight="1">
      <c r="A41" s="105"/>
      <c r="B41" s="105"/>
      <c r="C41" s="105"/>
      <c r="D41" s="105"/>
      <c r="E41" s="105"/>
      <c r="F41" s="105"/>
      <c r="G41" s="105"/>
      <c r="H41" s="105"/>
      <c r="I41" s="143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5"/>
    </row>
    <row r="42" spans="1:29" ht="12.75" customHeight="1">
      <c r="A42" s="105"/>
      <c r="B42" s="105"/>
      <c r="C42" s="105"/>
      <c r="D42" s="105"/>
      <c r="E42" s="105"/>
      <c r="F42" s="105"/>
      <c r="G42" s="105"/>
      <c r="H42" s="105"/>
      <c r="I42" s="143"/>
      <c r="J42" s="105"/>
      <c r="K42" s="105"/>
      <c r="L42" s="105"/>
      <c r="M42" s="105"/>
      <c r="N42" s="105"/>
      <c r="O42" s="105"/>
      <c r="P42" s="105"/>
      <c r="Q42" s="105"/>
      <c r="R42" s="105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5"/>
    </row>
    <row r="43" spans="1:29" ht="12.75" customHeight="1">
      <c r="A43" s="105"/>
      <c r="B43" s="105"/>
      <c r="C43" s="105"/>
      <c r="D43" s="105"/>
      <c r="E43" s="105"/>
      <c r="F43" s="105"/>
      <c r="G43" s="105"/>
      <c r="H43" s="105"/>
      <c r="I43" s="143"/>
      <c r="J43" s="105"/>
      <c r="K43" s="105"/>
      <c r="L43" s="105"/>
      <c r="M43" s="105"/>
      <c r="N43" s="105"/>
      <c r="O43" s="105"/>
      <c r="P43" s="105"/>
      <c r="Q43" s="105"/>
      <c r="R43" s="105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5"/>
    </row>
    <row r="44" spans="1:29" ht="12.75" customHeight="1">
      <c r="A44" s="105"/>
      <c r="B44" s="105"/>
      <c r="C44" s="105"/>
      <c r="D44" s="105"/>
      <c r="E44" s="105"/>
      <c r="F44" s="105"/>
      <c r="G44" s="105"/>
      <c r="H44" s="105"/>
      <c r="I44" s="143"/>
      <c r="J44" s="105"/>
      <c r="K44" s="105"/>
      <c r="L44" s="105"/>
      <c r="M44" s="105"/>
      <c r="N44" s="105"/>
      <c r="O44" s="105"/>
      <c r="P44" s="105"/>
      <c r="Q44" s="105"/>
      <c r="R44" s="105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5"/>
    </row>
    <row r="45" spans="1:29" ht="12.75" customHeight="1">
      <c r="A45" s="105"/>
      <c r="B45" s="105"/>
      <c r="C45" s="105"/>
      <c r="D45" s="105"/>
      <c r="E45" s="105"/>
      <c r="F45" s="105"/>
      <c r="G45" s="105"/>
      <c r="H45" s="105"/>
      <c r="I45" s="143"/>
      <c r="J45" s="105"/>
      <c r="K45" s="105"/>
      <c r="L45" s="105"/>
      <c r="M45" s="105"/>
      <c r="N45" s="105"/>
      <c r="O45" s="105"/>
      <c r="P45" s="105"/>
      <c r="Q45" s="105"/>
      <c r="R45" s="105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5"/>
    </row>
    <row r="46" spans="1:29" ht="12.75" customHeight="1">
      <c r="A46" s="105"/>
      <c r="B46" s="105"/>
      <c r="C46" s="105"/>
      <c r="D46" s="105"/>
      <c r="E46" s="105"/>
      <c r="F46" s="105"/>
      <c r="G46" s="105"/>
      <c r="H46" s="105"/>
      <c r="I46" s="143"/>
      <c r="J46" s="105"/>
      <c r="K46" s="105"/>
      <c r="L46" s="105"/>
      <c r="M46" s="105"/>
      <c r="N46" s="105"/>
      <c r="O46" s="105"/>
      <c r="P46" s="105"/>
      <c r="Q46" s="105"/>
      <c r="R46" s="105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5"/>
    </row>
    <row r="47" spans="1:29" ht="12.75" customHeight="1">
      <c r="A47" s="105"/>
      <c r="B47" s="105"/>
      <c r="C47" s="105"/>
      <c r="D47" s="105"/>
      <c r="E47" s="105"/>
      <c r="F47" s="105"/>
      <c r="G47" s="105"/>
      <c r="H47" s="105"/>
      <c r="I47" s="143"/>
      <c r="J47" s="105"/>
      <c r="K47" s="105"/>
      <c r="L47" s="105"/>
      <c r="M47" s="105"/>
      <c r="N47" s="105"/>
      <c r="O47" s="105"/>
      <c r="P47" s="105"/>
      <c r="Q47" s="105"/>
      <c r="R47" s="105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105"/>
    </row>
    <row r="48" spans="1:29" ht="12.75" customHeight="1">
      <c r="A48" s="105"/>
      <c r="B48" s="105"/>
      <c r="C48" s="105"/>
      <c r="D48" s="105"/>
      <c r="E48" s="105"/>
      <c r="F48" s="105"/>
      <c r="G48" s="105"/>
      <c r="H48" s="105"/>
      <c r="I48" s="143"/>
      <c r="J48" s="105"/>
      <c r="K48" s="105"/>
      <c r="L48" s="105"/>
      <c r="M48" s="105"/>
      <c r="N48" s="105"/>
      <c r="O48" s="105"/>
      <c r="P48" s="105"/>
      <c r="Q48" s="105"/>
      <c r="R48" s="105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5"/>
    </row>
    <row r="49" spans="1:29" ht="12.75" customHeight="1">
      <c r="A49" s="105"/>
      <c r="B49" s="105"/>
      <c r="C49" s="105"/>
      <c r="D49" s="105"/>
      <c r="E49" s="105"/>
      <c r="F49" s="105"/>
      <c r="G49" s="105"/>
      <c r="H49" s="105"/>
      <c r="I49" s="143"/>
      <c r="J49" s="105"/>
      <c r="K49" s="105"/>
      <c r="L49" s="105"/>
      <c r="M49" s="105"/>
      <c r="N49" s="105"/>
      <c r="O49" s="105"/>
      <c r="P49" s="105"/>
      <c r="Q49" s="105"/>
      <c r="R49" s="105"/>
      <c r="S49" s="105"/>
      <c r="T49" s="105"/>
      <c r="U49" s="105"/>
      <c r="V49" s="105"/>
      <c r="W49" s="105"/>
      <c r="X49" s="105"/>
      <c r="Y49" s="105"/>
      <c r="Z49" s="105"/>
      <c r="AA49" s="105"/>
      <c r="AB49" s="105"/>
      <c r="AC49" s="105"/>
    </row>
    <row r="50" spans="1:29" ht="12.75" customHeight="1">
      <c r="A50" s="105"/>
      <c r="B50" s="105"/>
      <c r="C50" s="105"/>
      <c r="D50" s="105"/>
      <c r="E50" s="105"/>
      <c r="F50" s="105"/>
      <c r="G50" s="105"/>
      <c r="H50" s="105"/>
      <c r="I50" s="143"/>
      <c r="J50" s="105"/>
      <c r="K50" s="105"/>
      <c r="L50" s="105"/>
      <c r="M50" s="105"/>
      <c r="N50" s="105"/>
      <c r="O50" s="105"/>
      <c r="P50" s="105"/>
      <c r="Q50" s="105"/>
      <c r="R50" s="105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5"/>
    </row>
    <row r="51" spans="1:29" ht="12.75" customHeight="1">
      <c r="A51" s="105"/>
      <c r="B51" s="105"/>
      <c r="C51" s="105"/>
      <c r="D51" s="105"/>
      <c r="E51" s="105"/>
      <c r="F51" s="105"/>
      <c r="G51" s="105"/>
      <c r="H51" s="105"/>
      <c r="I51" s="143"/>
      <c r="J51" s="105"/>
      <c r="K51" s="105"/>
      <c r="L51" s="105"/>
      <c r="M51" s="105"/>
      <c r="N51" s="105"/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</row>
    <row r="52" spans="1:29" ht="12.75" customHeight="1">
      <c r="A52" s="105"/>
      <c r="B52" s="105"/>
      <c r="C52" s="105"/>
      <c r="D52" s="105"/>
      <c r="E52" s="105"/>
      <c r="F52" s="105"/>
      <c r="G52" s="105"/>
      <c r="H52" s="105"/>
      <c r="I52" s="143"/>
      <c r="J52" s="105"/>
      <c r="K52" s="105"/>
      <c r="L52" s="105"/>
      <c r="M52" s="105"/>
      <c r="N52" s="105"/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</row>
    <row r="53" spans="1:29" ht="12.75" customHeight="1">
      <c r="A53" s="105"/>
      <c r="B53" s="105"/>
      <c r="C53" s="105"/>
      <c r="D53" s="105"/>
      <c r="E53" s="105"/>
      <c r="F53" s="105"/>
      <c r="G53" s="105"/>
      <c r="H53" s="105"/>
      <c r="I53" s="143"/>
      <c r="J53" s="105"/>
      <c r="K53" s="105"/>
      <c r="L53" s="105"/>
      <c r="M53" s="105"/>
      <c r="N53" s="105"/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</row>
    <row r="54" spans="1:29" ht="12.75" customHeight="1">
      <c r="A54" s="105"/>
      <c r="B54" s="105"/>
      <c r="C54" s="105"/>
      <c r="D54" s="105"/>
      <c r="E54" s="105"/>
      <c r="F54" s="105"/>
      <c r="G54" s="105"/>
      <c r="H54" s="105"/>
      <c r="I54" s="143"/>
      <c r="J54" s="105"/>
      <c r="K54" s="105"/>
      <c r="L54" s="105"/>
      <c r="M54" s="105"/>
      <c r="N54" s="105"/>
      <c r="O54" s="105"/>
      <c r="P54" s="105"/>
      <c r="Q54" s="105"/>
      <c r="R54" s="105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5"/>
    </row>
    <row r="55" spans="1:29" ht="12.75" customHeight="1">
      <c r="A55" s="105"/>
      <c r="B55" s="105"/>
      <c r="C55" s="105"/>
      <c r="D55" s="105"/>
      <c r="E55" s="105"/>
      <c r="F55" s="105"/>
      <c r="G55" s="105"/>
      <c r="H55" s="105"/>
      <c r="I55" s="143"/>
      <c r="J55" s="105"/>
      <c r="K55" s="105"/>
      <c r="L55" s="105"/>
      <c r="M55" s="105"/>
      <c r="N55" s="105"/>
      <c r="O55" s="105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5"/>
    </row>
    <row r="56" spans="1:29" ht="12.75" customHeight="1">
      <c r="A56" s="105"/>
      <c r="B56" s="105"/>
      <c r="C56" s="105"/>
      <c r="D56" s="105"/>
      <c r="E56" s="105"/>
      <c r="F56" s="105"/>
      <c r="G56" s="105"/>
      <c r="H56" s="105"/>
      <c r="I56" s="143"/>
      <c r="J56" s="105"/>
      <c r="K56" s="105"/>
      <c r="L56" s="105"/>
      <c r="M56" s="105"/>
      <c r="N56" s="105"/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5"/>
    </row>
    <row r="57" spans="1:29" ht="12.75" customHeight="1">
      <c r="A57" s="105"/>
      <c r="B57" s="105"/>
      <c r="C57" s="105"/>
      <c r="D57" s="105"/>
      <c r="E57" s="105"/>
      <c r="F57" s="105"/>
      <c r="G57" s="105"/>
      <c r="H57" s="105"/>
      <c r="I57" s="143"/>
      <c r="J57" s="105"/>
      <c r="K57" s="105"/>
      <c r="L57" s="105"/>
      <c r="M57" s="105"/>
      <c r="N57" s="105"/>
      <c r="O57" s="105"/>
      <c r="P57" s="105"/>
      <c r="Q57" s="105"/>
      <c r="R57" s="105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5"/>
    </row>
    <row r="58" spans="1:29" ht="12.75" customHeight="1">
      <c r="A58" s="105"/>
      <c r="B58" s="105"/>
      <c r="C58" s="105"/>
      <c r="D58" s="105"/>
      <c r="E58" s="105"/>
      <c r="F58" s="105"/>
      <c r="G58" s="105"/>
      <c r="H58" s="105"/>
      <c r="I58" s="143"/>
      <c r="J58" s="105"/>
      <c r="K58" s="105"/>
      <c r="L58" s="105"/>
      <c r="M58" s="105"/>
      <c r="N58" s="105"/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5"/>
    </row>
    <row r="59" spans="1:29" ht="12.75" customHeight="1">
      <c r="A59" s="105"/>
      <c r="B59" s="105"/>
      <c r="C59" s="105"/>
      <c r="D59" s="105"/>
      <c r="E59" s="105"/>
      <c r="F59" s="105"/>
      <c r="G59" s="105"/>
      <c r="H59" s="105"/>
      <c r="I59" s="143"/>
      <c r="J59" s="105"/>
      <c r="K59" s="105"/>
      <c r="L59" s="105"/>
      <c r="M59" s="105"/>
      <c r="N59" s="105"/>
      <c r="O59" s="105"/>
      <c r="P59" s="105"/>
      <c r="Q59" s="105"/>
      <c r="R59" s="105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5"/>
    </row>
    <row r="60" spans="1:29" ht="12.75" customHeight="1">
      <c r="A60" s="105"/>
      <c r="B60" s="105"/>
      <c r="C60" s="105"/>
      <c r="D60" s="105"/>
      <c r="E60" s="105"/>
      <c r="F60" s="105"/>
      <c r="G60" s="105"/>
      <c r="H60" s="105"/>
      <c r="I60" s="143"/>
      <c r="J60" s="105"/>
      <c r="K60" s="105"/>
      <c r="L60" s="105"/>
      <c r="M60" s="105"/>
      <c r="N60" s="105"/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5"/>
    </row>
    <row r="61" spans="1:29" ht="12.75" customHeight="1">
      <c r="A61" s="105"/>
      <c r="B61" s="105"/>
      <c r="C61" s="105"/>
      <c r="D61" s="105"/>
      <c r="E61" s="105"/>
      <c r="F61" s="105"/>
      <c r="G61" s="105"/>
      <c r="H61" s="105"/>
      <c r="I61" s="143"/>
      <c r="J61" s="105"/>
      <c r="K61" s="105"/>
      <c r="L61" s="105"/>
      <c r="M61" s="105"/>
      <c r="N61" s="105"/>
      <c r="O61" s="105"/>
      <c r="P61" s="105"/>
      <c r="Q61" s="105"/>
      <c r="R61" s="105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5"/>
    </row>
    <row r="62" spans="1:29" ht="12.75" customHeight="1">
      <c r="A62" s="105"/>
      <c r="B62" s="105"/>
      <c r="C62" s="105"/>
      <c r="D62" s="105"/>
      <c r="E62" s="105"/>
      <c r="F62" s="105"/>
      <c r="G62" s="105"/>
      <c r="H62" s="105"/>
      <c r="I62" s="143"/>
      <c r="J62" s="105"/>
      <c r="K62" s="105"/>
      <c r="L62" s="105"/>
      <c r="M62" s="105"/>
      <c r="N62" s="105"/>
      <c r="O62" s="105"/>
      <c r="P62" s="105"/>
      <c r="Q62" s="105"/>
      <c r="R62" s="105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5"/>
    </row>
    <row r="63" spans="1:29" ht="12.75" customHeight="1">
      <c r="A63" s="105"/>
      <c r="B63" s="105"/>
      <c r="C63" s="105"/>
      <c r="D63" s="105"/>
      <c r="E63" s="105"/>
      <c r="F63" s="105"/>
      <c r="G63" s="105"/>
      <c r="H63" s="105"/>
      <c r="I63" s="143"/>
      <c r="J63" s="105"/>
      <c r="K63" s="105"/>
      <c r="L63" s="105"/>
      <c r="M63" s="105"/>
      <c r="N63" s="105"/>
      <c r="O63" s="105"/>
      <c r="P63" s="105"/>
      <c r="Q63" s="105"/>
      <c r="R63" s="105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5"/>
    </row>
    <row r="64" spans="1:29" ht="12.75" customHeight="1">
      <c r="A64" s="105"/>
      <c r="B64" s="105"/>
      <c r="C64" s="105"/>
      <c r="D64" s="105"/>
      <c r="E64" s="105"/>
      <c r="F64" s="105"/>
      <c r="G64" s="105"/>
      <c r="H64" s="105"/>
      <c r="I64" s="143"/>
      <c r="J64" s="105"/>
      <c r="K64" s="105"/>
      <c r="L64" s="105"/>
      <c r="M64" s="105"/>
      <c r="N64" s="105"/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5"/>
    </row>
    <row r="65" spans="1:29" ht="12.75" customHeight="1">
      <c r="A65" s="105"/>
      <c r="B65" s="105"/>
      <c r="C65" s="105"/>
      <c r="D65" s="105"/>
      <c r="E65" s="105"/>
      <c r="F65" s="105"/>
      <c r="G65" s="105"/>
      <c r="H65" s="105"/>
      <c r="I65" s="143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5"/>
    </row>
    <row r="66" spans="1:29" ht="12.75" customHeight="1">
      <c r="A66" s="105"/>
      <c r="B66" s="105"/>
      <c r="C66" s="105"/>
      <c r="D66" s="105"/>
      <c r="E66" s="105"/>
      <c r="F66" s="105"/>
      <c r="G66" s="105"/>
      <c r="H66" s="105"/>
      <c r="I66" s="143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5"/>
    </row>
    <row r="67" spans="1:29" ht="12.75" customHeight="1">
      <c r="A67" s="105"/>
      <c r="B67" s="105"/>
      <c r="C67" s="105"/>
      <c r="D67" s="105"/>
      <c r="E67" s="105"/>
      <c r="F67" s="105"/>
      <c r="G67" s="105"/>
      <c r="H67" s="105"/>
      <c r="I67" s="143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5"/>
    </row>
    <row r="68" spans="1:29" ht="12.75" customHeight="1">
      <c r="A68" s="105"/>
      <c r="B68" s="105"/>
      <c r="C68" s="105"/>
      <c r="D68" s="105"/>
      <c r="E68" s="105"/>
      <c r="F68" s="105"/>
      <c r="G68" s="105"/>
      <c r="H68" s="105"/>
      <c r="I68" s="143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5"/>
    </row>
    <row r="69" spans="1:29" ht="12.75" customHeight="1">
      <c r="A69" s="105"/>
      <c r="B69" s="105"/>
      <c r="C69" s="105"/>
      <c r="D69" s="105"/>
      <c r="E69" s="105"/>
      <c r="F69" s="105"/>
      <c r="G69" s="105"/>
      <c r="H69" s="105"/>
      <c r="I69" s="143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5"/>
    </row>
    <row r="70" spans="1:29" ht="12.75" customHeight="1">
      <c r="A70" s="105"/>
      <c r="B70" s="105"/>
      <c r="C70" s="105"/>
      <c r="D70" s="105"/>
      <c r="E70" s="105"/>
      <c r="F70" s="105"/>
      <c r="G70" s="105"/>
      <c r="H70" s="105"/>
      <c r="I70" s="143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5"/>
    </row>
    <row r="71" spans="1:29" ht="12.75" customHeight="1">
      <c r="A71" s="105"/>
      <c r="B71" s="105"/>
      <c r="C71" s="105"/>
      <c r="D71" s="105"/>
      <c r="E71" s="105"/>
      <c r="F71" s="105"/>
      <c r="G71" s="105"/>
      <c r="H71" s="105"/>
      <c r="I71" s="143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5"/>
    </row>
    <row r="72" spans="1:29" ht="12.75" customHeight="1">
      <c r="A72" s="105"/>
      <c r="B72" s="105"/>
      <c r="C72" s="105"/>
      <c r="D72" s="105"/>
      <c r="E72" s="105"/>
      <c r="F72" s="105"/>
      <c r="G72" s="105"/>
      <c r="H72" s="105"/>
      <c r="I72" s="143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5"/>
    </row>
    <row r="73" spans="1:29" ht="12.75" customHeight="1">
      <c r="A73" s="105"/>
      <c r="B73" s="105"/>
      <c r="C73" s="105"/>
      <c r="D73" s="105"/>
      <c r="E73" s="105"/>
      <c r="F73" s="105"/>
      <c r="G73" s="105"/>
      <c r="H73" s="105"/>
      <c r="I73" s="143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5"/>
    </row>
    <row r="74" spans="1:29" ht="12.75" customHeight="1">
      <c r="A74" s="105"/>
      <c r="B74" s="105"/>
      <c r="C74" s="105"/>
      <c r="D74" s="105"/>
      <c r="E74" s="105"/>
      <c r="F74" s="105"/>
      <c r="G74" s="105"/>
      <c r="H74" s="105"/>
      <c r="I74" s="143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5"/>
    </row>
    <row r="75" spans="1:29" ht="12.75" customHeight="1">
      <c r="A75" s="105"/>
      <c r="B75" s="105"/>
      <c r="C75" s="105"/>
      <c r="D75" s="105"/>
      <c r="E75" s="105"/>
      <c r="F75" s="105"/>
      <c r="G75" s="105"/>
      <c r="H75" s="105"/>
      <c r="I75" s="143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5"/>
    </row>
    <row r="76" spans="1:29" ht="12.75" customHeight="1">
      <c r="A76" s="105"/>
      <c r="B76" s="105"/>
      <c r="C76" s="105"/>
      <c r="D76" s="105"/>
      <c r="E76" s="105"/>
      <c r="F76" s="105"/>
      <c r="G76" s="105"/>
      <c r="H76" s="105"/>
      <c r="I76" s="143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5"/>
    </row>
    <row r="77" spans="1:29" ht="12.75" customHeight="1">
      <c r="A77" s="105"/>
      <c r="B77" s="105"/>
      <c r="C77" s="105"/>
      <c r="D77" s="105"/>
      <c r="E77" s="105"/>
      <c r="F77" s="105"/>
      <c r="G77" s="105"/>
      <c r="H77" s="105"/>
      <c r="I77" s="143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5"/>
    </row>
    <row r="78" spans="1:29" ht="12.75" customHeight="1">
      <c r="A78" s="105"/>
      <c r="B78" s="105"/>
      <c r="C78" s="105"/>
      <c r="D78" s="105"/>
      <c r="E78" s="105"/>
      <c r="F78" s="105"/>
      <c r="G78" s="105"/>
      <c r="H78" s="105"/>
      <c r="I78" s="143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5"/>
    </row>
    <row r="79" spans="1:29" ht="12.75" customHeight="1">
      <c r="A79" s="105"/>
      <c r="B79" s="105"/>
      <c r="C79" s="105"/>
      <c r="D79" s="105"/>
      <c r="E79" s="105"/>
      <c r="F79" s="105"/>
      <c r="G79" s="105"/>
      <c r="H79" s="105"/>
      <c r="I79" s="143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5"/>
    </row>
    <row r="80" spans="1:29" ht="12.75" customHeight="1">
      <c r="A80" s="105"/>
      <c r="B80" s="105"/>
      <c r="C80" s="105"/>
      <c r="D80" s="105"/>
      <c r="E80" s="105"/>
      <c r="F80" s="105"/>
      <c r="G80" s="105"/>
      <c r="H80" s="105"/>
      <c r="I80" s="143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5"/>
    </row>
    <row r="81" spans="1:29" ht="12.75" customHeight="1">
      <c r="A81" s="105"/>
      <c r="B81" s="105"/>
      <c r="C81" s="105"/>
      <c r="D81" s="105"/>
      <c r="E81" s="105"/>
      <c r="F81" s="105"/>
      <c r="G81" s="105"/>
      <c r="H81" s="105"/>
      <c r="I81" s="143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5"/>
    </row>
    <row r="82" spans="1:29" ht="12.75" customHeight="1">
      <c r="A82" s="105"/>
      <c r="B82" s="105"/>
      <c r="C82" s="105"/>
      <c r="D82" s="105"/>
      <c r="E82" s="105"/>
      <c r="F82" s="105"/>
      <c r="G82" s="105"/>
      <c r="H82" s="105"/>
      <c r="I82" s="143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5"/>
    </row>
    <row r="83" spans="1:29" ht="12.75" customHeight="1">
      <c r="A83" s="105"/>
      <c r="B83" s="105"/>
      <c r="C83" s="105"/>
      <c r="D83" s="105"/>
      <c r="E83" s="105"/>
      <c r="F83" s="105"/>
      <c r="G83" s="105"/>
      <c r="H83" s="105"/>
      <c r="I83" s="143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5"/>
    </row>
    <row r="84" spans="1:29" ht="12.75" customHeight="1">
      <c r="A84" s="105"/>
      <c r="B84" s="105"/>
      <c r="C84" s="105"/>
      <c r="D84" s="105"/>
      <c r="E84" s="105"/>
      <c r="F84" s="105"/>
      <c r="G84" s="105"/>
      <c r="H84" s="105"/>
      <c r="I84" s="143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5"/>
    </row>
    <row r="85" spans="1:29" ht="12.75" customHeight="1">
      <c r="A85" s="105"/>
      <c r="B85" s="105"/>
      <c r="C85" s="105"/>
      <c r="D85" s="105"/>
      <c r="E85" s="105"/>
      <c r="F85" s="105"/>
      <c r="G85" s="105"/>
      <c r="H85" s="105"/>
      <c r="I85" s="143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5"/>
    </row>
    <row r="86" spans="1:29" ht="12.75" customHeight="1">
      <c r="A86" s="105"/>
      <c r="B86" s="105"/>
      <c r="C86" s="105"/>
      <c r="D86" s="105"/>
      <c r="E86" s="105"/>
      <c r="F86" s="105"/>
      <c r="G86" s="105"/>
      <c r="H86" s="105"/>
      <c r="I86" s="143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5"/>
    </row>
    <row r="87" spans="1:29" ht="12.75" customHeight="1">
      <c r="A87" s="105"/>
      <c r="B87" s="105"/>
      <c r="C87" s="105"/>
      <c r="D87" s="105"/>
      <c r="E87" s="105"/>
      <c r="F87" s="105"/>
      <c r="G87" s="105"/>
      <c r="H87" s="105"/>
      <c r="I87" s="143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5"/>
    </row>
    <row r="88" spans="1:29" ht="12.75" customHeight="1">
      <c r="A88" s="105"/>
      <c r="B88" s="105"/>
      <c r="C88" s="105"/>
      <c r="D88" s="105"/>
      <c r="E88" s="105"/>
      <c r="F88" s="105"/>
      <c r="G88" s="105"/>
      <c r="H88" s="105"/>
      <c r="I88" s="143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5"/>
    </row>
    <row r="89" spans="1:29" ht="12.75" customHeight="1">
      <c r="A89" s="105"/>
      <c r="B89" s="105"/>
      <c r="C89" s="105"/>
      <c r="D89" s="105"/>
      <c r="E89" s="105"/>
      <c r="F89" s="105"/>
      <c r="G89" s="105"/>
      <c r="H89" s="105"/>
      <c r="I89" s="143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5"/>
    </row>
    <row r="90" spans="1:29" ht="12.75" customHeight="1">
      <c r="A90" s="105"/>
      <c r="B90" s="105"/>
      <c r="C90" s="105"/>
      <c r="D90" s="105"/>
      <c r="E90" s="105"/>
      <c r="F90" s="105"/>
      <c r="G90" s="105"/>
      <c r="H90" s="105"/>
      <c r="I90" s="143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5"/>
    </row>
    <row r="91" spans="1:29" ht="12.75" customHeight="1">
      <c r="A91" s="105"/>
      <c r="B91" s="105"/>
      <c r="C91" s="105"/>
      <c r="D91" s="105"/>
      <c r="E91" s="105"/>
      <c r="F91" s="105"/>
      <c r="G91" s="105"/>
      <c r="H91" s="105"/>
      <c r="I91" s="143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5"/>
    </row>
    <row r="92" spans="1:29" ht="12.75" customHeight="1">
      <c r="A92" s="105"/>
      <c r="B92" s="105"/>
      <c r="C92" s="105"/>
      <c r="D92" s="105"/>
      <c r="E92" s="105"/>
      <c r="F92" s="105"/>
      <c r="G92" s="105"/>
      <c r="H92" s="105"/>
      <c r="I92" s="143"/>
      <c r="J92" s="105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5"/>
    </row>
    <row r="93" spans="1:29" ht="12.75" customHeight="1">
      <c r="A93" s="105"/>
      <c r="B93" s="105"/>
      <c r="C93" s="105"/>
      <c r="D93" s="105"/>
      <c r="E93" s="105"/>
      <c r="F93" s="105"/>
      <c r="G93" s="105"/>
      <c r="H93" s="105"/>
      <c r="I93" s="143"/>
      <c r="J93" s="105"/>
      <c r="K93" s="105"/>
      <c r="L93" s="105"/>
      <c r="M93" s="105"/>
      <c r="N93" s="105"/>
      <c r="O93" s="105"/>
      <c r="P93" s="105"/>
      <c r="Q93" s="105"/>
      <c r="R93" s="105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5"/>
    </row>
    <row r="94" spans="1:29" ht="12.75" customHeight="1">
      <c r="A94" s="105"/>
      <c r="B94" s="105"/>
      <c r="C94" s="105"/>
      <c r="D94" s="105"/>
      <c r="E94" s="105"/>
      <c r="F94" s="105"/>
      <c r="G94" s="105"/>
      <c r="H94" s="105"/>
      <c r="I94" s="143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5"/>
    </row>
    <row r="95" spans="1:29" ht="12.75" customHeight="1">
      <c r="A95" s="105"/>
      <c r="B95" s="105"/>
      <c r="C95" s="105"/>
      <c r="D95" s="105"/>
      <c r="E95" s="105"/>
      <c r="F95" s="105"/>
      <c r="G95" s="105"/>
      <c r="H95" s="105"/>
      <c r="I95" s="143"/>
      <c r="J95" s="105"/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5"/>
    </row>
    <row r="96" spans="1:29" ht="12.75" customHeight="1">
      <c r="A96" s="105"/>
      <c r="B96" s="105"/>
      <c r="C96" s="105"/>
      <c r="D96" s="105"/>
      <c r="E96" s="105"/>
      <c r="F96" s="105"/>
      <c r="G96" s="105"/>
      <c r="H96" s="105"/>
      <c r="I96" s="143"/>
      <c r="J96" s="105"/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5"/>
    </row>
    <row r="97" spans="1:29" ht="12.75" customHeight="1">
      <c r="A97" s="105"/>
      <c r="B97" s="105"/>
      <c r="C97" s="105"/>
      <c r="D97" s="105"/>
      <c r="E97" s="105"/>
      <c r="F97" s="105"/>
      <c r="G97" s="105"/>
      <c r="H97" s="105"/>
      <c r="I97" s="143"/>
      <c r="J97" s="105"/>
      <c r="K97" s="105"/>
      <c r="L97" s="105"/>
      <c r="M97" s="105"/>
      <c r="N97" s="105"/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5"/>
    </row>
    <row r="98" spans="1:29" ht="12.75" customHeight="1">
      <c r="A98" s="105"/>
      <c r="B98" s="105"/>
      <c r="C98" s="105"/>
      <c r="D98" s="105"/>
      <c r="E98" s="105"/>
      <c r="F98" s="105"/>
      <c r="G98" s="105"/>
      <c r="H98" s="105"/>
      <c r="I98" s="143"/>
      <c r="J98" s="105"/>
      <c r="K98" s="105"/>
      <c r="L98" s="105"/>
      <c r="M98" s="105"/>
      <c r="N98" s="105"/>
      <c r="O98" s="105"/>
      <c r="P98" s="105"/>
      <c r="Q98" s="105"/>
      <c r="R98" s="105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5"/>
    </row>
    <row r="99" spans="1:29" ht="12.75" customHeight="1">
      <c r="A99" s="105"/>
      <c r="B99" s="105"/>
      <c r="C99" s="105"/>
      <c r="D99" s="105"/>
      <c r="E99" s="105"/>
      <c r="F99" s="105"/>
      <c r="G99" s="105"/>
      <c r="H99" s="105"/>
      <c r="I99" s="143"/>
      <c r="J99" s="105"/>
      <c r="K99" s="105"/>
      <c r="L99" s="105"/>
      <c r="M99" s="105"/>
      <c r="N99" s="105"/>
      <c r="O99" s="105"/>
      <c r="P99" s="105"/>
      <c r="Q99" s="105"/>
      <c r="R99" s="105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5"/>
    </row>
    <row r="100" spans="1:29" ht="12.75" customHeight="1">
      <c r="A100" s="105"/>
      <c r="B100" s="105"/>
      <c r="C100" s="105"/>
      <c r="D100" s="105"/>
      <c r="E100" s="105"/>
      <c r="F100" s="105"/>
      <c r="G100" s="105"/>
      <c r="H100" s="105"/>
      <c r="I100" s="143"/>
      <c r="J100" s="105"/>
      <c r="K100" s="105"/>
      <c r="L100" s="105"/>
      <c r="M100" s="105"/>
      <c r="N100" s="105"/>
      <c r="O100" s="105"/>
      <c r="P100" s="105"/>
      <c r="Q100" s="105"/>
      <c r="R100" s="105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5"/>
    </row>
    <row r="101" spans="1:29" ht="12.75" customHeight="1">
      <c r="A101" s="105"/>
      <c r="B101" s="105"/>
      <c r="C101" s="105"/>
      <c r="D101" s="105"/>
      <c r="E101" s="105"/>
      <c r="F101" s="105"/>
      <c r="G101" s="105"/>
      <c r="H101" s="105"/>
      <c r="I101" s="143"/>
      <c r="J101" s="105"/>
      <c r="K101" s="105"/>
      <c r="L101" s="105"/>
      <c r="M101" s="105"/>
      <c r="N101" s="105"/>
      <c r="O101" s="105"/>
      <c r="P101" s="105"/>
      <c r="Q101" s="105"/>
      <c r="R101" s="105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5"/>
    </row>
    <row r="102" spans="1:29" ht="12.75" customHeight="1">
      <c r="A102" s="105"/>
      <c r="B102" s="105"/>
      <c r="C102" s="105"/>
      <c r="D102" s="105"/>
      <c r="E102" s="105"/>
      <c r="F102" s="105"/>
      <c r="G102" s="105"/>
      <c r="H102" s="105"/>
      <c r="I102" s="143"/>
      <c r="J102" s="105"/>
      <c r="K102" s="105"/>
      <c r="L102" s="105"/>
      <c r="M102" s="105"/>
      <c r="N102" s="105"/>
      <c r="O102" s="105"/>
      <c r="P102" s="105"/>
      <c r="Q102" s="105"/>
      <c r="R102" s="105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5"/>
    </row>
    <row r="103" spans="1:29" ht="12.75" customHeight="1">
      <c r="A103" s="105"/>
      <c r="B103" s="105"/>
      <c r="C103" s="105"/>
      <c r="D103" s="105"/>
      <c r="E103" s="105"/>
      <c r="F103" s="105"/>
      <c r="G103" s="105"/>
      <c r="H103" s="105"/>
      <c r="I103" s="143"/>
      <c r="J103" s="105"/>
      <c r="K103" s="105"/>
      <c r="L103" s="105"/>
      <c r="M103" s="105"/>
      <c r="N103" s="105"/>
      <c r="O103" s="105"/>
      <c r="P103" s="105"/>
      <c r="Q103" s="105"/>
      <c r="R103" s="105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5"/>
    </row>
    <row r="104" spans="1:29" ht="12.75" customHeight="1">
      <c r="A104" s="105"/>
      <c r="B104" s="105"/>
      <c r="C104" s="105"/>
      <c r="D104" s="105"/>
      <c r="E104" s="105"/>
      <c r="F104" s="105"/>
      <c r="G104" s="105"/>
      <c r="H104" s="105"/>
      <c r="I104" s="143"/>
      <c r="J104" s="105"/>
      <c r="K104" s="105"/>
      <c r="L104" s="105"/>
      <c r="M104" s="105"/>
      <c r="N104" s="105"/>
      <c r="O104" s="105"/>
      <c r="P104" s="105"/>
      <c r="Q104" s="105"/>
      <c r="R104" s="105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5"/>
    </row>
    <row r="105" spans="1:29" ht="12.75" customHeight="1">
      <c r="A105" s="105"/>
      <c r="B105" s="105"/>
      <c r="C105" s="105"/>
      <c r="D105" s="105"/>
      <c r="E105" s="105"/>
      <c r="F105" s="105"/>
      <c r="G105" s="105"/>
      <c r="H105" s="105"/>
      <c r="I105" s="143"/>
      <c r="J105" s="105"/>
      <c r="K105" s="105"/>
      <c r="L105" s="105"/>
      <c r="M105" s="105"/>
      <c r="N105" s="105"/>
      <c r="O105" s="105"/>
      <c r="P105" s="105"/>
      <c r="Q105" s="105"/>
      <c r="R105" s="105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5"/>
    </row>
    <row r="106" spans="1:29" ht="12.75" customHeight="1">
      <c r="A106" s="105"/>
      <c r="B106" s="105"/>
      <c r="C106" s="105"/>
      <c r="D106" s="105"/>
      <c r="E106" s="105"/>
      <c r="F106" s="105"/>
      <c r="G106" s="105"/>
      <c r="H106" s="105"/>
      <c r="I106" s="143"/>
      <c r="J106" s="105"/>
      <c r="K106" s="105"/>
      <c r="L106" s="105"/>
      <c r="M106" s="105"/>
      <c r="N106" s="105"/>
      <c r="O106" s="105"/>
      <c r="P106" s="105"/>
      <c r="Q106" s="105"/>
      <c r="R106" s="105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5"/>
    </row>
    <row r="107" spans="1:29" ht="12.75" customHeight="1">
      <c r="A107" s="105"/>
      <c r="B107" s="105"/>
      <c r="C107" s="105"/>
      <c r="D107" s="105"/>
      <c r="E107" s="105"/>
      <c r="F107" s="105"/>
      <c r="G107" s="105"/>
      <c r="H107" s="105"/>
      <c r="I107" s="143"/>
      <c r="J107" s="105"/>
      <c r="K107" s="105"/>
      <c r="L107" s="105"/>
      <c r="M107" s="105"/>
      <c r="N107" s="105"/>
      <c r="O107" s="105"/>
      <c r="P107" s="105"/>
      <c r="Q107" s="105"/>
      <c r="R107" s="105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5"/>
    </row>
    <row r="108" spans="1:29" ht="12.75" customHeight="1">
      <c r="A108" s="105"/>
      <c r="B108" s="105"/>
      <c r="C108" s="105"/>
      <c r="D108" s="105"/>
      <c r="E108" s="105"/>
      <c r="F108" s="105"/>
      <c r="G108" s="105"/>
      <c r="H108" s="105"/>
      <c r="I108" s="143"/>
      <c r="J108" s="105"/>
      <c r="K108" s="105"/>
      <c r="L108" s="105"/>
      <c r="M108" s="105"/>
      <c r="N108" s="105"/>
      <c r="O108" s="105"/>
      <c r="P108" s="105"/>
      <c r="Q108" s="105"/>
      <c r="R108" s="105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5"/>
    </row>
    <row r="109" spans="1:29" ht="12.75" customHeight="1">
      <c r="A109" s="105"/>
      <c r="B109" s="105"/>
      <c r="C109" s="105"/>
      <c r="D109" s="105"/>
      <c r="E109" s="105"/>
      <c r="F109" s="105"/>
      <c r="G109" s="105"/>
      <c r="H109" s="105"/>
      <c r="I109" s="143"/>
      <c r="J109" s="105"/>
      <c r="K109" s="105"/>
      <c r="L109" s="105"/>
      <c r="M109" s="105"/>
      <c r="N109" s="105"/>
      <c r="O109" s="105"/>
      <c r="P109" s="105"/>
      <c r="Q109" s="105"/>
      <c r="R109" s="105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5"/>
    </row>
    <row r="110" spans="1:29" ht="12.75" customHeight="1">
      <c r="A110" s="105"/>
      <c r="B110" s="105"/>
      <c r="C110" s="105"/>
      <c r="D110" s="105"/>
      <c r="E110" s="105"/>
      <c r="F110" s="105"/>
      <c r="G110" s="105"/>
      <c r="H110" s="105"/>
      <c r="I110" s="143"/>
      <c r="J110" s="105"/>
      <c r="K110" s="105"/>
      <c r="L110" s="105"/>
      <c r="M110" s="105"/>
      <c r="N110" s="105"/>
      <c r="O110" s="105"/>
      <c r="P110" s="105"/>
      <c r="Q110" s="105"/>
      <c r="R110" s="105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5"/>
    </row>
    <row r="111" spans="1:29" ht="12.75" customHeight="1">
      <c r="A111" s="105"/>
      <c r="B111" s="105"/>
      <c r="C111" s="105"/>
      <c r="D111" s="105"/>
      <c r="E111" s="105"/>
      <c r="F111" s="105"/>
      <c r="G111" s="105"/>
      <c r="H111" s="105"/>
      <c r="I111" s="143"/>
      <c r="J111" s="105"/>
      <c r="K111" s="105"/>
      <c r="L111" s="105"/>
      <c r="M111" s="105"/>
      <c r="N111" s="105"/>
      <c r="O111" s="105"/>
      <c r="P111" s="105"/>
      <c r="Q111" s="105"/>
      <c r="R111" s="105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5"/>
    </row>
    <row r="112" spans="1:29" ht="12.75" customHeight="1">
      <c r="A112" s="105"/>
      <c r="B112" s="105"/>
      <c r="C112" s="105"/>
      <c r="D112" s="105"/>
      <c r="E112" s="105"/>
      <c r="F112" s="105"/>
      <c r="G112" s="105"/>
      <c r="H112" s="105"/>
      <c r="I112" s="143"/>
      <c r="J112" s="105"/>
      <c r="K112" s="105"/>
      <c r="L112" s="105"/>
      <c r="M112" s="105"/>
      <c r="N112" s="105"/>
      <c r="O112" s="105"/>
      <c r="P112" s="105"/>
      <c r="Q112" s="105"/>
      <c r="R112" s="105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5"/>
    </row>
    <row r="113" spans="1:29" ht="12.75" customHeight="1">
      <c r="A113" s="105"/>
      <c r="B113" s="105"/>
      <c r="C113" s="105"/>
      <c r="D113" s="105"/>
      <c r="E113" s="105"/>
      <c r="F113" s="105"/>
      <c r="G113" s="105"/>
      <c r="H113" s="105"/>
      <c r="I113" s="143"/>
      <c r="J113" s="105"/>
      <c r="K113" s="105"/>
      <c r="L113" s="105"/>
      <c r="M113" s="105"/>
      <c r="N113" s="105"/>
      <c r="O113" s="105"/>
      <c r="P113" s="105"/>
      <c r="Q113" s="105"/>
      <c r="R113" s="105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5"/>
    </row>
    <row r="114" spans="1:29" ht="12.75" customHeight="1">
      <c r="A114" s="105"/>
      <c r="B114" s="105"/>
      <c r="C114" s="105"/>
      <c r="D114" s="105"/>
      <c r="E114" s="105"/>
      <c r="F114" s="105"/>
      <c r="G114" s="105"/>
      <c r="H114" s="105"/>
      <c r="I114" s="143"/>
      <c r="J114" s="105"/>
      <c r="K114" s="105"/>
      <c r="L114" s="105"/>
      <c r="M114" s="105"/>
      <c r="N114" s="105"/>
      <c r="O114" s="105"/>
      <c r="P114" s="105"/>
      <c r="Q114" s="105"/>
      <c r="R114" s="105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5"/>
    </row>
    <row r="115" spans="1:29" ht="12.75" customHeight="1">
      <c r="A115" s="105"/>
      <c r="B115" s="105"/>
      <c r="C115" s="105"/>
      <c r="D115" s="105"/>
      <c r="E115" s="105"/>
      <c r="F115" s="105"/>
      <c r="G115" s="105"/>
      <c r="H115" s="105"/>
      <c r="I115" s="143"/>
      <c r="J115" s="105"/>
      <c r="K115" s="105"/>
      <c r="L115" s="105"/>
      <c r="M115" s="105"/>
      <c r="N115" s="105"/>
      <c r="O115" s="105"/>
      <c r="P115" s="105"/>
      <c r="Q115" s="105"/>
      <c r="R115" s="105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5"/>
    </row>
    <row r="116" spans="1:29" ht="12.75" customHeight="1">
      <c r="A116" s="105"/>
      <c r="B116" s="105"/>
      <c r="C116" s="105"/>
      <c r="D116" s="105"/>
      <c r="E116" s="105"/>
      <c r="F116" s="105"/>
      <c r="G116" s="105"/>
      <c r="H116" s="105"/>
      <c r="I116" s="143"/>
      <c r="J116" s="105"/>
      <c r="K116" s="105"/>
      <c r="L116" s="105"/>
      <c r="M116" s="105"/>
      <c r="N116" s="105"/>
      <c r="O116" s="105"/>
      <c r="P116" s="105"/>
      <c r="Q116" s="105"/>
      <c r="R116" s="105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5"/>
    </row>
    <row r="117" spans="1:29" ht="12.75" customHeight="1">
      <c r="A117" s="105"/>
      <c r="B117" s="105"/>
      <c r="C117" s="105"/>
      <c r="D117" s="105"/>
      <c r="E117" s="105"/>
      <c r="F117" s="105"/>
      <c r="G117" s="105"/>
      <c r="H117" s="105"/>
      <c r="I117" s="143"/>
      <c r="J117" s="105"/>
      <c r="K117" s="105"/>
      <c r="L117" s="105"/>
      <c r="M117" s="105"/>
      <c r="N117" s="105"/>
      <c r="O117" s="105"/>
      <c r="P117" s="105"/>
      <c r="Q117" s="105"/>
      <c r="R117" s="105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5"/>
    </row>
    <row r="118" spans="1:29" ht="12.75" customHeight="1">
      <c r="A118" s="105"/>
      <c r="B118" s="105"/>
      <c r="C118" s="105"/>
      <c r="D118" s="105"/>
      <c r="E118" s="105"/>
      <c r="F118" s="105"/>
      <c r="G118" s="105"/>
      <c r="H118" s="105"/>
      <c r="I118" s="143"/>
      <c r="J118" s="105"/>
      <c r="K118" s="105"/>
      <c r="L118" s="105"/>
      <c r="M118" s="105"/>
      <c r="N118" s="105"/>
      <c r="O118" s="105"/>
      <c r="P118" s="105"/>
      <c r="Q118" s="105"/>
      <c r="R118" s="105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5"/>
    </row>
    <row r="119" spans="1:29" ht="12.75" customHeight="1">
      <c r="A119" s="105"/>
      <c r="B119" s="105"/>
      <c r="C119" s="105"/>
      <c r="D119" s="105"/>
      <c r="E119" s="105"/>
      <c r="F119" s="105"/>
      <c r="G119" s="105"/>
      <c r="H119" s="105"/>
      <c r="I119" s="143"/>
      <c r="J119" s="105"/>
      <c r="K119" s="105"/>
      <c r="L119" s="105"/>
      <c r="M119" s="105"/>
      <c r="N119" s="105"/>
      <c r="O119" s="105"/>
      <c r="P119" s="105"/>
      <c r="Q119" s="105"/>
      <c r="R119" s="105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5"/>
    </row>
    <row r="120" spans="1:29" ht="12.75" customHeight="1">
      <c r="A120" s="105"/>
      <c r="B120" s="105"/>
      <c r="C120" s="105"/>
      <c r="D120" s="105"/>
      <c r="E120" s="105"/>
      <c r="F120" s="105"/>
      <c r="G120" s="105"/>
      <c r="H120" s="105"/>
      <c r="I120" s="143"/>
      <c r="J120" s="105"/>
      <c r="K120" s="105"/>
      <c r="L120" s="105"/>
      <c r="M120" s="105"/>
      <c r="N120" s="105"/>
      <c r="O120" s="105"/>
      <c r="P120" s="105"/>
      <c r="Q120" s="105"/>
      <c r="R120" s="105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5"/>
    </row>
    <row r="121" spans="1:29" ht="12.75" customHeight="1">
      <c r="A121" s="105"/>
      <c r="B121" s="105"/>
      <c r="C121" s="105"/>
      <c r="D121" s="105"/>
      <c r="E121" s="105"/>
      <c r="F121" s="105"/>
      <c r="G121" s="105"/>
      <c r="H121" s="105"/>
      <c r="I121" s="143"/>
      <c r="J121" s="105"/>
      <c r="K121" s="105"/>
      <c r="L121" s="105"/>
      <c r="M121" s="105"/>
      <c r="N121" s="105"/>
      <c r="O121" s="105"/>
      <c r="P121" s="105"/>
      <c r="Q121" s="105"/>
      <c r="R121" s="105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5"/>
    </row>
    <row r="122" spans="1:29" ht="12.75" customHeight="1">
      <c r="A122" s="105"/>
      <c r="B122" s="105"/>
      <c r="C122" s="105"/>
      <c r="D122" s="105"/>
      <c r="E122" s="105"/>
      <c r="F122" s="105"/>
      <c r="G122" s="105"/>
      <c r="H122" s="105"/>
      <c r="I122" s="143"/>
      <c r="J122" s="105"/>
      <c r="K122" s="105"/>
      <c r="L122" s="105"/>
      <c r="M122" s="105"/>
      <c r="N122" s="105"/>
      <c r="O122" s="105"/>
      <c r="P122" s="105"/>
      <c r="Q122" s="105"/>
      <c r="R122" s="105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5"/>
    </row>
    <row r="123" spans="1:29" ht="12.75" customHeight="1">
      <c r="A123" s="105"/>
      <c r="B123" s="105"/>
      <c r="C123" s="105"/>
      <c r="D123" s="105"/>
      <c r="E123" s="105"/>
      <c r="F123" s="105"/>
      <c r="G123" s="105"/>
      <c r="H123" s="105"/>
      <c r="I123" s="143"/>
      <c r="J123" s="105"/>
      <c r="K123" s="105"/>
      <c r="L123" s="105"/>
      <c r="M123" s="105"/>
      <c r="N123" s="105"/>
      <c r="O123" s="105"/>
      <c r="P123" s="105"/>
      <c r="Q123" s="105"/>
      <c r="R123" s="105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5"/>
    </row>
    <row r="124" spans="1:29" ht="12.75" customHeight="1">
      <c r="A124" s="105"/>
      <c r="B124" s="105"/>
      <c r="C124" s="105"/>
      <c r="D124" s="105"/>
      <c r="E124" s="105"/>
      <c r="F124" s="105"/>
      <c r="G124" s="105"/>
      <c r="H124" s="105"/>
      <c r="I124" s="143"/>
      <c r="J124" s="105"/>
      <c r="K124" s="105"/>
      <c r="L124" s="105"/>
      <c r="M124" s="105"/>
      <c r="N124" s="105"/>
      <c r="O124" s="105"/>
      <c r="P124" s="105"/>
      <c r="Q124" s="105"/>
      <c r="R124" s="105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5"/>
    </row>
    <row r="125" spans="1:29" ht="12.75" customHeight="1">
      <c r="A125" s="105"/>
      <c r="B125" s="105"/>
      <c r="C125" s="105"/>
      <c r="D125" s="105"/>
      <c r="E125" s="105"/>
      <c r="F125" s="105"/>
      <c r="G125" s="105"/>
      <c r="H125" s="105"/>
      <c r="I125" s="143"/>
      <c r="J125" s="105"/>
      <c r="K125" s="105"/>
      <c r="L125" s="105"/>
      <c r="M125" s="105"/>
      <c r="N125" s="105"/>
      <c r="O125" s="105"/>
      <c r="P125" s="105"/>
      <c r="Q125" s="105"/>
      <c r="R125" s="105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5"/>
    </row>
    <row r="126" spans="1:29" ht="12.75" customHeight="1">
      <c r="A126" s="105"/>
      <c r="B126" s="105"/>
      <c r="C126" s="105"/>
      <c r="D126" s="105"/>
      <c r="E126" s="105"/>
      <c r="F126" s="105"/>
      <c r="G126" s="105"/>
      <c r="H126" s="105"/>
      <c r="I126" s="143"/>
      <c r="J126" s="105"/>
      <c r="K126" s="105"/>
      <c r="L126" s="105"/>
      <c r="M126" s="105"/>
      <c r="N126" s="105"/>
      <c r="O126" s="105"/>
      <c r="P126" s="105"/>
      <c r="Q126" s="105"/>
      <c r="R126" s="105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5"/>
    </row>
    <row r="127" spans="1:29" ht="12.75" customHeight="1">
      <c r="A127" s="105"/>
      <c r="B127" s="105"/>
      <c r="C127" s="105"/>
      <c r="D127" s="105"/>
      <c r="E127" s="105"/>
      <c r="F127" s="105"/>
      <c r="G127" s="105"/>
      <c r="H127" s="105"/>
      <c r="I127" s="143"/>
      <c r="J127" s="105"/>
      <c r="K127" s="105"/>
      <c r="L127" s="105"/>
      <c r="M127" s="105"/>
      <c r="N127" s="105"/>
      <c r="O127" s="105"/>
      <c r="P127" s="105"/>
      <c r="Q127" s="105"/>
      <c r="R127" s="105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5"/>
    </row>
    <row r="128" spans="1:29" ht="12.75" customHeight="1">
      <c r="A128" s="105"/>
      <c r="B128" s="105"/>
      <c r="C128" s="105"/>
      <c r="D128" s="105"/>
      <c r="E128" s="105"/>
      <c r="F128" s="105"/>
      <c r="G128" s="105"/>
      <c r="H128" s="105"/>
      <c r="I128" s="143"/>
      <c r="J128" s="105"/>
      <c r="K128" s="105"/>
      <c r="L128" s="105"/>
      <c r="M128" s="105"/>
      <c r="N128" s="105"/>
      <c r="O128" s="105"/>
      <c r="P128" s="105"/>
      <c r="Q128" s="105"/>
      <c r="R128" s="105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5"/>
    </row>
    <row r="129" spans="1:29" ht="12.75" customHeight="1">
      <c r="A129" s="105"/>
      <c r="B129" s="105"/>
      <c r="C129" s="105"/>
      <c r="D129" s="105"/>
      <c r="E129" s="105"/>
      <c r="F129" s="105"/>
      <c r="G129" s="105"/>
      <c r="H129" s="105"/>
      <c r="I129" s="143"/>
      <c r="J129" s="105"/>
      <c r="K129" s="105"/>
      <c r="L129" s="105"/>
      <c r="M129" s="105"/>
      <c r="N129" s="105"/>
      <c r="O129" s="105"/>
      <c r="P129" s="105"/>
      <c r="Q129" s="105"/>
      <c r="R129" s="105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5"/>
    </row>
    <row r="130" spans="1:29" ht="12.75" customHeight="1">
      <c r="A130" s="105"/>
      <c r="B130" s="105"/>
      <c r="C130" s="105"/>
      <c r="D130" s="105"/>
      <c r="E130" s="105"/>
      <c r="F130" s="105"/>
      <c r="G130" s="105"/>
      <c r="H130" s="105"/>
      <c r="I130" s="143"/>
      <c r="J130" s="105"/>
      <c r="K130" s="105"/>
      <c r="L130" s="105"/>
      <c r="M130" s="105"/>
      <c r="N130" s="105"/>
      <c r="O130" s="105"/>
      <c r="P130" s="105"/>
      <c r="Q130" s="105"/>
      <c r="R130" s="105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5"/>
    </row>
    <row r="131" spans="1:29" ht="12.75" customHeight="1">
      <c r="A131" s="105"/>
      <c r="B131" s="105"/>
      <c r="C131" s="105"/>
      <c r="D131" s="105"/>
      <c r="E131" s="105"/>
      <c r="F131" s="105"/>
      <c r="G131" s="105"/>
      <c r="H131" s="105"/>
      <c r="I131" s="143"/>
      <c r="J131" s="105"/>
      <c r="K131" s="105"/>
      <c r="L131" s="105"/>
      <c r="M131" s="105"/>
      <c r="N131" s="105"/>
      <c r="O131" s="105"/>
      <c r="P131" s="105"/>
      <c r="Q131" s="105"/>
      <c r="R131" s="105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5"/>
    </row>
    <row r="132" spans="1:29" ht="12.75" customHeight="1">
      <c r="A132" s="105"/>
      <c r="B132" s="105"/>
      <c r="C132" s="105"/>
      <c r="D132" s="105"/>
      <c r="E132" s="105"/>
      <c r="F132" s="105"/>
      <c r="G132" s="105"/>
      <c r="H132" s="105"/>
      <c r="I132" s="143"/>
      <c r="J132" s="105"/>
      <c r="K132" s="105"/>
      <c r="L132" s="105"/>
      <c r="M132" s="105"/>
      <c r="N132" s="105"/>
      <c r="O132" s="105"/>
      <c r="P132" s="105"/>
      <c r="Q132" s="105"/>
      <c r="R132" s="105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5"/>
    </row>
    <row r="133" spans="1:29" ht="12.75" customHeight="1">
      <c r="A133" s="105"/>
      <c r="B133" s="105"/>
      <c r="C133" s="105"/>
      <c r="D133" s="105"/>
      <c r="E133" s="105"/>
      <c r="F133" s="105"/>
      <c r="G133" s="105"/>
      <c r="H133" s="105"/>
      <c r="I133" s="143"/>
      <c r="J133" s="105"/>
      <c r="K133" s="105"/>
      <c r="L133" s="105"/>
      <c r="M133" s="105"/>
      <c r="N133" s="105"/>
      <c r="O133" s="105"/>
      <c r="P133" s="105"/>
      <c r="Q133" s="105"/>
      <c r="R133" s="105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5"/>
    </row>
    <row r="134" spans="1:29" ht="12.75" customHeight="1">
      <c r="A134" s="105"/>
      <c r="B134" s="105"/>
      <c r="C134" s="105"/>
      <c r="D134" s="105"/>
      <c r="E134" s="105"/>
      <c r="F134" s="105"/>
      <c r="G134" s="105"/>
      <c r="H134" s="105"/>
      <c r="I134" s="143"/>
      <c r="J134" s="105"/>
      <c r="K134" s="105"/>
      <c r="L134" s="105"/>
      <c r="M134" s="105"/>
      <c r="N134" s="105"/>
      <c r="O134" s="105"/>
      <c r="P134" s="105"/>
      <c r="Q134" s="105"/>
      <c r="R134" s="105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5"/>
    </row>
    <row r="135" spans="1:29" ht="12.75" customHeight="1">
      <c r="A135" s="105"/>
      <c r="B135" s="105"/>
      <c r="C135" s="105"/>
      <c r="D135" s="105"/>
      <c r="E135" s="105"/>
      <c r="F135" s="105"/>
      <c r="G135" s="105"/>
      <c r="H135" s="105"/>
      <c r="I135" s="143"/>
      <c r="J135" s="105"/>
      <c r="K135" s="105"/>
      <c r="L135" s="105"/>
      <c r="M135" s="105"/>
      <c r="N135" s="105"/>
      <c r="O135" s="105"/>
      <c r="P135" s="105"/>
      <c r="Q135" s="105"/>
      <c r="R135" s="105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5"/>
    </row>
    <row r="136" spans="1:29" ht="12.75" customHeight="1">
      <c r="A136" s="105"/>
      <c r="B136" s="105"/>
      <c r="C136" s="105"/>
      <c r="D136" s="105"/>
      <c r="E136" s="105"/>
      <c r="F136" s="105"/>
      <c r="G136" s="105"/>
      <c r="H136" s="105"/>
      <c r="I136" s="143"/>
      <c r="J136" s="105"/>
      <c r="K136" s="105"/>
      <c r="L136" s="105"/>
      <c r="M136" s="105"/>
      <c r="N136" s="105"/>
      <c r="O136" s="105"/>
      <c r="P136" s="105"/>
      <c r="Q136" s="105"/>
      <c r="R136" s="105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5"/>
    </row>
    <row r="137" spans="1:29" ht="12.75" customHeight="1">
      <c r="A137" s="105"/>
      <c r="B137" s="105"/>
      <c r="C137" s="105"/>
      <c r="D137" s="105"/>
      <c r="E137" s="105"/>
      <c r="F137" s="105"/>
      <c r="G137" s="105"/>
      <c r="H137" s="105"/>
      <c r="I137" s="143"/>
      <c r="J137" s="105"/>
      <c r="K137" s="105"/>
      <c r="L137" s="105"/>
      <c r="M137" s="105"/>
      <c r="N137" s="105"/>
      <c r="O137" s="105"/>
      <c r="P137" s="105"/>
      <c r="Q137" s="105"/>
      <c r="R137" s="105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5"/>
    </row>
    <row r="138" spans="1:29" ht="12.75" customHeight="1">
      <c r="A138" s="105"/>
      <c r="B138" s="105"/>
      <c r="C138" s="105"/>
      <c r="D138" s="105"/>
      <c r="E138" s="105"/>
      <c r="F138" s="105"/>
      <c r="G138" s="105"/>
      <c r="H138" s="105"/>
      <c r="I138" s="143"/>
      <c r="J138" s="105"/>
      <c r="K138" s="105"/>
      <c r="L138" s="105"/>
      <c r="M138" s="105"/>
      <c r="N138" s="105"/>
      <c r="O138" s="105"/>
      <c r="P138" s="105"/>
      <c r="Q138" s="105"/>
      <c r="R138" s="105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5"/>
    </row>
    <row r="139" spans="1:29" ht="12.75" customHeight="1">
      <c r="A139" s="105"/>
      <c r="B139" s="105"/>
      <c r="C139" s="105"/>
      <c r="D139" s="105"/>
      <c r="E139" s="105"/>
      <c r="F139" s="105"/>
      <c r="G139" s="105"/>
      <c r="H139" s="105"/>
      <c r="I139" s="143"/>
      <c r="J139" s="105"/>
      <c r="K139" s="105"/>
      <c r="L139" s="105"/>
      <c r="M139" s="105"/>
      <c r="N139" s="105"/>
      <c r="O139" s="105"/>
      <c r="P139" s="105"/>
      <c r="Q139" s="105"/>
      <c r="R139" s="105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5"/>
    </row>
    <row r="140" spans="1:29" ht="12.75" customHeight="1">
      <c r="A140" s="105"/>
      <c r="B140" s="105"/>
      <c r="C140" s="105"/>
      <c r="D140" s="105"/>
      <c r="E140" s="105"/>
      <c r="F140" s="105"/>
      <c r="G140" s="105"/>
      <c r="H140" s="105"/>
      <c r="I140" s="143"/>
      <c r="J140" s="105"/>
      <c r="K140" s="105"/>
      <c r="L140" s="105"/>
      <c r="M140" s="105"/>
      <c r="N140" s="105"/>
      <c r="O140" s="105"/>
      <c r="P140" s="105"/>
      <c r="Q140" s="105"/>
      <c r="R140" s="105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5"/>
    </row>
    <row r="141" spans="1:29" ht="12.75" customHeight="1">
      <c r="A141" s="105"/>
      <c r="B141" s="105"/>
      <c r="C141" s="105"/>
      <c r="D141" s="105"/>
      <c r="E141" s="105"/>
      <c r="F141" s="105"/>
      <c r="G141" s="105"/>
      <c r="H141" s="105"/>
      <c r="I141" s="143"/>
      <c r="J141" s="105"/>
      <c r="K141" s="105"/>
      <c r="L141" s="105"/>
      <c r="M141" s="105"/>
      <c r="N141" s="105"/>
      <c r="O141" s="105"/>
      <c r="P141" s="105"/>
      <c r="Q141" s="105"/>
      <c r="R141" s="105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5"/>
    </row>
    <row r="142" spans="1:29" ht="12.75" customHeight="1">
      <c r="A142" s="105"/>
      <c r="B142" s="105"/>
      <c r="C142" s="105"/>
      <c r="D142" s="105"/>
      <c r="E142" s="105"/>
      <c r="F142" s="105"/>
      <c r="G142" s="105"/>
      <c r="H142" s="105"/>
      <c r="I142" s="143"/>
      <c r="J142" s="105"/>
      <c r="K142" s="105"/>
      <c r="L142" s="105"/>
      <c r="M142" s="105"/>
      <c r="N142" s="105"/>
      <c r="O142" s="105"/>
      <c r="P142" s="105"/>
      <c r="Q142" s="105"/>
      <c r="R142" s="105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5"/>
    </row>
    <row r="143" spans="1:29" ht="12.75" customHeight="1">
      <c r="A143" s="105"/>
      <c r="B143" s="105"/>
      <c r="C143" s="105"/>
      <c r="D143" s="105"/>
      <c r="E143" s="105"/>
      <c r="F143" s="105"/>
      <c r="G143" s="105"/>
      <c r="H143" s="105"/>
      <c r="I143" s="143"/>
      <c r="J143" s="105"/>
      <c r="K143" s="105"/>
      <c r="L143" s="105"/>
      <c r="M143" s="105"/>
      <c r="N143" s="105"/>
      <c r="O143" s="105"/>
      <c r="P143" s="105"/>
      <c r="Q143" s="105"/>
      <c r="R143" s="105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5"/>
    </row>
    <row r="144" spans="1:29" ht="12.75" customHeight="1">
      <c r="A144" s="105"/>
      <c r="B144" s="105"/>
      <c r="C144" s="105"/>
      <c r="D144" s="105"/>
      <c r="E144" s="105"/>
      <c r="F144" s="105"/>
      <c r="G144" s="105"/>
      <c r="H144" s="105"/>
      <c r="I144" s="143"/>
      <c r="J144" s="105"/>
      <c r="K144" s="105"/>
      <c r="L144" s="105"/>
      <c r="M144" s="105"/>
      <c r="N144" s="105"/>
      <c r="O144" s="105"/>
      <c r="P144" s="105"/>
      <c r="Q144" s="105"/>
      <c r="R144" s="105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5"/>
    </row>
    <row r="145" spans="1:29" ht="12.75" customHeight="1">
      <c r="A145" s="105"/>
      <c r="B145" s="105"/>
      <c r="C145" s="105"/>
      <c r="D145" s="105"/>
      <c r="E145" s="105"/>
      <c r="F145" s="105"/>
      <c r="G145" s="105"/>
      <c r="H145" s="105"/>
      <c r="I145" s="143"/>
      <c r="J145" s="105"/>
      <c r="K145" s="105"/>
      <c r="L145" s="105"/>
      <c r="M145" s="105"/>
      <c r="N145" s="105"/>
      <c r="O145" s="105"/>
      <c r="P145" s="105"/>
      <c r="Q145" s="105"/>
      <c r="R145" s="105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5"/>
    </row>
    <row r="146" spans="1:29" ht="12.75" customHeight="1">
      <c r="A146" s="105"/>
      <c r="B146" s="105"/>
      <c r="C146" s="105"/>
      <c r="D146" s="105"/>
      <c r="E146" s="105"/>
      <c r="F146" s="105"/>
      <c r="G146" s="105"/>
      <c r="H146" s="105"/>
      <c r="I146" s="143"/>
      <c r="J146" s="105"/>
      <c r="K146" s="105"/>
      <c r="L146" s="105"/>
      <c r="M146" s="105"/>
      <c r="N146" s="105"/>
      <c r="O146" s="105"/>
      <c r="P146" s="105"/>
      <c r="Q146" s="105"/>
      <c r="R146" s="105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5"/>
    </row>
    <row r="147" spans="1:29" ht="12.75" customHeight="1">
      <c r="A147" s="105"/>
      <c r="B147" s="105"/>
      <c r="C147" s="105"/>
      <c r="D147" s="105"/>
      <c r="E147" s="105"/>
      <c r="F147" s="105"/>
      <c r="G147" s="105"/>
      <c r="H147" s="105"/>
      <c r="I147" s="143"/>
      <c r="J147" s="105"/>
      <c r="K147" s="105"/>
      <c r="L147" s="105"/>
      <c r="M147" s="105"/>
      <c r="N147" s="105"/>
      <c r="O147" s="105"/>
      <c r="P147" s="105"/>
      <c r="Q147" s="105"/>
      <c r="R147" s="105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5"/>
    </row>
    <row r="148" spans="1:29" ht="12.75" customHeight="1">
      <c r="A148" s="105"/>
      <c r="B148" s="105"/>
      <c r="C148" s="105"/>
      <c r="D148" s="105"/>
      <c r="E148" s="105"/>
      <c r="F148" s="105"/>
      <c r="G148" s="105"/>
      <c r="H148" s="105"/>
      <c r="I148" s="143"/>
      <c r="J148" s="105"/>
      <c r="K148" s="105"/>
      <c r="L148" s="105"/>
      <c r="M148" s="105"/>
      <c r="N148" s="105"/>
      <c r="O148" s="105"/>
      <c r="P148" s="105"/>
      <c r="Q148" s="105"/>
      <c r="R148" s="105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5"/>
    </row>
    <row r="149" spans="1:29" ht="12.75" customHeight="1">
      <c r="A149" s="105"/>
      <c r="B149" s="105"/>
      <c r="C149" s="105"/>
      <c r="D149" s="105"/>
      <c r="E149" s="105"/>
      <c r="F149" s="105"/>
      <c r="G149" s="105"/>
      <c r="H149" s="105"/>
      <c r="I149" s="143"/>
      <c r="J149" s="105"/>
      <c r="K149" s="105"/>
      <c r="L149" s="105"/>
      <c r="M149" s="105"/>
      <c r="N149" s="105"/>
      <c r="O149" s="105"/>
      <c r="P149" s="105"/>
      <c r="Q149" s="105"/>
      <c r="R149" s="105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5"/>
    </row>
    <row r="150" spans="1:29" ht="12.75" customHeight="1">
      <c r="A150" s="105"/>
      <c r="B150" s="105"/>
      <c r="C150" s="105"/>
      <c r="D150" s="105"/>
      <c r="E150" s="105"/>
      <c r="F150" s="105"/>
      <c r="G150" s="105"/>
      <c r="H150" s="105"/>
      <c r="I150" s="143"/>
      <c r="J150" s="105"/>
      <c r="K150" s="105"/>
      <c r="L150" s="105"/>
      <c r="M150" s="105"/>
      <c r="N150" s="105"/>
      <c r="O150" s="105"/>
      <c r="P150" s="105"/>
      <c r="Q150" s="105"/>
      <c r="R150" s="105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5"/>
    </row>
    <row r="151" spans="1:29" ht="12.75" customHeight="1">
      <c r="A151" s="105"/>
      <c r="B151" s="105"/>
      <c r="C151" s="105"/>
      <c r="D151" s="105"/>
      <c r="E151" s="105"/>
      <c r="F151" s="105"/>
      <c r="G151" s="105"/>
      <c r="H151" s="105"/>
      <c r="I151" s="143"/>
      <c r="J151" s="105"/>
      <c r="K151" s="105"/>
      <c r="L151" s="105"/>
      <c r="M151" s="105"/>
      <c r="N151" s="105"/>
      <c r="O151" s="105"/>
      <c r="P151" s="105"/>
      <c r="Q151" s="105"/>
      <c r="R151" s="105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5"/>
    </row>
    <row r="152" spans="1:29" ht="12.75" customHeight="1">
      <c r="A152" s="105"/>
      <c r="B152" s="105"/>
      <c r="C152" s="105"/>
      <c r="D152" s="105"/>
      <c r="E152" s="105"/>
      <c r="F152" s="105"/>
      <c r="G152" s="105"/>
      <c r="H152" s="105"/>
      <c r="I152" s="143"/>
      <c r="J152" s="105"/>
      <c r="K152" s="105"/>
      <c r="L152" s="105"/>
      <c r="M152" s="105"/>
      <c r="N152" s="105"/>
      <c r="O152" s="105"/>
      <c r="P152" s="105"/>
      <c r="Q152" s="105"/>
      <c r="R152" s="105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5"/>
    </row>
    <row r="153" spans="1:29" ht="12.75" customHeight="1">
      <c r="A153" s="105"/>
      <c r="B153" s="105"/>
      <c r="C153" s="105"/>
      <c r="D153" s="105"/>
      <c r="E153" s="105"/>
      <c r="F153" s="105"/>
      <c r="G153" s="105"/>
      <c r="H153" s="105"/>
      <c r="I153" s="143"/>
      <c r="J153" s="105"/>
      <c r="K153" s="105"/>
      <c r="L153" s="105"/>
      <c r="M153" s="105"/>
      <c r="N153" s="105"/>
      <c r="O153" s="105"/>
      <c r="P153" s="105"/>
      <c r="Q153" s="105"/>
      <c r="R153" s="105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5"/>
    </row>
    <row r="154" spans="1:29" ht="12.75" customHeight="1">
      <c r="A154" s="105"/>
      <c r="B154" s="105"/>
      <c r="C154" s="105"/>
      <c r="D154" s="105"/>
      <c r="E154" s="105"/>
      <c r="F154" s="105"/>
      <c r="G154" s="105"/>
      <c r="H154" s="105"/>
      <c r="I154" s="143"/>
      <c r="J154" s="105"/>
      <c r="K154" s="105"/>
      <c r="L154" s="105"/>
      <c r="M154" s="105"/>
      <c r="N154" s="105"/>
      <c r="O154" s="105"/>
      <c r="P154" s="105"/>
      <c r="Q154" s="105"/>
      <c r="R154" s="105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5"/>
    </row>
    <row r="155" spans="1:29" ht="12.75" customHeight="1">
      <c r="A155" s="105"/>
      <c r="B155" s="105"/>
      <c r="C155" s="105"/>
      <c r="D155" s="105"/>
      <c r="E155" s="105"/>
      <c r="F155" s="105"/>
      <c r="G155" s="105"/>
      <c r="H155" s="105"/>
      <c r="I155" s="143"/>
      <c r="J155" s="105"/>
      <c r="K155" s="105"/>
      <c r="L155" s="105"/>
      <c r="M155" s="105"/>
      <c r="N155" s="105"/>
      <c r="O155" s="105"/>
      <c r="P155" s="105"/>
      <c r="Q155" s="105"/>
      <c r="R155" s="105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5"/>
    </row>
    <row r="156" spans="1:29" ht="12.75" customHeight="1">
      <c r="A156" s="105"/>
      <c r="B156" s="105"/>
      <c r="C156" s="105"/>
      <c r="D156" s="105"/>
      <c r="E156" s="105"/>
      <c r="F156" s="105"/>
      <c r="G156" s="105"/>
      <c r="H156" s="105"/>
      <c r="I156" s="143"/>
      <c r="J156" s="105"/>
      <c r="K156" s="105"/>
      <c r="L156" s="105"/>
      <c r="M156" s="105"/>
      <c r="N156" s="105"/>
      <c r="O156" s="105"/>
      <c r="P156" s="105"/>
      <c r="Q156" s="105"/>
      <c r="R156" s="105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5"/>
    </row>
    <row r="157" spans="1:29" ht="12.75" customHeight="1">
      <c r="A157" s="105"/>
      <c r="B157" s="105"/>
      <c r="C157" s="105"/>
      <c r="D157" s="105"/>
      <c r="E157" s="105"/>
      <c r="F157" s="105"/>
      <c r="G157" s="105"/>
      <c r="H157" s="105"/>
      <c r="I157" s="143"/>
      <c r="J157" s="105"/>
      <c r="K157" s="105"/>
      <c r="L157" s="105"/>
      <c r="M157" s="105"/>
      <c r="N157" s="105"/>
      <c r="O157" s="105"/>
      <c r="P157" s="105"/>
      <c r="Q157" s="105"/>
      <c r="R157" s="105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5"/>
    </row>
    <row r="158" spans="1:29" ht="12.75" customHeight="1">
      <c r="A158" s="105"/>
      <c r="B158" s="105"/>
      <c r="C158" s="105"/>
      <c r="D158" s="105"/>
      <c r="E158" s="105"/>
      <c r="F158" s="105"/>
      <c r="G158" s="105"/>
      <c r="H158" s="105"/>
      <c r="I158" s="143"/>
      <c r="J158" s="105"/>
      <c r="K158" s="105"/>
      <c r="L158" s="105"/>
      <c r="M158" s="105"/>
      <c r="N158" s="105"/>
      <c r="O158" s="105"/>
      <c r="P158" s="105"/>
      <c r="Q158" s="105"/>
      <c r="R158" s="105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5"/>
    </row>
    <row r="159" spans="1:29" ht="12.75" customHeight="1">
      <c r="A159" s="105"/>
      <c r="B159" s="105"/>
      <c r="C159" s="105"/>
      <c r="D159" s="105"/>
      <c r="E159" s="105"/>
      <c r="F159" s="105"/>
      <c r="G159" s="105"/>
      <c r="H159" s="105"/>
      <c r="I159" s="143"/>
      <c r="J159" s="105"/>
      <c r="K159" s="105"/>
      <c r="L159" s="105"/>
      <c r="M159" s="105"/>
      <c r="N159" s="105"/>
      <c r="O159" s="105"/>
      <c r="P159" s="105"/>
      <c r="Q159" s="105"/>
      <c r="R159" s="105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5"/>
    </row>
    <row r="160" spans="1:29" ht="12.75" customHeight="1">
      <c r="A160" s="105"/>
      <c r="B160" s="105"/>
      <c r="C160" s="105"/>
      <c r="D160" s="105"/>
      <c r="E160" s="105"/>
      <c r="F160" s="105"/>
      <c r="G160" s="105"/>
      <c r="H160" s="105"/>
      <c r="I160" s="143"/>
      <c r="J160" s="105"/>
      <c r="K160" s="105"/>
      <c r="L160" s="105"/>
      <c r="M160" s="105"/>
      <c r="N160" s="105"/>
      <c r="O160" s="105"/>
      <c r="P160" s="105"/>
      <c r="Q160" s="105"/>
      <c r="R160" s="105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5"/>
    </row>
    <row r="161" spans="1:29" ht="12.75" customHeight="1">
      <c r="A161" s="105"/>
      <c r="B161" s="105"/>
      <c r="C161" s="105"/>
      <c r="D161" s="105"/>
      <c r="E161" s="105"/>
      <c r="F161" s="105"/>
      <c r="G161" s="105"/>
      <c r="H161" s="105"/>
      <c r="I161" s="143"/>
      <c r="J161" s="105"/>
      <c r="K161" s="105"/>
      <c r="L161" s="105"/>
      <c r="M161" s="105"/>
      <c r="N161" s="105"/>
      <c r="O161" s="105"/>
      <c r="P161" s="105"/>
      <c r="Q161" s="105"/>
      <c r="R161" s="105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5"/>
    </row>
    <row r="162" spans="1:29" ht="12.75" customHeight="1">
      <c r="A162" s="105"/>
      <c r="B162" s="105"/>
      <c r="C162" s="105"/>
      <c r="D162" s="105"/>
      <c r="E162" s="105"/>
      <c r="F162" s="105"/>
      <c r="G162" s="105"/>
      <c r="H162" s="105"/>
      <c r="I162" s="143"/>
      <c r="J162" s="105"/>
      <c r="K162" s="105"/>
      <c r="L162" s="105"/>
      <c r="M162" s="105"/>
      <c r="N162" s="105"/>
      <c r="O162" s="105"/>
      <c r="P162" s="105"/>
      <c r="Q162" s="105"/>
      <c r="R162" s="105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5"/>
    </row>
    <row r="163" spans="1:29" ht="12.75" customHeight="1">
      <c r="A163" s="105"/>
      <c r="B163" s="105"/>
      <c r="C163" s="105"/>
      <c r="D163" s="105"/>
      <c r="E163" s="105"/>
      <c r="F163" s="105"/>
      <c r="G163" s="105"/>
      <c r="H163" s="105"/>
      <c r="I163" s="143"/>
      <c r="J163" s="105"/>
      <c r="K163" s="105"/>
      <c r="L163" s="105"/>
      <c r="M163" s="105"/>
      <c r="N163" s="105"/>
      <c r="O163" s="105"/>
      <c r="P163" s="105"/>
      <c r="Q163" s="105"/>
      <c r="R163" s="105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5"/>
    </row>
    <row r="164" spans="1:29" ht="12.75" customHeight="1">
      <c r="A164" s="105"/>
      <c r="B164" s="105"/>
      <c r="C164" s="105"/>
      <c r="D164" s="105"/>
      <c r="E164" s="105"/>
      <c r="F164" s="105"/>
      <c r="G164" s="105"/>
      <c r="H164" s="105"/>
      <c r="I164" s="143"/>
      <c r="J164" s="105"/>
      <c r="K164" s="105"/>
      <c r="L164" s="105"/>
      <c r="M164" s="105"/>
      <c r="N164" s="105"/>
      <c r="O164" s="105"/>
      <c r="P164" s="105"/>
      <c r="Q164" s="105"/>
      <c r="R164" s="105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5"/>
    </row>
    <row r="165" spans="1:29" ht="12.75" customHeight="1">
      <c r="A165" s="105"/>
      <c r="B165" s="105"/>
      <c r="C165" s="105"/>
      <c r="D165" s="105"/>
      <c r="E165" s="105"/>
      <c r="F165" s="105"/>
      <c r="G165" s="105"/>
      <c r="H165" s="105"/>
      <c r="I165" s="143"/>
      <c r="J165" s="105"/>
      <c r="K165" s="105"/>
      <c r="L165" s="105"/>
      <c r="M165" s="105"/>
      <c r="N165" s="105"/>
      <c r="O165" s="105"/>
      <c r="P165" s="105"/>
      <c r="Q165" s="105"/>
      <c r="R165" s="105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5"/>
    </row>
    <row r="166" spans="1:29" ht="12.75" customHeight="1">
      <c r="A166" s="105"/>
      <c r="B166" s="105"/>
      <c r="C166" s="105"/>
      <c r="D166" s="105"/>
      <c r="E166" s="105"/>
      <c r="F166" s="105"/>
      <c r="G166" s="105"/>
      <c r="H166" s="105"/>
      <c r="I166" s="143"/>
      <c r="J166" s="105"/>
      <c r="K166" s="105"/>
      <c r="L166" s="105"/>
      <c r="M166" s="105"/>
      <c r="N166" s="105"/>
      <c r="O166" s="105"/>
      <c r="P166" s="105"/>
      <c r="Q166" s="105"/>
      <c r="R166" s="105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5"/>
    </row>
    <row r="167" spans="1:29" ht="12.75" customHeight="1">
      <c r="A167" s="105"/>
      <c r="B167" s="105"/>
      <c r="C167" s="105"/>
      <c r="D167" s="105"/>
      <c r="E167" s="105"/>
      <c r="F167" s="105"/>
      <c r="G167" s="105"/>
      <c r="H167" s="105"/>
      <c r="I167" s="143"/>
      <c r="J167" s="105"/>
      <c r="K167" s="105"/>
      <c r="L167" s="105"/>
      <c r="M167" s="105"/>
      <c r="N167" s="105"/>
      <c r="O167" s="105"/>
      <c r="P167" s="105"/>
      <c r="Q167" s="105"/>
      <c r="R167" s="105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5"/>
    </row>
    <row r="168" spans="1:29" ht="12.75" customHeight="1">
      <c r="A168" s="105"/>
      <c r="B168" s="105"/>
      <c r="C168" s="105"/>
      <c r="D168" s="105"/>
      <c r="E168" s="105"/>
      <c r="F168" s="105"/>
      <c r="G168" s="105"/>
      <c r="H168" s="105"/>
      <c r="I168" s="143"/>
      <c r="J168" s="105"/>
      <c r="K168" s="105"/>
      <c r="L168" s="105"/>
      <c r="M168" s="105"/>
      <c r="N168" s="105"/>
      <c r="O168" s="105"/>
      <c r="P168" s="105"/>
      <c r="Q168" s="105"/>
      <c r="R168" s="105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5"/>
    </row>
    <row r="169" spans="1:29" ht="12.75" customHeight="1">
      <c r="A169" s="105"/>
      <c r="B169" s="105"/>
      <c r="C169" s="105"/>
      <c r="D169" s="105"/>
      <c r="E169" s="105"/>
      <c r="F169" s="105"/>
      <c r="G169" s="105"/>
      <c r="H169" s="105"/>
      <c r="I169" s="143"/>
      <c r="J169" s="105"/>
      <c r="K169" s="105"/>
      <c r="L169" s="105"/>
      <c r="M169" s="105"/>
      <c r="N169" s="105"/>
      <c r="O169" s="105"/>
      <c r="P169" s="105"/>
      <c r="Q169" s="105"/>
      <c r="R169" s="105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5"/>
    </row>
    <row r="170" spans="1:29" ht="12.75" customHeight="1">
      <c r="A170" s="105"/>
      <c r="B170" s="105"/>
      <c r="C170" s="105"/>
      <c r="D170" s="105"/>
      <c r="E170" s="105"/>
      <c r="F170" s="105"/>
      <c r="G170" s="105"/>
      <c r="H170" s="105"/>
      <c r="I170" s="143"/>
      <c r="J170" s="105"/>
      <c r="K170" s="105"/>
      <c r="L170" s="105"/>
      <c r="M170" s="105"/>
      <c r="N170" s="105"/>
      <c r="O170" s="105"/>
      <c r="P170" s="105"/>
      <c r="Q170" s="105"/>
      <c r="R170" s="105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5"/>
    </row>
    <row r="171" spans="1:29" ht="12.75" customHeight="1">
      <c r="A171" s="105"/>
      <c r="B171" s="105"/>
      <c r="C171" s="105"/>
      <c r="D171" s="105"/>
      <c r="E171" s="105"/>
      <c r="F171" s="105"/>
      <c r="G171" s="105"/>
      <c r="H171" s="105"/>
      <c r="I171" s="143"/>
      <c r="J171" s="105"/>
      <c r="K171" s="105"/>
      <c r="L171" s="105"/>
      <c r="M171" s="105"/>
      <c r="N171" s="105"/>
      <c r="O171" s="105"/>
      <c r="P171" s="105"/>
      <c r="Q171" s="105"/>
      <c r="R171" s="105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5"/>
    </row>
    <row r="172" spans="1:29" ht="12.75" customHeight="1">
      <c r="A172" s="105"/>
      <c r="B172" s="105"/>
      <c r="C172" s="105"/>
      <c r="D172" s="105"/>
      <c r="E172" s="105"/>
      <c r="F172" s="105"/>
      <c r="G172" s="105"/>
      <c r="H172" s="105"/>
      <c r="I172" s="143"/>
      <c r="J172" s="105"/>
      <c r="K172" s="105"/>
      <c r="L172" s="105"/>
      <c r="M172" s="105"/>
      <c r="N172" s="105"/>
      <c r="O172" s="105"/>
      <c r="P172" s="105"/>
      <c r="Q172" s="105"/>
      <c r="R172" s="105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5"/>
    </row>
    <row r="173" spans="1:29" ht="12.75" customHeight="1">
      <c r="A173" s="105"/>
      <c r="B173" s="105"/>
      <c r="C173" s="105"/>
      <c r="D173" s="105"/>
      <c r="E173" s="105"/>
      <c r="F173" s="105"/>
      <c r="G173" s="105"/>
      <c r="H173" s="105"/>
      <c r="I173" s="143"/>
      <c r="J173" s="105"/>
      <c r="K173" s="105"/>
      <c r="L173" s="105"/>
      <c r="M173" s="105"/>
      <c r="N173" s="105"/>
      <c r="O173" s="105"/>
      <c r="P173" s="105"/>
      <c r="Q173" s="105"/>
      <c r="R173" s="105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5"/>
    </row>
    <row r="174" spans="1:29" ht="12.75" customHeight="1">
      <c r="A174" s="105"/>
      <c r="B174" s="105"/>
      <c r="C174" s="105"/>
      <c r="D174" s="105"/>
      <c r="E174" s="105"/>
      <c r="F174" s="105"/>
      <c r="G174" s="105"/>
      <c r="H174" s="105"/>
      <c r="I174" s="143"/>
      <c r="J174" s="105"/>
      <c r="K174" s="105"/>
      <c r="L174" s="105"/>
      <c r="M174" s="105"/>
      <c r="N174" s="105"/>
      <c r="O174" s="105"/>
      <c r="P174" s="105"/>
      <c r="Q174" s="105"/>
      <c r="R174" s="105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5"/>
    </row>
    <row r="175" spans="1:29" ht="12.75" customHeight="1">
      <c r="A175" s="105"/>
      <c r="B175" s="105"/>
      <c r="C175" s="105"/>
      <c r="D175" s="105"/>
      <c r="E175" s="105"/>
      <c r="F175" s="105"/>
      <c r="G175" s="105"/>
      <c r="H175" s="105"/>
      <c r="I175" s="143"/>
      <c r="J175" s="105"/>
      <c r="K175" s="105"/>
      <c r="L175" s="105"/>
      <c r="M175" s="105"/>
      <c r="N175" s="105"/>
      <c r="O175" s="105"/>
      <c r="P175" s="105"/>
      <c r="Q175" s="105"/>
      <c r="R175" s="105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5"/>
    </row>
    <row r="176" spans="1:29" ht="12.75" customHeight="1">
      <c r="A176" s="105"/>
      <c r="B176" s="105"/>
      <c r="C176" s="105"/>
      <c r="D176" s="105"/>
      <c r="E176" s="105"/>
      <c r="F176" s="105"/>
      <c r="G176" s="105"/>
      <c r="H176" s="105"/>
      <c r="I176" s="143"/>
      <c r="J176" s="105"/>
      <c r="K176" s="105"/>
      <c r="L176" s="105"/>
      <c r="M176" s="105"/>
      <c r="N176" s="105"/>
      <c r="O176" s="105"/>
      <c r="P176" s="105"/>
      <c r="Q176" s="105"/>
      <c r="R176" s="105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5"/>
    </row>
    <row r="177" spans="1:29" ht="12.75" customHeight="1">
      <c r="A177" s="105"/>
      <c r="B177" s="105"/>
      <c r="C177" s="105"/>
      <c r="D177" s="105"/>
      <c r="E177" s="105"/>
      <c r="F177" s="105"/>
      <c r="G177" s="105"/>
      <c r="H177" s="105"/>
      <c r="I177" s="143"/>
      <c r="J177" s="105"/>
      <c r="K177" s="105"/>
      <c r="L177" s="105"/>
      <c r="M177" s="105"/>
      <c r="N177" s="105"/>
      <c r="O177" s="105"/>
      <c r="P177" s="105"/>
      <c r="Q177" s="105"/>
      <c r="R177" s="105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5"/>
    </row>
    <row r="178" spans="1:29" ht="12.75" customHeight="1">
      <c r="A178" s="105"/>
      <c r="B178" s="105"/>
      <c r="C178" s="105"/>
      <c r="D178" s="105"/>
      <c r="E178" s="105"/>
      <c r="F178" s="105"/>
      <c r="G178" s="105"/>
      <c r="H178" s="105"/>
      <c r="I178" s="143"/>
      <c r="J178" s="105"/>
      <c r="K178" s="105"/>
      <c r="L178" s="105"/>
      <c r="M178" s="105"/>
      <c r="N178" s="105"/>
      <c r="O178" s="105"/>
      <c r="P178" s="105"/>
      <c r="Q178" s="105"/>
      <c r="R178" s="105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5"/>
    </row>
    <row r="179" spans="1:29" ht="12.75" customHeight="1">
      <c r="A179" s="105"/>
      <c r="B179" s="105"/>
      <c r="C179" s="105"/>
      <c r="D179" s="105"/>
      <c r="E179" s="105"/>
      <c r="F179" s="105"/>
      <c r="G179" s="105"/>
      <c r="H179" s="105"/>
      <c r="I179" s="143"/>
      <c r="J179" s="105"/>
      <c r="K179" s="105"/>
      <c r="L179" s="105"/>
      <c r="M179" s="105"/>
      <c r="N179" s="105"/>
      <c r="O179" s="105"/>
      <c r="P179" s="105"/>
      <c r="Q179" s="105"/>
      <c r="R179" s="105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5"/>
    </row>
    <row r="180" spans="1:29" ht="12.75" customHeight="1">
      <c r="A180" s="105"/>
      <c r="B180" s="105"/>
      <c r="C180" s="105"/>
      <c r="D180" s="105"/>
      <c r="E180" s="105"/>
      <c r="F180" s="105"/>
      <c r="G180" s="105"/>
      <c r="H180" s="105"/>
      <c r="I180" s="143"/>
      <c r="J180" s="105"/>
      <c r="K180" s="105"/>
      <c r="L180" s="105"/>
      <c r="M180" s="105"/>
      <c r="N180" s="105"/>
      <c r="O180" s="105"/>
      <c r="P180" s="105"/>
      <c r="Q180" s="105"/>
      <c r="R180" s="105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5"/>
    </row>
    <row r="181" spans="1:29" ht="12.75" customHeight="1">
      <c r="A181" s="105"/>
      <c r="B181" s="105"/>
      <c r="C181" s="105"/>
      <c r="D181" s="105"/>
      <c r="E181" s="105"/>
      <c r="F181" s="105"/>
      <c r="G181" s="105"/>
      <c r="H181" s="105"/>
      <c r="I181" s="143"/>
      <c r="J181" s="105"/>
      <c r="K181" s="105"/>
      <c r="L181" s="105"/>
      <c r="M181" s="105"/>
      <c r="N181" s="105"/>
      <c r="O181" s="105"/>
      <c r="P181" s="105"/>
      <c r="Q181" s="105"/>
      <c r="R181" s="105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5"/>
    </row>
    <row r="182" spans="1:29" ht="12.75" customHeight="1">
      <c r="A182" s="105"/>
      <c r="B182" s="105"/>
      <c r="C182" s="105"/>
      <c r="D182" s="105"/>
      <c r="E182" s="105"/>
      <c r="F182" s="105"/>
      <c r="G182" s="105"/>
      <c r="H182" s="105"/>
      <c r="I182" s="143"/>
      <c r="J182" s="105"/>
      <c r="K182" s="105"/>
      <c r="L182" s="105"/>
      <c r="M182" s="105"/>
      <c r="N182" s="105"/>
      <c r="O182" s="105"/>
      <c r="P182" s="105"/>
      <c r="Q182" s="105"/>
      <c r="R182" s="105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5"/>
    </row>
    <row r="183" spans="1:29" ht="12.75" customHeight="1">
      <c r="A183" s="105"/>
      <c r="B183" s="105"/>
      <c r="C183" s="105"/>
      <c r="D183" s="105"/>
      <c r="E183" s="105"/>
      <c r="F183" s="105"/>
      <c r="G183" s="105"/>
      <c r="H183" s="105"/>
      <c r="I183" s="143"/>
      <c r="J183" s="105"/>
      <c r="K183" s="105"/>
      <c r="L183" s="105"/>
      <c r="M183" s="105"/>
      <c r="N183" s="105"/>
      <c r="O183" s="105"/>
      <c r="P183" s="105"/>
      <c r="Q183" s="105"/>
      <c r="R183" s="105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5"/>
    </row>
    <row r="184" spans="1:29" ht="12.75" customHeight="1">
      <c r="A184" s="105"/>
      <c r="B184" s="105"/>
      <c r="C184" s="105"/>
      <c r="D184" s="105"/>
      <c r="E184" s="105"/>
      <c r="F184" s="105"/>
      <c r="G184" s="105"/>
      <c r="H184" s="105"/>
      <c r="I184" s="143"/>
      <c r="J184" s="105"/>
      <c r="K184" s="105"/>
      <c r="L184" s="105"/>
      <c r="M184" s="105"/>
      <c r="N184" s="105"/>
      <c r="O184" s="105"/>
      <c r="P184" s="105"/>
      <c r="Q184" s="105"/>
      <c r="R184" s="105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5"/>
    </row>
    <row r="185" spans="1:29" ht="12.75" customHeight="1">
      <c r="A185" s="105"/>
      <c r="B185" s="105"/>
      <c r="C185" s="105"/>
      <c r="D185" s="105"/>
      <c r="E185" s="105"/>
      <c r="F185" s="105"/>
      <c r="G185" s="105"/>
      <c r="H185" s="105"/>
      <c r="I185" s="143"/>
      <c r="J185" s="105"/>
      <c r="K185" s="105"/>
      <c r="L185" s="105"/>
      <c r="M185" s="105"/>
      <c r="N185" s="105"/>
      <c r="O185" s="105"/>
      <c r="P185" s="105"/>
      <c r="Q185" s="105"/>
      <c r="R185" s="105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5"/>
    </row>
    <row r="186" spans="1:29" ht="12.75" customHeight="1">
      <c r="A186" s="105"/>
      <c r="B186" s="105"/>
      <c r="C186" s="105"/>
      <c r="D186" s="105"/>
      <c r="E186" s="105"/>
      <c r="F186" s="105"/>
      <c r="G186" s="105"/>
      <c r="H186" s="105"/>
      <c r="I186" s="143"/>
      <c r="J186" s="105"/>
      <c r="K186" s="105"/>
      <c r="L186" s="105"/>
      <c r="M186" s="105"/>
      <c r="N186" s="105"/>
      <c r="O186" s="105"/>
      <c r="P186" s="105"/>
      <c r="Q186" s="105"/>
      <c r="R186" s="105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5"/>
    </row>
    <row r="187" spans="1:29" ht="12.75" customHeight="1">
      <c r="A187" s="105"/>
      <c r="B187" s="105"/>
      <c r="C187" s="105"/>
      <c r="D187" s="105"/>
      <c r="E187" s="105"/>
      <c r="F187" s="105"/>
      <c r="G187" s="105"/>
      <c r="H187" s="105"/>
      <c r="I187" s="143"/>
      <c r="J187" s="105"/>
      <c r="K187" s="105"/>
      <c r="L187" s="105"/>
      <c r="M187" s="105"/>
      <c r="N187" s="105"/>
      <c r="O187" s="105"/>
      <c r="P187" s="105"/>
      <c r="Q187" s="105"/>
      <c r="R187" s="105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5"/>
    </row>
    <row r="188" spans="1:29" ht="12.75" customHeight="1">
      <c r="A188" s="105"/>
      <c r="B188" s="105"/>
      <c r="C188" s="105"/>
      <c r="D188" s="105"/>
      <c r="E188" s="105"/>
      <c r="F188" s="105"/>
      <c r="G188" s="105"/>
      <c r="H188" s="105"/>
      <c r="I188" s="143"/>
      <c r="J188" s="105"/>
      <c r="K188" s="105"/>
      <c r="L188" s="105"/>
      <c r="M188" s="105"/>
      <c r="N188" s="105"/>
      <c r="O188" s="105"/>
      <c r="P188" s="105"/>
      <c r="Q188" s="105"/>
      <c r="R188" s="105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5"/>
    </row>
    <row r="189" spans="1:29" ht="12.75" customHeight="1">
      <c r="A189" s="105"/>
      <c r="B189" s="105"/>
      <c r="C189" s="105"/>
      <c r="D189" s="105"/>
      <c r="E189" s="105"/>
      <c r="F189" s="105"/>
      <c r="G189" s="105"/>
      <c r="H189" s="105"/>
      <c r="I189" s="143"/>
      <c r="J189" s="105"/>
      <c r="K189" s="105"/>
      <c r="L189" s="105"/>
      <c r="M189" s="105"/>
      <c r="N189" s="105"/>
      <c r="O189" s="105"/>
      <c r="P189" s="105"/>
      <c r="Q189" s="105"/>
      <c r="R189" s="105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5"/>
    </row>
    <row r="190" spans="1:29" ht="12.75" customHeight="1">
      <c r="A190" s="105"/>
      <c r="B190" s="105"/>
      <c r="C190" s="105"/>
      <c r="D190" s="105"/>
      <c r="E190" s="105"/>
      <c r="F190" s="105"/>
      <c r="G190" s="105"/>
      <c r="H190" s="105"/>
      <c r="I190" s="143"/>
      <c r="J190" s="105"/>
      <c r="K190" s="105"/>
      <c r="L190" s="105"/>
      <c r="M190" s="105"/>
      <c r="N190" s="105"/>
      <c r="O190" s="105"/>
      <c r="P190" s="105"/>
      <c r="Q190" s="105"/>
      <c r="R190" s="105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5"/>
    </row>
    <row r="191" spans="1:29" ht="12.75" customHeight="1">
      <c r="A191" s="105"/>
      <c r="B191" s="105"/>
      <c r="C191" s="105"/>
      <c r="D191" s="105"/>
      <c r="E191" s="105"/>
      <c r="F191" s="105"/>
      <c r="G191" s="105"/>
      <c r="H191" s="105"/>
      <c r="I191" s="143"/>
      <c r="J191" s="105"/>
      <c r="K191" s="105"/>
      <c r="L191" s="105"/>
      <c r="M191" s="105"/>
      <c r="N191" s="105"/>
      <c r="O191" s="105"/>
      <c r="P191" s="105"/>
      <c r="Q191" s="105"/>
      <c r="R191" s="105"/>
      <c r="S191" s="105"/>
      <c r="T191" s="105"/>
      <c r="U191" s="105"/>
      <c r="V191" s="105"/>
      <c r="W191" s="105"/>
      <c r="X191" s="105"/>
      <c r="Y191" s="105"/>
      <c r="Z191" s="105"/>
      <c r="AA191" s="105"/>
      <c r="AB191" s="105"/>
      <c r="AC191" s="105"/>
    </row>
    <row r="192" spans="1:29" ht="12.75" customHeight="1">
      <c r="A192" s="105"/>
      <c r="B192" s="105"/>
      <c r="C192" s="105"/>
      <c r="D192" s="105"/>
      <c r="E192" s="105"/>
      <c r="F192" s="105"/>
      <c r="G192" s="105"/>
      <c r="H192" s="105"/>
      <c r="I192" s="143"/>
      <c r="J192" s="105"/>
      <c r="K192" s="105"/>
      <c r="L192" s="105"/>
      <c r="M192" s="105"/>
      <c r="N192" s="105"/>
      <c r="O192" s="105"/>
      <c r="P192" s="105"/>
      <c r="Q192" s="105"/>
      <c r="R192" s="105"/>
      <c r="S192" s="105"/>
      <c r="T192" s="105"/>
      <c r="U192" s="105"/>
      <c r="V192" s="105"/>
      <c r="W192" s="105"/>
      <c r="X192" s="105"/>
      <c r="Y192" s="105"/>
      <c r="Z192" s="105"/>
      <c r="AA192" s="105"/>
      <c r="AB192" s="105"/>
      <c r="AC192" s="105"/>
    </row>
    <row r="193" spans="1:29" ht="12.75" customHeight="1">
      <c r="A193" s="105"/>
      <c r="B193" s="105"/>
      <c r="C193" s="105"/>
      <c r="D193" s="105"/>
      <c r="E193" s="105"/>
      <c r="F193" s="105"/>
      <c r="G193" s="105"/>
      <c r="H193" s="105"/>
      <c r="I193" s="143"/>
      <c r="J193" s="105"/>
      <c r="K193" s="105"/>
      <c r="L193" s="105"/>
      <c r="M193" s="105"/>
      <c r="N193" s="105"/>
      <c r="O193" s="105"/>
      <c r="P193" s="105"/>
      <c r="Q193" s="105"/>
      <c r="R193" s="105"/>
      <c r="S193" s="105"/>
      <c r="T193" s="105"/>
      <c r="U193" s="105"/>
      <c r="V193" s="105"/>
      <c r="W193" s="105"/>
      <c r="X193" s="105"/>
      <c r="Y193" s="105"/>
      <c r="Z193" s="105"/>
      <c r="AA193" s="105"/>
      <c r="AB193" s="105"/>
      <c r="AC193" s="105"/>
    </row>
    <row r="194" spans="1:29" ht="12.75" customHeight="1">
      <c r="A194" s="105"/>
      <c r="B194" s="105"/>
      <c r="C194" s="105"/>
      <c r="D194" s="105"/>
      <c r="E194" s="105"/>
      <c r="F194" s="105"/>
      <c r="G194" s="105"/>
      <c r="H194" s="105"/>
      <c r="I194" s="143"/>
      <c r="J194" s="105"/>
      <c r="K194" s="105"/>
      <c r="L194" s="105"/>
      <c r="M194" s="105"/>
      <c r="N194" s="105"/>
      <c r="O194" s="105"/>
      <c r="P194" s="105"/>
      <c r="Q194" s="105"/>
      <c r="R194" s="105"/>
      <c r="S194" s="105"/>
      <c r="T194" s="105"/>
      <c r="U194" s="105"/>
      <c r="V194" s="105"/>
      <c r="W194" s="105"/>
      <c r="X194" s="105"/>
      <c r="Y194" s="105"/>
      <c r="Z194" s="105"/>
      <c r="AA194" s="105"/>
      <c r="AB194" s="105"/>
      <c r="AC194" s="105"/>
    </row>
    <row r="195" spans="1:29" ht="12.75" customHeight="1">
      <c r="A195" s="105"/>
      <c r="B195" s="105"/>
      <c r="C195" s="105"/>
      <c r="D195" s="105"/>
      <c r="E195" s="105"/>
      <c r="F195" s="105"/>
      <c r="G195" s="105"/>
      <c r="H195" s="105"/>
      <c r="I195" s="143"/>
      <c r="J195" s="105"/>
      <c r="K195" s="105"/>
      <c r="L195" s="105"/>
      <c r="M195" s="105"/>
      <c r="N195" s="105"/>
      <c r="O195" s="105"/>
      <c r="P195" s="105"/>
      <c r="Q195" s="105"/>
      <c r="R195" s="105"/>
      <c r="S195" s="105"/>
      <c r="T195" s="105"/>
      <c r="U195" s="105"/>
      <c r="V195" s="105"/>
      <c r="W195" s="105"/>
      <c r="X195" s="105"/>
      <c r="Y195" s="105"/>
      <c r="Z195" s="105"/>
      <c r="AA195" s="105"/>
      <c r="AB195" s="105"/>
      <c r="AC195" s="105"/>
    </row>
    <row r="196" spans="1:29" ht="12.75" customHeight="1">
      <c r="A196" s="105"/>
      <c r="B196" s="105"/>
      <c r="C196" s="105"/>
      <c r="D196" s="105"/>
      <c r="E196" s="105"/>
      <c r="F196" s="105"/>
      <c r="G196" s="105"/>
      <c r="H196" s="105"/>
      <c r="I196" s="143"/>
      <c r="J196" s="105"/>
      <c r="K196" s="105"/>
      <c r="L196" s="105"/>
      <c r="M196" s="105"/>
      <c r="N196" s="105"/>
      <c r="O196" s="105"/>
      <c r="P196" s="105"/>
      <c r="Q196" s="105"/>
      <c r="R196" s="105"/>
      <c r="S196" s="105"/>
      <c r="T196" s="105"/>
      <c r="U196" s="105"/>
      <c r="V196" s="105"/>
      <c r="W196" s="105"/>
      <c r="X196" s="105"/>
      <c r="Y196" s="105"/>
      <c r="Z196" s="105"/>
      <c r="AA196" s="105"/>
      <c r="AB196" s="105"/>
      <c r="AC196" s="105"/>
    </row>
    <row r="197" spans="1:29" ht="12.75" customHeight="1">
      <c r="A197" s="105"/>
      <c r="B197" s="105"/>
      <c r="C197" s="105"/>
      <c r="D197" s="105"/>
      <c r="E197" s="105"/>
      <c r="F197" s="105"/>
      <c r="G197" s="105"/>
      <c r="H197" s="105"/>
      <c r="I197" s="143"/>
      <c r="J197" s="105"/>
      <c r="K197" s="105"/>
      <c r="L197" s="105"/>
      <c r="M197" s="105"/>
      <c r="N197" s="105"/>
      <c r="O197" s="105"/>
      <c r="P197" s="105"/>
      <c r="Q197" s="105"/>
      <c r="R197" s="105"/>
      <c r="S197" s="105"/>
      <c r="T197" s="105"/>
      <c r="U197" s="105"/>
      <c r="V197" s="105"/>
      <c r="W197" s="105"/>
      <c r="X197" s="105"/>
      <c r="Y197" s="105"/>
      <c r="Z197" s="105"/>
      <c r="AA197" s="105"/>
      <c r="AB197" s="105"/>
      <c r="AC197" s="105"/>
    </row>
    <row r="198" spans="1:29" ht="12.75" customHeight="1">
      <c r="A198" s="105"/>
      <c r="B198" s="105"/>
      <c r="C198" s="105"/>
      <c r="D198" s="105"/>
      <c r="E198" s="105"/>
      <c r="F198" s="105"/>
      <c r="G198" s="105"/>
      <c r="H198" s="105"/>
      <c r="I198" s="143"/>
      <c r="J198" s="105"/>
      <c r="K198" s="105"/>
      <c r="L198" s="105"/>
      <c r="M198" s="105"/>
      <c r="N198" s="105"/>
      <c r="O198" s="105"/>
      <c r="P198" s="105"/>
      <c r="Q198" s="105"/>
      <c r="R198" s="105"/>
      <c r="S198" s="105"/>
      <c r="T198" s="105"/>
      <c r="U198" s="105"/>
      <c r="V198" s="105"/>
      <c r="W198" s="105"/>
      <c r="X198" s="105"/>
      <c r="Y198" s="105"/>
      <c r="Z198" s="105"/>
      <c r="AA198" s="105"/>
      <c r="AB198" s="105"/>
      <c r="AC198" s="105"/>
    </row>
    <row r="199" spans="1:29" ht="12.75" customHeight="1">
      <c r="A199" s="105"/>
      <c r="B199" s="105"/>
      <c r="C199" s="105"/>
      <c r="D199" s="105"/>
      <c r="E199" s="105"/>
      <c r="F199" s="105"/>
      <c r="G199" s="105"/>
      <c r="H199" s="105"/>
      <c r="I199" s="143"/>
      <c r="J199" s="105"/>
      <c r="K199" s="105"/>
      <c r="L199" s="105"/>
      <c r="M199" s="105"/>
      <c r="N199" s="105"/>
      <c r="O199" s="105"/>
      <c r="P199" s="105"/>
      <c r="Q199" s="105"/>
      <c r="R199" s="105"/>
      <c r="S199" s="105"/>
      <c r="T199" s="105"/>
      <c r="U199" s="105"/>
      <c r="V199" s="105"/>
      <c r="W199" s="105"/>
      <c r="X199" s="105"/>
      <c r="Y199" s="105"/>
      <c r="Z199" s="105"/>
      <c r="AA199" s="105"/>
      <c r="AB199" s="105"/>
      <c r="AC199" s="105"/>
    </row>
    <row r="200" spans="1:29" ht="12.75" customHeight="1">
      <c r="A200" s="105"/>
      <c r="B200" s="105"/>
      <c r="C200" s="105"/>
      <c r="D200" s="105"/>
      <c r="E200" s="105"/>
      <c r="F200" s="105"/>
      <c r="G200" s="105"/>
      <c r="H200" s="105"/>
      <c r="I200" s="143"/>
      <c r="J200" s="105"/>
      <c r="K200" s="105"/>
      <c r="L200" s="105"/>
      <c r="M200" s="105"/>
      <c r="N200" s="105"/>
      <c r="O200" s="105"/>
      <c r="P200" s="105"/>
      <c r="Q200" s="105"/>
      <c r="R200" s="105"/>
      <c r="S200" s="105"/>
      <c r="T200" s="105"/>
      <c r="U200" s="105"/>
      <c r="V200" s="105"/>
      <c r="W200" s="105"/>
      <c r="X200" s="105"/>
      <c r="Y200" s="105"/>
      <c r="Z200" s="105"/>
      <c r="AA200" s="105"/>
      <c r="AB200" s="105"/>
      <c r="AC200" s="105"/>
    </row>
    <row r="201" spans="1:29" ht="12.75" customHeight="1">
      <c r="A201" s="105"/>
      <c r="B201" s="105"/>
      <c r="C201" s="105"/>
      <c r="D201" s="105"/>
      <c r="E201" s="105"/>
      <c r="F201" s="105"/>
      <c r="G201" s="105"/>
      <c r="H201" s="105"/>
      <c r="I201" s="143"/>
      <c r="J201" s="105"/>
      <c r="K201" s="105"/>
      <c r="L201" s="105"/>
      <c r="M201" s="105"/>
      <c r="N201" s="105"/>
      <c r="O201" s="105"/>
      <c r="P201" s="105"/>
      <c r="Q201" s="105"/>
      <c r="R201" s="105"/>
      <c r="S201" s="105"/>
      <c r="T201" s="105"/>
      <c r="U201" s="105"/>
      <c r="V201" s="105"/>
      <c r="W201" s="105"/>
      <c r="X201" s="105"/>
      <c r="Y201" s="105"/>
      <c r="Z201" s="105"/>
      <c r="AA201" s="105"/>
      <c r="AB201" s="105"/>
      <c r="AC201" s="105"/>
    </row>
    <row r="202" spans="1:29" ht="12.75" customHeight="1">
      <c r="A202" s="105"/>
      <c r="B202" s="105"/>
      <c r="C202" s="105"/>
      <c r="D202" s="105"/>
      <c r="E202" s="105"/>
      <c r="F202" s="105"/>
      <c r="G202" s="105"/>
      <c r="H202" s="105"/>
      <c r="I202" s="143"/>
      <c r="J202" s="105"/>
      <c r="K202" s="105"/>
      <c r="L202" s="105"/>
      <c r="M202" s="105"/>
      <c r="N202" s="105"/>
      <c r="O202" s="105"/>
      <c r="P202" s="105"/>
      <c r="Q202" s="105"/>
      <c r="R202" s="105"/>
      <c r="S202" s="105"/>
      <c r="T202" s="105"/>
      <c r="U202" s="105"/>
      <c r="V202" s="105"/>
      <c r="W202" s="105"/>
      <c r="X202" s="105"/>
      <c r="Y202" s="105"/>
      <c r="Z202" s="105"/>
      <c r="AA202" s="105"/>
      <c r="AB202" s="105"/>
      <c r="AC202" s="105"/>
    </row>
    <row r="203" spans="1:29" ht="12.75" customHeight="1">
      <c r="A203" s="105"/>
      <c r="B203" s="105"/>
      <c r="C203" s="105"/>
      <c r="D203" s="105"/>
      <c r="E203" s="105"/>
      <c r="F203" s="105"/>
      <c r="G203" s="105"/>
      <c r="H203" s="105"/>
      <c r="I203" s="143"/>
      <c r="J203" s="105"/>
      <c r="K203" s="105"/>
      <c r="L203" s="105"/>
      <c r="M203" s="105"/>
      <c r="N203" s="105"/>
      <c r="O203" s="105"/>
      <c r="P203" s="105"/>
      <c r="Q203" s="105"/>
      <c r="R203" s="105"/>
      <c r="S203" s="105"/>
      <c r="T203" s="105"/>
      <c r="U203" s="105"/>
      <c r="V203" s="105"/>
      <c r="W203" s="105"/>
      <c r="X203" s="105"/>
      <c r="Y203" s="105"/>
      <c r="Z203" s="105"/>
      <c r="AA203" s="105"/>
      <c r="AB203" s="105"/>
      <c r="AC203" s="105"/>
    </row>
    <row r="204" spans="1:29" ht="12.75" customHeight="1">
      <c r="A204" s="105"/>
      <c r="B204" s="105"/>
      <c r="C204" s="105"/>
      <c r="D204" s="105"/>
      <c r="E204" s="105"/>
      <c r="F204" s="105"/>
      <c r="G204" s="105"/>
      <c r="H204" s="105"/>
      <c r="I204" s="143"/>
      <c r="J204" s="105"/>
      <c r="K204" s="105"/>
      <c r="L204" s="105"/>
      <c r="M204" s="105"/>
      <c r="N204" s="105"/>
      <c r="O204" s="105"/>
      <c r="P204" s="105"/>
      <c r="Q204" s="105"/>
      <c r="R204" s="105"/>
      <c r="S204" s="105"/>
      <c r="T204" s="105"/>
      <c r="U204" s="105"/>
      <c r="V204" s="105"/>
      <c r="W204" s="105"/>
      <c r="X204" s="105"/>
      <c r="Y204" s="105"/>
      <c r="Z204" s="105"/>
      <c r="AA204" s="105"/>
      <c r="AB204" s="105"/>
      <c r="AC204" s="105"/>
    </row>
    <row r="205" spans="1:29" ht="12.75" customHeight="1">
      <c r="A205" s="105"/>
      <c r="B205" s="105"/>
      <c r="C205" s="105"/>
      <c r="D205" s="105"/>
      <c r="E205" s="105"/>
      <c r="F205" s="105"/>
      <c r="G205" s="105"/>
      <c r="H205" s="105"/>
      <c r="I205" s="143"/>
      <c r="J205" s="105"/>
      <c r="K205" s="105"/>
      <c r="L205" s="105"/>
      <c r="M205" s="105"/>
      <c r="N205" s="105"/>
      <c r="O205" s="105"/>
      <c r="P205" s="105"/>
      <c r="Q205" s="105"/>
      <c r="R205" s="105"/>
      <c r="S205" s="105"/>
      <c r="T205" s="105"/>
      <c r="U205" s="105"/>
      <c r="V205" s="105"/>
      <c r="W205" s="105"/>
      <c r="X205" s="105"/>
      <c r="Y205" s="105"/>
      <c r="Z205" s="105"/>
      <c r="AA205" s="105"/>
      <c r="AB205" s="105"/>
      <c r="AC205" s="105"/>
    </row>
    <row r="206" spans="1:29" ht="12.75" customHeight="1">
      <c r="A206" s="105"/>
      <c r="B206" s="105"/>
      <c r="C206" s="105"/>
      <c r="D206" s="105"/>
      <c r="E206" s="105"/>
      <c r="F206" s="105"/>
      <c r="G206" s="105"/>
      <c r="H206" s="105"/>
      <c r="I206" s="143"/>
      <c r="J206" s="105"/>
      <c r="K206" s="105"/>
      <c r="L206" s="105"/>
      <c r="M206" s="105"/>
      <c r="N206" s="105"/>
      <c r="O206" s="105"/>
      <c r="P206" s="105"/>
      <c r="Q206" s="105"/>
      <c r="R206" s="105"/>
      <c r="S206" s="105"/>
      <c r="T206" s="105"/>
      <c r="U206" s="105"/>
      <c r="V206" s="105"/>
      <c r="W206" s="105"/>
      <c r="X206" s="105"/>
      <c r="Y206" s="105"/>
      <c r="Z206" s="105"/>
      <c r="AA206" s="105"/>
      <c r="AB206" s="105"/>
      <c r="AC206" s="105"/>
    </row>
    <row r="207" spans="1:29" ht="12.75" customHeight="1">
      <c r="A207" s="105"/>
      <c r="B207" s="105"/>
      <c r="C207" s="105"/>
      <c r="D207" s="105"/>
      <c r="E207" s="105"/>
      <c r="F207" s="105"/>
      <c r="G207" s="105"/>
      <c r="H207" s="105"/>
      <c r="I207" s="143"/>
      <c r="J207" s="105"/>
      <c r="K207" s="105"/>
      <c r="L207" s="105"/>
      <c r="M207" s="105"/>
      <c r="N207" s="105"/>
      <c r="O207" s="105"/>
      <c r="P207" s="105"/>
      <c r="Q207" s="105"/>
      <c r="R207" s="105"/>
      <c r="S207" s="105"/>
      <c r="T207" s="105"/>
      <c r="U207" s="105"/>
      <c r="V207" s="105"/>
      <c r="W207" s="105"/>
      <c r="X207" s="105"/>
      <c r="Y207" s="105"/>
      <c r="Z207" s="105"/>
      <c r="AA207" s="105"/>
      <c r="AB207" s="105"/>
      <c r="AC207" s="105"/>
    </row>
    <row r="208" spans="1:29" ht="12.75" customHeight="1">
      <c r="A208" s="105"/>
      <c r="B208" s="105"/>
      <c r="C208" s="105"/>
      <c r="D208" s="105"/>
      <c r="E208" s="105"/>
      <c r="F208" s="105"/>
      <c r="G208" s="105"/>
      <c r="H208" s="105"/>
      <c r="I208" s="143"/>
      <c r="J208" s="105"/>
      <c r="K208" s="105"/>
      <c r="L208" s="105"/>
      <c r="M208" s="105"/>
      <c r="N208" s="105"/>
      <c r="O208" s="105"/>
      <c r="P208" s="105"/>
      <c r="Q208" s="105"/>
      <c r="R208" s="105"/>
      <c r="S208" s="105"/>
      <c r="T208" s="105"/>
      <c r="U208" s="105"/>
      <c r="V208" s="105"/>
      <c r="W208" s="105"/>
      <c r="X208" s="105"/>
      <c r="Y208" s="105"/>
      <c r="Z208" s="105"/>
      <c r="AA208" s="105"/>
      <c r="AB208" s="105"/>
      <c r="AC208" s="105"/>
    </row>
    <row r="209" spans="1:29" ht="12.75" customHeight="1">
      <c r="A209" s="105"/>
      <c r="B209" s="105"/>
      <c r="C209" s="105"/>
      <c r="D209" s="105"/>
      <c r="E209" s="105"/>
      <c r="F209" s="105"/>
      <c r="G209" s="105"/>
      <c r="H209" s="105"/>
      <c r="I209" s="143"/>
      <c r="J209" s="105"/>
      <c r="K209" s="105"/>
      <c r="L209" s="105"/>
      <c r="M209" s="105"/>
      <c r="N209" s="105"/>
      <c r="O209" s="105"/>
      <c r="P209" s="105"/>
      <c r="Q209" s="105"/>
      <c r="R209" s="105"/>
      <c r="S209" s="105"/>
      <c r="T209" s="105"/>
      <c r="U209" s="105"/>
      <c r="V209" s="105"/>
      <c r="W209" s="105"/>
      <c r="X209" s="105"/>
      <c r="Y209" s="105"/>
      <c r="Z209" s="105"/>
      <c r="AA209" s="105"/>
      <c r="AB209" s="105"/>
      <c r="AC209" s="105"/>
    </row>
    <row r="210" spans="1:29" ht="12.75" customHeight="1">
      <c r="A210" s="105"/>
      <c r="B210" s="105"/>
      <c r="C210" s="105"/>
      <c r="D210" s="105"/>
      <c r="E210" s="105"/>
      <c r="F210" s="105"/>
      <c r="G210" s="105"/>
      <c r="H210" s="105"/>
      <c r="I210" s="143"/>
      <c r="J210" s="105"/>
      <c r="K210" s="105"/>
      <c r="L210" s="105"/>
      <c r="M210" s="105"/>
      <c r="N210" s="105"/>
      <c r="O210" s="105"/>
      <c r="P210" s="105"/>
      <c r="Q210" s="105"/>
      <c r="R210" s="105"/>
      <c r="S210" s="105"/>
      <c r="T210" s="105"/>
      <c r="U210" s="105"/>
      <c r="V210" s="105"/>
      <c r="W210" s="105"/>
      <c r="X210" s="105"/>
      <c r="Y210" s="105"/>
      <c r="Z210" s="105"/>
      <c r="AA210" s="105"/>
      <c r="AB210" s="105"/>
      <c r="AC210" s="105"/>
    </row>
    <row r="211" spans="1:29" ht="12.75" customHeight="1">
      <c r="A211" s="105"/>
      <c r="B211" s="105"/>
      <c r="C211" s="105"/>
      <c r="D211" s="105"/>
      <c r="E211" s="105"/>
      <c r="F211" s="105"/>
      <c r="G211" s="105"/>
      <c r="H211" s="105"/>
      <c r="I211" s="143"/>
      <c r="J211" s="105"/>
      <c r="K211" s="105"/>
      <c r="L211" s="105"/>
      <c r="M211" s="105"/>
      <c r="N211" s="105"/>
      <c r="O211" s="105"/>
      <c r="P211" s="105"/>
      <c r="Q211" s="105"/>
      <c r="R211" s="105"/>
      <c r="S211" s="105"/>
      <c r="T211" s="105"/>
      <c r="U211" s="105"/>
      <c r="V211" s="105"/>
      <c r="W211" s="105"/>
      <c r="X211" s="105"/>
      <c r="Y211" s="105"/>
      <c r="Z211" s="105"/>
      <c r="AA211" s="105"/>
      <c r="AB211" s="105"/>
      <c r="AC211" s="105"/>
    </row>
    <row r="212" spans="1:29" ht="12.75" customHeight="1">
      <c r="A212" s="105"/>
      <c r="B212" s="105"/>
      <c r="C212" s="105"/>
      <c r="D212" s="105"/>
      <c r="E212" s="105"/>
      <c r="F212" s="105"/>
      <c r="G212" s="105"/>
      <c r="H212" s="105"/>
      <c r="I212" s="143"/>
      <c r="J212" s="105"/>
      <c r="K212" s="105"/>
      <c r="L212" s="105"/>
      <c r="M212" s="105"/>
      <c r="N212" s="105"/>
      <c r="O212" s="105"/>
      <c r="P212" s="105"/>
      <c r="Q212" s="105"/>
      <c r="R212" s="105"/>
      <c r="S212" s="105"/>
      <c r="T212" s="105"/>
      <c r="U212" s="105"/>
      <c r="V212" s="105"/>
      <c r="W212" s="105"/>
      <c r="X212" s="105"/>
      <c r="Y212" s="105"/>
      <c r="Z212" s="105"/>
      <c r="AA212" s="105"/>
      <c r="AB212" s="105"/>
      <c r="AC212" s="105"/>
    </row>
    <row r="213" spans="1:29" ht="12.75" customHeight="1">
      <c r="A213" s="105"/>
      <c r="B213" s="105"/>
      <c r="C213" s="105"/>
      <c r="D213" s="105"/>
      <c r="E213" s="105"/>
      <c r="F213" s="105"/>
      <c r="G213" s="105"/>
      <c r="H213" s="105"/>
      <c r="I213" s="143"/>
      <c r="J213" s="105"/>
      <c r="K213" s="105"/>
      <c r="L213" s="105"/>
      <c r="M213" s="105"/>
      <c r="N213" s="105"/>
      <c r="O213" s="105"/>
      <c r="P213" s="105"/>
      <c r="Q213" s="105"/>
      <c r="R213" s="105"/>
      <c r="S213" s="105"/>
      <c r="T213" s="105"/>
      <c r="U213" s="105"/>
      <c r="V213" s="105"/>
      <c r="W213" s="105"/>
      <c r="X213" s="105"/>
      <c r="Y213" s="105"/>
      <c r="Z213" s="105"/>
      <c r="AA213" s="105"/>
      <c r="AB213" s="105"/>
      <c r="AC213" s="105"/>
    </row>
    <row r="214" spans="1:29" ht="12.75" customHeight="1">
      <c r="A214" s="105"/>
      <c r="B214" s="105"/>
      <c r="C214" s="105"/>
      <c r="D214" s="105"/>
      <c r="E214" s="105"/>
      <c r="F214" s="105"/>
      <c r="G214" s="105"/>
      <c r="H214" s="105"/>
      <c r="I214" s="143"/>
      <c r="J214" s="105"/>
      <c r="K214" s="105"/>
      <c r="L214" s="105"/>
      <c r="M214" s="105"/>
      <c r="N214" s="105"/>
      <c r="O214" s="105"/>
      <c r="P214" s="105"/>
      <c r="Q214" s="105"/>
      <c r="R214" s="105"/>
      <c r="S214" s="105"/>
      <c r="T214" s="105"/>
      <c r="U214" s="105"/>
      <c r="V214" s="105"/>
      <c r="W214" s="105"/>
      <c r="X214" s="105"/>
      <c r="Y214" s="105"/>
      <c r="Z214" s="105"/>
      <c r="AA214" s="105"/>
      <c r="AB214" s="105"/>
      <c r="AC214" s="105"/>
    </row>
    <row r="215" spans="1:29" ht="12.75" customHeight="1">
      <c r="A215" s="105"/>
      <c r="B215" s="105"/>
      <c r="C215" s="105"/>
      <c r="D215" s="105"/>
      <c r="E215" s="105"/>
      <c r="F215" s="105"/>
      <c r="G215" s="105"/>
      <c r="H215" s="105"/>
      <c r="I215" s="143"/>
      <c r="J215" s="105"/>
      <c r="K215" s="105"/>
      <c r="L215" s="105"/>
      <c r="M215" s="105"/>
      <c r="N215" s="105"/>
      <c r="O215" s="105"/>
      <c r="P215" s="105"/>
      <c r="Q215" s="105"/>
      <c r="R215" s="105"/>
      <c r="S215" s="105"/>
      <c r="T215" s="105"/>
      <c r="U215" s="105"/>
      <c r="V215" s="105"/>
      <c r="W215" s="105"/>
      <c r="X215" s="105"/>
      <c r="Y215" s="105"/>
      <c r="Z215" s="105"/>
      <c r="AA215" s="105"/>
      <c r="AB215" s="105"/>
      <c r="AC215" s="105"/>
    </row>
    <row r="216" spans="1:29" ht="12.75" customHeight="1">
      <c r="A216" s="105"/>
      <c r="B216" s="105"/>
      <c r="C216" s="105"/>
      <c r="D216" s="105"/>
      <c r="E216" s="105"/>
      <c r="F216" s="105"/>
      <c r="G216" s="105"/>
      <c r="H216" s="105"/>
      <c r="I216" s="143"/>
      <c r="J216" s="105"/>
      <c r="K216" s="105"/>
      <c r="L216" s="105"/>
      <c r="M216" s="105"/>
      <c r="N216" s="105"/>
      <c r="O216" s="105"/>
      <c r="P216" s="105"/>
      <c r="Q216" s="105"/>
      <c r="R216" s="105"/>
      <c r="S216" s="105"/>
      <c r="T216" s="105"/>
      <c r="U216" s="105"/>
      <c r="V216" s="105"/>
      <c r="W216" s="105"/>
      <c r="X216" s="105"/>
      <c r="Y216" s="105"/>
      <c r="Z216" s="105"/>
      <c r="AA216" s="105"/>
      <c r="AB216" s="105"/>
      <c r="AC216" s="105"/>
    </row>
    <row r="217" spans="1:29" ht="12.75" customHeight="1">
      <c r="A217" s="105"/>
      <c r="B217" s="105"/>
      <c r="C217" s="105"/>
      <c r="D217" s="105"/>
      <c r="E217" s="105"/>
      <c r="F217" s="105"/>
      <c r="G217" s="105"/>
      <c r="H217" s="105"/>
      <c r="I217" s="143"/>
      <c r="J217" s="105"/>
      <c r="K217" s="105"/>
      <c r="L217" s="105"/>
      <c r="M217" s="105"/>
      <c r="N217" s="105"/>
      <c r="O217" s="105"/>
      <c r="P217" s="105"/>
      <c r="Q217" s="105"/>
      <c r="R217" s="105"/>
      <c r="S217" s="105"/>
      <c r="T217" s="105"/>
      <c r="U217" s="105"/>
      <c r="V217" s="105"/>
      <c r="W217" s="105"/>
      <c r="X217" s="105"/>
      <c r="Y217" s="105"/>
      <c r="Z217" s="105"/>
      <c r="AA217" s="105"/>
      <c r="AB217" s="105"/>
      <c r="AC217" s="105"/>
    </row>
    <row r="218" spans="1:29" ht="12.75" customHeight="1">
      <c r="A218" s="105"/>
      <c r="B218" s="105"/>
      <c r="C218" s="105"/>
      <c r="D218" s="105"/>
      <c r="E218" s="105"/>
      <c r="F218" s="105"/>
      <c r="G218" s="105"/>
      <c r="H218" s="105"/>
      <c r="I218" s="143"/>
      <c r="J218" s="105"/>
      <c r="K218" s="105"/>
      <c r="L218" s="105"/>
      <c r="M218" s="105"/>
      <c r="N218" s="105"/>
      <c r="O218" s="105"/>
      <c r="P218" s="105"/>
      <c r="Q218" s="105"/>
      <c r="R218" s="105"/>
      <c r="S218" s="105"/>
      <c r="T218" s="105"/>
      <c r="U218" s="105"/>
      <c r="V218" s="105"/>
      <c r="W218" s="105"/>
      <c r="X218" s="105"/>
      <c r="Y218" s="105"/>
      <c r="Z218" s="105"/>
      <c r="AA218" s="105"/>
      <c r="AB218" s="105"/>
      <c r="AC218" s="105"/>
    </row>
    <row r="219" spans="1:29" ht="12.75" customHeight="1">
      <c r="A219" s="105"/>
      <c r="B219" s="105"/>
      <c r="C219" s="105"/>
      <c r="D219" s="105"/>
      <c r="E219" s="105"/>
      <c r="F219" s="105"/>
      <c r="G219" s="105"/>
      <c r="H219" s="105"/>
      <c r="I219" s="143"/>
      <c r="J219" s="105"/>
      <c r="K219" s="105"/>
      <c r="L219" s="105"/>
      <c r="M219" s="105"/>
      <c r="N219" s="105"/>
      <c r="O219" s="105"/>
      <c r="P219" s="105"/>
      <c r="Q219" s="105"/>
      <c r="R219" s="105"/>
      <c r="S219" s="105"/>
      <c r="T219" s="105"/>
      <c r="U219" s="105"/>
      <c r="V219" s="105"/>
      <c r="W219" s="105"/>
      <c r="X219" s="105"/>
      <c r="Y219" s="105"/>
      <c r="Z219" s="105"/>
      <c r="AA219" s="105"/>
      <c r="AB219" s="105"/>
      <c r="AC219" s="105"/>
    </row>
    <row r="220" spans="1:29" ht="12.75" customHeight="1">
      <c r="A220" s="105"/>
      <c r="B220" s="105"/>
      <c r="C220" s="105"/>
      <c r="D220" s="105"/>
      <c r="E220" s="105"/>
      <c r="F220" s="105"/>
      <c r="G220" s="105"/>
      <c r="H220" s="105"/>
      <c r="I220" s="143"/>
      <c r="J220" s="105"/>
      <c r="K220" s="105"/>
      <c r="L220" s="105"/>
      <c r="M220" s="105"/>
      <c r="N220" s="105"/>
      <c r="O220" s="105"/>
      <c r="P220" s="105"/>
      <c r="Q220" s="105"/>
      <c r="R220" s="105"/>
      <c r="S220" s="105"/>
      <c r="T220" s="105"/>
      <c r="U220" s="105"/>
      <c r="V220" s="105"/>
      <c r="W220" s="105"/>
      <c r="X220" s="105"/>
      <c r="Y220" s="105"/>
      <c r="Z220" s="105"/>
      <c r="AA220" s="105"/>
      <c r="AB220" s="105"/>
      <c r="AC220" s="105"/>
    </row>
    <row r="221" spans="1:29" ht="12.75" customHeight="1">
      <c r="A221" s="105"/>
      <c r="B221" s="105"/>
      <c r="C221" s="105"/>
      <c r="D221" s="105"/>
      <c r="E221" s="105"/>
      <c r="F221" s="105"/>
      <c r="G221" s="105"/>
      <c r="H221" s="105"/>
      <c r="I221" s="143"/>
      <c r="J221" s="105"/>
      <c r="K221" s="105"/>
      <c r="L221" s="105"/>
      <c r="M221" s="105"/>
      <c r="N221" s="105"/>
      <c r="O221" s="105"/>
      <c r="P221" s="105"/>
      <c r="Q221" s="105"/>
      <c r="R221" s="105"/>
      <c r="S221" s="105"/>
      <c r="T221" s="105"/>
      <c r="U221" s="105"/>
      <c r="V221" s="105"/>
      <c r="W221" s="105"/>
      <c r="X221" s="105"/>
      <c r="Y221" s="105"/>
      <c r="Z221" s="105"/>
      <c r="AA221" s="105"/>
      <c r="AB221" s="105"/>
      <c r="AC221" s="105"/>
    </row>
    <row r="222" spans="1:29" ht="12.75" customHeight="1">
      <c r="A222" s="105"/>
      <c r="B222" s="105"/>
      <c r="C222" s="105"/>
      <c r="D222" s="105"/>
      <c r="E222" s="105"/>
      <c r="F222" s="105"/>
      <c r="G222" s="105"/>
      <c r="H222" s="105"/>
      <c r="I222" s="143"/>
      <c r="J222" s="105"/>
      <c r="K222" s="105"/>
      <c r="L222" s="105"/>
      <c r="M222" s="105"/>
      <c r="N222" s="105"/>
      <c r="O222" s="105"/>
      <c r="P222" s="105"/>
      <c r="Q222" s="105"/>
      <c r="R222" s="105"/>
      <c r="S222" s="105"/>
      <c r="T222" s="105"/>
      <c r="U222" s="105"/>
      <c r="V222" s="105"/>
      <c r="W222" s="105"/>
      <c r="X222" s="105"/>
      <c r="Y222" s="105"/>
      <c r="Z222" s="105"/>
      <c r="AA222" s="105"/>
      <c r="AB222" s="105"/>
      <c r="AC222" s="105"/>
    </row>
    <row r="223" spans="1:29" ht="12.75" customHeight="1">
      <c r="A223" s="105"/>
      <c r="B223" s="105"/>
      <c r="C223" s="105"/>
      <c r="D223" s="105"/>
      <c r="E223" s="105"/>
      <c r="F223" s="105"/>
      <c r="G223" s="105"/>
      <c r="H223" s="105"/>
      <c r="I223" s="143"/>
      <c r="J223" s="105"/>
      <c r="K223" s="105"/>
      <c r="L223" s="105"/>
      <c r="M223" s="105"/>
      <c r="N223" s="105"/>
      <c r="O223" s="105"/>
      <c r="P223" s="105"/>
      <c r="Q223" s="105"/>
      <c r="R223" s="105"/>
      <c r="S223" s="105"/>
      <c r="T223" s="105"/>
      <c r="U223" s="105"/>
      <c r="V223" s="105"/>
      <c r="W223" s="105"/>
      <c r="X223" s="105"/>
      <c r="Y223" s="105"/>
      <c r="Z223" s="105"/>
      <c r="AA223" s="105"/>
      <c r="AB223" s="105"/>
      <c r="AC223" s="105"/>
    </row>
    <row r="224" spans="1:29" ht="12.75" customHeight="1">
      <c r="A224" s="105"/>
      <c r="B224" s="105"/>
      <c r="C224" s="105"/>
      <c r="D224" s="105"/>
      <c r="E224" s="105"/>
      <c r="F224" s="105"/>
      <c r="G224" s="105"/>
      <c r="H224" s="105"/>
      <c r="I224" s="143"/>
      <c r="J224" s="105"/>
      <c r="K224" s="105"/>
      <c r="L224" s="105"/>
      <c r="M224" s="105"/>
      <c r="N224" s="105"/>
      <c r="O224" s="105"/>
      <c r="P224" s="105"/>
      <c r="Q224" s="105"/>
      <c r="R224" s="105"/>
      <c r="S224" s="105"/>
      <c r="T224" s="105"/>
      <c r="U224" s="105"/>
      <c r="V224" s="105"/>
      <c r="W224" s="105"/>
      <c r="X224" s="105"/>
      <c r="Y224" s="105"/>
      <c r="Z224" s="105"/>
      <c r="AA224" s="105"/>
      <c r="AB224" s="105"/>
      <c r="AC224" s="105"/>
    </row>
    <row r="225" spans="1:29" ht="12.75" customHeight="1">
      <c r="A225" s="105"/>
      <c r="B225" s="105"/>
      <c r="C225" s="105"/>
      <c r="D225" s="105"/>
      <c r="E225" s="105"/>
      <c r="F225" s="105"/>
      <c r="G225" s="105"/>
      <c r="H225" s="105"/>
      <c r="I225" s="143"/>
      <c r="J225" s="105"/>
      <c r="K225" s="105"/>
      <c r="L225" s="105"/>
      <c r="M225" s="105"/>
      <c r="N225" s="105"/>
      <c r="O225" s="105"/>
      <c r="P225" s="105"/>
      <c r="Q225" s="105"/>
      <c r="R225" s="105"/>
      <c r="S225" s="105"/>
      <c r="T225" s="105"/>
      <c r="U225" s="105"/>
      <c r="V225" s="105"/>
      <c r="W225" s="105"/>
      <c r="X225" s="105"/>
      <c r="Y225" s="105"/>
      <c r="Z225" s="105"/>
      <c r="AA225" s="105"/>
      <c r="AB225" s="105"/>
      <c r="AC225" s="105"/>
    </row>
    <row r="226" spans="1:29" ht="12.75" customHeight="1">
      <c r="A226" s="105"/>
      <c r="B226" s="105"/>
      <c r="C226" s="105"/>
      <c r="D226" s="105"/>
      <c r="E226" s="105"/>
      <c r="F226" s="105"/>
      <c r="G226" s="105"/>
      <c r="H226" s="105"/>
      <c r="I226" s="143"/>
      <c r="J226" s="105"/>
      <c r="K226" s="105"/>
      <c r="L226" s="105"/>
      <c r="M226" s="105"/>
      <c r="N226" s="105"/>
      <c r="O226" s="105"/>
      <c r="P226" s="105"/>
      <c r="Q226" s="105"/>
      <c r="R226" s="105"/>
      <c r="S226" s="105"/>
      <c r="T226" s="105"/>
      <c r="U226" s="105"/>
      <c r="V226" s="105"/>
      <c r="W226" s="105"/>
      <c r="X226" s="105"/>
      <c r="Y226" s="105"/>
      <c r="Z226" s="105"/>
      <c r="AA226" s="105"/>
      <c r="AB226" s="105"/>
      <c r="AC226" s="105"/>
    </row>
    <row r="227" spans="1:29" ht="12.75" customHeight="1">
      <c r="A227" s="105"/>
      <c r="B227" s="105"/>
      <c r="C227" s="105"/>
      <c r="D227" s="105"/>
      <c r="E227" s="105"/>
      <c r="F227" s="105"/>
      <c r="G227" s="105"/>
      <c r="H227" s="105"/>
      <c r="I227" s="143"/>
      <c r="J227" s="105"/>
      <c r="K227" s="105"/>
      <c r="L227" s="105"/>
      <c r="M227" s="105"/>
      <c r="N227" s="105"/>
      <c r="O227" s="105"/>
      <c r="P227" s="105"/>
      <c r="Q227" s="105"/>
      <c r="R227" s="105"/>
      <c r="S227" s="105"/>
      <c r="T227" s="105"/>
      <c r="U227" s="105"/>
      <c r="V227" s="105"/>
      <c r="W227" s="105"/>
      <c r="X227" s="105"/>
      <c r="Y227" s="105"/>
      <c r="Z227" s="105"/>
      <c r="AA227" s="105"/>
      <c r="AB227" s="105"/>
      <c r="AC227" s="105"/>
    </row>
    <row r="228" spans="1:29" ht="12.75" customHeight="1">
      <c r="A228" s="105"/>
      <c r="B228" s="105"/>
      <c r="C228" s="105"/>
      <c r="D228" s="105"/>
      <c r="E228" s="105"/>
      <c r="F228" s="105"/>
      <c r="G228" s="105"/>
      <c r="H228" s="105"/>
      <c r="I228" s="143"/>
      <c r="J228" s="105"/>
      <c r="K228" s="105"/>
      <c r="L228" s="105"/>
      <c r="M228" s="105"/>
      <c r="N228" s="105"/>
      <c r="O228" s="105"/>
      <c r="P228" s="105"/>
      <c r="Q228" s="105"/>
      <c r="R228" s="105"/>
      <c r="S228" s="105"/>
      <c r="T228" s="105"/>
      <c r="U228" s="105"/>
      <c r="V228" s="105"/>
      <c r="W228" s="105"/>
      <c r="X228" s="105"/>
      <c r="Y228" s="105"/>
      <c r="Z228" s="105"/>
      <c r="AA228" s="105"/>
      <c r="AB228" s="105"/>
      <c r="AC228" s="105"/>
    </row>
    <row r="229" spans="1:29" ht="12.75" customHeight="1">
      <c r="A229" s="105"/>
      <c r="B229" s="105"/>
      <c r="C229" s="105"/>
      <c r="D229" s="105"/>
      <c r="E229" s="105"/>
      <c r="F229" s="105"/>
      <c r="G229" s="105"/>
      <c r="H229" s="105"/>
      <c r="I229" s="143"/>
      <c r="J229" s="105"/>
      <c r="K229" s="105"/>
      <c r="L229" s="105"/>
      <c r="M229" s="105"/>
      <c r="N229" s="105"/>
      <c r="O229" s="105"/>
      <c r="P229" s="105"/>
      <c r="Q229" s="105"/>
      <c r="R229" s="105"/>
      <c r="S229" s="105"/>
      <c r="T229" s="105"/>
      <c r="U229" s="105"/>
      <c r="V229" s="105"/>
      <c r="W229" s="105"/>
      <c r="X229" s="105"/>
      <c r="Y229" s="105"/>
      <c r="Z229" s="105"/>
      <c r="AA229" s="105"/>
      <c r="AB229" s="105"/>
      <c r="AC229" s="105"/>
    </row>
    <row r="230" spans="1:29" ht="12.75" customHeight="1">
      <c r="A230" s="105"/>
      <c r="B230" s="105"/>
      <c r="C230" s="105"/>
      <c r="D230" s="105"/>
      <c r="E230" s="105"/>
      <c r="F230" s="105"/>
      <c r="G230" s="105"/>
      <c r="H230" s="105"/>
      <c r="I230" s="143"/>
      <c r="J230" s="105"/>
      <c r="K230" s="105"/>
      <c r="L230" s="105"/>
      <c r="M230" s="105"/>
      <c r="N230" s="105"/>
      <c r="O230" s="105"/>
      <c r="P230" s="105"/>
      <c r="Q230" s="105"/>
      <c r="R230" s="105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5"/>
    </row>
    <row r="231" spans="1:29" ht="12.75" customHeight="1">
      <c r="A231" s="105"/>
      <c r="B231" s="105"/>
      <c r="C231" s="105"/>
      <c r="D231" s="105"/>
      <c r="E231" s="105"/>
      <c r="F231" s="105"/>
      <c r="G231" s="105"/>
      <c r="H231" s="105"/>
      <c r="I231" s="143"/>
      <c r="J231" s="105"/>
      <c r="K231" s="105"/>
      <c r="L231" s="105"/>
      <c r="M231" s="105"/>
      <c r="N231" s="105"/>
      <c r="O231" s="105"/>
      <c r="P231" s="105"/>
      <c r="Q231" s="105"/>
      <c r="R231" s="105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5"/>
    </row>
    <row r="232" spans="1:29" ht="12.75" customHeight="1">
      <c r="A232" s="105"/>
      <c r="B232" s="105"/>
      <c r="C232" s="105"/>
      <c r="D232" s="105"/>
      <c r="E232" s="105"/>
      <c r="F232" s="105"/>
      <c r="G232" s="105"/>
      <c r="H232" s="105"/>
      <c r="I232" s="143"/>
      <c r="J232" s="105"/>
      <c r="K232" s="105"/>
      <c r="L232" s="105"/>
      <c r="M232" s="105"/>
      <c r="N232" s="105"/>
      <c r="O232" s="105"/>
      <c r="P232" s="105"/>
      <c r="Q232" s="105"/>
      <c r="R232" s="105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5"/>
    </row>
    <row r="233" spans="1:29" ht="12.75" customHeight="1">
      <c r="A233" s="105"/>
      <c r="B233" s="105"/>
      <c r="C233" s="105"/>
      <c r="D233" s="105"/>
      <c r="E233" s="105"/>
      <c r="F233" s="105"/>
      <c r="G233" s="105"/>
      <c r="H233" s="105"/>
      <c r="I233" s="143"/>
      <c r="J233" s="105"/>
      <c r="K233" s="105"/>
      <c r="L233" s="105"/>
      <c r="M233" s="105"/>
      <c r="N233" s="105"/>
      <c r="O233" s="105"/>
      <c r="P233" s="105"/>
      <c r="Q233" s="105"/>
      <c r="R233" s="105"/>
      <c r="S233" s="105"/>
      <c r="T233" s="105"/>
      <c r="U233" s="105"/>
      <c r="V233" s="105"/>
      <c r="W233" s="105"/>
      <c r="X233" s="105"/>
      <c r="Y233" s="105"/>
      <c r="Z233" s="105"/>
      <c r="AA233" s="105"/>
      <c r="AB233" s="105"/>
      <c r="AC233" s="105"/>
    </row>
    <row r="234" spans="1:29" ht="12.75" customHeight="1">
      <c r="A234" s="105"/>
      <c r="B234" s="105"/>
      <c r="C234" s="105"/>
      <c r="D234" s="105"/>
      <c r="E234" s="105"/>
      <c r="F234" s="105"/>
      <c r="G234" s="105"/>
      <c r="H234" s="105"/>
      <c r="I234" s="143"/>
      <c r="J234" s="105"/>
      <c r="K234" s="105"/>
      <c r="L234" s="105"/>
      <c r="M234" s="105"/>
      <c r="N234" s="105"/>
      <c r="O234" s="105"/>
      <c r="P234" s="105"/>
      <c r="Q234" s="105"/>
      <c r="R234" s="105"/>
      <c r="S234" s="105"/>
      <c r="T234" s="105"/>
      <c r="U234" s="105"/>
      <c r="V234" s="105"/>
      <c r="W234" s="105"/>
      <c r="X234" s="105"/>
      <c r="Y234" s="105"/>
      <c r="Z234" s="105"/>
      <c r="AA234" s="105"/>
      <c r="AB234" s="105"/>
      <c r="AC234" s="105"/>
    </row>
    <row r="235" spans="1:29" ht="12.75" customHeight="1">
      <c r="A235" s="105"/>
      <c r="B235" s="105"/>
      <c r="C235" s="105"/>
      <c r="D235" s="105"/>
      <c r="E235" s="105"/>
      <c r="F235" s="105"/>
      <c r="G235" s="105"/>
      <c r="H235" s="105"/>
      <c r="I235" s="143"/>
      <c r="J235" s="105"/>
      <c r="K235" s="105"/>
      <c r="L235" s="105"/>
      <c r="M235" s="105"/>
      <c r="N235" s="105"/>
      <c r="O235" s="105"/>
      <c r="P235" s="105"/>
      <c r="Q235" s="105"/>
      <c r="R235" s="105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5"/>
    </row>
    <row r="236" spans="1:29" ht="12.75" customHeight="1">
      <c r="A236" s="105"/>
      <c r="B236" s="105"/>
      <c r="C236" s="105"/>
      <c r="D236" s="105"/>
      <c r="E236" s="105"/>
      <c r="F236" s="105"/>
      <c r="G236" s="105"/>
      <c r="H236" s="105"/>
      <c r="I236" s="143"/>
      <c r="J236" s="105"/>
      <c r="K236" s="105"/>
      <c r="L236" s="105"/>
      <c r="M236" s="105"/>
      <c r="N236" s="105"/>
      <c r="O236" s="105"/>
      <c r="P236" s="105"/>
      <c r="Q236" s="105"/>
      <c r="R236" s="105"/>
      <c r="S236" s="105"/>
      <c r="T236" s="105"/>
      <c r="U236" s="105"/>
      <c r="V236" s="105"/>
      <c r="W236" s="105"/>
      <c r="X236" s="105"/>
      <c r="Y236" s="105"/>
      <c r="Z236" s="105"/>
      <c r="AA236" s="105"/>
      <c r="AB236" s="105"/>
      <c r="AC236" s="105"/>
    </row>
    <row r="237" spans="1:29" ht="12.75" customHeight="1">
      <c r="A237" s="105"/>
      <c r="B237" s="105"/>
      <c r="C237" s="105"/>
      <c r="D237" s="105"/>
      <c r="E237" s="105"/>
      <c r="F237" s="105"/>
      <c r="G237" s="105"/>
      <c r="H237" s="105"/>
      <c r="I237" s="143"/>
      <c r="J237" s="105"/>
      <c r="K237" s="105"/>
      <c r="L237" s="105"/>
      <c r="M237" s="105"/>
      <c r="N237" s="105"/>
      <c r="O237" s="105"/>
      <c r="P237" s="105"/>
      <c r="Q237" s="105"/>
      <c r="R237" s="105"/>
      <c r="S237" s="105"/>
      <c r="T237" s="105"/>
      <c r="U237" s="105"/>
      <c r="V237" s="105"/>
      <c r="W237" s="105"/>
      <c r="X237" s="105"/>
      <c r="Y237" s="105"/>
      <c r="Z237" s="105"/>
      <c r="AA237" s="105"/>
      <c r="AB237" s="105"/>
      <c r="AC237" s="105"/>
    </row>
    <row r="238" spans="1:29" ht="12.75" customHeight="1">
      <c r="A238" s="105"/>
      <c r="B238" s="105"/>
      <c r="C238" s="105"/>
      <c r="D238" s="105"/>
      <c r="E238" s="105"/>
      <c r="F238" s="105"/>
      <c r="G238" s="105"/>
      <c r="H238" s="105"/>
      <c r="I238" s="143"/>
      <c r="J238" s="105"/>
      <c r="K238" s="105"/>
      <c r="L238" s="105"/>
      <c r="M238" s="105"/>
      <c r="N238" s="105"/>
      <c r="O238" s="105"/>
      <c r="P238" s="105"/>
      <c r="Q238" s="105"/>
      <c r="R238" s="105"/>
      <c r="S238" s="105"/>
      <c r="T238" s="105"/>
      <c r="U238" s="105"/>
      <c r="V238" s="105"/>
      <c r="W238" s="105"/>
      <c r="X238" s="105"/>
      <c r="Y238" s="105"/>
      <c r="Z238" s="105"/>
      <c r="AA238" s="105"/>
      <c r="AB238" s="105"/>
      <c r="AC238" s="105"/>
    </row>
    <row r="239" spans="1:29" ht="12.75" customHeight="1">
      <c r="A239" s="105"/>
      <c r="B239" s="105"/>
      <c r="C239" s="105"/>
      <c r="D239" s="105"/>
      <c r="E239" s="105"/>
      <c r="F239" s="105"/>
      <c r="G239" s="105"/>
      <c r="H239" s="105"/>
      <c r="I239" s="143"/>
      <c r="J239" s="105"/>
      <c r="K239" s="105"/>
      <c r="L239" s="105"/>
      <c r="M239" s="105"/>
      <c r="N239" s="105"/>
      <c r="O239" s="105"/>
      <c r="P239" s="105"/>
      <c r="Q239" s="105"/>
      <c r="R239" s="105"/>
      <c r="S239" s="105"/>
      <c r="T239" s="105"/>
      <c r="U239" s="105"/>
      <c r="V239" s="105"/>
      <c r="W239" s="105"/>
      <c r="X239" s="105"/>
      <c r="Y239" s="105"/>
      <c r="Z239" s="105"/>
      <c r="AA239" s="105"/>
      <c r="AB239" s="105"/>
      <c r="AC239" s="105"/>
    </row>
    <row r="240" spans="1:29" ht="12.75" customHeight="1">
      <c r="A240" s="105"/>
      <c r="B240" s="105"/>
      <c r="C240" s="105"/>
      <c r="D240" s="105"/>
      <c r="E240" s="105"/>
      <c r="F240" s="105"/>
      <c r="G240" s="105"/>
      <c r="H240" s="105"/>
      <c r="I240" s="143"/>
      <c r="J240" s="105"/>
      <c r="K240" s="105"/>
      <c r="L240" s="105"/>
      <c r="M240" s="105"/>
      <c r="N240" s="105"/>
      <c r="O240" s="105"/>
      <c r="P240" s="105"/>
      <c r="Q240" s="105"/>
      <c r="R240" s="105"/>
      <c r="S240" s="105"/>
      <c r="T240" s="105"/>
      <c r="U240" s="105"/>
      <c r="V240" s="105"/>
      <c r="W240" s="105"/>
      <c r="X240" s="105"/>
      <c r="Y240" s="105"/>
      <c r="Z240" s="105"/>
      <c r="AA240" s="105"/>
      <c r="AB240" s="105"/>
      <c r="AC240" s="105"/>
    </row>
    <row r="241" spans="1:29" ht="12.75" customHeight="1">
      <c r="A241" s="105"/>
      <c r="B241" s="105"/>
      <c r="C241" s="105"/>
      <c r="D241" s="105"/>
      <c r="E241" s="105"/>
      <c r="F241" s="105"/>
      <c r="G241" s="105"/>
      <c r="H241" s="105"/>
      <c r="I241" s="143"/>
      <c r="J241" s="105"/>
      <c r="K241" s="105"/>
      <c r="L241" s="105"/>
      <c r="M241" s="105"/>
      <c r="N241" s="105"/>
      <c r="O241" s="105"/>
      <c r="P241" s="105"/>
      <c r="Q241" s="105"/>
      <c r="R241" s="105"/>
      <c r="S241" s="105"/>
      <c r="T241" s="105"/>
      <c r="U241" s="105"/>
      <c r="V241" s="105"/>
      <c r="W241" s="105"/>
      <c r="X241" s="105"/>
      <c r="Y241" s="105"/>
      <c r="Z241" s="105"/>
      <c r="AA241" s="105"/>
      <c r="AB241" s="105"/>
      <c r="AC241" s="105"/>
    </row>
    <row r="242" spans="1:29" ht="12.75" customHeight="1">
      <c r="A242" s="105"/>
      <c r="B242" s="105"/>
      <c r="C242" s="105"/>
      <c r="D242" s="105"/>
      <c r="E242" s="105"/>
      <c r="F242" s="105"/>
      <c r="G242" s="105"/>
      <c r="H242" s="105"/>
      <c r="I242" s="143"/>
      <c r="J242" s="105"/>
      <c r="K242" s="105"/>
      <c r="L242" s="105"/>
      <c r="M242" s="105"/>
      <c r="N242" s="105"/>
      <c r="O242" s="105"/>
      <c r="P242" s="105"/>
      <c r="Q242" s="105"/>
      <c r="R242" s="105"/>
      <c r="S242" s="105"/>
      <c r="T242" s="105"/>
      <c r="U242" s="105"/>
      <c r="V242" s="105"/>
      <c r="W242" s="105"/>
      <c r="X242" s="105"/>
      <c r="Y242" s="105"/>
      <c r="Z242" s="105"/>
      <c r="AA242" s="105"/>
      <c r="AB242" s="105"/>
      <c r="AC242" s="105"/>
    </row>
    <row r="243" spans="1:29" ht="12.75" customHeight="1">
      <c r="A243" s="105"/>
      <c r="B243" s="105"/>
      <c r="C243" s="105"/>
      <c r="D243" s="105"/>
      <c r="E243" s="105"/>
      <c r="F243" s="105"/>
      <c r="G243" s="105"/>
      <c r="H243" s="105"/>
      <c r="I243" s="143"/>
      <c r="J243" s="105"/>
      <c r="K243" s="105"/>
      <c r="L243" s="105"/>
      <c r="M243" s="105"/>
      <c r="N243" s="105"/>
      <c r="O243" s="105"/>
      <c r="P243" s="105"/>
      <c r="Q243" s="105"/>
      <c r="R243" s="105"/>
      <c r="S243" s="105"/>
      <c r="T243" s="105"/>
      <c r="U243" s="105"/>
      <c r="V243" s="105"/>
      <c r="W243" s="105"/>
      <c r="X243" s="105"/>
      <c r="Y243" s="105"/>
      <c r="Z243" s="105"/>
      <c r="AA243" s="105"/>
      <c r="AB243" s="105"/>
      <c r="AC243" s="105"/>
    </row>
    <row r="244" spans="1:29" ht="12.75" customHeight="1">
      <c r="A244" s="105"/>
      <c r="B244" s="105"/>
      <c r="C244" s="105"/>
      <c r="D244" s="105"/>
      <c r="E244" s="105"/>
      <c r="F244" s="105"/>
      <c r="G244" s="105"/>
      <c r="H244" s="105"/>
      <c r="I244" s="143"/>
      <c r="J244" s="105"/>
      <c r="K244" s="105"/>
      <c r="L244" s="105"/>
      <c r="M244" s="105"/>
      <c r="N244" s="105"/>
      <c r="O244" s="105"/>
      <c r="P244" s="105"/>
      <c r="Q244" s="105"/>
      <c r="R244" s="105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5"/>
    </row>
    <row r="245" spans="1:29" ht="12.75" customHeight="1">
      <c r="A245" s="105"/>
      <c r="B245" s="105"/>
      <c r="C245" s="105"/>
      <c r="D245" s="105"/>
      <c r="E245" s="105"/>
      <c r="F245" s="105"/>
      <c r="G245" s="105"/>
      <c r="H245" s="105"/>
      <c r="I245" s="143"/>
      <c r="J245" s="105"/>
      <c r="K245" s="105"/>
      <c r="L245" s="105"/>
      <c r="M245" s="105"/>
      <c r="N245" s="105"/>
      <c r="O245" s="105"/>
      <c r="P245" s="105"/>
      <c r="Q245" s="105"/>
      <c r="R245" s="105"/>
      <c r="S245" s="105"/>
      <c r="T245" s="105"/>
      <c r="U245" s="105"/>
      <c r="V245" s="105"/>
      <c r="W245" s="105"/>
      <c r="X245" s="105"/>
      <c r="Y245" s="105"/>
      <c r="Z245" s="105"/>
      <c r="AA245" s="105"/>
      <c r="AB245" s="105"/>
      <c r="AC245" s="105"/>
    </row>
    <row r="246" spans="1:29" ht="12.75" customHeight="1">
      <c r="A246" s="105"/>
      <c r="B246" s="105"/>
      <c r="C246" s="105"/>
      <c r="D246" s="105"/>
      <c r="E246" s="105"/>
      <c r="F246" s="105"/>
      <c r="G246" s="105"/>
      <c r="H246" s="105"/>
      <c r="I246" s="143"/>
      <c r="J246" s="105"/>
      <c r="K246" s="105"/>
      <c r="L246" s="105"/>
      <c r="M246" s="105"/>
      <c r="N246" s="105"/>
      <c r="O246" s="105"/>
      <c r="P246" s="105"/>
      <c r="Q246" s="105"/>
      <c r="R246" s="105"/>
      <c r="S246" s="105"/>
      <c r="T246" s="105"/>
      <c r="U246" s="105"/>
      <c r="V246" s="105"/>
      <c r="W246" s="105"/>
      <c r="X246" s="105"/>
      <c r="Y246" s="105"/>
      <c r="Z246" s="105"/>
      <c r="AA246" s="105"/>
      <c r="AB246" s="105"/>
      <c r="AC246" s="105"/>
    </row>
    <row r="247" spans="1:29" ht="12.75" customHeight="1">
      <c r="A247" s="105"/>
      <c r="B247" s="105"/>
      <c r="C247" s="105"/>
      <c r="D247" s="105"/>
      <c r="E247" s="105"/>
      <c r="F247" s="105"/>
      <c r="G247" s="105"/>
      <c r="H247" s="105"/>
      <c r="I247" s="143"/>
      <c r="J247" s="105"/>
      <c r="K247" s="105"/>
      <c r="L247" s="105"/>
      <c r="M247" s="105"/>
      <c r="N247" s="105"/>
      <c r="O247" s="105"/>
      <c r="P247" s="105"/>
      <c r="Q247" s="105"/>
      <c r="R247" s="105"/>
      <c r="S247" s="105"/>
      <c r="T247" s="105"/>
      <c r="U247" s="105"/>
      <c r="V247" s="105"/>
      <c r="W247" s="105"/>
      <c r="X247" s="105"/>
      <c r="Y247" s="105"/>
      <c r="Z247" s="105"/>
      <c r="AA247" s="105"/>
      <c r="AB247" s="105"/>
      <c r="AC247" s="105"/>
    </row>
    <row r="248" spans="1:29" ht="12.75" customHeight="1">
      <c r="A248" s="105"/>
      <c r="B248" s="105"/>
      <c r="C248" s="105"/>
      <c r="D248" s="105"/>
      <c r="E248" s="105"/>
      <c r="F248" s="105"/>
      <c r="G248" s="105"/>
      <c r="H248" s="105"/>
      <c r="I248" s="143"/>
      <c r="J248" s="105"/>
      <c r="K248" s="105"/>
      <c r="L248" s="105"/>
      <c r="M248" s="105"/>
      <c r="N248" s="105"/>
      <c r="O248" s="105"/>
      <c r="P248" s="105"/>
      <c r="Q248" s="105"/>
      <c r="R248" s="105"/>
      <c r="S248" s="105"/>
      <c r="T248" s="105"/>
      <c r="U248" s="105"/>
      <c r="V248" s="105"/>
      <c r="W248" s="105"/>
      <c r="X248" s="105"/>
      <c r="Y248" s="105"/>
      <c r="Z248" s="105"/>
      <c r="AA248" s="105"/>
      <c r="AB248" s="105"/>
      <c r="AC248" s="105"/>
    </row>
    <row r="249" spans="1:29" ht="12.75" customHeight="1">
      <c r="A249" s="105"/>
      <c r="B249" s="105"/>
      <c r="C249" s="105"/>
      <c r="D249" s="105"/>
      <c r="E249" s="105"/>
      <c r="F249" s="105"/>
      <c r="G249" s="105"/>
      <c r="H249" s="105"/>
      <c r="I249" s="143"/>
      <c r="J249" s="105"/>
      <c r="K249" s="105"/>
      <c r="L249" s="105"/>
      <c r="M249" s="105"/>
      <c r="N249" s="105"/>
      <c r="O249" s="105"/>
      <c r="P249" s="105"/>
      <c r="Q249" s="105"/>
      <c r="R249" s="105"/>
      <c r="S249" s="105"/>
      <c r="T249" s="105"/>
      <c r="U249" s="105"/>
      <c r="V249" s="105"/>
      <c r="W249" s="105"/>
      <c r="X249" s="105"/>
      <c r="Y249" s="105"/>
      <c r="Z249" s="105"/>
      <c r="AA249" s="105"/>
      <c r="AB249" s="105"/>
      <c r="AC249" s="105"/>
    </row>
    <row r="250" spans="1:29" ht="12.75" customHeight="1">
      <c r="A250" s="105"/>
      <c r="B250" s="105"/>
      <c r="C250" s="105"/>
      <c r="D250" s="105"/>
      <c r="E250" s="105"/>
      <c r="F250" s="105"/>
      <c r="G250" s="105"/>
      <c r="H250" s="105"/>
      <c r="I250" s="143"/>
      <c r="J250" s="105"/>
      <c r="K250" s="105"/>
      <c r="L250" s="105"/>
      <c r="M250" s="105"/>
      <c r="N250" s="105"/>
      <c r="O250" s="105"/>
      <c r="P250" s="105"/>
      <c r="Q250" s="105"/>
      <c r="R250" s="105"/>
      <c r="S250" s="105"/>
      <c r="T250" s="105"/>
      <c r="U250" s="105"/>
      <c r="V250" s="105"/>
      <c r="W250" s="105"/>
      <c r="X250" s="105"/>
      <c r="Y250" s="105"/>
      <c r="Z250" s="105"/>
      <c r="AA250" s="105"/>
      <c r="AB250" s="105"/>
      <c r="AC250" s="105"/>
    </row>
    <row r="251" spans="1:29" ht="12.75" customHeight="1">
      <c r="A251" s="105"/>
      <c r="B251" s="105"/>
      <c r="C251" s="105"/>
      <c r="D251" s="105"/>
      <c r="E251" s="105"/>
      <c r="F251" s="105"/>
      <c r="G251" s="105"/>
      <c r="H251" s="105"/>
      <c r="I251" s="143"/>
      <c r="J251" s="105"/>
      <c r="K251" s="105"/>
      <c r="L251" s="105"/>
      <c r="M251" s="105"/>
      <c r="N251" s="105"/>
      <c r="O251" s="105"/>
      <c r="P251" s="105"/>
      <c r="Q251" s="105"/>
      <c r="R251" s="105"/>
      <c r="S251" s="105"/>
      <c r="T251" s="105"/>
      <c r="U251" s="105"/>
      <c r="V251" s="105"/>
      <c r="W251" s="105"/>
      <c r="X251" s="105"/>
      <c r="Y251" s="105"/>
      <c r="Z251" s="105"/>
      <c r="AA251" s="105"/>
      <c r="AB251" s="105"/>
      <c r="AC251" s="105"/>
    </row>
    <row r="252" spans="1:29" ht="12.75" customHeight="1">
      <c r="A252" s="105"/>
      <c r="B252" s="105"/>
      <c r="C252" s="105"/>
      <c r="D252" s="105"/>
      <c r="E252" s="105"/>
      <c r="F252" s="105"/>
      <c r="G252" s="105"/>
      <c r="H252" s="105"/>
      <c r="I252" s="143"/>
      <c r="J252" s="105"/>
      <c r="K252" s="105"/>
      <c r="L252" s="105"/>
      <c r="M252" s="105"/>
      <c r="N252" s="105"/>
      <c r="O252" s="105"/>
      <c r="P252" s="105"/>
      <c r="Q252" s="105"/>
      <c r="R252" s="105"/>
      <c r="S252" s="105"/>
      <c r="T252" s="105"/>
      <c r="U252" s="105"/>
      <c r="V252" s="105"/>
      <c r="W252" s="105"/>
      <c r="X252" s="105"/>
      <c r="Y252" s="105"/>
      <c r="Z252" s="105"/>
      <c r="AA252" s="105"/>
      <c r="AB252" s="105"/>
      <c r="AC252" s="105"/>
    </row>
    <row r="253" spans="1:29" ht="12.75" customHeight="1">
      <c r="A253" s="105"/>
      <c r="B253" s="105"/>
      <c r="C253" s="105"/>
      <c r="D253" s="105"/>
      <c r="E253" s="105"/>
      <c r="F253" s="105"/>
      <c r="G253" s="105"/>
      <c r="H253" s="105"/>
      <c r="I253" s="143"/>
      <c r="J253" s="105"/>
      <c r="K253" s="105"/>
      <c r="L253" s="105"/>
      <c r="M253" s="105"/>
      <c r="N253" s="105"/>
      <c r="O253" s="105"/>
      <c r="P253" s="105"/>
      <c r="Q253" s="105"/>
      <c r="R253" s="105"/>
      <c r="S253" s="105"/>
      <c r="T253" s="105"/>
      <c r="U253" s="105"/>
      <c r="V253" s="105"/>
      <c r="W253" s="105"/>
      <c r="X253" s="105"/>
      <c r="Y253" s="105"/>
      <c r="Z253" s="105"/>
      <c r="AA253" s="105"/>
      <c r="AB253" s="105"/>
      <c r="AC253" s="105"/>
    </row>
    <row r="254" spans="1:29" ht="12.75" customHeight="1">
      <c r="A254" s="105"/>
      <c r="B254" s="105"/>
      <c r="C254" s="105"/>
      <c r="D254" s="105"/>
      <c r="E254" s="105"/>
      <c r="F254" s="105"/>
      <c r="G254" s="105"/>
      <c r="H254" s="105"/>
      <c r="I254" s="143"/>
      <c r="J254" s="105"/>
      <c r="K254" s="105"/>
      <c r="L254" s="105"/>
      <c r="M254" s="105"/>
      <c r="N254" s="105"/>
      <c r="O254" s="105"/>
      <c r="P254" s="105"/>
      <c r="Q254" s="105"/>
      <c r="R254" s="105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5"/>
    </row>
    <row r="255" spans="1:29" ht="12.75" customHeight="1">
      <c r="A255" s="105"/>
      <c r="B255" s="105"/>
      <c r="C255" s="105"/>
      <c r="D255" s="105"/>
      <c r="E255" s="105"/>
      <c r="F255" s="105"/>
      <c r="G255" s="105"/>
      <c r="H255" s="105"/>
      <c r="I255" s="143"/>
      <c r="J255" s="105"/>
      <c r="K255" s="105"/>
      <c r="L255" s="105"/>
      <c r="M255" s="105"/>
      <c r="N255" s="105"/>
      <c r="O255" s="105"/>
      <c r="P255" s="105"/>
      <c r="Q255" s="105"/>
      <c r="R255" s="105"/>
      <c r="S255" s="105"/>
      <c r="T255" s="105"/>
      <c r="U255" s="105"/>
      <c r="V255" s="105"/>
      <c r="W255" s="105"/>
      <c r="X255" s="105"/>
      <c r="Y255" s="105"/>
      <c r="Z255" s="105"/>
      <c r="AA255" s="105"/>
      <c r="AB255" s="105"/>
      <c r="AC255" s="105"/>
    </row>
    <row r="256" spans="1:29" ht="12.75" customHeight="1">
      <c r="A256" s="105"/>
      <c r="B256" s="105"/>
      <c r="C256" s="105"/>
      <c r="D256" s="105"/>
      <c r="E256" s="105"/>
      <c r="F256" s="105"/>
      <c r="G256" s="105"/>
      <c r="H256" s="105"/>
      <c r="I256" s="143"/>
      <c r="J256" s="105"/>
      <c r="K256" s="105"/>
      <c r="L256" s="105"/>
      <c r="M256" s="105"/>
      <c r="N256" s="105"/>
      <c r="O256" s="105"/>
      <c r="P256" s="105"/>
      <c r="Q256" s="105"/>
      <c r="R256" s="105"/>
      <c r="S256" s="105"/>
      <c r="T256" s="105"/>
      <c r="U256" s="105"/>
      <c r="V256" s="105"/>
      <c r="W256" s="105"/>
      <c r="X256" s="105"/>
      <c r="Y256" s="105"/>
      <c r="Z256" s="105"/>
      <c r="AA256" s="105"/>
      <c r="AB256" s="105"/>
      <c r="AC256" s="105"/>
    </row>
    <row r="257" spans="1:29" ht="12.75" customHeight="1">
      <c r="A257" s="105"/>
      <c r="B257" s="105"/>
      <c r="C257" s="105"/>
      <c r="D257" s="105"/>
      <c r="E257" s="105"/>
      <c r="F257" s="105"/>
      <c r="G257" s="105"/>
      <c r="H257" s="105"/>
      <c r="I257" s="143"/>
      <c r="J257" s="105"/>
      <c r="K257" s="105"/>
      <c r="L257" s="105"/>
      <c r="M257" s="105"/>
      <c r="N257" s="105"/>
      <c r="O257" s="105"/>
      <c r="P257" s="105"/>
      <c r="Q257" s="105"/>
      <c r="R257" s="105"/>
      <c r="S257" s="105"/>
      <c r="T257" s="105"/>
      <c r="U257" s="105"/>
      <c r="V257" s="105"/>
      <c r="W257" s="105"/>
      <c r="X257" s="105"/>
      <c r="Y257" s="105"/>
      <c r="Z257" s="105"/>
      <c r="AA257" s="105"/>
      <c r="AB257" s="105"/>
      <c r="AC257" s="105"/>
    </row>
    <row r="258" spans="1:29" ht="12.75" customHeight="1">
      <c r="A258" s="105"/>
      <c r="B258" s="105"/>
      <c r="C258" s="105"/>
      <c r="D258" s="105"/>
      <c r="E258" s="105"/>
      <c r="F258" s="105"/>
      <c r="G258" s="105"/>
      <c r="H258" s="105"/>
      <c r="I258" s="143"/>
      <c r="J258" s="105"/>
      <c r="K258" s="105"/>
      <c r="L258" s="105"/>
      <c r="M258" s="105"/>
      <c r="N258" s="105"/>
      <c r="O258" s="105"/>
      <c r="P258" s="105"/>
      <c r="Q258" s="105"/>
      <c r="R258" s="105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5"/>
    </row>
    <row r="259" spans="1:29" ht="12.75" customHeight="1">
      <c r="A259" s="105"/>
      <c r="B259" s="105"/>
      <c r="C259" s="105"/>
      <c r="D259" s="105"/>
      <c r="E259" s="105"/>
      <c r="F259" s="105"/>
      <c r="G259" s="105"/>
      <c r="H259" s="105"/>
      <c r="I259" s="143"/>
      <c r="J259" s="105"/>
      <c r="K259" s="105"/>
      <c r="L259" s="105"/>
      <c r="M259" s="105"/>
      <c r="N259" s="105"/>
      <c r="O259" s="105"/>
      <c r="P259" s="105"/>
      <c r="Q259" s="105"/>
      <c r="R259" s="105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5"/>
    </row>
    <row r="260" spans="1:29" ht="12.75" customHeight="1">
      <c r="A260" s="105"/>
      <c r="B260" s="105"/>
      <c r="C260" s="105"/>
      <c r="D260" s="105"/>
      <c r="E260" s="105"/>
      <c r="F260" s="105"/>
      <c r="G260" s="105"/>
      <c r="H260" s="105"/>
      <c r="I260" s="143"/>
      <c r="J260" s="105"/>
      <c r="K260" s="105"/>
      <c r="L260" s="105"/>
      <c r="M260" s="105"/>
      <c r="N260" s="105"/>
      <c r="O260" s="105"/>
      <c r="P260" s="105"/>
      <c r="Q260" s="105"/>
      <c r="R260" s="105"/>
      <c r="S260" s="105"/>
      <c r="T260" s="105"/>
      <c r="U260" s="105"/>
      <c r="V260" s="105"/>
      <c r="W260" s="105"/>
      <c r="X260" s="105"/>
      <c r="Y260" s="105"/>
      <c r="Z260" s="105"/>
      <c r="AA260" s="105"/>
      <c r="AB260" s="105"/>
      <c r="AC260" s="105"/>
    </row>
    <row r="261" spans="1:29" ht="12.75" customHeight="1">
      <c r="A261" s="105"/>
      <c r="B261" s="105"/>
      <c r="C261" s="105"/>
      <c r="D261" s="105"/>
      <c r="E261" s="105"/>
      <c r="F261" s="105"/>
      <c r="G261" s="105"/>
      <c r="H261" s="105"/>
      <c r="I261" s="143"/>
      <c r="J261" s="105"/>
      <c r="K261" s="105"/>
      <c r="L261" s="105"/>
      <c r="M261" s="105"/>
      <c r="N261" s="105"/>
      <c r="O261" s="105"/>
      <c r="P261" s="105"/>
      <c r="Q261" s="105"/>
      <c r="R261" s="105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5"/>
    </row>
    <row r="262" spans="1:29" ht="12.75" customHeight="1">
      <c r="A262" s="105"/>
      <c r="B262" s="105"/>
      <c r="C262" s="105"/>
      <c r="D262" s="105"/>
      <c r="E262" s="105"/>
      <c r="F262" s="105"/>
      <c r="G262" s="105"/>
      <c r="H262" s="105"/>
      <c r="I262" s="143"/>
      <c r="J262" s="105"/>
      <c r="K262" s="105"/>
      <c r="L262" s="105"/>
      <c r="M262" s="105"/>
      <c r="N262" s="105"/>
      <c r="O262" s="105"/>
      <c r="P262" s="105"/>
      <c r="Q262" s="105"/>
      <c r="R262" s="105"/>
      <c r="S262" s="105"/>
      <c r="T262" s="105"/>
      <c r="U262" s="105"/>
      <c r="V262" s="105"/>
      <c r="W262" s="105"/>
      <c r="X262" s="105"/>
      <c r="Y262" s="105"/>
      <c r="Z262" s="105"/>
      <c r="AA262" s="105"/>
      <c r="AB262" s="105"/>
      <c r="AC262" s="105"/>
    </row>
    <row r="263" spans="1:29" ht="12.75" customHeight="1">
      <c r="A263" s="105"/>
      <c r="B263" s="105"/>
      <c r="C263" s="105"/>
      <c r="D263" s="105"/>
      <c r="E263" s="105"/>
      <c r="F263" s="105"/>
      <c r="G263" s="105"/>
      <c r="H263" s="105"/>
      <c r="I263" s="143"/>
      <c r="J263" s="105"/>
      <c r="K263" s="105"/>
      <c r="L263" s="105"/>
      <c r="M263" s="105"/>
      <c r="N263" s="105"/>
      <c r="O263" s="105"/>
      <c r="P263" s="105"/>
      <c r="Q263" s="105"/>
      <c r="R263" s="105"/>
      <c r="S263" s="105"/>
      <c r="T263" s="105"/>
      <c r="U263" s="105"/>
      <c r="V263" s="105"/>
      <c r="W263" s="105"/>
      <c r="X263" s="105"/>
      <c r="Y263" s="105"/>
      <c r="Z263" s="105"/>
      <c r="AA263" s="105"/>
      <c r="AB263" s="105"/>
      <c r="AC263" s="105"/>
    </row>
    <row r="264" spans="1:29" ht="12.75" customHeight="1">
      <c r="A264" s="105"/>
      <c r="B264" s="105"/>
      <c r="C264" s="105"/>
      <c r="D264" s="105"/>
      <c r="E264" s="105"/>
      <c r="F264" s="105"/>
      <c r="G264" s="105"/>
      <c r="H264" s="105"/>
      <c r="I264" s="143"/>
      <c r="J264" s="105"/>
      <c r="K264" s="105"/>
      <c r="L264" s="105"/>
      <c r="M264" s="105"/>
      <c r="N264" s="105"/>
      <c r="O264" s="105"/>
      <c r="P264" s="105"/>
      <c r="Q264" s="105"/>
      <c r="R264" s="105"/>
      <c r="S264" s="105"/>
      <c r="T264" s="105"/>
      <c r="U264" s="105"/>
      <c r="V264" s="105"/>
      <c r="W264" s="105"/>
      <c r="X264" s="105"/>
      <c r="Y264" s="105"/>
      <c r="Z264" s="105"/>
      <c r="AA264" s="105"/>
      <c r="AB264" s="105"/>
      <c r="AC264" s="105"/>
    </row>
    <row r="265" spans="1:29" ht="12.75" customHeight="1">
      <c r="A265" s="105"/>
      <c r="B265" s="105"/>
      <c r="C265" s="105"/>
      <c r="D265" s="105"/>
      <c r="E265" s="105"/>
      <c r="F265" s="105"/>
      <c r="G265" s="105"/>
      <c r="H265" s="105"/>
      <c r="I265" s="143"/>
      <c r="J265" s="105"/>
      <c r="K265" s="105"/>
      <c r="L265" s="105"/>
      <c r="M265" s="105"/>
      <c r="N265" s="105"/>
      <c r="O265" s="105"/>
      <c r="P265" s="105"/>
      <c r="Q265" s="105"/>
      <c r="R265" s="105"/>
      <c r="S265" s="105"/>
      <c r="T265" s="105"/>
      <c r="U265" s="105"/>
      <c r="V265" s="105"/>
      <c r="W265" s="105"/>
      <c r="X265" s="105"/>
      <c r="Y265" s="105"/>
      <c r="Z265" s="105"/>
      <c r="AA265" s="105"/>
      <c r="AB265" s="105"/>
      <c r="AC265" s="105"/>
    </row>
    <row r="266" spans="1:29" ht="12.75" customHeight="1">
      <c r="A266" s="105"/>
      <c r="B266" s="105"/>
      <c r="C266" s="105"/>
      <c r="D266" s="105"/>
      <c r="E266" s="105"/>
      <c r="F266" s="105"/>
      <c r="G266" s="105"/>
      <c r="H266" s="105"/>
      <c r="I266" s="143"/>
      <c r="J266" s="105"/>
      <c r="K266" s="105"/>
      <c r="L266" s="105"/>
      <c r="M266" s="105"/>
      <c r="N266" s="105"/>
      <c r="O266" s="105"/>
      <c r="P266" s="105"/>
      <c r="Q266" s="105"/>
      <c r="R266" s="105"/>
      <c r="S266" s="105"/>
      <c r="T266" s="105"/>
      <c r="U266" s="105"/>
      <c r="V266" s="105"/>
      <c r="W266" s="105"/>
      <c r="X266" s="105"/>
      <c r="Y266" s="105"/>
      <c r="Z266" s="105"/>
      <c r="AA266" s="105"/>
      <c r="AB266" s="105"/>
      <c r="AC266" s="105"/>
    </row>
    <row r="267" spans="1:29" ht="12.75" customHeight="1">
      <c r="A267" s="105"/>
      <c r="B267" s="105"/>
      <c r="C267" s="105"/>
      <c r="D267" s="105"/>
      <c r="E267" s="105"/>
      <c r="F267" s="105"/>
      <c r="G267" s="105"/>
      <c r="H267" s="105"/>
      <c r="I267" s="143"/>
      <c r="J267" s="105"/>
      <c r="K267" s="105"/>
      <c r="L267" s="105"/>
      <c r="M267" s="105"/>
      <c r="N267" s="105"/>
      <c r="O267" s="105"/>
      <c r="P267" s="105"/>
      <c r="Q267" s="105"/>
      <c r="R267" s="105"/>
      <c r="S267" s="105"/>
      <c r="T267" s="105"/>
      <c r="U267" s="105"/>
      <c r="V267" s="105"/>
      <c r="W267" s="105"/>
      <c r="X267" s="105"/>
      <c r="Y267" s="105"/>
      <c r="Z267" s="105"/>
      <c r="AA267" s="105"/>
      <c r="AB267" s="105"/>
      <c r="AC267" s="105"/>
    </row>
    <row r="268" spans="1:29" ht="12.75" customHeight="1">
      <c r="A268" s="105"/>
      <c r="B268" s="105"/>
      <c r="C268" s="105"/>
      <c r="D268" s="105"/>
      <c r="E268" s="105"/>
      <c r="F268" s="105"/>
      <c r="G268" s="105"/>
      <c r="H268" s="105"/>
      <c r="I268" s="143"/>
      <c r="J268" s="105"/>
      <c r="K268" s="105"/>
      <c r="L268" s="105"/>
      <c r="M268" s="105"/>
      <c r="N268" s="105"/>
      <c r="O268" s="105"/>
      <c r="P268" s="105"/>
      <c r="Q268" s="105"/>
      <c r="R268" s="105"/>
      <c r="S268" s="105"/>
      <c r="T268" s="105"/>
      <c r="U268" s="105"/>
      <c r="V268" s="105"/>
      <c r="W268" s="105"/>
      <c r="X268" s="105"/>
      <c r="Y268" s="105"/>
      <c r="Z268" s="105"/>
      <c r="AA268" s="105"/>
      <c r="AB268" s="105"/>
      <c r="AC268" s="105"/>
    </row>
    <row r="269" spans="1:29" ht="12.75" customHeight="1">
      <c r="A269" s="105"/>
      <c r="B269" s="105"/>
      <c r="C269" s="105"/>
      <c r="D269" s="105"/>
      <c r="E269" s="105"/>
      <c r="F269" s="105"/>
      <c r="G269" s="105"/>
      <c r="H269" s="105"/>
      <c r="I269" s="143"/>
      <c r="J269" s="105"/>
      <c r="K269" s="105"/>
      <c r="L269" s="105"/>
      <c r="M269" s="105"/>
      <c r="N269" s="105"/>
      <c r="O269" s="105"/>
      <c r="P269" s="105"/>
      <c r="Q269" s="105"/>
      <c r="R269" s="105"/>
      <c r="S269" s="105"/>
      <c r="T269" s="105"/>
      <c r="U269" s="105"/>
      <c r="V269" s="105"/>
      <c r="W269" s="105"/>
      <c r="X269" s="105"/>
      <c r="Y269" s="105"/>
      <c r="Z269" s="105"/>
      <c r="AA269" s="105"/>
      <c r="AB269" s="105"/>
      <c r="AC269" s="105"/>
    </row>
    <row r="270" spans="1:29" ht="12.75" customHeight="1">
      <c r="A270" s="105"/>
      <c r="B270" s="105"/>
      <c r="C270" s="105"/>
      <c r="D270" s="105"/>
      <c r="E270" s="105"/>
      <c r="F270" s="105"/>
      <c r="G270" s="105"/>
      <c r="H270" s="105"/>
      <c r="I270" s="143"/>
      <c r="J270" s="105"/>
      <c r="K270" s="105"/>
      <c r="L270" s="105"/>
      <c r="M270" s="105"/>
      <c r="N270" s="105"/>
      <c r="O270" s="105"/>
      <c r="P270" s="105"/>
      <c r="Q270" s="105"/>
      <c r="R270" s="105"/>
      <c r="S270" s="105"/>
      <c r="T270" s="105"/>
      <c r="U270" s="105"/>
      <c r="V270" s="105"/>
      <c r="W270" s="105"/>
      <c r="X270" s="105"/>
      <c r="Y270" s="105"/>
      <c r="Z270" s="105"/>
      <c r="AA270" s="105"/>
      <c r="AB270" s="105"/>
      <c r="AC270" s="105"/>
    </row>
    <row r="271" spans="1:29" ht="12.75" customHeight="1">
      <c r="A271" s="105"/>
      <c r="B271" s="105"/>
      <c r="C271" s="105"/>
      <c r="D271" s="105"/>
      <c r="E271" s="105"/>
      <c r="F271" s="105"/>
      <c r="G271" s="105"/>
      <c r="H271" s="105"/>
      <c r="I271" s="143"/>
      <c r="J271" s="105"/>
      <c r="K271" s="105"/>
      <c r="L271" s="105"/>
      <c r="M271" s="105"/>
      <c r="N271" s="105"/>
      <c r="O271" s="105"/>
      <c r="P271" s="105"/>
      <c r="Q271" s="105"/>
      <c r="R271" s="105"/>
      <c r="S271" s="105"/>
      <c r="T271" s="105"/>
      <c r="U271" s="105"/>
      <c r="V271" s="105"/>
      <c r="W271" s="105"/>
      <c r="X271" s="105"/>
      <c r="Y271" s="105"/>
      <c r="Z271" s="105"/>
      <c r="AA271" s="105"/>
      <c r="AB271" s="105"/>
      <c r="AC271" s="105"/>
    </row>
    <row r="272" spans="1:29" ht="12.75" customHeight="1">
      <c r="A272" s="105"/>
      <c r="B272" s="105"/>
      <c r="C272" s="105"/>
      <c r="D272" s="105"/>
      <c r="E272" s="105"/>
      <c r="F272" s="105"/>
      <c r="G272" s="105"/>
      <c r="H272" s="105"/>
      <c r="I272" s="143"/>
      <c r="J272" s="105"/>
      <c r="K272" s="105"/>
      <c r="L272" s="105"/>
      <c r="M272" s="105"/>
      <c r="N272" s="105"/>
      <c r="O272" s="105"/>
      <c r="P272" s="105"/>
      <c r="Q272" s="105"/>
      <c r="R272" s="105"/>
      <c r="S272" s="105"/>
      <c r="T272" s="105"/>
      <c r="U272" s="105"/>
      <c r="V272" s="105"/>
      <c r="W272" s="105"/>
      <c r="X272" s="105"/>
      <c r="Y272" s="105"/>
      <c r="Z272" s="105"/>
      <c r="AA272" s="105"/>
      <c r="AB272" s="105"/>
      <c r="AC272" s="105"/>
    </row>
    <row r="273" spans="1:29" ht="12.75" customHeight="1">
      <c r="A273" s="105"/>
      <c r="B273" s="105"/>
      <c r="C273" s="105"/>
      <c r="D273" s="105"/>
      <c r="E273" s="105"/>
      <c r="F273" s="105"/>
      <c r="G273" s="105"/>
      <c r="H273" s="105"/>
      <c r="I273" s="143"/>
      <c r="J273" s="105"/>
      <c r="K273" s="105"/>
      <c r="L273" s="105"/>
      <c r="M273" s="105"/>
      <c r="N273" s="105"/>
      <c r="O273" s="105"/>
      <c r="P273" s="105"/>
      <c r="Q273" s="105"/>
      <c r="R273" s="105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5"/>
    </row>
    <row r="274" spans="1:29" ht="12.75" customHeight="1">
      <c r="A274" s="105"/>
      <c r="B274" s="105"/>
      <c r="C274" s="105"/>
      <c r="D274" s="105"/>
      <c r="E274" s="105"/>
      <c r="F274" s="105"/>
      <c r="G274" s="105"/>
      <c r="H274" s="105"/>
      <c r="I274" s="143"/>
      <c r="J274" s="105"/>
      <c r="K274" s="105"/>
      <c r="L274" s="105"/>
      <c r="M274" s="105"/>
      <c r="N274" s="105"/>
      <c r="O274" s="105"/>
      <c r="P274" s="105"/>
      <c r="Q274" s="105"/>
      <c r="R274" s="105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5"/>
    </row>
    <row r="275" spans="1:29" ht="12.75" customHeight="1">
      <c r="A275" s="105"/>
      <c r="B275" s="105"/>
      <c r="C275" s="105"/>
      <c r="D275" s="105"/>
      <c r="E275" s="105"/>
      <c r="F275" s="105"/>
      <c r="G275" s="105"/>
      <c r="H275" s="105"/>
      <c r="I275" s="143"/>
      <c r="J275" s="105"/>
      <c r="K275" s="105"/>
      <c r="L275" s="105"/>
      <c r="M275" s="105"/>
      <c r="N275" s="105"/>
      <c r="O275" s="105"/>
      <c r="P275" s="105"/>
      <c r="Q275" s="105"/>
      <c r="R275" s="105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5"/>
    </row>
    <row r="276" spans="1:29" ht="12.75" customHeight="1">
      <c r="A276" s="105"/>
      <c r="B276" s="105"/>
      <c r="C276" s="105"/>
      <c r="D276" s="105"/>
      <c r="E276" s="105"/>
      <c r="F276" s="105"/>
      <c r="G276" s="105"/>
      <c r="H276" s="105"/>
      <c r="I276" s="143"/>
      <c r="J276" s="105"/>
      <c r="K276" s="105"/>
      <c r="L276" s="105"/>
      <c r="M276" s="105"/>
      <c r="N276" s="105"/>
      <c r="O276" s="105"/>
      <c r="P276" s="105"/>
      <c r="Q276" s="105"/>
      <c r="R276" s="105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5"/>
    </row>
    <row r="277" spans="1:29" ht="12.75" customHeight="1">
      <c r="A277" s="105"/>
      <c r="B277" s="105"/>
      <c r="C277" s="105"/>
      <c r="D277" s="105"/>
      <c r="E277" s="105"/>
      <c r="F277" s="105"/>
      <c r="G277" s="105"/>
      <c r="H277" s="105"/>
      <c r="I277" s="143"/>
      <c r="J277" s="105"/>
      <c r="K277" s="105"/>
      <c r="L277" s="105"/>
      <c r="M277" s="105"/>
      <c r="N277" s="105"/>
      <c r="O277" s="105"/>
      <c r="P277" s="105"/>
      <c r="Q277" s="105"/>
      <c r="R277" s="105"/>
      <c r="S277" s="105"/>
      <c r="T277" s="105"/>
      <c r="U277" s="105"/>
      <c r="V277" s="105"/>
      <c r="W277" s="105"/>
      <c r="X277" s="105"/>
      <c r="Y277" s="105"/>
      <c r="Z277" s="105"/>
      <c r="AA277" s="105"/>
      <c r="AB277" s="105"/>
      <c r="AC277" s="105"/>
    </row>
    <row r="278" spans="1:29" ht="12.75" customHeight="1">
      <c r="A278" s="105"/>
      <c r="B278" s="105"/>
      <c r="C278" s="105"/>
      <c r="D278" s="105"/>
      <c r="E278" s="105"/>
      <c r="F278" s="105"/>
      <c r="G278" s="105"/>
      <c r="H278" s="105"/>
      <c r="I278" s="143"/>
      <c r="J278" s="105"/>
      <c r="K278" s="105"/>
      <c r="L278" s="105"/>
      <c r="M278" s="105"/>
      <c r="N278" s="105"/>
      <c r="O278" s="105"/>
      <c r="P278" s="105"/>
      <c r="Q278" s="105"/>
      <c r="R278" s="105"/>
      <c r="S278" s="105"/>
      <c r="T278" s="105"/>
      <c r="U278" s="105"/>
      <c r="V278" s="105"/>
      <c r="W278" s="105"/>
      <c r="X278" s="105"/>
      <c r="Y278" s="105"/>
      <c r="Z278" s="105"/>
      <c r="AA278" s="105"/>
      <c r="AB278" s="105"/>
      <c r="AC278" s="105"/>
    </row>
    <row r="279" spans="1:29" ht="12.75" customHeight="1">
      <c r="A279" s="105"/>
      <c r="B279" s="105"/>
      <c r="C279" s="105"/>
      <c r="D279" s="105"/>
      <c r="E279" s="105"/>
      <c r="F279" s="105"/>
      <c r="G279" s="105"/>
      <c r="H279" s="105"/>
      <c r="I279" s="143"/>
      <c r="J279" s="105"/>
      <c r="K279" s="105"/>
      <c r="L279" s="105"/>
      <c r="M279" s="105"/>
      <c r="N279" s="105"/>
      <c r="O279" s="105"/>
      <c r="P279" s="105"/>
      <c r="Q279" s="105"/>
      <c r="R279" s="105"/>
      <c r="S279" s="105"/>
      <c r="T279" s="105"/>
      <c r="U279" s="105"/>
      <c r="V279" s="105"/>
      <c r="W279" s="105"/>
      <c r="X279" s="105"/>
      <c r="Y279" s="105"/>
      <c r="Z279" s="105"/>
      <c r="AA279" s="105"/>
      <c r="AB279" s="105"/>
      <c r="AC279" s="105"/>
    </row>
    <row r="280" spans="1:29" ht="12.75" customHeight="1">
      <c r="A280" s="105"/>
      <c r="B280" s="105"/>
      <c r="C280" s="105"/>
      <c r="D280" s="105"/>
      <c r="E280" s="105"/>
      <c r="F280" s="105"/>
      <c r="G280" s="105"/>
      <c r="H280" s="105"/>
      <c r="I280" s="143"/>
      <c r="J280" s="105"/>
      <c r="K280" s="105"/>
      <c r="L280" s="105"/>
      <c r="M280" s="105"/>
      <c r="N280" s="105"/>
      <c r="O280" s="105"/>
      <c r="P280" s="105"/>
      <c r="Q280" s="105"/>
      <c r="R280" s="105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5"/>
    </row>
    <row r="281" spans="1:29" ht="12.75" customHeight="1">
      <c r="A281" s="105"/>
      <c r="B281" s="105"/>
      <c r="C281" s="105"/>
      <c r="D281" s="105"/>
      <c r="E281" s="105"/>
      <c r="F281" s="105"/>
      <c r="G281" s="105"/>
      <c r="H281" s="105"/>
      <c r="I281" s="143"/>
      <c r="J281" s="105"/>
      <c r="K281" s="105"/>
      <c r="L281" s="105"/>
      <c r="M281" s="105"/>
      <c r="N281" s="105"/>
      <c r="O281" s="105"/>
      <c r="P281" s="105"/>
      <c r="Q281" s="105"/>
      <c r="R281" s="105"/>
      <c r="S281" s="105"/>
      <c r="T281" s="105"/>
      <c r="U281" s="105"/>
      <c r="V281" s="105"/>
      <c r="W281" s="105"/>
      <c r="X281" s="105"/>
      <c r="Y281" s="105"/>
      <c r="Z281" s="105"/>
      <c r="AA281" s="105"/>
      <c r="AB281" s="105"/>
      <c r="AC281" s="105"/>
    </row>
    <row r="282" spans="1:29" ht="12.75" customHeight="1">
      <c r="A282" s="105"/>
      <c r="B282" s="105"/>
      <c r="C282" s="105"/>
      <c r="D282" s="105"/>
      <c r="E282" s="105"/>
      <c r="F282" s="105"/>
      <c r="G282" s="105"/>
      <c r="H282" s="105"/>
      <c r="I282" s="143"/>
      <c r="J282" s="105"/>
      <c r="K282" s="105"/>
      <c r="L282" s="105"/>
      <c r="M282" s="105"/>
      <c r="N282" s="105"/>
      <c r="O282" s="105"/>
      <c r="P282" s="105"/>
      <c r="Q282" s="105"/>
      <c r="R282" s="105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5"/>
    </row>
    <row r="283" spans="1:29" ht="12.75" customHeight="1">
      <c r="A283" s="105"/>
      <c r="B283" s="105"/>
      <c r="C283" s="105"/>
      <c r="D283" s="105"/>
      <c r="E283" s="105"/>
      <c r="F283" s="105"/>
      <c r="G283" s="105"/>
      <c r="H283" s="105"/>
      <c r="I283" s="143"/>
      <c r="J283" s="105"/>
      <c r="K283" s="105"/>
      <c r="L283" s="105"/>
      <c r="M283" s="105"/>
      <c r="N283" s="105"/>
      <c r="O283" s="105"/>
      <c r="P283" s="105"/>
      <c r="Q283" s="105"/>
      <c r="R283" s="105"/>
      <c r="S283" s="105"/>
      <c r="T283" s="105"/>
      <c r="U283" s="105"/>
      <c r="V283" s="105"/>
      <c r="W283" s="105"/>
      <c r="X283" s="105"/>
      <c r="Y283" s="105"/>
      <c r="Z283" s="105"/>
      <c r="AA283" s="105"/>
      <c r="AB283" s="105"/>
      <c r="AC283" s="105"/>
    </row>
    <row r="284" spans="1:29" ht="12.75" customHeight="1">
      <c r="A284" s="105"/>
      <c r="B284" s="105"/>
      <c r="C284" s="105"/>
      <c r="D284" s="105"/>
      <c r="E284" s="105"/>
      <c r="F284" s="105"/>
      <c r="G284" s="105"/>
      <c r="H284" s="105"/>
      <c r="I284" s="143"/>
      <c r="J284" s="105"/>
      <c r="K284" s="105"/>
      <c r="L284" s="105"/>
      <c r="M284" s="105"/>
      <c r="N284" s="105"/>
      <c r="O284" s="105"/>
      <c r="P284" s="105"/>
      <c r="Q284" s="105"/>
      <c r="R284" s="105"/>
      <c r="S284" s="105"/>
      <c r="T284" s="105"/>
      <c r="U284" s="105"/>
      <c r="V284" s="105"/>
      <c r="W284" s="105"/>
      <c r="X284" s="105"/>
      <c r="Y284" s="105"/>
      <c r="Z284" s="105"/>
      <c r="AA284" s="105"/>
      <c r="AB284" s="105"/>
      <c r="AC284" s="105"/>
    </row>
    <row r="285" spans="1:29" ht="12.75" customHeight="1">
      <c r="A285" s="105"/>
      <c r="B285" s="105"/>
      <c r="C285" s="105"/>
      <c r="D285" s="105"/>
      <c r="E285" s="105"/>
      <c r="F285" s="105"/>
      <c r="G285" s="105"/>
      <c r="H285" s="105"/>
      <c r="I285" s="143"/>
      <c r="J285" s="105"/>
      <c r="K285" s="105"/>
      <c r="L285" s="105"/>
      <c r="M285" s="105"/>
      <c r="N285" s="105"/>
      <c r="O285" s="105"/>
      <c r="P285" s="105"/>
      <c r="Q285" s="105"/>
      <c r="R285" s="105"/>
      <c r="S285" s="105"/>
      <c r="T285" s="105"/>
      <c r="U285" s="105"/>
      <c r="V285" s="105"/>
      <c r="W285" s="105"/>
      <c r="X285" s="105"/>
      <c r="Y285" s="105"/>
      <c r="Z285" s="105"/>
      <c r="AA285" s="105"/>
      <c r="AB285" s="105"/>
      <c r="AC285" s="105"/>
    </row>
    <row r="286" spans="1:29" ht="12.75" customHeight="1">
      <c r="A286" s="105"/>
      <c r="B286" s="105"/>
      <c r="C286" s="105"/>
      <c r="D286" s="105"/>
      <c r="E286" s="105"/>
      <c r="F286" s="105"/>
      <c r="G286" s="105"/>
      <c r="H286" s="105"/>
      <c r="I286" s="143"/>
      <c r="J286" s="105"/>
      <c r="K286" s="105"/>
      <c r="L286" s="105"/>
      <c r="M286" s="105"/>
      <c r="N286" s="105"/>
      <c r="O286" s="105"/>
      <c r="P286" s="105"/>
      <c r="Q286" s="105"/>
      <c r="R286" s="105"/>
      <c r="S286" s="105"/>
      <c r="T286" s="105"/>
      <c r="U286" s="105"/>
      <c r="V286" s="105"/>
      <c r="W286" s="105"/>
      <c r="X286" s="105"/>
      <c r="Y286" s="105"/>
      <c r="Z286" s="105"/>
      <c r="AA286" s="105"/>
      <c r="AB286" s="105"/>
      <c r="AC286" s="105"/>
    </row>
    <row r="287" spans="1:29" ht="12.75" customHeight="1">
      <c r="A287" s="105"/>
      <c r="B287" s="105"/>
      <c r="C287" s="105"/>
      <c r="D287" s="105"/>
      <c r="E287" s="105"/>
      <c r="F287" s="105"/>
      <c r="G287" s="105"/>
      <c r="H287" s="105"/>
      <c r="I287" s="143"/>
      <c r="J287" s="105"/>
      <c r="K287" s="105"/>
      <c r="L287" s="105"/>
      <c r="M287" s="105"/>
      <c r="N287" s="105"/>
      <c r="O287" s="105"/>
      <c r="P287" s="105"/>
      <c r="Q287" s="105"/>
      <c r="R287" s="105"/>
      <c r="S287" s="105"/>
      <c r="T287" s="105"/>
      <c r="U287" s="105"/>
      <c r="V287" s="105"/>
      <c r="W287" s="105"/>
      <c r="X287" s="105"/>
      <c r="Y287" s="105"/>
      <c r="Z287" s="105"/>
      <c r="AA287" s="105"/>
      <c r="AB287" s="105"/>
      <c r="AC287" s="105"/>
    </row>
    <row r="288" spans="1:29" ht="12.75" customHeight="1">
      <c r="A288" s="105"/>
      <c r="B288" s="105"/>
      <c r="C288" s="105"/>
      <c r="D288" s="105"/>
      <c r="E288" s="105"/>
      <c r="F288" s="105"/>
      <c r="G288" s="105"/>
      <c r="H288" s="105"/>
      <c r="I288" s="143"/>
      <c r="J288" s="105"/>
      <c r="K288" s="105"/>
      <c r="L288" s="105"/>
      <c r="M288" s="105"/>
      <c r="N288" s="105"/>
      <c r="O288" s="105"/>
      <c r="P288" s="105"/>
      <c r="Q288" s="105"/>
      <c r="R288" s="105"/>
      <c r="S288" s="105"/>
      <c r="T288" s="105"/>
      <c r="U288" s="105"/>
      <c r="V288" s="105"/>
      <c r="W288" s="105"/>
      <c r="X288" s="105"/>
      <c r="Y288" s="105"/>
      <c r="Z288" s="105"/>
      <c r="AA288" s="105"/>
      <c r="AB288" s="105"/>
      <c r="AC288" s="105"/>
    </row>
    <row r="289" spans="1:29" ht="12.75" customHeight="1">
      <c r="A289" s="105"/>
      <c r="B289" s="105"/>
      <c r="C289" s="105"/>
      <c r="D289" s="105"/>
      <c r="E289" s="105"/>
      <c r="F289" s="105"/>
      <c r="G289" s="105"/>
      <c r="H289" s="105"/>
      <c r="I289" s="143"/>
      <c r="J289" s="105"/>
      <c r="K289" s="105"/>
      <c r="L289" s="105"/>
      <c r="M289" s="105"/>
      <c r="N289" s="105"/>
      <c r="O289" s="105"/>
      <c r="P289" s="105"/>
      <c r="Q289" s="105"/>
      <c r="R289" s="105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5"/>
    </row>
    <row r="290" spans="1:29" ht="12.75" customHeight="1">
      <c r="A290" s="105"/>
      <c r="B290" s="105"/>
      <c r="C290" s="105"/>
      <c r="D290" s="105"/>
      <c r="E290" s="105"/>
      <c r="F290" s="105"/>
      <c r="G290" s="105"/>
      <c r="H290" s="105"/>
      <c r="I290" s="143"/>
      <c r="J290" s="105"/>
      <c r="K290" s="105"/>
      <c r="L290" s="105"/>
      <c r="M290" s="105"/>
      <c r="N290" s="105"/>
      <c r="O290" s="105"/>
      <c r="P290" s="105"/>
      <c r="Q290" s="105"/>
      <c r="R290" s="105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5"/>
    </row>
    <row r="291" spans="1:29" ht="12.75" customHeight="1">
      <c r="A291" s="105"/>
      <c r="B291" s="105"/>
      <c r="C291" s="105"/>
      <c r="D291" s="105"/>
      <c r="E291" s="105"/>
      <c r="F291" s="105"/>
      <c r="G291" s="105"/>
      <c r="H291" s="105"/>
      <c r="I291" s="143"/>
      <c r="J291" s="105"/>
      <c r="K291" s="105"/>
      <c r="L291" s="105"/>
      <c r="M291" s="105"/>
      <c r="N291" s="105"/>
      <c r="O291" s="105"/>
      <c r="P291" s="105"/>
      <c r="Q291" s="105"/>
      <c r="R291" s="105"/>
      <c r="S291" s="105"/>
      <c r="T291" s="105"/>
      <c r="U291" s="105"/>
      <c r="V291" s="105"/>
      <c r="W291" s="105"/>
      <c r="X291" s="105"/>
      <c r="Y291" s="105"/>
      <c r="Z291" s="105"/>
      <c r="AA291" s="105"/>
      <c r="AB291" s="105"/>
      <c r="AC291" s="105"/>
    </row>
    <row r="292" spans="1:29" ht="12.75" customHeight="1">
      <c r="A292" s="105"/>
      <c r="B292" s="105"/>
      <c r="C292" s="105"/>
      <c r="D292" s="105"/>
      <c r="E292" s="105"/>
      <c r="F292" s="105"/>
      <c r="G292" s="105"/>
      <c r="H292" s="105"/>
      <c r="I292" s="143"/>
      <c r="J292" s="105"/>
      <c r="K292" s="105"/>
      <c r="L292" s="105"/>
      <c r="M292" s="105"/>
      <c r="N292" s="105"/>
      <c r="O292" s="105"/>
      <c r="P292" s="105"/>
      <c r="Q292" s="105"/>
      <c r="R292" s="105"/>
      <c r="S292" s="105"/>
      <c r="T292" s="105"/>
      <c r="U292" s="105"/>
      <c r="V292" s="105"/>
      <c r="W292" s="105"/>
      <c r="X292" s="105"/>
      <c r="Y292" s="105"/>
      <c r="Z292" s="105"/>
      <c r="AA292" s="105"/>
      <c r="AB292" s="105"/>
      <c r="AC292" s="105"/>
    </row>
    <row r="293" spans="1:29" ht="12.75" customHeight="1">
      <c r="A293" s="105"/>
      <c r="B293" s="105"/>
      <c r="C293" s="105"/>
      <c r="D293" s="105"/>
      <c r="E293" s="105"/>
      <c r="F293" s="105"/>
      <c r="G293" s="105"/>
      <c r="H293" s="105"/>
      <c r="I293" s="143"/>
      <c r="J293" s="105"/>
      <c r="K293" s="105"/>
      <c r="L293" s="105"/>
      <c r="M293" s="105"/>
      <c r="N293" s="105"/>
      <c r="O293" s="105"/>
      <c r="P293" s="105"/>
      <c r="Q293" s="105"/>
      <c r="R293" s="105"/>
      <c r="S293" s="105"/>
      <c r="T293" s="105"/>
      <c r="U293" s="105"/>
      <c r="V293" s="105"/>
      <c r="W293" s="105"/>
      <c r="X293" s="105"/>
      <c r="Y293" s="105"/>
      <c r="Z293" s="105"/>
      <c r="AA293" s="105"/>
      <c r="AB293" s="105"/>
      <c r="AC293" s="105"/>
    </row>
    <row r="294" spans="1:29" ht="12.75" customHeight="1">
      <c r="A294" s="105"/>
      <c r="B294" s="105"/>
      <c r="C294" s="105"/>
      <c r="D294" s="105"/>
      <c r="E294" s="105"/>
      <c r="F294" s="105"/>
      <c r="G294" s="105"/>
      <c r="H294" s="105"/>
      <c r="I294" s="143"/>
      <c r="J294" s="105"/>
      <c r="K294" s="105"/>
      <c r="L294" s="105"/>
      <c r="M294" s="105"/>
      <c r="N294" s="105"/>
      <c r="O294" s="105"/>
      <c r="P294" s="105"/>
      <c r="Q294" s="105"/>
      <c r="R294" s="105"/>
      <c r="S294" s="105"/>
      <c r="T294" s="105"/>
      <c r="U294" s="105"/>
      <c r="V294" s="105"/>
      <c r="W294" s="105"/>
      <c r="X294" s="105"/>
      <c r="Y294" s="105"/>
      <c r="Z294" s="105"/>
      <c r="AA294" s="105"/>
      <c r="AB294" s="105"/>
      <c r="AC294" s="105"/>
    </row>
    <row r="295" spans="1:29" ht="12.75" customHeight="1">
      <c r="A295" s="105"/>
      <c r="B295" s="105"/>
      <c r="C295" s="105"/>
      <c r="D295" s="105"/>
      <c r="E295" s="105"/>
      <c r="F295" s="105"/>
      <c r="G295" s="105"/>
      <c r="H295" s="105"/>
      <c r="I295" s="143"/>
      <c r="J295" s="105"/>
      <c r="K295" s="105"/>
      <c r="L295" s="105"/>
      <c r="M295" s="105"/>
      <c r="N295" s="105"/>
      <c r="O295" s="105"/>
      <c r="P295" s="105"/>
      <c r="Q295" s="105"/>
      <c r="R295" s="105"/>
      <c r="S295" s="105"/>
      <c r="T295" s="105"/>
      <c r="U295" s="105"/>
      <c r="V295" s="105"/>
      <c r="W295" s="105"/>
      <c r="X295" s="105"/>
      <c r="Y295" s="105"/>
      <c r="Z295" s="105"/>
      <c r="AA295" s="105"/>
      <c r="AB295" s="105"/>
      <c r="AC295" s="105"/>
    </row>
    <row r="296" spans="1:29" ht="12.75" customHeight="1">
      <c r="A296" s="105"/>
      <c r="B296" s="105"/>
      <c r="C296" s="105"/>
      <c r="D296" s="105"/>
      <c r="E296" s="105"/>
      <c r="F296" s="105"/>
      <c r="G296" s="105"/>
      <c r="H296" s="105"/>
      <c r="I296" s="143"/>
      <c r="J296" s="105"/>
      <c r="K296" s="105"/>
      <c r="L296" s="105"/>
      <c r="M296" s="105"/>
      <c r="N296" s="105"/>
      <c r="O296" s="105"/>
      <c r="P296" s="105"/>
      <c r="Q296" s="105"/>
      <c r="R296" s="105"/>
      <c r="S296" s="105"/>
      <c r="T296" s="105"/>
      <c r="U296" s="105"/>
      <c r="V296" s="105"/>
      <c r="W296" s="105"/>
      <c r="X296" s="105"/>
      <c r="Y296" s="105"/>
      <c r="Z296" s="105"/>
      <c r="AA296" s="105"/>
      <c r="AB296" s="105"/>
      <c r="AC296" s="105"/>
    </row>
    <row r="297" spans="1:29" ht="12.75" customHeight="1">
      <c r="A297" s="105"/>
      <c r="B297" s="105"/>
      <c r="C297" s="105"/>
      <c r="D297" s="105"/>
      <c r="E297" s="105"/>
      <c r="F297" s="105"/>
      <c r="G297" s="105"/>
      <c r="H297" s="105"/>
      <c r="I297" s="143"/>
      <c r="J297" s="105"/>
      <c r="K297" s="105"/>
      <c r="L297" s="105"/>
      <c r="M297" s="105"/>
      <c r="N297" s="105"/>
      <c r="O297" s="105"/>
      <c r="P297" s="105"/>
      <c r="Q297" s="105"/>
      <c r="R297" s="105"/>
      <c r="S297" s="105"/>
      <c r="T297" s="105"/>
      <c r="U297" s="105"/>
      <c r="V297" s="105"/>
      <c r="W297" s="105"/>
      <c r="X297" s="105"/>
      <c r="Y297" s="105"/>
      <c r="Z297" s="105"/>
      <c r="AA297" s="105"/>
      <c r="AB297" s="105"/>
      <c r="AC297" s="105"/>
    </row>
    <row r="298" spans="1:29" ht="12.75" customHeight="1">
      <c r="A298" s="105"/>
      <c r="B298" s="105"/>
      <c r="C298" s="105"/>
      <c r="D298" s="105"/>
      <c r="E298" s="105"/>
      <c r="F298" s="105"/>
      <c r="G298" s="105"/>
      <c r="H298" s="105"/>
      <c r="I298" s="143"/>
      <c r="J298" s="105"/>
      <c r="K298" s="105"/>
      <c r="L298" s="105"/>
      <c r="M298" s="105"/>
      <c r="N298" s="105"/>
      <c r="O298" s="105"/>
      <c r="P298" s="105"/>
      <c r="Q298" s="105"/>
      <c r="R298" s="105"/>
      <c r="S298" s="105"/>
      <c r="T298" s="105"/>
      <c r="U298" s="105"/>
      <c r="V298" s="105"/>
      <c r="W298" s="105"/>
      <c r="X298" s="105"/>
      <c r="Y298" s="105"/>
      <c r="Z298" s="105"/>
      <c r="AA298" s="105"/>
      <c r="AB298" s="105"/>
      <c r="AC298" s="105"/>
    </row>
    <row r="299" spans="1:29" ht="12.75" customHeight="1">
      <c r="A299" s="105"/>
      <c r="B299" s="105"/>
      <c r="C299" s="105"/>
      <c r="D299" s="105"/>
      <c r="E299" s="105"/>
      <c r="F299" s="105"/>
      <c r="G299" s="105"/>
      <c r="H299" s="105"/>
      <c r="I299" s="143"/>
      <c r="J299" s="105"/>
      <c r="K299" s="105"/>
      <c r="L299" s="105"/>
      <c r="M299" s="105"/>
      <c r="N299" s="105"/>
      <c r="O299" s="105"/>
      <c r="P299" s="105"/>
      <c r="Q299" s="105"/>
      <c r="R299" s="105"/>
      <c r="S299" s="105"/>
      <c r="T299" s="105"/>
      <c r="U299" s="105"/>
      <c r="V299" s="105"/>
      <c r="W299" s="105"/>
      <c r="X299" s="105"/>
      <c r="Y299" s="105"/>
      <c r="Z299" s="105"/>
      <c r="AA299" s="105"/>
      <c r="AB299" s="105"/>
      <c r="AC299" s="105"/>
    </row>
    <row r="300" spans="1:29" ht="12.75" customHeight="1">
      <c r="A300" s="105"/>
      <c r="B300" s="105"/>
      <c r="C300" s="105"/>
      <c r="D300" s="105"/>
      <c r="E300" s="105"/>
      <c r="F300" s="105"/>
      <c r="G300" s="105"/>
      <c r="H300" s="105"/>
      <c r="I300" s="143"/>
      <c r="J300" s="105"/>
      <c r="K300" s="105"/>
      <c r="L300" s="105"/>
      <c r="M300" s="105"/>
      <c r="N300" s="105"/>
      <c r="O300" s="105"/>
      <c r="P300" s="105"/>
      <c r="Q300" s="105"/>
      <c r="R300" s="105"/>
      <c r="S300" s="105"/>
      <c r="T300" s="105"/>
      <c r="U300" s="105"/>
      <c r="V300" s="105"/>
      <c r="W300" s="105"/>
      <c r="X300" s="105"/>
      <c r="Y300" s="105"/>
      <c r="Z300" s="105"/>
      <c r="AA300" s="105"/>
      <c r="AB300" s="105"/>
      <c r="AC300" s="105"/>
    </row>
    <row r="301" spans="1:29" ht="12.75" customHeight="1">
      <c r="A301" s="105"/>
      <c r="B301" s="105"/>
      <c r="C301" s="105"/>
      <c r="D301" s="105"/>
      <c r="E301" s="105"/>
      <c r="F301" s="105"/>
      <c r="G301" s="105"/>
      <c r="H301" s="105"/>
      <c r="I301" s="143"/>
      <c r="J301" s="105"/>
      <c r="K301" s="105"/>
      <c r="L301" s="105"/>
      <c r="M301" s="105"/>
      <c r="N301" s="105"/>
      <c r="O301" s="105"/>
      <c r="P301" s="105"/>
      <c r="Q301" s="105"/>
      <c r="R301" s="105"/>
      <c r="S301" s="105"/>
      <c r="T301" s="105"/>
      <c r="U301" s="105"/>
      <c r="V301" s="105"/>
      <c r="W301" s="105"/>
      <c r="X301" s="105"/>
      <c r="Y301" s="105"/>
      <c r="Z301" s="105"/>
      <c r="AA301" s="105"/>
      <c r="AB301" s="105"/>
      <c r="AC301" s="105"/>
    </row>
    <row r="302" spans="1:29" ht="12.75" customHeight="1">
      <c r="A302" s="105"/>
      <c r="B302" s="105"/>
      <c r="C302" s="105"/>
      <c r="D302" s="105"/>
      <c r="E302" s="105"/>
      <c r="F302" s="105"/>
      <c r="G302" s="105"/>
      <c r="H302" s="105"/>
      <c r="I302" s="143"/>
      <c r="J302" s="105"/>
      <c r="K302" s="105"/>
      <c r="L302" s="105"/>
      <c r="M302" s="105"/>
      <c r="N302" s="105"/>
      <c r="O302" s="105"/>
      <c r="P302" s="105"/>
      <c r="Q302" s="105"/>
      <c r="R302" s="105"/>
      <c r="S302" s="105"/>
      <c r="T302" s="105"/>
      <c r="U302" s="105"/>
      <c r="V302" s="105"/>
      <c r="W302" s="105"/>
      <c r="X302" s="105"/>
      <c r="Y302" s="105"/>
      <c r="Z302" s="105"/>
      <c r="AA302" s="105"/>
      <c r="AB302" s="105"/>
      <c r="AC302" s="105"/>
    </row>
    <row r="303" spans="1:29" ht="12.75" customHeight="1">
      <c r="A303" s="105"/>
      <c r="B303" s="105"/>
      <c r="C303" s="105"/>
      <c r="D303" s="105"/>
      <c r="E303" s="105"/>
      <c r="F303" s="105"/>
      <c r="G303" s="105"/>
      <c r="H303" s="105"/>
      <c r="I303" s="143"/>
      <c r="J303" s="105"/>
      <c r="K303" s="105"/>
      <c r="L303" s="105"/>
      <c r="M303" s="105"/>
      <c r="N303" s="105"/>
      <c r="O303" s="105"/>
      <c r="P303" s="105"/>
      <c r="Q303" s="105"/>
      <c r="R303" s="105"/>
      <c r="S303" s="105"/>
      <c r="T303" s="105"/>
      <c r="U303" s="105"/>
      <c r="V303" s="105"/>
      <c r="W303" s="105"/>
      <c r="X303" s="105"/>
      <c r="Y303" s="105"/>
      <c r="Z303" s="105"/>
      <c r="AA303" s="105"/>
      <c r="AB303" s="105"/>
      <c r="AC303" s="105"/>
    </row>
    <row r="304" spans="1:29" ht="12.75" customHeight="1">
      <c r="A304" s="105"/>
      <c r="B304" s="105"/>
      <c r="C304" s="105"/>
      <c r="D304" s="105"/>
      <c r="E304" s="105"/>
      <c r="F304" s="105"/>
      <c r="G304" s="105"/>
      <c r="H304" s="105"/>
      <c r="I304" s="143"/>
      <c r="J304" s="105"/>
      <c r="K304" s="105"/>
      <c r="L304" s="105"/>
      <c r="M304" s="105"/>
      <c r="N304" s="105"/>
      <c r="O304" s="105"/>
      <c r="P304" s="105"/>
      <c r="Q304" s="105"/>
      <c r="R304" s="105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5"/>
    </row>
    <row r="305" spans="1:29" ht="12.75" customHeight="1">
      <c r="A305" s="105"/>
      <c r="B305" s="105"/>
      <c r="C305" s="105"/>
      <c r="D305" s="105"/>
      <c r="E305" s="105"/>
      <c r="F305" s="105"/>
      <c r="G305" s="105"/>
      <c r="H305" s="105"/>
      <c r="I305" s="143"/>
      <c r="J305" s="105"/>
      <c r="K305" s="105"/>
      <c r="L305" s="105"/>
      <c r="M305" s="105"/>
      <c r="N305" s="105"/>
      <c r="O305" s="105"/>
      <c r="P305" s="105"/>
      <c r="Q305" s="105"/>
      <c r="R305" s="105"/>
      <c r="S305" s="105"/>
      <c r="T305" s="105"/>
      <c r="U305" s="105"/>
      <c r="V305" s="105"/>
      <c r="W305" s="105"/>
      <c r="X305" s="105"/>
      <c r="Y305" s="105"/>
      <c r="Z305" s="105"/>
      <c r="AA305" s="105"/>
      <c r="AB305" s="105"/>
      <c r="AC305" s="105"/>
    </row>
    <row r="306" spans="1:29" ht="12.75" customHeight="1">
      <c r="A306" s="105"/>
      <c r="B306" s="105"/>
      <c r="C306" s="105"/>
      <c r="D306" s="105"/>
      <c r="E306" s="105"/>
      <c r="F306" s="105"/>
      <c r="G306" s="105"/>
      <c r="H306" s="105"/>
      <c r="I306" s="143"/>
      <c r="J306" s="105"/>
      <c r="K306" s="105"/>
      <c r="L306" s="105"/>
      <c r="M306" s="105"/>
      <c r="N306" s="105"/>
      <c r="O306" s="105"/>
      <c r="P306" s="105"/>
      <c r="Q306" s="105"/>
      <c r="R306" s="105"/>
      <c r="S306" s="105"/>
      <c r="T306" s="105"/>
      <c r="U306" s="105"/>
      <c r="V306" s="105"/>
      <c r="W306" s="105"/>
      <c r="X306" s="105"/>
      <c r="Y306" s="105"/>
      <c r="Z306" s="105"/>
      <c r="AA306" s="105"/>
      <c r="AB306" s="105"/>
      <c r="AC306" s="105"/>
    </row>
    <row r="307" spans="1:29" ht="12.75" customHeight="1">
      <c r="A307" s="105"/>
      <c r="B307" s="105"/>
      <c r="C307" s="105"/>
      <c r="D307" s="105"/>
      <c r="E307" s="105"/>
      <c r="F307" s="105"/>
      <c r="G307" s="105"/>
      <c r="H307" s="105"/>
      <c r="I307" s="143"/>
      <c r="J307" s="105"/>
      <c r="K307" s="105"/>
      <c r="L307" s="105"/>
      <c r="M307" s="105"/>
      <c r="N307" s="105"/>
      <c r="O307" s="105"/>
      <c r="P307" s="105"/>
      <c r="Q307" s="105"/>
      <c r="R307" s="105"/>
      <c r="S307" s="105"/>
      <c r="T307" s="105"/>
      <c r="U307" s="105"/>
      <c r="V307" s="105"/>
      <c r="W307" s="105"/>
      <c r="X307" s="105"/>
      <c r="Y307" s="105"/>
      <c r="Z307" s="105"/>
      <c r="AA307" s="105"/>
      <c r="AB307" s="105"/>
      <c r="AC307" s="105"/>
    </row>
    <row r="308" spans="1:29" ht="12.75" customHeight="1">
      <c r="A308" s="105"/>
      <c r="B308" s="105"/>
      <c r="C308" s="105"/>
      <c r="D308" s="105"/>
      <c r="E308" s="105"/>
      <c r="F308" s="105"/>
      <c r="G308" s="105"/>
      <c r="H308" s="105"/>
      <c r="I308" s="143"/>
      <c r="J308" s="105"/>
      <c r="K308" s="105"/>
      <c r="L308" s="105"/>
      <c r="M308" s="105"/>
      <c r="N308" s="105"/>
      <c r="O308" s="105"/>
      <c r="P308" s="105"/>
      <c r="Q308" s="105"/>
      <c r="R308" s="105"/>
      <c r="S308" s="105"/>
      <c r="T308" s="105"/>
      <c r="U308" s="105"/>
      <c r="V308" s="105"/>
      <c r="W308" s="105"/>
      <c r="X308" s="105"/>
      <c r="Y308" s="105"/>
      <c r="Z308" s="105"/>
      <c r="AA308" s="105"/>
      <c r="AB308" s="105"/>
      <c r="AC308" s="105"/>
    </row>
    <row r="309" spans="1:29" ht="12.75" customHeight="1">
      <c r="A309" s="105"/>
      <c r="B309" s="105"/>
      <c r="C309" s="105"/>
      <c r="D309" s="105"/>
      <c r="E309" s="105"/>
      <c r="F309" s="105"/>
      <c r="G309" s="105"/>
      <c r="H309" s="105"/>
      <c r="I309" s="143"/>
      <c r="J309" s="105"/>
      <c r="K309" s="105"/>
      <c r="L309" s="105"/>
      <c r="M309" s="105"/>
      <c r="N309" s="105"/>
      <c r="O309" s="105"/>
      <c r="P309" s="105"/>
      <c r="Q309" s="105"/>
      <c r="R309" s="105"/>
      <c r="S309" s="105"/>
      <c r="T309" s="105"/>
      <c r="U309" s="105"/>
      <c r="V309" s="105"/>
      <c r="W309" s="105"/>
      <c r="X309" s="105"/>
      <c r="Y309" s="105"/>
      <c r="Z309" s="105"/>
      <c r="AA309" s="105"/>
      <c r="AB309" s="105"/>
      <c r="AC309" s="105"/>
    </row>
    <row r="310" spans="1:29" ht="12.75" customHeight="1">
      <c r="A310" s="105"/>
      <c r="B310" s="105"/>
      <c r="C310" s="105"/>
      <c r="D310" s="105"/>
      <c r="E310" s="105"/>
      <c r="F310" s="105"/>
      <c r="G310" s="105"/>
      <c r="H310" s="105"/>
      <c r="I310" s="143"/>
      <c r="J310" s="105"/>
      <c r="K310" s="105"/>
      <c r="L310" s="105"/>
      <c r="M310" s="105"/>
      <c r="N310" s="105"/>
      <c r="O310" s="105"/>
      <c r="P310" s="105"/>
      <c r="Q310" s="105"/>
      <c r="R310" s="105"/>
      <c r="S310" s="105"/>
      <c r="T310" s="105"/>
      <c r="U310" s="105"/>
      <c r="V310" s="105"/>
      <c r="W310" s="105"/>
      <c r="X310" s="105"/>
      <c r="Y310" s="105"/>
      <c r="Z310" s="105"/>
      <c r="AA310" s="105"/>
      <c r="AB310" s="105"/>
      <c r="AC310" s="105"/>
    </row>
    <row r="311" spans="1:29" ht="12.75" customHeight="1">
      <c r="A311" s="105"/>
      <c r="B311" s="105"/>
      <c r="C311" s="105"/>
      <c r="D311" s="105"/>
      <c r="E311" s="105"/>
      <c r="F311" s="105"/>
      <c r="G311" s="105"/>
      <c r="H311" s="105"/>
      <c r="I311" s="143"/>
      <c r="J311" s="105"/>
      <c r="K311" s="105"/>
      <c r="L311" s="105"/>
      <c r="M311" s="105"/>
      <c r="N311" s="105"/>
      <c r="O311" s="105"/>
      <c r="P311" s="105"/>
      <c r="Q311" s="105"/>
      <c r="R311" s="105"/>
      <c r="S311" s="105"/>
      <c r="T311" s="105"/>
      <c r="U311" s="105"/>
      <c r="V311" s="105"/>
      <c r="W311" s="105"/>
      <c r="X311" s="105"/>
      <c r="Y311" s="105"/>
      <c r="Z311" s="105"/>
      <c r="AA311" s="105"/>
      <c r="AB311" s="105"/>
      <c r="AC311" s="105"/>
    </row>
    <row r="312" spans="1:29" ht="12.75" customHeight="1">
      <c r="A312" s="105"/>
      <c r="B312" s="105"/>
      <c r="C312" s="105"/>
      <c r="D312" s="105"/>
      <c r="E312" s="105"/>
      <c r="F312" s="105"/>
      <c r="G312" s="105"/>
      <c r="H312" s="105"/>
      <c r="I312" s="143"/>
      <c r="J312" s="105"/>
      <c r="K312" s="105"/>
      <c r="L312" s="105"/>
      <c r="M312" s="105"/>
      <c r="N312" s="105"/>
      <c r="O312" s="105"/>
      <c r="P312" s="105"/>
      <c r="Q312" s="105"/>
      <c r="R312" s="105"/>
      <c r="S312" s="105"/>
      <c r="T312" s="105"/>
      <c r="U312" s="105"/>
      <c r="V312" s="105"/>
      <c r="W312" s="105"/>
      <c r="X312" s="105"/>
      <c r="Y312" s="105"/>
      <c r="Z312" s="105"/>
      <c r="AA312" s="105"/>
      <c r="AB312" s="105"/>
      <c r="AC312" s="105"/>
    </row>
    <row r="313" spans="1:29" ht="12.75" customHeight="1">
      <c r="A313" s="105"/>
      <c r="B313" s="105"/>
      <c r="C313" s="105"/>
      <c r="D313" s="105"/>
      <c r="E313" s="105"/>
      <c r="F313" s="105"/>
      <c r="G313" s="105"/>
      <c r="H313" s="105"/>
      <c r="I313" s="143"/>
      <c r="J313" s="105"/>
      <c r="K313" s="105"/>
      <c r="L313" s="105"/>
      <c r="M313" s="105"/>
      <c r="N313" s="105"/>
      <c r="O313" s="105"/>
      <c r="P313" s="105"/>
      <c r="Q313" s="105"/>
      <c r="R313" s="105"/>
      <c r="S313" s="105"/>
      <c r="T313" s="105"/>
      <c r="U313" s="105"/>
      <c r="V313" s="105"/>
      <c r="W313" s="105"/>
      <c r="X313" s="105"/>
      <c r="Y313" s="105"/>
      <c r="Z313" s="105"/>
      <c r="AA313" s="105"/>
      <c r="AB313" s="105"/>
      <c r="AC313" s="105"/>
    </row>
    <row r="314" spans="1:29" ht="12.75" customHeight="1">
      <c r="A314" s="105"/>
      <c r="B314" s="105"/>
      <c r="C314" s="105"/>
      <c r="D314" s="105"/>
      <c r="E314" s="105"/>
      <c r="F314" s="105"/>
      <c r="G314" s="105"/>
      <c r="H314" s="105"/>
      <c r="I314" s="143"/>
      <c r="J314" s="105"/>
      <c r="K314" s="105"/>
      <c r="L314" s="105"/>
      <c r="M314" s="105"/>
      <c r="N314" s="105"/>
      <c r="O314" s="105"/>
      <c r="P314" s="105"/>
      <c r="Q314" s="105"/>
      <c r="R314" s="105"/>
      <c r="S314" s="105"/>
      <c r="T314" s="105"/>
      <c r="U314" s="105"/>
      <c r="V314" s="105"/>
      <c r="W314" s="105"/>
      <c r="X314" s="105"/>
      <c r="Y314" s="105"/>
      <c r="Z314" s="105"/>
      <c r="AA314" s="105"/>
      <c r="AB314" s="105"/>
      <c r="AC314" s="105"/>
    </row>
    <row r="315" spans="1:29" ht="12.75" customHeight="1">
      <c r="A315" s="105"/>
      <c r="B315" s="105"/>
      <c r="C315" s="105"/>
      <c r="D315" s="105"/>
      <c r="E315" s="105"/>
      <c r="F315" s="105"/>
      <c r="G315" s="105"/>
      <c r="H315" s="105"/>
      <c r="I315" s="143"/>
      <c r="J315" s="105"/>
      <c r="K315" s="105"/>
      <c r="L315" s="105"/>
      <c r="M315" s="105"/>
      <c r="N315" s="105"/>
      <c r="O315" s="105"/>
      <c r="P315" s="105"/>
      <c r="Q315" s="105"/>
      <c r="R315" s="105"/>
      <c r="S315" s="105"/>
      <c r="T315" s="105"/>
      <c r="U315" s="105"/>
      <c r="V315" s="105"/>
      <c r="W315" s="105"/>
      <c r="X315" s="105"/>
      <c r="Y315" s="105"/>
      <c r="Z315" s="105"/>
      <c r="AA315" s="105"/>
      <c r="AB315" s="105"/>
      <c r="AC315" s="105"/>
    </row>
    <row r="316" spans="1:29" ht="12.75" customHeight="1">
      <c r="A316" s="105"/>
      <c r="B316" s="105"/>
      <c r="C316" s="105"/>
      <c r="D316" s="105"/>
      <c r="E316" s="105"/>
      <c r="F316" s="105"/>
      <c r="G316" s="105"/>
      <c r="H316" s="105"/>
      <c r="I316" s="143"/>
      <c r="J316" s="105"/>
      <c r="K316" s="105"/>
      <c r="L316" s="105"/>
      <c r="M316" s="105"/>
      <c r="N316" s="105"/>
      <c r="O316" s="105"/>
      <c r="P316" s="105"/>
      <c r="Q316" s="105"/>
      <c r="R316" s="105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5"/>
    </row>
    <row r="317" spans="1:29" ht="12.75" customHeight="1">
      <c r="A317" s="105"/>
      <c r="B317" s="105"/>
      <c r="C317" s="105"/>
      <c r="D317" s="105"/>
      <c r="E317" s="105"/>
      <c r="F317" s="105"/>
      <c r="G317" s="105"/>
      <c r="H317" s="105"/>
      <c r="I317" s="143"/>
      <c r="J317" s="105"/>
      <c r="K317" s="105"/>
      <c r="L317" s="105"/>
      <c r="M317" s="105"/>
      <c r="N317" s="105"/>
      <c r="O317" s="105"/>
      <c r="P317" s="105"/>
      <c r="Q317" s="105"/>
      <c r="R317" s="105"/>
      <c r="S317" s="105"/>
      <c r="T317" s="105"/>
      <c r="U317" s="105"/>
      <c r="V317" s="105"/>
      <c r="W317" s="105"/>
      <c r="X317" s="105"/>
      <c r="Y317" s="105"/>
      <c r="Z317" s="105"/>
      <c r="AA317" s="105"/>
      <c r="AB317" s="105"/>
      <c r="AC317" s="105"/>
    </row>
    <row r="318" spans="1:29" ht="12.75" customHeight="1">
      <c r="A318" s="105"/>
      <c r="B318" s="105"/>
      <c r="C318" s="105"/>
      <c r="D318" s="105"/>
      <c r="E318" s="105"/>
      <c r="F318" s="105"/>
      <c r="G318" s="105"/>
      <c r="H318" s="105"/>
      <c r="I318" s="143"/>
      <c r="J318" s="105"/>
      <c r="K318" s="105"/>
      <c r="L318" s="105"/>
      <c r="M318" s="105"/>
      <c r="N318" s="105"/>
      <c r="O318" s="105"/>
      <c r="P318" s="105"/>
      <c r="Q318" s="105"/>
      <c r="R318" s="105"/>
      <c r="S318" s="105"/>
      <c r="T318" s="105"/>
      <c r="U318" s="105"/>
      <c r="V318" s="105"/>
      <c r="W318" s="105"/>
      <c r="X318" s="105"/>
      <c r="Y318" s="105"/>
      <c r="Z318" s="105"/>
      <c r="AA318" s="105"/>
      <c r="AB318" s="105"/>
      <c r="AC318" s="105"/>
    </row>
    <row r="319" spans="1:29" ht="12.75" customHeight="1">
      <c r="A319" s="105"/>
      <c r="B319" s="105"/>
      <c r="C319" s="105"/>
      <c r="D319" s="105"/>
      <c r="E319" s="105"/>
      <c r="F319" s="105"/>
      <c r="G319" s="105"/>
      <c r="H319" s="105"/>
      <c r="I319" s="143"/>
      <c r="J319" s="105"/>
      <c r="K319" s="105"/>
      <c r="L319" s="105"/>
      <c r="M319" s="105"/>
      <c r="N319" s="105"/>
      <c r="O319" s="105"/>
      <c r="P319" s="105"/>
      <c r="Q319" s="105"/>
      <c r="R319" s="105"/>
      <c r="S319" s="105"/>
      <c r="T319" s="105"/>
      <c r="U319" s="105"/>
      <c r="V319" s="105"/>
      <c r="W319" s="105"/>
      <c r="X319" s="105"/>
      <c r="Y319" s="105"/>
      <c r="Z319" s="105"/>
      <c r="AA319" s="105"/>
      <c r="AB319" s="105"/>
      <c r="AC319" s="105"/>
    </row>
    <row r="320" spans="1:29" ht="12.75" customHeight="1">
      <c r="A320" s="105"/>
      <c r="B320" s="105"/>
      <c r="C320" s="105"/>
      <c r="D320" s="105"/>
      <c r="E320" s="105"/>
      <c r="F320" s="105"/>
      <c r="G320" s="105"/>
      <c r="H320" s="105"/>
      <c r="I320" s="143"/>
      <c r="J320" s="105"/>
      <c r="K320" s="105"/>
      <c r="L320" s="105"/>
      <c r="M320" s="105"/>
      <c r="N320" s="105"/>
      <c r="O320" s="105"/>
      <c r="P320" s="105"/>
      <c r="Q320" s="105"/>
      <c r="R320" s="105"/>
      <c r="S320" s="105"/>
      <c r="T320" s="105"/>
      <c r="U320" s="105"/>
      <c r="V320" s="105"/>
      <c r="W320" s="105"/>
      <c r="X320" s="105"/>
      <c r="Y320" s="105"/>
      <c r="Z320" s="105"/>
      <c r="AA320" s="105"/>
      <c r="AB320" s="105"/>
      <c r="AC320" s="105"/>
    </row>
    <row r="321" spans="1:29" ht="12.75" customHeight="1">
      <c r="A321" s="105"/>
      <c r="B321" s="105"/>
      <c r="C321" s="105"/>
      <c r="D321" s="105"/>
      <c r="E321" s="105"/>
      <c r="F321" s="105"/>
      <c r="G321" s="105"/>
      <c r="H321" s="105"/>
      <c r="I321" s="143"/>
      <c r="J321" s="105"/>
      <c r="K321" s="105"/>
      <c r="L321" s="105"/>
      <c r="M321" s="105"/>
      <c r="N321" s="105"/>
      <c r="O321" s="105"/>
      <c r="P321" s="105"/>
      <c r="Q321" s="105"/>
      <c r="R321" s="105"/>
      <c r="S321" s="105"/>
      <c r="T321" s="105"/>
      <c r="U321" s="105"/>
      <c r="V321" s="105"/>
      <c r="W321" s="105"/>
      <c r="X321" s="105"/>
      <c r="Y321" s="105"/>
      <c r="Z321" s="105"/>
      <c r="AA321" s="105"/>
      <c r="AB321" s="105"/>
      <c r="AC321" s="105"/>
    </row>
    <row r="322" spans="1:29" ht="12.75" customHeight="1">
      <c r="A322" s="105"/>
      <c r="B322" s="105"/>
      <c r="C322" s="105"/>
      <c r="D322" s="105"/>
      <c r="E322" s="105"/>
      <c r="F322" s="105"/>
      <c r="G322" s="105"/>
      <c r="H322" s="105"/>
      <c r="I322" s="143"/>
      <c r="J322" s="105"/>
      <c r="K322" s="105"/>
      <c r="L322" s="105"/>
      <c r="M322" s="105"/>
      <c r="N322" s="105"/>
      <c r="O322" s="105"/>
      <c r="P322" s="105"/>
      <c r="Q322" s="105"/>
      <c r="R322" s="105"/>
      <c r="S322" s="105"/>
      <c r="T322" s="105"/>
      <c r="U322" s="105"/>
      <c r="V322" s="105"/>
      <c r="W322" s="105"/>
      <c r="X322" s="105"/>
      <c r="Y322" s="105"/>
      <c r="Z322" s="105"/>
      <c r="AA322" s="105"/>
      <c r="AB322" s="105"/>
      <c r="AC322" s="105"/>
    </row>
    <row r="323" spans="1:29" ht="12.75" customHeight="1">
      <c r="A323" s="105"/>
      <c r="B323" s="105"/>
      <c r="C323" s="105"/>
      <c r="D323" s="105"/>
      <c r="E323" s="105"/>
      <c r="F323" s="105"/>
      <c r="G323" s="105"/>
      <c r="H323" s="105"/>
      <c r="I323" s="143"/>
      <c r="J323" s="105"/>
      <c r="K323" s="105"/>
      <c r="L323" s="105"/>
      <c r="M323" s="105"/>
      <c r="N323" s="105"/>
      <c r="O323" s="105"/>
      <c r="P323" s="105"/>
      <c r="Q323" s="105"/>
      <c r="R323" s="105"/>
      <c r="S323" s="105"/>
      <c r="T323" s="105"/>
      <c r="U323" s="105"/>
      <c r="V323" s="105"/>
      <c r="W323" s="105"/>
      <c r="X323" s="105"/>
      <c r="Y323" s="105"/>
      <c r="Z323" s="105"/>
      <c r="AA323" s="105"/>
      <c r="AB323" s="105"/>
      <c r="AC323" s="105"/>
    </row>
    <row r="324" spans="1:29" ht="12.75" customHeight="1">
      <c r="A324" s="105"/>
      <c r="B324" s="105"/>
      <c r="C324" s="105"/>
      <c r="D324" s="105"/>
      <c r="E324" s="105"/>
      <c r="F324" s="105"/>
      <c r="G324" s="105"/>
      <c r="H324" s="105"/>
      <c r="I324" s="143"/>
      <c r="J324" s="105"/>
      <c r="K324" s="105"/>
      <c r="L324" s="105"/>
      <c r="M324" s="105"/>
      <c r="N324" s="105"/>
      <c r="O324" s="105"/>
      <c r="P324" s="105"/>
      <c r="Q324" s="105"/>
      <c r="R324" s="105"/>
      <c r="S324" s="105"/>
      <c r="T324" s="105"/>
      <c r="U324" s="105"/>
      <c r="V324" s="105"/>
      <c r="W324" s="105"/>
      <c r="X324" s="105"/>
      <c r="Y324" s="105"/>
      <c r="Z324" s="105"/>
      <c r="AA324" s="105"/>
      <c r="AB324" s="105"/>
      <c r="AC324" s="105"/>
    </row>
    <row r="325" spans="1:29" ht="12.75" customHeight="1">
      <c r="A325" s="105"/>
      <c r="B325" s="105"/>
      <c r="C325" s="105"/>
      <c r="D325" s="105"/>
      <c r="E325" s="105"/>
      <c r="F325" s="105"/>
      <c r="G325" s="105"/>
      <c r="H325" s="105"/>
      <c r="I325" s="143"/>
      <c r="J325" s="105"/>
      <c r="K325" s="105"/>
      <c r="L325" s="105"/>
      <c r="M325" s="105"/>
      <c r="N325" s="105"/>
      <c r="O325" s="105"/>
      <c r="P325" s="105"/>
      <c r="Q325" s="105"/>
      <c r="R325" s="105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5"/>
    </row>
    <row r="326" spans="1:29" ht="12.75" customHeight="1">
      <c r="A326" s="105"/>
      <c r="B326" s="105"/>
      <c r="C326" s="105"/>
      <c r="D326" s="105"/>
      <c r="E326" s="105"/>
      <c r="F326" s="105"/>
      <c r="G326" s="105"/>
      <c r="H326" s="105"/>
      <c r="I326" s="143"/>
      <c r="J326" s="105"/>
      <c r="K326" s="105"/>
      <c r="L326" s="105"/>
      <c r="M326" s="105"/>
      <c r="N326" s="105"/>
      <c r="O326" s="105"/>
      <c r="P326" s="105"/>
      <c r="Q326" s="105"/>
      <c r="R326" s="105"/>
      <c r="S326" s="105"/>
      <c r="T326" s="105"/>
      <c r="U326" s="105"/>
      <c r="V326" s="105"/>
      <c r="W326" s="105"/>
      <c r="X326" s="105"/>
      <c r="Y326" s="105"/>
      <c r="Z326" s="105"/>
      <c r="AA326" s="105"/>
      <c r="AB326" s="105"/>
      <c r="AC326" s="105"/>
    </row>
    <row r="327" spans="1:29" ht="12.75" customHeight="1">
      <c r="A327" s="105"/>
      <c r="B327" s="105"/>
      <c r="C327" s="105"/>
      <c r="D327" s="105"/>
      <c r="E327" s="105"/>
      <c r="F327" s="105"/>
      <c r="G327" s="105"/>
      <c r="H327" s="105"/>
      <c r="I327" s="143"/>
      <c r="J327" s="105"/>
      <c r="K327" s="105"/>
      <c r="L327" s="105"/>
      <c r="M327" s="105"/>
      <c r="N327" s="105"/>
      <c r="O327" s="105"/>
      <c r="P327" s="105"/>
      <c r="Q327" s="105"/>
      <c r="R327" s="105"/>
      <c r="S327" s="105"/>
      <c r="T327" s="105"/>
      <c r="U327" s="105"/>
      <c r="V327" s="105"/>
      <c r="W327" s="105"/>
      <c r="X327" s="105"/>
      <c r="Y327" s="105"/>
      <c r="Z327" s="105"/>
      <c r="AA327" s="105"/>
      <c r="AB327" s="105"/>
      <c r="AC327" s="105"/>
    </row>
    <row r="328" spans="1:29" ht="12.75" customHeight="1">
      <c r="A328" s="105"/>
      <c r="B328" s="105"/>
      <c r="C328" s="105"/>
      <c r="D328" s="105"/>
      <c r="E328" s="105"/>
      <c r="F328" s="105"/>
      <c r="G328" s="105"/>
      <c r="H328" s="105"/>
      <c r="I328" s="143"/>
      <c r="J328" s="105"/>
      <c r="K328" s="105"/>
      <c r="L328" s="105"/>
      <c r="M328" s="105"/>
      <c r="N328" s="105"/>
      <c r="O328" s="105"/>
      <c r="P328" s="105"/>
      <c r="Q328" s="105"/>
      <c r="R328" s="105"/>
      <c r="S328" s="105"/>
      <c r="T328" s="105"/>
      <c r="U328" s="105"/>
      <c r="V328" s="105"/>
      <c r="W328" s="105"/>
      <c r="X328" s="105"/>
      <c r="Y328" s="105"/>
      <c r="Z328" s="105"/>
      <c r="AA328" s="105"/>
      <c r="AB328" s="105"/>
      <c r="AC328" s="105"/>
    </row>
    <row r="329" spans="1:29" ht="12.75" customHeight="1">
      <c r="A329" s="105"/>
      <c r="B329" s="105"/>
      <c r="C329" s="105"/>
      <c r="D329" s="105"/>
      <c r="E329" s="105"/>
      <c r="F329" s="105"/>
      <c r="G329" s="105"/>
      <c r="H329" s="105"/>
      <c r="I329" s="143"/>
      <c r="J329" s="105"/>
      <c r="K329" s="105"/>
      <c r="L329" s="105"/>
      <c r="M329" s="105"/>
      <c r="N329" s="105"/>
      <c r="O329" s="105"/>
      <c r="P329" s="105"/>
      <c r="Q329" s="105"/>
      <c r="R329" s="105"/>
      <c r="S329" s="105"/>
      <c r="T329" s="105"/>
      <c r="U329" s="105"/>
      <c r="V329" s="105"/>
      <c r="W329" s="105"/>
      <c r="X329" s="105"/>
      <c r="Y329" s="105"/>
      <c r="Z329" s="105"/>
      <c r="AA329" s="105"/>
      <c r="AB329" s="105"/>
      <c r="AC329" s="105"/>
    </row>
    <row r="330" spans="1:29" ht="12.75" customHeight="1">
      <c r="A330" s="105"/>
      <c r="B330" s="105"/>
      <c r="C330" s="105"/>
      <c r="D330" s="105"/>
      <c r="E330" s="105"/>
      <c r="F330" s="105"/>
      <c r="G330" s="105"/>
      <c r="H330" s="105"/>
      <c r="I330" s="143"/>
      <c r="J330" s="105"/>
      <c r="K330" s="105"/>
      <c r="L330" s="105"/>
      <c r="M330" s="105"/>
      <c r="N330" s="105"/>
      <c r="O330" s="105"/>
      <c r="P330" s="105"/>
      <c r="Q330" s="105"/>
      <c r="R330" s="105"/>
      <c r="S330" s="105"/>
      <c r="T330" s="105"/>
      <c r="U330" s="105"/>
      <c r="V330" s="105"/>
      <c r="W330" s="105"/>
      <c r="X330" s="105"/>
      <c r="Y330" s="105"/>
      <c r="Z330" s="105"/>
      <c r="AA330" s="105"/>
      <c r="AB330" s="105"/>
      <c r="AC330" s="105"/>
    </row>
    <row r="331" spans="1:29" ht="12.75" customHeight="1">
      <c r="A331" s="105"/>
      <c r="B331" s="105"/>
      <c r="C331" s="105"/>
      <c r="D331" s="105"/>
      <c r="E331" s="105"/>
      <c r="F331" s="105"/>
      <c r="G331" s="105"/>
      <c r="H331" s="105"/>
      <c r="I331" s="143"/>
      <c r="J331" s="105"/>
      <c r="K331" s="105"/>
      <c r="L331" s="105"/>
      <c r="M331" s="105"/>
      <c r="N331" s="105"/>
      <c r="O331" s="105"/>
      <c r="P331" s="105"/>
      <c r="Q331" s="105"/>
      <c r="R331" s="105"/>
      <c r="S331" s="105"/>
      <c r="T331" s="105"/>
      <c r="U331" s="105"/>
      <c r="V331" s="105"/>
      <c r="W331" s="105"/>
      <c r="X331" s="105"/>
      <c r="Y331" s="105"/>
      <c r="Z331" s="105"/>
      <c r="AA331" s="105"/>
      <c r="AB331" s="105"/>
      <c r="AC331" s="105"/>
    </row>
    <row r="332" spans="1:29" ht="12.75" customHeight="1">
      <c r="A332" s="105"/>
      <c r="B332" s="105"/>
      <c r="C332" s="105"/>
      <c r="D332" s="105"/>
      <c r="E332" s="105"/>
      <c r="F332" s="105"/>
      <c r="G332" s="105"/>
      <c r="H332" s="105"/>
      <c r="I332" s="143"/>
      <c r="J332" s="105"/>
      <c r="K332" s="105"/>
      <c r="L332" s="105"/>
      <c r="M332" s="105"/>
      <c r="N332" s="105"/>
      <c r="O332" s="105"/>
      <c r="P332" s="105"/>
      <c r="Q332" s="105"/>
      <c r="R332" s="105"/>
      <c r="S332" s="105"/>
      <c r="T332" s="105"/>
      <c r="U332" s="105"/>
      <c r="V332" s="105"/>
      <c r="W332" s="105"/>
      <c r="X332" s="105"/>
      <c r="Y332" s="105"/>
      <c r="Z332" s="105"/>
      <c r="AA332" s="105"/>
      <c r="AB332" s="105"/>
      <c r="AC332" s="105"/>
    </row>
    <row r="333" spans="1:29" ht="12.75" customHeight="1">
      <c r="A333" s="105"/>
      <c r="B333" s="105"/>
      <c r="C333" s="105"/>
      <c r="D333" s="105"/>
      <c r="E333" s="105"/>
      <c r="F333" s="105"/>
      <c r="G333" s="105"/>
      <c r="H333" s="105"/>
      <c r="I333" s="143"/>
      <c r="J333" s="105"/>
      <c r="K333" s="105"/>
      <c r="L333" s="105"/>
      <c r="M333" s="105"/>
      <c r="N333" s="105"/>
      <c r="O333" s="105"/>
      <c r="P333" s="105"/>
      <c r="Q333" s="105"/>
      <c r="R333" s="105"/>
      <c r="S333" s="105"/>
      <c r="T333" s="105"/>
      <c r="U333" s="105"/>
      <c r="V333" s="105"/>
      <c r="W333" s="105"/>
      <c r="X333" s="105"/>
      <c r="Y333" s="105"/>
      <c r="Z333" s="105"/>
      <c r="AA333" s="105"/>
      <c r="AB333" s="105"/>
      <c r="AC333" s="105"/>
    </row>
    <row r="334" spans="1:29" ht="12.75" customHeight="1">
      <c r="A334" s="105"/>
      <c r="B334" s="105"/>
      <c r="C334" s="105"/>
      <c r="D334" s="105"/>
      <c r="E334" s="105"/>
      <c r="F334" s="105"/>
      <c r="G334" s="105"/>
      <c r="H334" s="105"/>
      <c r="I334" s="143"/>
      <c r="J334" s="105"/>
      <c r="K334" s="105"/>
      <c r="L334" s="105"/>
      <c r="M334" s="105"/>
      <c r="N334" s="105"/>
      <c r="O334" s="105"/>
      <c r="P334" s="105"/>
      <c r="Q334" s="105"/>
      <c r="R334" s="105"/>
      <c r="S334" s="105"/>
      <c r="T334" s="105"/>
      <c r="U334" s="105"/>
      <c r="V334" s="105"/>
      <c r="W334" s="105"/>
      <c r="X334" s="105"/>
      <c r="Y334" s="105"/>
      <c r="Z334" s="105"/>
      <c r="AA334" s="105"/>
      <c r="AB334" s="105"/>
      <c r="AC334" s="105"/>
    </row>
    <row r="335" spans="1:29" ht="12.75" customHeight="1">
      <c r="A335" s="105"/>
      <c r="B335" s="105"/>
      <c r="C335" s="105"/>
      <c r="D335" s="105"/>
      <c r="E335" s="105"/>
      <c r="F335" s="105"/>
      <c r="G335" s="105"/>
      <c r="H335" s="105"/>
      <c r="I335" s="143"/>
      <c r="J335" s="105"/>
      <c r="K335" s="105"/>
      <c r="L335" s="105"/>
      <c r="M335" s="105"/>
      <c r="N335" s="105"/>
      <c r="O335" s="105"/>
      <c r="P335" s="105"/>
      <c r="Q335" s="105"/>
      <c r="R335" s="105"/>
      <c r="S335" s="105"/>
      <c r="T335" s="105"/>
      <c r="U335" s="105"/>
      <c r="V335" s="105"/>
      <c r="W335" s="105"/>
      <c r="X335" s="105"/>
      <c r="Y335" s="105"/>
      <c r="Z335" s="105"/>
      <c r="AA335" s="105"/>
      <c r="AB335" s="105"/>
      <c r="AC335" s="105"/>
    </row>
    <row r="336" spans="1:29" ht="12.75" customHeight="1">
      <c r="A336" s="105"/>
      <c r="B336" s="105"/>
      <c r="C336" s="105"/>
      <c r="D336" s="105"/>
      <c r="E336" s="105"/>
      <c r="F336" s="105"/>
      <c r="G336" s="105"/>
      <c r="H336" s="105"/>
      <c r="I336" s="143"/>
      <c r="J336" s="105"/>
      <c r="K336" s="105"/>
      <c r="L336" s="105"/>
      <c r="M336" s="105"/>
      <c r="N336" s="105"/>
      <c r="O336" s="105"/>
      <c r="P336" s="105"/>
      <c r="Q336" s="105"/>
      <c r="R336" s="105"/>
      <c r="S336" s="105"/>
      <c r="T336" s="105"/>
      <c r="U336" s="105"/>
      <c r="V336" s="105"/>
      <c r="W336" s="105"/>
      <c r="X336" s="105"/>
      <c r="Y336" s="105"/>
      <c r="Z336" s="105"/>
      <c r="AA336" s="105"/>
      <c r="AB336" s="105"/>
      <c r="AC336" s="105"/>
    </row>
    <row r="337" spans="1:29" ht="12.75" customHeight="1">
      <c r="A337" s="105"/>
      <c r="B337" s="105"/>
      <c r="C337" s="105"/>
      <c r="D337" s="105"/>
      <c r="E337" s="105"/>
      <c r="F337" s="105"/>
      <c r="G337" s="105"/>
      <c r="H337" s="105"/>
      <c r="I337" s="143"/>
      <c r="J337" s="105"/>
      <c r="K337" s="105"/>
      <c r="L337" s="105"/>
      <c r="M337" s="105"/>
      <c r="N337" s="105"/>
      <c r="O337" s="105"/>
      <c r="P337" s="105"/>
      <c r="Q337" s="105"/>
      <c r="R337" s="105"/>
      <c r="S337" s="105"/>
      <c r="T337" s="105"/>
      <c r="U337" s="105"/>
      <c r="V337" s="105"/>
      <c r="W337" s="105"/>
      <c r="X337" s="105"/>
      <c r="Y337" s="105"/>
      <c r="Z337" s="105"/>
      <c r="AA337" s="105"/>
      <c r="AB337" s="105"/>
      <c r="AC337" s="105"/>
    </row>
    <row r="338" spans="1:29" ht="12.75" customHeight="1">
      <c r="A338" s="105"/>
      <c r="B338" s="105"/>
      <c r="C338" s="105"/>
      <c r="D338" s="105"/>
      <c r="E338" s="105"/>
      <c r="F338" s="105"/>
      <c r="G338" s="105"/>
      <c r="H338" s="105"/>
      <c r="I338" s="143"/>
      <c r="J338" s="105"/>
      <c r="K338" s="105"/>
      <c r="L338" s="105"/>
      <c r="M338" s="105"/>
      <c r="N338" s="105"/>
      <c r="O338" s="105"/>
      <c r="P338" s="105"/>
      <c r="Q338" s="105"/>
      <c r="R338" s="105"/>
      <c r="S338" s="105"/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5"/>
    </row>
    <row r="339" spans="1:29" ht="12.75" customHeight="1">
      <c r="A339" s="105"/>
      <c r="B339" s="105"/>
      <c r="C339" s="105"/>
      <c r="D339" s="105"/>
      <c r="E339" s="105"/>
      <c r="F339" s="105"/>
      <c r="G339" s="105"/>
      <c r="H339" s="105"/>
      <c r="I339" s="143"/>
      <c r="J339" s="105"/>
      <c r="K339" s="105"/>
      <c r="L339" s="105"/>
      <c r="M339" s="105"/>
      <c r="N339" s="105"/>
      <c r="O339" s="105"/>
      <c r="P339" s="105"/>
      <c r="Q339" s="105"/>
      <c r="R339" s="105"/>
      <c r="S339" s="105"/>
      <c r="T339" s="105"/>
      <c r="U339" s="105"/>
      <c r="V339" s="105"/>
      <c r="W339" s="105"/>
      <c r="X339" s="105"/>
      <c r="Y339" s="105"/>
      <c r="Z339" s="105"/>
      <c r="AA339" s="105"/>
      <c r="AB339" s="105"/>
      <c r="AC339" s="105"/>
    </row>
    <row r="340" spans="1:29" ht="12.75" customHeight="1">
      <c r="A340" s="105"/>
      <c r="B340" s="105"/>
      <c r="C340" s="105"/>
      <c r="D340" s="105"/>
      <c r="E340" s="105"/>
      <c r="F340" s="105"/>
      <c r="G340" s="105"/>
      <c r="H340" s="105"/>
      <c r="I340" s="143"/>
      <c r="J340" s="105"/>
      <c r="K340" s="105"/>
      <c r="L340" s="105"/>
      <c r="M340" s="105"/>
      <c r="N340" s="105"/>
      <c r="O340" s="105"/>
      <c r="P340" s="105"/>
      <c r="Q340" s="105"/>
      <c r="R340" s="105"/>
      <c r="S340" s="105"/>
      <c r="T340" s="105"/>
      <c r="U340" s="105"/>
      <c r="V340" s="105"/>
      <c r="W340" s="105"/>
      <c r="X340" s="105"/>
      <c r="Y340" s="105"/>
      <c r="Z340" s="105"/>
      <c r="AA340" s="105"/>
      <c r="AB340" s="105"/>
      <c r="AC340" s="105"/>
    </row>
    <row r="341" spans="1:29" ht="12.75" customHeight="1">
      <c r="A341" s="105"/>
      <c r="B341" s="105"/>
      <c r="C341" s="105"/>
      <c r="D341" s="105"/>
      <c r="E341" s="105"/>
      <c r="F341" s="105"/>
      <c r="G341" s="105"/>
      <c r="H341" s="105"/>
      <c r="I341" s="143"/>
      <c r="J341" s="105"/>
      <c r="K341" s="105"/>
      <c r="L341" s="105"/>
      <c r="M341" s="105"/>
      <c r="N341" s="105"/>
      <c r="O341" s="105"/>
      <c r="P341" s="105"/>
      <c r="Q341" s="105"/>
      <c r="R341" s="105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5"/>
    </row>
    <row r="342" spans="1:29" ht="12.75" customHeight="1">
      <c r="A342" s="105"/>
      <c r="B342" s="105"/>
      <c r="C342" s="105"/>
      <c r="D342" s="105"/>
      <c r="E342" s="105"/>
      <c r="F342" s="105"/>
      <c r="G342" s="105"/>
      <c r="H342" s="105"/>
      <c r="I342" s="143"/>
      <c r="J342" s="105"/>
      <c r="K342" s="105"/>
      <c r="L342" s="105"/>
      <c r="M342" s="105"/>
      <c r="N342" s="105"/>
      <c r="O342" s="105"/>
      <c r="P342" s="105"/>
      <c r="Q342" s="105"/>
      <c r="R342" s="105"/>
      <c r="S342" s="105"/>
      <c r="T342" s="105"/>
      <c r="U342" s="105"/>
      <c r="V342" s="105"/>
      <c r="W342" s="105"/>
      <c r="X342" s="105"/>
      <c r="Y342" s="105"/>
      <c r="Z342" s="105"/>
      <c r="AA342" s="105"/>
      <c r="AB342" s="105"/>
      <c r="AC342" s="105"/>
    </row>
    <row r="343" spans="1:29" ht="12.75" customHeight="1">
      <c r="A343" s="105"/>
      <c r="B343" s="105"/>
      <c r="C343" s="105"/>
      <c r="D343" s="105"/>
      <c r="E343" s="105"/>
      <c r="F343" s="105"/>
      <c r="G343" s="105"/>
      <c r="H343" s="105"/>
      <c r="I343" s="143"/>
      <c r="J343" s="105"/>
      <c r="K343" s="105"/>
      <c r="L343" s="105"/>
      <c r="M343" s="105"/>
      <c r="N343" s="105"/>
      <c r="O343" s="105"/>
      <c r="P343" s="105"/>
      <c r="Q343" s="105"/>
      <c r="R343" s="105"/>
      <c r="S343" s="105"/>
      <c r="T343" s="105"/>
      <c r="U343" s="105"/>
      <c r="V343" s="105"/>
      <c r="W343" s="105"/>
      <c r="X343" s="105"/>
      <c r="Y343" s="105"/>
      <c r="Z343" s="105"/>
      <c r="AA343" s="105"/>
      <c r="AB343" s="105"/>
      <c r="AC343" s="105"/>
    </row>
    <row r="344" spans="1:29" ht="12.75" customHeight="1">
      <c r="A344" s="105"/>
      <c r="B344" s="105"/>
      <c r="C344" s="105"/>
      <c r="D344" s="105"/>
      <c r="E344" s="105"/>
      <c r="F344" s="105"/>
      <c r="G344" s="105"/>
      <c r="H344" s="105"/>
      <c r="I344" s="143"/>
      <c r="J344" s="105"/>
      <c r="K344" s="105"/>
      <c r="L344" s="105"/>
      <c r="M344" s="105"/>
      <c r="N344" s="105"/>
      <c r="O344" s="105"/>
      <c r="P344" s="105"/>
      <c r="Q344" s="105"/>
      <c r="R344" s="105"/>
      <c r="S344" s="105"/>
      <c r="T344" s="105"/>
      <c r="U344" s="105"/>
      <c r="V344" s="105"/>
      <c r="W344" s="105"/>
      <c r="X344" s="105"/>
      <c r="Y344" s="105"/>
      <c r="Z344" s="105"/>
      <c r="AA344" s="105"/>
      <c r="AB344" s="105"/>
      <c r="AC344" s="105"/>
    </row>
    <row r="345" spans="1:29" ht="12.75" customHeight="1">
      <c r="A345" s="105"/>
      <c r="B345" s="105"/>
      <c r="C345" s="105"/>
      <c r="D345" s="105"/>
      <c r="E345" s="105"/>
      <c r="F345" s="105"/>
      <c r="G345" s="105"/>
      <c r="H345" s="105"/>
      <c r="I345" s="143"/>
      <c r="J345" s="105"/>
      <c r="K345" s="105"/>
      <c r="L345" s="105"/>
      <c r="M345" s="105"/>
      <c r="N345" s="105"/>
      <c r="O345" s="105"/>
      <c r="P345" s="105"/>
      <c r="Q345" s="105"/>
      <c r="R345" s="105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5"/>
    </row>
    <row r="346" spans="1:29" ht="12.75" customHeight="1">
      <c r="A346" s="105"/>
      <c r="B346" s="105"/>
      <c r="C346" s="105"/>
      <c r="D346" s="105"/>
      <c r="E346" s="105"/>
      <c r="F346" s="105"/>
      <c r="G346" s="105"/>
      <c r="H346" s="105"/>
      <c r="I346" s="143"/>
      <c r="J346" s="105"/>
      <c r="K346" s="105"/>
      <c r="L346" s="105"/>
      <c r="M346" s="105"/>
      <c r="N346" s="105"/>
      <c r="O346" s="105"/>
      <c r="P346" s="105"/>
      <c r="Q346" s="105"/>
      <c r="R346" s="105"/>
      <c r="S346" s="105"/>
      <c r="T346" s="105"/>
      <c r="U346" s="105"/>
      <c r="V346" s="105"/>
      <c r="W346" s="105"/>
      <c r="X346" s="105"/>
      <c r="Y346" s="105"/>
      <c r="Z346" s="105"/>
      <c r="AA346" s="105"/>
      <c r="AB346" s="105"/>
      <c r="AC346" s="105"/>
    </row>
    <row r="347" spans="1:29" ht="12.75" customHeight="1">
      <c r="A347" s="105"/>
      <c r="B347" s="105"/>
      <c r="C347" s="105"/>
      <c r="D347" s="105"/>
      <c r="E347" s="105"/>
      <c r="F347" s="105"/>
      <c r="G347" s="105"/>
      <c r="H347" s="105"/>
      <c r="I347" s="143"/>
      <c r="J347" s="105"/>
      <c r="K347" s="105"/>
      <c r="L347" s="105"/>
      <c r="M347" s="105"/>
      <c r="N347" s="105"/>
      <c r="O347" s="105"/>
      <c r="P347" s="105"/>
      <c r="Q347" s="105"/>
      <c r="R347" s="105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5"/>
    </row>
    <row r="348" spans="1:29" ht="12.75" customHeight="1">
      <c r="A348" s="105"/>
      <c r="B348" s="105"/>
      <c r="C348" s="105"/>
      <c r="D348" s="105"/>
      <c r="E348" s="105"/>
      <c r="F348" s="105"/>
      <c r="G348" s="105"/>
      <c r="H348" s="105"/>
      <c r="I348" s="143"/>
      <c r="J348" s="105"/>
      <c r="K348" s="105"/>
      <c r="L348" s="105"/>
      <c r="M348" s="105"/>
      <c r="N348" s="105"/>
      <c r="O348" s="105"/>
      <c r="P348" s="105"/>
      <c r="Q348" s="105"/>
      <c r="R348" s="105"/>
      <c r="S348" s="105"/>
      <c r="T348" s="105"/>
      <c r="U348" s="105"/>
      <c r="V348" s="105"/>
      <c r="W348" s="105"/>
      <c r="X348" s="105"/>
      <c r="Y348" s="105"/>
      <c r="Z348" s="105"/>
      <c r="AA348" s="105"/>
      <c r="AB348" s="105"/>
      <c r="AC348" s="105"/>
    </row>
    <row r="349" spans="1:29" ht="12.75" customHeight="1">
      <c r="A349" s="105"/>
      <c r="B349" s="105"/>
      <c r="C349" s="105"/>
      <c r="D349" s="105"/>
      <c r="E349" s="105"/>
      <c r="F349" s="105"/>
      <c r="G349" s="105"/>
      <c r="H349" s="105"/>
      <c r="I349" s="143"/>
      <c r="J349" s="105"/>
      <c r="K349" s="105"/>
      <c r="L349" s="105"/>
      <c r="M349" s="105"/>
      <c r="N349" s="105"/>
      <c r="O349" s="105"/>
      <c r="P349" s="105"/>
      <c r="Q349" s="105"/>
      <c r="R349" s="105"/>
      <c r="S349" s="105"/>
      <c r="T349" s="105"/>
      <c r="U349" s="105"/>
      <c r="V349" s="105"/>
      <c r="W349" s="105"/>
      <c r="X349" s="105"/>
      <c r="Y349" s="105"/>
      <c r="Z349" s="105"/>
      <c r="AA349" s="105"/>
      <c r="AB349" s="105"/>
      <c r="AC349" s="105"/>
    </row>
    <row r="350" spans="1:29" ht="12.75" customHeight="1">
      <c r="A350" s="105"/>
      <c r="B350" s="105"/>
      <c r="C350" s="105"/>
      <c r="D350" s="105"/>
      <c r="E350" s="105"/>
      <c r="F350" s="105"/>
      <c r="G350" s="105"/>
      <c r="H350" s="105"/>
      <c r="I350" s="143"/>
      <c r="J350" s="105"/>
      <c r="K350" s="105"/>
      <c r="L350" s="105"/>
      <c r="M350" s="105"/>
      <c r="N350" s="105"/>
      <c r="O350" s="105"/>
      <c r="P350" s="105"/>
      <c r="Q350" s="105"/>
      <c r="R350" s="105"/>
      <c r="S350" s="105"/>
      <c r="T350" s="105"/>
      <c r="U350" s="105"/>
      <c r="V350" s="105"/>
      <c r="W350" s="105"/>
      <c r="X350" s="105"/>
      <c r="Y350" s="105"/>
      <c r="Z350" s="105"/>
      <c r="AA350" s="105"/>
      <c r="AB350" s="105"/>
      <c r="AC350" s="105"/>
    </row>
    <row r="351" spans="1:29" ht="12.75" customHeight="1">
      <c r="A351" s="105"/>
      <c r="B351" s="105"/>
      <c r="C351" s="105"/>
      <c r="D351" s="105"/>
      <c r="E351" s="105"/>
      <c r="F351" s="105"/>
      <c r="G351" s="105"/>
      <c r="H351" s="105"/>
      <c r="I351" s="143"/>
      <c r="J351" s="105"/>
      <c r="K351" s="105"/>
      <c r="L351" s="105"/>
      <c r="M351" s="105"/>
      <c r="N351" s="105"/>
      <c r="O351" s="105"/>
      <c r="P351" s="105"/>
      <c r="Q351" s="105"/>
      <c r="R351" s="105"/>
      <c r="S351" s="105"/>
      <c r="T351" s="105"/>
      <c r="U351" s="105"/>
      <c r="V351" s="105"/>
      <c r="W351" s="105"/>
      <c r="X351" s="105"/>
      <c r="Y351" s="105"/>
      <c r="Z351" s="105"/>
      <c r="AA351" s="105"/>
      <c r="AB351" s="105"/>
      <c r="AC351" s="105"/>
    </row>
    <row r="352" spans="1:29" ht="12.75" customHeight="1">
      <c r="A352" s="105"/>
      <c r="B352" s="105"/>
      <c r="C352" s="105"/>
      <c r="D352" s="105"/>
      <c r="E352" s="105"/>
      <c r="F352" s="105"/>
      <c r="G352" s="105"/>
      <c r="H352" s="105"/>
      <c r="I352" s="143"/>
      <c r="J352" s="105"/>
      <c r="K352" s="105"/>
      <c r="L352" s="105"/>
      <c r="M352" s="105"/>
      <c r="N352" s="105"/>
      <c r="O352" s="105"/>
      <c r="P352" s="105"/>
      <c r="Q352" s="105"/>
      <c r="R352" s="105"/>
      <c r="S352" s="105"/>
      <c r="T352" s="105"/>
      <c r="U352" s="105"/>
      <c r="V352" s="105"/>
      <c r="W352" s="105"/>
      <c r="X352" s="105"/>
      <c r="Y352" s="105"/>
      <c r="Z352" s="105"/>
      <c r="AA352" s="105"/>
      <c r="AB352" s="105"/>
      <c r="AC352" s="105"/>
    </row>
    <row r="353" spans="1:29" ht="12.75" customHeight="1">
      <c r="A353" s="105"/>
      <c r="B353" s="105"/>
      <c r="C353" s="105"/>
      <c r="D353" s="105"/>
      <c r="E353" s="105"/>
      <c r="F353" s="105"/>
      <c r="G353" s="105"/>
      <c r="H353" s="105"/>
      <c r="I353" s="143"/>
      <c r="J353" s="105"/>
      <c r="K353" s="105"/>
      <c r="L353" s="105"/>
      <c r="M353" s="105"/>
      <c r="N353" s="105"/>
      <c r="O353" s="105"/>
      <c r="P353" s="105"/>
      <c r="Q353" s="105"/>
      <c r="R353" s="105"/>
      <c r="S353" s="105"/>
      <c r="T353" s="105"/>
      <c r="U353" s="105"/>
      <c r="V353" s="105"/>
      <c r="W353" s="105"/>
      <c r="X353" s="105"/>
      <c r="Y353" s="105"/>
      <c r="Z353" s="105"/>
      <c r="AA353" s="105"/>
      <c r="AB353" s="105"/>
      <c r="AC353" s="105"/>
    </row>
    <row r="354" spans="1:29" ht="12.75" customHeight="1">
      <c r="A354" s="105"/>
      <c r="B354" s="105"/>
      <c r="C354" s="105"/>
      <c r="D354" s="105"/>
      <c r="E354" s="105"/>
      <c r="F354" s="105"/>
      <c r="G354" s="105"/>
      <c r="H354" s="105"/>
      <c r="I354" s="143"/>
      <c r="J354" s="105"/>
      <c r="K354" s="105"/>
      <c r="L354" s="105"/>
      <c r="M354" s="105"/>
      <c r="N354" s="105"/>
      <c r="O354" s="105"/>
      <c r="P354" s="105"/>
      <c r="Q354" s="105"/>
      <c r="R354" s="105"/>
      <c r="S354" s="105"/>
      <c r="T354" s="105"/>
      <c r="U354" s="105"/>
      <c r="V354" s="105"/>
      <c r="W354" s="105"/>
      <c r="X354" s="105"/>
      <c r="Y354" s="105"/>
      <c r="Z354" s="105"/>
      <c r="AA354" s="105"/>
      <c r="AB354" s="105"/>
      <c r="AC354" s="105"/>
    </row>
    <row r="355" spans="1:29" ht="12.75" customHeight="1">
      <c r="A355" s="105"/>
      <c r="B355" s="105"/>
      <c r="C355" s="105"/>
      <c r="D355" s="105"/>
      <c r="E355" s="105"/>
      <c r="F355" s="105"/>
      <c r="G355" s="105"/>
      <c r="H355" s="105"/>
      <c r="I355" s="143"/>
      <c r="J355" s="105"/>
      <c r="K355" s="105"/>
      <c r="L355" s="105"/>
      <c r="M355" s="105"/>
      <c r="N355" s="105"/>
      <c r="O355" s="105"/>
      <c r="P355" s="105"/>
      <c r="Q355" s="105"/>
      <c r="R355" s="105"/>
      <c r="S355" s="105"/>
      <c r="T355" s="105"/>
      <c r="U355" s="105"/>
      <c r="V355" s="105"/>
      <c r="W355" s="105"/>
      <c r="X355" s="105"/>
      <c r="Y355" s="105"/>
      <c r="Z355" s="105"/>
      <c r="AA355" s="105"/>
      <c r="AB355" s="105"/>
      <c r="AC355" s="105"/>
    </row>
    <row r="356" spans="1:29" ht="12.75" customHeight="1">
      <c r="A356" s="105"/>
      <c r="B356" s="105"/>
      <c r="C356" s="105"/>
      <c r="D356" s="105"/>
      <c r="E356" s="105"/>
      <c r="F356" s="105"/>
      <c r="G356" s="105"/>
      <c r="H356" s="105"/>
      <c r="I356" s="143"/>
      <c r="J356" s="105"/>
      <c r="K356" s="105"/>
      <c r="L356" s="105"/>
      <c r="M356" s="105"/>
      <c r="N356" s="105"/>
      <c r="O356" s="105"/>
      <c r="P356" s="105"/>
      <c r="Q356" s="105"/>
      <c r="R356" s="105"/>
      <c r="S356" s="105"/>
      <c r="T356" s="105"/>
      <c r="U356" s="105"/>
      <c r="V356" s="105"/>
      <c r="W356" s="105"/>
      <c r="X356" s="105"/>
      <c r="Y356" s="105"/>
      <c r="Z356" s="105"/>
      <c r="AA356" s="105"/>
      <c r="AB356" s="105"/>
      <c r="AC356" s="105"/>
    </row>
    <row r="357" spans="1:29" ht="12.75" customHeight="1">
      <c r="A357" s="105"/>
      <c r="B357" s="105"/>
      <c r="C357" s="105"/>
      <c r="D357" s="105"/>
      <c r="E357" s="105"/>
      <c r="F357" s="105"/>
      <c r="G357" s="105"/>
      <c r="H357" s="105"/>
      <c r="I357" s="143"/>
      <c r="J357" s="105"/>
      <c r="K357" s="105"/>
      <c r="L357" s="105"/>
      <c r="M357" s="105"/>
      <c r="N357" s="105"/>
      <c r="O357" s="105"/>
      <c r="P357" s="105"/>
      <c r="Q357" s="105"/>
      <c r="R357" s="105"/>
      <c r="S357" s="105"/>
      <c r="T357" s="105"/>
      <c r="U357" s="105"/>
      <c r="V357" s="105"/>
      <c r="W357" s="105"/>
      <c r="X357" s="105"/>
      <c r="Y357" s="105"/>
      <c r="Z357" s="105"/>
      <c r="AA357" s="105"/>
      <c r="AB357" s="105"/>
      <c r="AC357" s="105"/>
    </row>
    <row r="358" spans="1:29" ht="12.75" customHeight="1">
      <c r="A358" s="105"/>
      <c r="B358" s="105"/>
      <c r="C358" s="105"/>
      <c r="D358" s="105"/>
      <c r="E358" s="105"/>
      <c r="F358" s="105"/>
      <c r="G358" s="105"/>
      <c r="H358" s="105"/>
      <c r="I358" s="143"/>
      <c r="J358" s="105"/>
      <c r="K358" s="105"/>
      <c r="L358" s="105"/>
      <c r="M358" s="105"/>
      <c r="N358" s="105"/>
      <c r="O358" s="105"/>
      <c r="P358" s="105"/>
      <c r="Q358" s="105"/>
      <c r="R358" s="105"/>
      <c r="S358" s="105"/>
      <c r="T358" s="105"/>
      <c r="U358" s="105"/>
      <c r="V358" s="105"/>
      <c r="W358" s="105"/>
      <c r="X358" s="105"/>
      <c r="Y358" s="105"/>
      <c r="Z358" s="105"/>
      <c r="AA358" s="105"/>
      <c r="AB358" s="105"/>
      <c r="AC358" s="105"/>
    </row>
    <row r="359" spans="1:29" ht="12.75" customHeight="1">
      <c r="A359" s="105"/>
      <c r="B359" s="105"/>
      <c r="C359" s="105"/>
      <c r="D359" s="105"/>
      <c r="E359" s="105"/>
      <c r="F359" s="105"/>
      <c r="G359" s="105"/>
      <c r="H359" s="105"/>
      <c r="I359" s="143"/>
      <c r="J359" s="105"/>
      <c r="K359" s="105"/>
      <c r="L359" s="105"/>
      <c r="M359" s="105"/>
      <c r="N359" s="105"/>
      <c r="O359" s="105"/>
      <c r="P359" s="105"/>
      <c r="Q359" s="105"/>
      <c r="R359" s="105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5"/>
    </row>
    <row r="360" spans="1:29" ht="12.75" customHeight="1">
      <c r="A360" s="105"/>
      <c r="B360" s="105"/>
      <c r="C360" s="105"/>
      <c r="D360" s="105"/>
      <c r="E360" s="105"/>
      <c r="F360" s="105"/>
      <c r="G360" s="105"/>
      <c r="H360" s="105"/>
      <c r="I360" s="143"/>
      <c r="J360" s="105"/>
      <c r="K360" s="105"/>
      <c r="L360" s="105"/>
      <c r="M360" s="105"/>
      <c r="N360" s="105"/>
      <c r="O360" s="105"/>
      <c r="P360" s="105"/>
      <c r="Q360" s="105"/>
      <c r="R360" s="105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5"/>
    </row>
    <row r="361" spans="1:29" ht="12.75" customHeight="1">
      <c r="A361" s="105"/>
      <c r="B361" s="105"/>
      <c r="C361" s="105"/>
      <c r="D361" s="105"/>
      <c r="E361" s="105"/>
      <c r="F361" s="105"/>
      <c r="G361" s="105"/>
      <c r="H361" s="105"/>
      <c r="I361" s="143"/>
      <c r="J361" s="105"/>
      <c r="K361" s="105"/>
      <c r="L361" s="105"/>
      <c r="M361" s="105"/>
      <c r="N361" s="105"/>
      <c r="O361" s="105"/>
      <c r="P361" s="105"/>
      <c r="Q361" s="105"/>
      <c r="R361" s="105"/>
      <c r="S361" s="105"/>
      <c r="T361" s="105"/>
      <c r="U361" s="105"/>
      <c r="V361" s="105"/>
      <c r="W361" s="105"/>
      <c r="X361" s="105"/>
      <c r="Y361" s="105"/>
      <c r="Z361" s="105"/>
      <c r="AA361" s="105"/>
      <c r="AB361" s="105"/>
      <c r="AC361" s="105"/>
    </row>
    <row r="362" spans="1:29" ht="12.75" customHeight="1">
      <c r="A362" s="105"/>
      <c r="B362" s="105"/>
      <c r="C362" s="105"/>
      <c r="D362" s="105"/>
      <c r="E362" s="105"/>
      <c r="F362" s="105"/>
      <c r="G362" s="105"/>
      <c r="H362" s="105"/>
      <c r="I362" s="143"/>
      <c r="J362" s="105"/>
      <c r="K362" s="105"/>
      <c r="L362" s="105"/>
      <c r="M362" s="105"/>
      <c r="N362" s="105"/>
      <c r="O362" s="105"/>
      <c r="P362" s="105"/>
      <c r="Q362" s="105"/>
      <c r="R362" s="105"/>
      <c r="S362" s="105"/>
      <c r="T362" s="105"/>
      <c r="U362" s="105"/>
      <c r="V362" s="105"/>
      <c r="W362" s="105"/>
      <c r="X362" s="105"/>
      <c r="Y362" s="105"/>
      <c r="Z362" s="105"/>
      <c r="AA362" s="105"/>
      <c r="AB362" s="105"/>
      <c r="AC362" s="105"/>
    </row>
    <row r="363" spans="1:29" ht="12.75" customHeight="1">
      <c r="A363" s="105"/>
      <c r="B363" s="105"/>
      <c r="C363" s="105"/>
      <c r="D363" s="105"/>
      <c r="E363" s="105"/>
      <c r="F363" s="105"/>
      <c r="G363" s="105"/>
      <c r="H363" s="105"/>
      <c r="I363" s="143"/>
      <c r="J363" s="105"/>
      <c r="K363" s="105"/>
      <c r="L363" s="105"/>
      <c r="M363" s="105"/>
      <c r="N363" s="105"/>
      <c r="O363" s="105"/>
      <c r="P363" s="105"/>
      <c r="Q363" s="105"/>
      <c r="R363" s="105"/>
      <c r="S363" s="105"/>
      <c r="T363" s="105"/>
      <c r="U363" s="105"/>
      <c r="V363" s="105"/>
      <c r="W363" s="105"/>
      <c r="X363" s="105"/>
      <c r="Y363" s="105"/>
      <c r="Z363" s="105"/>
      <c r="AA363" s="105"/>
      <c r="AB363" s="105"/>
      <c r="AC363" s="105"/>
    </row>
    <row r="364" spans="1:29" ht="12.75" customHeight="1">
      <c r="A364" s="105"/>
      <c r="B364" s="105"/>
      <c r="C364" s="105"/>
      <c r="D364" s="105"/>
      <c r="E364" s="105"/>
      <c r="F364" s="105"/>
      <c r="G364" s="105"/>
      <c r="H364" s="105"/>
      <c r="I364" s="143"/>
      <c r="J364" s="105"/>
      <c r="K364" s="105"/>
      <c r="L364" s="105"/>
      <c r="M364" s="105"/>
      <c r="N364" s="105"/>
      <c r="O364" s="105"/>
      <c r="P364" s="105"/>
      <c r="Q364" s="105"/>
      <c r="R364" s="105"/>
      <c r="S364" s="105"/>
      <c r="T364" s="105"/>
      <c r="U364" s="105"/>
      <c r="V364" s="105"/>
      <c r="W364" s="105"/>
      <c r="X364" s="105"/>
      <c r="Y364" s="105"/>
      <c r="Z364" s="105"/>
      <c r="AA364" s="105"/>
      <c r="AB364" s="105"/>
      <c r="AC364" s="105"/>
    </row>
    <row r="365" spans="1:29" ht="12.75" customHeight="1">
      <c r="A365" s="105"/>
      <c r="B365" s="105"/>
      <c r="C365" s="105"/>
      <c r="D365" s="105"/>
      <c r="E365" s="105"/>
      <c r="F365" s="105"/>
      <c r="G365" s="105"/>
      <c r="H365" s="105"/>
      <c r="I365" s="143"/>
      <c r="J365" s="105"/>
      <c r="K365" s="105"/>
      <c r="L365" s="105"/>
      <c r="M365" s="105"/>
      <c r="N365" s="105"/>
      <c r="O365" s="105"/>
      <c r="P365" s="105"/>
      <c r="Q365" s="105"/>
      <c r="R365" s="105"/>
      <c r="S365" s="105"/>
      <c r="T365" s="105"/>
      <c r="U365" s="105"/>
      <c r="V365" s="105"/>
      <c r="W365" s="105"/>
      <c r="X365" s="105"/>
      <c r="Y365" s="105"/>
      <c r="Z365" s="105"/>
      <c r="AA365" s="105"/>
      <c r="AB365" s="105"/>
      <c r="AC365" s="105"/>
    </row>
    <row r="366" spans="1:29" ht="12.75" customHeight="1">
      <c r="A366" s="105"/>
      <c r="B366" s="105"/>
      <c r="C366" s="105"/>
      <c r="D366" s="105"/>
      <c r="E366" s="105"/>
      <c r="F366" s="105"/>
      <c r="G366" s="105"/>
      <c r="H366" s="105"/>
      <c r="I366" s="143"/>
      <c r="J366" s="105"/>
      <c r="K366" s="105"/>
      <c r="L366" s="105"/>
      <c r="M366" s="105"/>
      <c r="N366" s="105"/>
      <c r="O366" s="105"/>
      <c r="P366" s="105"/>
      <c r="Q366" s="105"/>
      <c r="R366" s="105"/>
      <c r="S366" s="105"/>
      <c r="T366" s="105"/>
      <c r="U366" s="105"/>
      <c r="V366" s="105"/>
      <c r="W366" s="105"/>
      <c r="X366" s="105"/>
      <c r="Y366" s="105"/>
      <c r="Z366" s="105"/>
      <c r="AA366" s="105"/>
      <c r="AB366" s="105"/>
      <c r="AC366" s="105"/>
    </row>
    <row r="367" spans="1:29" ht="12.75" customHeight="1">
      <c r="A367" s="105"/>
      <c r="B367" s="105"/>
      <c r="C367" s="105"/>
      <c r="D367" s="105"/>
      <c r="E367" s="105"/>
      <c r="F367" s="105"/>
      <c r="G367" s="105"/>
      <c r="H367" s="105"/>
      <c r="I367" s="143"/>
      <c r="J367" s="105"/>
      <c r="K367" s="105"/>
      <c r="L367" s="105"/>
      <c r="M367" s="105"/>
      <c r="N367" s="105"/>
      <c r="O367" s="105"/>
      <c r="P367" s="105"/>
      <c r="Q367" s="105"/>
      <c r="R367" s="105"/>
      <c r="S367" s="105"/>
      <c r="T367" s="105"/>
      <c r="U367" s="105"/>
      <c r="V367" s="105"/>
      <c r="W367" s="105"/>
      <c r="X367" s="105"/>
      <c r="Y367" s="105"/>
      <c r="Z367" s="105"/>
      <c r="AA367" s="105"/>
      <c r="AB367" s="105"/>
      <c r="AC367" s="105"/>
    </row>
    <row r="368" spans="1:29" ht="12.75" customHeight="1">
      <c r="A368" s="105"/>
      <c r="B368" s="105"/>
      <c r="C368" s="105"/>
      <c r="D368" s="105"/>
      <c r="E368" s="105"/>
      <c r="F368" s="105"/>
      <c r="G368" s="105"/>
      <c r="H368" s="105"/>
      <c r="I368" s="143"/>
      <c r="J368" s="105"/>
      <c r="K368" s="105"/>
      <c r="L368" s="105"/>
      <c r="M368" s="105"/>
      <c r="N368" s="105"/>
      <c r="O368" s="105"/>
      <c r="P368" s="105"/>
      <c r="Q368" s="105"/>
      <c r="R368" s="105"/>
      <c r="S368" s="105"/>
      <c r="T368" s="105"/>
      <c r="U368" s="105"/>
      <c r="V368" s="105"/>
      <c r="W368" s="105"/>
      <c r="X368" s="105"/>
      <c r="Y368" s="105"/>
      <c r="Z368" s="105"/>
      <c r="AA368" s="105"/>
      <c r="AB368" s="105"/>
      <c r="AC368" s="105"/>
    </row>
    <row r="369" spans="1:29" ht="12.75" customHeight="1">
      <c r="A369" s="105"/>
      <c r="B369" s="105"/>
      <c r="C369" s="105"/>
      <c r="D369" s="105"/>
      <c r="E369" s="105"/>
      <c r="F369" s="105"/>
      <c r="G369" s="105"/>
      <c r="H369" s="105"/>
      <c r="I369" s="143"/>
      <c r="J369" s="105"/>
      <c r="K369" s="105"/>
      <c r="L369" s="105"/>
      <c r="M369" s="105"/>
      <c r="N369" s="105"/>
      <c r="O369" s="105"/>
      <c r="P369" s="105"/>
      <c r="Q369" s="105"/>
      <c r="R369" s="105"/>
      <c r="S369" s="105"/>
      <c r="T369" s="105"/>
      <c r="U369" s="105"/>
      <c r="V369" s="105"/>
      <c r="W369" s="105"/>
      <c r="X369" s="105"/>
      <c r="Y369" s="105"/>
      <c r="Z369" s="105"/>
      <c r="AA369" s="105"/>
      <c r="AB369" s="105"/>
      <c r="AC369" s="105"/>
    </row>
    <row r="370" spans="1:29" ht="12.75" customHeight="1">
      <c r="A370" s="105"/>
      <c r="B370" s="105"/>
      <c r="C370" s="105"/>
      <c r="D370" s="105"/>
      <c r="E370" s="105"/>
      <c r="F370" s="105"/>
      <c r="G370" s="105"/>
      <c r="H370" s="105"/>
      <c r="I370" s="143"/>
      <c r="J370" s="105"/>
      <c r="K370" s="105"/>
      <c r="L370" s="105"/>
      <c r="M370" s="105"/>
      <c r="N370" s="105"/>
      <c r="O370" s="105"/>
      <c r="P370" s="105"/>
      <c r="Q370" s="105"/>
      <c r="R370" s="105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5"/>
    </row>
    <row r="371" spans="1:29" ht="12.75" customHeight="1">
      <c r="A371" s="105"/>
      <c r="B371" s="105"/>
      <c r="C371" s="105"/>
      <c r="D371" s="105"/>
      <c r="E371" s="105"/>
      <c r="F371" s="105"/>
      <c r="G371" s="105"/>
      <c r="H371" s="105"/>
      <c r="I371" s="143"/>
      <c r="J371" s="105"/>
      <c r="K371" s="105"/>
      <c r="L371" s="105"/>
      <c r="M371" s="105"/>
      <c r="N371" s="105"/>
      <c r="O371" s="105"/>
      <c r="P371" s="105"/>
      <c r="Q371" s="105"/>
      <c r="R371" s="105"/>
      <c r="S371" s="105"/>
      <c r="T371" s="105"/>
      <c r="U371" s="105"/>
      <c r="V371" s="105"/>
      <c r="W371" s="105"/>
      <c r="X371" s="105"/>
      <c r="Y371" s="105"/>
      <c r="Z371" s="105"/>
      <c r="AA371" s="105"/>
      <c r="AB371" s="105"/>
      <c r="AC371" s="105"/>
    </row>
    <row r="372" spans="1:29" ht="12.75" customHeight="1">
      <c r="A372" s="105"/>
      <c r="B372" s="105"/>
      <c r="C372" s="105"/>
      <c r="D372" s="105"/>
      <c r="E372" s="105"/>
      <c r="F372" s="105"/>
      <c r="G372" s="105"/>
      <c r="H372" s="105"/>
      <c r="I372" s="143"/>
      <c r="J372" s="105"/>
      <c r="K372" s="105"/>
      <c r="L372" s="105"/>
      <c r="M372" s="105"/>
      <c r="N372" s="105"/>
      <c r="O372" s="105"/>
      <c r="P372" s="105"/>
      <c r="Q372" s="105"/>
      <c r="R372" s="105"/>
      <c r="S372" s="105"/>
      <c r="T372" s="105"/>
      <c r="U372" s="105"/>
      <c r="V372" s="105"/>
      <c r="W372" s="105"/>
      <c r="X372" s="105"/>
      <c r="Y372" s="105"/>
      <c r="Z372" s="105"/>
      <c r="AA372" s="105"/>
      <c r="AB372" s="105"/>
      <c r="AC372" s="105"/>
    </row>
    <row r="373" spans="1:29" ht="12.75" customHeight="1">
      <c r="A373" s="105"/>
      <c r="B373" s="105"/>
      <c r="C373" s="105"/>
      <c r="D373" s="105"/>
      <c r="E373" s="105"/>
      <c r="F373" s="105"/>
      <c r="G373" s="105"/>
      <c r="H373" s="105"/>
      <c r="I373" s="143"/>
      <c r="J373" s="105"/>
      <c r="K373" s="105"/>
      <c r="L373" s="105"/>
      <c r="M373" s="105"/>
      <c r="N373" s="105"/>
      <c r="O373" s="105"/>
      <c r="P373" s="105"/>
      <c r="Q373" s="105"/>
      <c r="R373" s="105"/>
      <c r="S373" s="105"/>
      <c r="T373" s="105"/>
      <c r="U373" s="105"/>
      <c r="V373" s="105"/>
      <c r="W373" s="105"/>
      <c r="X373" s="105"/>
      <c r="Y373" s="105"/>
      <c r="Z373" s="105"/>
      <c r="AA373" s="105"/>
      <c r="AB373" s="105"/>
      <c r="AC373" s="105"/>
    </row>
    <row r="374" spans="1:29" ht="12.75" customHeight="1">
      <c r="A374" s="105"/>
      <c r="B374" s="105"/>
      <c r="C374" s="105"/>
      <c r="D374" s="105"/>
      <c r="E374" s="105"/>
      <c r="F374" s="105"/>
      <c r="G374" s="105"/>
      <c r="H374" s="105"/>
      <c r="I374" s="143"/>
      <c r="J374" s="105"/>
      <c r="K374" s="105"/>
      <c r="L374" s="105"/>
      <c r="M374" s="105"/>
      <c r="N374" s="105"/>
      <c r="O374" s="105"/>
      <c r="P374" s="105"/>
      <c r="Q374" s="105"/>
      <c r="R374" s="105"/>
      <c r="S374" s="105"/>
      <c r="T374" s="105"/>
      <c r="U374" s="105"/>
      <c r="V374" s="105"/>
      <c r="W374" s="105"/>
      <c r="X374" s="105"/>
      <c r="Y374" s="105"/>
      <c r="Z374" s="105"/>
      <c r="AA374" s="105"/>
      <c r="AB374" s="105"/>
      <c r="AC374" s="105"/>
    </row>
    <row r="375" spans="1:29" ht="12.75" customHeight="1">
      <c r="A375" s="105"/>
      <c r="B375" s="105"/>
      <c r="C375" s="105"/>
      <c r="D375" s="105"/>
      <c r="E375" s="105"/>
      <c r="F375" s="105"/>
      <c r="G375" s="105"/>
      <c r="H375" s="105"/>
      <c r="I375" s="143"/>
      <c r="J375" s="105"/>
      <c r="K375" s="105"/>
      <c r="L375" s="105"/>
      <c r="M375" s="105"/>
      <c r="N375" s="105"/>
      <c r="O375" s="105"/>
      <c r="P375" s="105"/>
      <c r="Q375" s="105"/>
      <c r="R375" s="105"/>
      <c r="S375" s="105"/>
      <c r="T375" s="105"/>
      <c r="U375" s="105"/>
      <c r="V375" s="105"/>
      <c r="W375" s="105"/>
      <c r="X375" s="105"/>
      <c r="Y375" s="105"/>
      <c r="Z375" s="105"/>
      <c r="AA375" s="105"/>
      <c r="AB375" s="105"/>
      <c r="AC375" s="105"/>
    </row>
    <row r="376" spans="1:29" ht="12.75" customHeight="1">
      <c r="A376" s="105"/>
      <c r="B376" s="105"/>
      <c r="C376" s="105"/>
      <c r="D376" s="105"/>
      <c r="E376" s="105"/>
      <c r="F376" s="105"/>
      <c r="G376" s="105"/>
      <c r="H376" s="105"/>
      <c r="I376" s="143"/>
      <c r="J376" s="105"/>
      <c r="K376" s="105"/>
      <c r="L376" s="105"/>
      <c r="M376" s="105"/>
      <c r="N376" s="105"/>
      <c r="O376" s="105"/>
      <c r="P376" s="105"/>
      <c r="Q376" s="105"/>
      <c r="R376" s="105"/>
      <c r="S376" s="105"/>
      <c r="T376" s="105"/>
      <c r="U376" s="105"/>
      <c r="V376" s="105"/>
      <c r="W376" s="105"/>
      <c r="X376" s="105"/>
      <c r="Y376" s="105"/>
      <c r="Z376" s="105"/>
      <c r="AA376" s="105"/>
      <c r="AB376" s="105"/>
      <c r="AC376" s="105"/>
    </row>
    <row r="377" spans="1:29" ht="12.75" customHeight="1">
      <c r="A377" s="105"/>
      <c r="B377" s="105"/>
      <c r="C377" s="105"/>
      <c r="D377" s="105"/>
      <c r="E377" s="105"/>
      <c r="F377" s="105"/>
      <c r="G377" s="105"/>
      <c r="H377" s="105"/>
      <c r="I377" s="143"/>
      <c r="J377" s="105"/>
      <c r="K377" s="105"/>
      <c r="L377" s="105"/>
      <c r="M377" s="105"/>
      <c r="N377" s="105"/>
      <c r="O377" s="105"/>
      <c r="P377" s="105"/>
      <c r="Q377" s="105"/>
      <c r="R377" s="105"/>
      <c r="S377" s="105"/>
      <c r="T377" s="105"/>
      <c r="U377" s="105"/>
      <c r="V377" s="105"/>
      <c r="W377" s="105"/>
      <c r="X377" s="105"/>
      <c r="Y377" s="105"/>
      <c r="Z377" s="105"/>
      <c r="AA377" s="105"/>
      <c r="AB377" s="105"/>
      <c r="AC377" s="105"/>
    </row>
    <row r="378" spans="1:29" ht="12.75" customHeight="1">
      <c r="A378" s="105"/>
      <c r="B378" s="105"/>
      <c r="C378" s="105"/>
      <c r="D378" s="105"/>
      <c r="E378" s="105"/>
      <c r="F378" s="105"/>
      <c r="G378" s="105"/>
      <c r="H378" s="105"/>
      <c r="I378" s="143"/>
      <c r="J378" s="105"/>
      <c r="K378" s="105"/>
      <c r="L378" s="105"/>
      <c r="M378" s="105"/>
      <c r="N378" s="105"/>
      <c r="O378" s="105"/>
      <c r="P378" s="105"/>
      <c r="Q378" s="105"/>
      <c r="R378" s="105"/>
      <c r="S378" s="105"/>
      <c r="T378" s="105"/>
      <c r="U378" s="105"/>
      <c r="V378" s="105"/>
      <c r="W378" s="105"/>
      <c r="X378" s="105"/>
      <c r="Y378" s="105"/>
      <c r="Z378" s="105"/>
      <c r="AA378" s="105"/>
      <c r="AB378" s="105"/>
      <c r="AC378" s="105"/>
    </row>
    <row r="379" spans="1:29" ht="12.75" customHeight="1">
      <c r="A379" s="105"/>
      <c r="B379" s="105"/>
      <c r="C379" s="105"/>
      <c r="D379" s="105"/>
      <c r="E379" s="105"/>
      <c r="F379" s="105"/>
      <c r="G379" s="105"/>
      <c r="H379" s="105"/>
      <c r="I379" s="143"/>
      <c r="J379" s="105"/>
      <c r="K379" s="105"/>
      <c r="L379" s="105"/>
      <c r="M379" s="105"/>
      <c r="N379" s="105"/>
      <c r="O379" s="105"/>
      <c r="P379" s="105"/>
      <c r="Q379" s="105"/>
      <c r="R379" s="105"/>
      <c r="S379" s="105"/>
      <c r="T379" s="105"/>
      <c r="U379" s="105"/>
      <c r="V379" s="105"/>
      <c r="W379" s="105"/>
      <c r="X379" s="105"/>
      <c r="Y379" s="105"/>
      <c r="Z379" s="105"/>
      <c r="AA379" s="105"/>
      <c r="AB379" s="105"/>
      <c r="AC379" s="105"/>
    </row>
    <row r="380" spans="1:29" ht="12.75" customHeight="1">
      <c r="A380" s="105"/>
      <c r="B380" s="105"/>
      <c r="C380" s="105"/>
      <c r="D380" s="105"/>
      <c r="E380" s="105"/>
      <c r="F380" s="105"/>
      <c r="G380" s="105"/>
      <c r="H380" s="105"/>
      <c r="I380" s="143"/>
      <c r="J380" s="105"/>
      <c r="K380" s="105"/>
      <c r="L380" s="105"/>
      <c r="M380" s="105"/>
      <c r="N380" s="105"/>
      <c r="O380" s="105"/>
      <c r="P380" s="105"/>
      <c r="Q380" s="105"/>
      <c r="R380" s="105"/>
      <c r="S380" s="105"/>
      <c r="T380" s="105"/>
      <c r="U380" s="105"/>
      <c r="V380" s="105"/>
      <c r="W380" s="105"/>
      <c r="X380" s="105"/>
      <c r="Y380" s="105"/>
      <c r="Z380" s="105"/>
      <c r="AA380" s="105"/>
      <c r="AB380" s="105"/>
      <c r="AC380" s="105"/>
    </row>
    <row r="381" spans="1:29" ht="12.75" customHeight="1">
      <c r="A381" s="105"/>
      <c r="B381" s="105"/>
      <c r="C381" s="105"/>
      <c r="D381" s="105"/>
      <c r="E381" s="105"/>
      <c r="F381" s="105"/>
      <c r="G381" s="105"/>
      <c r="H381" s="105"/>
      <c r="I381" s="143"/>
      <c r="J381" s="105"/>
      <c r="K381" s="105"/>
      <c r="L381" s="105"/>
      <c r="M381" s="105"/>
      <c r="N381" s="105"/>
      <c r="O381" s="105"/>
      <c r="P381" s="105"/>
      <c r="Q381" s="105"/>
      <c r="R381" s="105"/>
      <c r="S381" s="105"/>
      <c r="T381" s="105"/>
      <c r="U381" s="105"/>
      <c r="V381" s="105"/>
      <c r="W381" s="105"/>
      <c r="X381" s="105"/>
      <c r="Y381" s="105"/>
      <c r="Z381" s="105"/>
      <c r="AA381" s="105"/>
      <c r="AB381" s="105"/>
      <c r="AC381" s="105"/>
    </row>
    <row r="382" spans="1:29" ht="12.75" customHeight="1">
      <c r="A382" s="105"/>
      <c r="B382" s="105"/>
      <c r="C382" s="105"/>
      <c r="D382" s="105"/>
      <c r="E382" s="105"/>
      <c r="F382" s="105"/>
      <c r="G382" s="105"/>
      <c r="H382" s="105"/>
      <c r="I382" s="143"/>
      <c r="J382" s="105"/>
      <c r="K382" s="105"/>
      <c r="L382" s="105"/>
      <c r="M382" s="105"/>
      <c r="N382" s="105"/>
      <c r="O382" s="105"/>
      <c r="P382" s="105"/>
      <c r="Q382" s="105"/>
      <c r="R382" s="105"/>
      <c r="S382" s="105"/>
      <c r="T382" s="105"/>
      <c r="U382" s="105"/>
      <c r="V382" s="105"/>
      <c r="W382" s="105"/>
      <c r="X382" s="105"/>
      <c r="Y382" s="105"/>
      <c r="Z382" s="105"/>
      <c r="AA382" s="105"/>
      <c r="AB382" s="105"/>
      <c r="AC382" s="105"/>
    </row>
    <row r="383" spans="1:29" ht="12.75" customHeight="1">
      <c r="A383" s="105"/>
      <c r="B383" s="105"/>
      <c r="C383" s="105"/>
      <c r="D383" s="105"/>
      <c r="E383" s="105"/>
      <c r="F383" s="105"/>
      <c r="G383" s="105"/>
      <c r="H383" s="105"/>
      <c r="I383" s="143"/>
      <c r="J383" s="105"/>
      <c r="K383" s="105"/>
      <c r="L383" s="105"/>
      <c r="M383" s="105"/>
      <c r="N383" s="105"/>
      <c r="O383" s="105"/>
      <c r="P383" s="105"/>
      <c r="Q383" s="105"/>
      <c r="R383" s="105"/>
      <c r="S383" s="105"/>
      <c r="T383" s="105"/>
      <c r="U383" s="105"/>
      <c r="V383" s="105"/>
      <c r="W383" s="105"/>
      <c r="X383" s="105"/>
      <c r="Y383" s="105"/>
      <c r="Z383" s="105"/>
      <c r="AA383" s="105"/>
      <c r="AB383" s="105"/>
      <c r="AC383" s="105"/>
    </row>
    <row r="384" spans="1:29" ht="12.75" customHeight="1">
      <c r="A384" s="105"/>
      <c r="B384" s="105"/>
      <c r="C384" s="105"/>
      <c r="D384" s="105"/>
      <c r="E384" s="105"/>
      <c r="F384" s="105"/>
      <c r="G384" s="105"/>
      <c r="H384" s="105"/>
      <c r="I384" s="143"/>
      <c r="J384" s="105"/>
      <c r="K384" s="105"/>
      <c r="L384" s="105"/>
      <c r="M384" s="105"/>
      <c r="N384" s="105"/>
      <c r="O384" s="105"/>
      <c r="P384" s="105"/>
      <c r="Q384" s="105"/>
      <c r="R384" s="105"/>
      <c r="S384" s="105"/>
      <c r="T384" s="105"/>
      <c r="U384" s="105"/>
      <c r="V384" s="105"/>
      <c r="W384" s="105"/>
      <c r="X384" s="105"/>
      <c r="Y384" s="105"/>
      <c r="Z384" s="105"/>
      <c r="AA384" s="105"/>
      <c r="AB384" s="105"/>
      <c r="AC384" s="105"/>
    </row>
    <row r="385" spans="1:29" ht="12.75" customHeight="1">
      <c r="A385" s="105"/>
      <c r="B385" s="105"/>
      <c r="C385" s="105"/>
      <c r="D385" s="105"/>
      <c r="E385" s="105"/>
      <c r="F385" s="105"/>
      <c r="G385" s="105"/>
      <c r="H385" s="105"/>
      <c r="I385" s="143"/>
      <c r="J385" s="105"/>
      <c r="K385" s="105"/>
      <c r="L385" s="105"/>
      <c r="M385" s="105"/>
      <c r="N385" s="105"/>
      <c r="O385" s="105"/>
      <c r="P385" s="105"/>
      <c r="Q385" s="105"/>
      <c r="R385" s="105"/>
      <c r="S385" s="105"/>
      <c r="T385" s="105"/>
      <c r="U385" s="105"/>
      <c r="V385" s="105"/>
      <c r="W385" s="105"/>
      <c r="X385" s="105"/>
      <c r="Y385" s="105"/>
      <c r="Z385" s="105"/>
      <c r="AA385" s="105"/>
      <c r="AB385" s="105"/>
      <c r="AC385" s="105"/>
    </row>
    <row r="386" spans="1:29" ht="12.75" customHeight="1">
      <c r="A386" s="105"/>
      <c r="B386" s="105"/>
      <c r="C386" s="105"/>
      <c r="D386" s="105"/>
      <c r="E386" s="105"/>
      <c r="F386" s="105"/>
      <c r="G386" s="105"/>
      <c r="H386" s="105"/>
      <c r="I386" s="143"/>
      <c r="J386" s="105"/>
      <c r="K386" s="105"/>
      <c r="L386" s="105"/>
      <c r="M386" s="105"/>
      <c r="N386" s="105"/>
      <c r="O386" s="105"/>
      <c r="P386" s="105"/>
      <c r="Q386" s="105"/>
      <c r="R386" s="105"/>
      <c r="S386" s="105"/>
      <c r="T386" s="105"/>
      <c r="U386" s="105"/>
      <c r="V386" s="105"/>
      <c r="W386" s="105"/>
      <c r="X386" s="105"/>
      <c r="Y386" s="105"/>
      <c r="Z386" s="105"/>
      <c r="AA386" s="105"/>
      <c r="AB386" s="105"/>
      <c r="AC386" s="105"/>
    </row>
    <row r="387" spans="1:29" ht="12.75" customHeight="1">
      <c r="A387" s="105"/>
      <c r="B387" s="105"/>
      <c r="C387" s="105"/>
      <c r="D387" s="105"/>
      <c r="E387" s="105"/>
      <c r="F387" s="105"/>
      <c r="G387" s="105"/>
      <c r="H387" s="105"/>
      <c r="I387" s="143"/>
      <c r="J387" s="105"/>
      <c r="K387" s="105"/>
      <c r="L387" s="105"/>
      <c r="M387" s="105"/>
      <c r="N387" s="105"/>
      <c r="O387" s="105"/>
      <c r="P387" s="105"/>
      <c r="Q387" s="105"/>
      <c r="R387" s="105"/>
      <c r="S387" s="105"/>
      <c r="T387" s="105"/>
      <c r="U387" s="105"/>
      <c r="V387" s="105"/>
      <c r="W387" s="105"/>
      <c r="X387" s="105"/>
      <c r="Y387" s="105"/>
      <c r="Z387" s="105"/>
      <c r="AA387" s="105"/>
      <c r="AB387" s="105"/>
      <c r="AC387" s="105"/>
    </row>
    <row r="388" spans="1:29" ht="12.75" customHeight="1">
      <c r="A388" s="105"/>
      <c r="B388" s="105"/>
      <c r="C388" s="105"/>
      <c r="D388" s="105"/>
      <c r="E388" s="105"/>
      <c r="F388" s="105"/>
      <c r="G388" s="105"/>
      <c r="H388" s="105"/>
      <c r="I388" s="143"/>
      <c r="J388" s="105"/>
      <c r="K388" s="105"/>
      <c r="L388" s="105"/>
      <c r="M388" s="105"/>
      <c r="N388" s="105"/>
      <c r="O388" s="105"/>
      <c r="P388" s="105"/>
      <c r="Q388" s="105"/>
      <c r="R388" s="105"/>
      <c r="S388" s="105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5"/>
    </row>
    <row r="389" spans="1:29" ht="12.75" customHeight="1">
      <c r="A389" s="105"/>
      <c r="B389" s="105"/>
      <c r="C389" s="105"/>
      <c r="D389" s="105"/>
      <c r="E389" s="105"/>
      <c r="F389" s="105"/>
      <c r="G389" s="105"/>
      <c r="H389" s="105"/>
      <c r="I389" s="143"/>
      <c r="J389" s="105"/>
      <c r="K389" s="105"/>
      <c r="L389" s="105"/>
      <c r="M389" s="105"/>
      <c r="N389" s="105"/>
      <c r="O389" s="105"/>
      <c r="P389" s="105"/>
      <c r="Q389" s="105"/>
      <c r="R389" s="105"/>
      <c r="S389" s="105"/>
      <c r="T389" s="105"/>
      <c r="U389" s="105"/>
      <c r="V389" s="105"/>
      <c r="W389" s="105"/>
      <c r="X389" s="105"/>
      <c r="Y389" s="105"/>
      <c r="Z389" s="105"/>
      <c r="AA389" s="105"/>
      <c r="AB389" s="105"/>
      <c r="AC389" s="105"/>
    </row>
    <row r="390" spans="1:29" ht="12.75" customHeight="1">
      <c r="A390" s="105"/>
      <c r="B390" s="105"/>
      <c r="C390" s="105"/>
      <c r="D390" s="105"/>
      <c r="E390" s="105"/>
      <c r="F390" s="105"/>
      <c r="G390" s="105"/>
      <c r="H390" s="105"/>
      <c r="I390" s="143"/>
      <c r="J390" s="105"/>
      <c r="K390" s="105"/>
      <c r="L390" s="105"/>
      <c r="M390" s="105"/>
      <c r="N390" s="105"/>
      <c r="O390" s="105"/>
      <c r="P390" s="105"/>
      <c r="Q390" s="105"/>
      <c r="R390" s="105"/>
      <c r="S390" s="105"/>
      <c r="T390" s="105"/>
      <c r="U390" s="105"/>
      <c r="V390" s="105"/>
      <c r="W390" s="105"/>
      <c r="X390" s="105"/>
      <c r="Y390" s="105"/>
      <c r="Z390" s="105"/>
      <c r="AA390" s="105"/>
      <c r="AB390" s="105"/>
      <c r="AC390" s="105"/>
    </row>
    <row r="391" spans="1:29" ht="12.75" customHeight="1">
      <c r="A391" s="105"/>
      <c r="B391" s="105"/>
      <c r="C391" s="105"/>
      <c r="D391" s="105"/>
      <c r="E391" s="105"/>
      <c r="F391" s="105"/>
      <c r="G391" s="105"/>
      <c r="H391" s="105"/>
      <c r="I391" s="143"/>
      <c r="J391" s="105"/>
      <c r="K391" s="105"/>
      <c r="L391" s="105"/>
      <c r="M391" s="105"/>
      <c r="N391" s="105"/>
      <c r="O391" s="105"/>
      <c r="P391" s="105"/>
      <c r="Q391" s="105"/>
      <c r="R391" s="105"/>
      <c r="S391" s="105"/>
      <c r="T391" s="105"/>
      <c r="U391" s="105"/>
      <c r="V391" s="105"/>
      <c r="W391" s="105"/>
      <c r="X391" s="105"/>
      <c r="Y391" s="105"/>
      <c r="Z391" s="105"/>
      <c r="AA391" s="105"/>
      <c r="AB391" s="105"/>
      <c r="AC391" s="105"/>
    </row>
    <row r="392" spans="1:29" ht="12.75" customHeight="1">
      <c r="A392" s="105"/>
      <c r="B392" s="105"/>
      <c r="C392" s="105"/>
      <c r="D392" s="105"/>
      <c r="E392" s="105"/>
      <c r="F392" s="105"/>
      <c r="G392" s="105"/>
      <c r="H392" s="105"/>
      <c r="I392" s="143"/>
      <c r="J392" s="105"/>
      <c r="K392" s="105"/>
      <c r="L392" s="105"/>
      <c r="M392" s="105"/>
      <c r="N392" s="105"/>
      <c r="O392" s="105"/>
      <c r="P392" s="105"/>
      <c r="Q392" s="105"/>
      <c r="R392" s="105"/>
      <c r="S392" s="105"/>
      <c r="T392" s="105"/>
      <c r="U392" s="105"/>
      <c r="V392" s="105"/>
      <c r="W392" s="105"/>
      <c r="X392" s="105"/>
      <c r="Y392" s="105"/>
      <c r="Z392" s="105"/>
      <c r="AA392" s="105"/>
      <c r="AB392" s="105"/>
      <c r="AC392" s="105"/>
    </row>
    <row r="393" spans="1:29" ht="12.75" customHeight="1">
      <c r="A393" s="105"/>
      <c r="B393" s="105"/>
      <c r="C393" s="105"/>
      <c r="D393" s="105"/>
      <c r="E393" s="105"/>
      <c r="F393" s="105"/>
      <c r="G393" s="105"/>
      <c r="H393" s="105"/>
      <c r="I393" s="143"/>
      <c r="J393" s="105"/>
      <c r="K393" s="105"/>
      <c r="L393" s="105"/>
      <c r="M393" s="105"/>
      <c r="N393" s="105"/>
      <c r="O393" s="105"/>
      <c r="P393" s="105"/>
      <c r="Q393" s="105"/>
      <c r="R393" s="105"/>
      <c r="S393" s="105"/>
      <c r="T393" s="105"/>
      <c r="U393" s="105"/>
      <c r="V393" s="105"/>
      <c r="W393" s="105"/>
      <c r="X393" s="105"/>
      <c r="Y393" s="105"/>
      <c r="Z393" s="105"/>
      <c r="AA393" s="105"/>
      <c r="AB393" s="105"/>
      <c r="AC393" s="105"/>
    </row>
    <row r="394" spans="1:29" ht="12.75" customHeight="1">
      <c r="A394" s="105"/>
      <c r="B394" s="105"/>
      <c r="C394" s="105"/>
      <c r="D394" s="105"/>
      <c r="E394" s="105"/>
      <c r="F394" s="105"/>
      <c r="G394" s="105"/>
      <c r="H394" s="105"/>
      <c r="I394" s="143"/>
      <c r="J394" s="105"/>
      <c r="K394" s="105"/>
      <c r="L394" s="105"/>
      <c r="M394" s="105"/>
      <c r="N394" s="105"/>
      <c r="O394" s="105"/>
      <c r="P394" s="105"/>
      <c r="Q394" s="105"/>
      <c r="R394" s="105"/>
      <c r="S394" s="105"/>
      <c r="T394" s="105"/>
      <c r="U394" s="105"/>
      <c r="V394" s="105"/>
      <c r="W394" s="105"/>
      <c r="X394" s="105"/>
      <c r="Y394" s="105"/>
      <c r="Z394" s="105"/>
      <c r="AA394" s="105"/>
      <c r="AB394" s="105"/>
      <c r="AC394" s="105"/>
    </row>
    <row r="395" spans="1:29" ht="12.75" customHeight="1">
      <c r="A395" s="105"/>
      <c r="B395" s="105"/>
      <c r="C395" s="105"/>
      <c r="D395" s="105"/>
      <c r="E395" s="105"/>
      <c r="F395" s="105"/>
      <c r="G395" s="105"/>
      <c r="H395" s="105"/>
      <c r="I395" s="143"/>
      <c r="J395" s="105"/>
      <c r="K395" s="105"/>
      <c r="L395" s="105"/>
      <c r="M395" s="105"/>
      <c r="N395" s="105"/>
      <c r="O395" s="105"/>
      <c r="P395" s="105"/>
      <c r="Q395" s="105"/>
      <c r="R395" s="105"/>
      <c r="S395" s="105"/>
      <c r="T395" s="105"/>
      <c r="U395" s="105"/>
      <c r="V395" s="105"/>
      <c r="W395" s="105"/>
      <c r="X395" s="105"/>
      <c r="Y395" s="105"/>
      <c r="Z395" s="105"/>
      <c r="AA395" s="105"/>
      <c r="AB395" s="105"/>
      <c r="AC395" s="105"/>
    </row>
    <row r="396" spans="1:29" ht="12.75" customHeight="1">
      <c r="A396" s="105"/>
      <c r="B396" s="105"/>
      <c r="C396" s="105"/>
      <c r="D396" s="105"/>
      <c r="E396" s="105"/>
      <c r="F396" s="105"/>
      <c r="G396" s="105"/>
      <c r="H396" s="105"/>
      <c r="I396" s="143"/>
      <c r="J396" s="105"/>
      <c r="K396" s="105"/>
      <c r="L396" s="105"/>
      <c r="M396" s="105"/>
      <c r="N396" s="105"/>
      <c r="O396" s="105"/>
      <c r="P396" s="105"/>
      <c r="Q396" s="105"/>
      <c r="R396" s="105"/>
      <c r="S396" s="105"/>
      <c r="T396" s="105"/>
      <c r="U396" s="105"/>
      <c r="V396" s="105"/>
      <c r="W396" s="105"/>
      <c r="X396" s="105"/>
      <c r="Y396" s="105"/>
      <c r="Z396" s="105"/>
      <c r="AA396" s="105"/>
      <c r="AB396" s="105"/>
      <c r="AC396" s="105"/>
    </row>
    <row r="397" spans="1:29" ht="12.75" customHeight="1">
      <c r="A397" s="105"/>
      <c r="B397" s="105"/>
      <c r="C397" s="105"/>
      <c r="D397" s="105"/>
      <c r="E397" s="105"/>
      <c r="F397" s="105"/>
      <c r="G397" s="105"/>
      <c r="H397" s="105"/>
      <c r="I397" s="143"/>
      <c r="J397" s="105"/>
      <c r="K397" s="105"/>
      <c r="L397" s="105"/>
      <c r="M397" s="105"/>
      <c r="N397" s="105"/>
      <c r="O397" s="105"/>
      <c r="P397" s="105"/>
      <c r="Q397" s="105"/>
      <c r="R397" s="105"/>
      <c r="S397" s="105"/>
      <c r="T397" s="105"/>
      <c r="U397" s="105"/>
      <c r="V397" s="105"/>
      <c r="W397" s="105"/>
      <c r="X397" s="105"/>
      <c r="Y397" s="105"/>
      <c r="Z397" s="105"/>
      <c r="AA397" s="105"/>
      <c r="AB397" s="105"/>
      <c r="AC397" s="105"/>
    </row>
    <row r="398" spans="1:29" ht="12.75" customHeight="1">
      <c r="A398" s="105"/>
      <c r="B398" s="105"/>
      <c r="C398" s="105"/>
      <c r="D398" s="105"/>
      <c r="E398" s="105"/>
      <c r="F398" s="105"/>
      <c r="G398" s="105"/>
      <c r="H398" s="105"/>
      <c r="I398" s="143"/>
      <c r="J398" s="105"/>
      <c r="K398" s="105"/>
      <c r="L398" s="105"/>
      <c r="M398" s="105"/>
      <c r="N398" s="105"/>
      <c r="O398" s="105"/>
      <c r="P398" s="105"/>
      <c r="Q398" s="105"/>
      <c r="R398" s="105"/>
      <c r="S398" s="105"/>
      <c r="T398" s="105"/>
      <c r="U398" s="105"/>
      <c r="V398" s="105"/>
      <c r="W398" s="105"/>
      <c r="X398" s="105"/>
      <c r="Y398" s="105"/>
      <c r="Z398" s="105"/>
      <c r="AA398" s="105"/>
      <c r="AB398" s="105"/>
      <c r="AC398" s="105"/>
    </row>
    <row r="399" spans="1:29" ht="12.75" customHeight="1">
      <c r="A399" s="105"/>
      <c r="B399" s="105"/>
      <c r="C399" s="105"/>
      <c r="D399" s="105"/>
      <c r="E399" s="105"/>
      <c r="F399" s="105"/>
      <c r="G399" s="105"/>
      <c r="H399" s="105"/>
      <c r="I399" s="143"/>
      <c r="J399" s="105"/>
      <c r="K399" s="105"/>
      <c r="L399" s="105"/>
      <c r="M399" s="105"/>
      <c r="N399" s="105"/>
      <c r="O399" s="105"/>
      <c r="P399" s="105"/>
      <c r="Q399" s="105"/>
      <c r="R399" s="105"/>
      <c r="S399" s="105"/>
      <c r="T399" s="105"/>
      <c r="U399" s="105"/>
      <c r="V399" s="105"/>
      <c r="W399" s="105"/>
      <c r="X399" s="105"/>
      <c r="Y399" s="105"/>
      <c r="Z399" s="105"/>
      <c r="AA399" s="105"/>
      <c r="AB399" s="105"/>
      <c r="AC399" s="105"/>
    </row>
    <row r="400" spans="1:29" ht="12.75" customHeight="1">
      <c r="A400" s="105"/>
      <c r="B400" s="105"/>
      <c r="C400" s="105"/>
      <c r="D400" s="105"/>
      <c r="E400" s="105"/>
      <c r="F400" s="105"/>
      <c r="G400" s="105"/>
      <c r="H400" s="105"/>
      <c r="I400" s="143"/>
      <c r="J400" s="105"/>
      <c r="K400" s="105"/>
      <c r="L400" s="105"/>
      <c r="M400" s="105"/>
      <c r="N400" s="105"/>
      <c r="O400" s="105"/>
      <c r="P400" s="105"/>
      <c r="Q400" s="105"/>
      <c r="R400" s="105"/>
      <c r="S400" s="105"/>
      <c r="T400" s="105"/>
      <c r="U400" s="105"/>
      <c r="V400" s="105"/>
      <c r="W400" s="105"/>
      <c r="X400" s="105"/>
      <c r="Y400" s="105"/>
      <c r="Z400" s="105"/>
      <c r="AA400" s="105"/>
      <c r="AB400" s="105"/>
      <c r="AC400" s="105"/>
    </row>
    <row r="401" spans="1:29" ht="12.75" customHeight="1">
      <c r="A401" s="105"/>
      <c r="B401" s="105"/>
      <c r="C401" s="105"/>
      <c r="D401" s="105"/>
      <c r="E401" s="105"/>
      <c r="F401" s="105"/>
      <c r="G401" s="105"/>
      <c r="H401" s="105"/>
      <c r="I401" s="143"/>
      <c r="J401" s="105"/>
      <c r="K401" s="105"/>
      <c r="L401" s="105"/>
      <c r="M401" s="105"/>
      <c r="N401" s="105"/>
      <c r="O401" s="105"/>
      <c r="P401" s="105"/>
      <c r="Q401" s="105"/>
      <c r="R401" s="105"/>
      <c r="S401" s="105"/>
      <c r="T401" s="105"/>
      <c r="U401" s="105"/>
      <c r="V401" s="105"/>
      <c r="W401" s="105"/>
      <c r="X401" s="105"/>
      <c r="Y401" s="105"/>
      <c r="Z401" s="105"/>
      <c r="AA401" s="105"/>
      <c r="AB401" s="105"/>
      <c r="AC401" s="105"/>
    </row>
    <row r="402" spans="1:29" ht="12.75" customHeight="1">
      <c r="A402" s="105"/>
      <c r="B402" s="105"/>
      <c r="C402" s="105"/>
      <c r="D402" s="105"/>
      <c r="E402" s="105"/>
      <c r="F402" s="105"/>
      <c r="G402" s="105"/>
      <c r="H402" s="105"/>
      <c r="I402" s="143"/>
      <c r="J402" s="105"/>
      <c r="K402" s="105"/>
      <c r="L402" s="105"/>
      <c r="M402" s="105"/>
      <c r="N402" s="105"/>
      <c r="O402" s="105"/>
      <c r="P402" s="105"/>
      <c r="Q402" s="105"/>
      <c r="R402" s="105"/>
      <c r="S402" s="105"/>
      <c r="T402" s="105"/>
      <c r="U402" s="105"/>
      <c r="V402" s="105"/>
      <c r="W402" s="105"/>
      <c r="X402" s="105"/>
      <c r="Y402" s="105"/>
      <c r="Z402" s="105"/>
      <c r="AA402" s="105"/>
      <c r="AB402" s="105"/>
      <c r="AC402" s="105"/>
    </row>
    <row r="403" spans="1:29" ht="12.75" customHeight="1">
      <c r="A403" s="105"/>
      <c r="B403" s="105"/>
      <c r="C403" s="105"/>
      <c r="D403" s="105"/>
      <c r="E403" s="105"/>
      <c r="F403" s="105"/>
      <c r="G403" s="105"/>
      <c r="H403" s="105"/>
      <c r="I403" s="143"/>
      <c r="J403" s="105"/>
      <c r="K403" s="105"/>
      <c r="L403" s="105"/>
      <c r="M403" s="105"/>
      <c r="N403" s="105"/>
      <c r="O403" s="105"/>
      <c r="P403" s="105"/>
      <c r="Q403" s="105"/>
      <c r="R403" s="105"/>
      <c r="S403" s="105"/>
      <c r="T403" s="105"/>
      <c r="U403" s="105"/>
      <c r="V403" s="105"/>
      <c r="W403" s="105"/>
      <c r="X403" s="105"/>
      <c r="Y403" s="105"/>
      <c r="Z403" s="105"/>
      <c r="AA403" s="105"/>
      <c r="AB403" s="105"/>
      <c r="AC403" s="105"/>
    </row>
    <row r="404" spans="1:29" ht="12.75" customHeight="1">
      <c r="A404" s="105"/>
      <c r="B404" s="105"/>
      <c r="C404" s="105"/>
      <c r="D404" s="105"/>
      <c r="E404" s="105"/>
      <c r="F404" s="105"/>
      <c r="G404" s="105"/>
      <c r="H404" s="105"/>
      <c r="I404" s="143"/>
      <c r="J404" s="105"/>
      <c r="K404" s="105"/>
      <c r="L404" s="105"/>
      <c r="M404" s="105"/>
      <c r="N404" s="105"/>
      <c r="O404" s="105"/>
      <c r="P404" s="105"/>
      <c r="Q404" s="105"/>
      <c r="R404" s="105"/>
      <c r="S404" s="105"/>
      <c r="T404" s="105"/>
      <c r="U404" s="105"/>
      <c r="V404" s="105"/>
      <c r="W404" s="105"/>
      <c r="X404" s="105"/>
      <c r="Y404" s="105"/>
      <c r="Z404" s="105"/>
      <c r="AA404" s="105"/>
      <c r="AB404" s="105"/>
      <c r="AC404" s="105"/>
    </row>
    <row r="405" spans="1:29" ht="12.75" customHeight="1">
      <c r="A405" s="105"/>
      <c r="B405" s="105"/>
      <c r="C405" s="105"/>
      <c r="D405" s="105"/>
      <c r="E405" s="105"/>
      <c r="F405" s="105"/>
      <c r="G405" s="105"/>
      <c r="H405" s="105"/>
      <c r="I405" s="143"/>
      <c r="J405" s="105"/>
      <c r="K405" s="105"/>
      <c r="L405" s="105"/>
      <c r="M405" s="105"/>
      <c r="N405" s="105"/>
      <c r="O405" s="105"/>
      <c r="P405" s="105"/>
      <c r="Q405" s="105"/>
      <c r="R405" s="105"/>
      <c r="S405" s="105"/>
      <c r="T405" s="105"/>
      <c r="U405" s="105"/>
      <c r="V405" s="105"/>
      <c r="W405" s="105"/>
      <c r="X405" s="105"/>
      <c r="Y405" s="105"/>
      <c r="Z405" s="105"/>
      <c r="AA405" s="105"/>
      <c r="AB405" s="105"/>
      <c r="AC405" s="105"/>
    </row>
    <row r="406" spans="1:29" ht="12.75" customHeight="1">
      <c r="A406" s="105"/>
      <c r="B406" s="105"/>
      <c r="C406" s="105"/>
      <c r="D406" s="105"/>
      <c r="E406" s="105"/>
      <c r="F406" s="105"/>
      <c r="G406" s="105"/>
      <c r="H406" s="105"/>
      <c r="I406" s="143"/>
      <c r="J406" s="105"/>
      <c r="K406" s="105"/>
      <c r="L406" s="105"/>
      <c r="M406" s="105"/>
      <c r="N406" s="105"/>
      <c r="O406" s="105"/>
      <c r="P406" s="105"/>
      <c r="Q406" s="105"/>
      <c r="R406" s="105"/>
      <c r="S406" s="105"/>
      <c r="T406" s="105"/>
      <c r="U406" s="105"/>
      <c r="V406" s="105"/>
      <c r="W406" s="105"/>
      <c r="X406" s="105"/>
      <c r="Y406" s="105"/>
      <c r="Z406" s="105"/>
      <c r="AA406" s="105"/>
      <c r="AB406" s="105"/>
      <c r="AC406" s="105"/>
    </row>
    <row r="407" spans="1:29" ht="12.75" customHeight="1">
      <c r="A407" s="105"/>
      <c r="B407" s="105"/>
      <c r="C407" s="105"/>
      <c r="D407" s="105"/>
      <c r="E407" s="105"/>
      <c r="F407" s="105"/>
      <c r="G407" s="105"/>
      <c r="H407" s="105"/>
      <c r="I407" s="143"/>
      <c r="J407" s="105"/>
      <c r="K407" s="105"/>
      <c r="L407" s="105"/>
      <c r="M407" s="105"/>
      <c r="N407" s="105"/>
      <c r="O407" s="105"/>
      <c r="P407" s="105"/>
      <c r="Q407" s="105"/>
      <c r="R407" s="105"/>
      <c r="S407" s="105"/>
      <c r="T407" s="105"/>
      <c r="U407" s="105"/>
      <c r="V407" s="105"/>
      <c r="W407" s="105"/>
      <c r="X407" s="105"/>
      <c r="Y407" s="105"/>
      <c r="Z407" s="105"/>
      <c r="AA407" s="105"/>
      <c r="AB407" s="105"/>
      <c r="AC407" s="105"/>
    </row>
    <row r="408" spans="1:29" ht="12.75" customHeight="1">
      <c r="A408" s="105"/>
      <c r="B408" s="105"/>
      <c r="C408" s="105"/>
      <c r="D408" s="105"/>
      <c r="E408" s="105"/>
      <c r="F408" s="105"/>
      <c r="G408" s="105"/>
      <c r="H408" s="105"/>
      <c r="I408" s="143"/>
      <c r="J408" s="105"/>
      <c r="K408" s="105"/>
      <c r="L408" s="105"/>
      <c r="M408" s="105"/>
      <c r="N408" s="105"/>
      <c r="O408" s="105"/>
      <c r="P408" s="105"/>
      <c r="Q408" s="105"/>
      <c r="R408" s="105"/>
      <c r="S408" s="105"/>
      <c r="T408" s="105"/>
      <c r="U408" s="105"/>
      <c r="V408" s="105"/>
      <c r="W408" s="105"/>
      <c r="X408" s="105"/>
      <c r="Y408" s="105"/>
      <c r="Z408" s="105"/>
      <c r="AA408" s="105"/>
      <c r="AB408" s="105"/>
      <c r="AC408" s="105"/>
    </row>
    <row r="409" spans="1:29" ht="12.75" customHeight="1">
      <c r="A409" s="105"/>
      <c r="B409" s="105"/>
      <c r="C409" s="105"/>
      <c r="D409" s="105"/>
      <c r="E409" s="105"/>
      <c r="F409" s="105"/>
      <c r="G409" s="105"/>
      <c r="H409" s="105"/>
      <c r="I409" s="143"/>
      <c r="J409" s="105"/>
      <c r="K409" s="105"/>
      <c r="L409" s="105"/>
      <c r="M409" s="105"/>
      <c r="N409" s="105"/>
      <c r="O409" s="105"/>
      <c r="P409" s="105"/>
      <c r="Q409" s="105"/>
      <c r="R409" s="105"/>
      <c r="S409" s="105"/>
      <c r="T409" s="105"/>
      <c r="U409" s="105"/>
      <c r="V409" s="105"/>
      <c r="W409" s="105"/>
      <c r="X409" s="105"/>
      <c r="Y409" s="105"/>
      <c r="Z409" s="105"/>
      <c r="AA409" s="105"/>
      <c r="AB409" s="105"/>
      <c r="AC409" s="105"/>
    </row>
    <row r="410" spans="1:29" ht="12.75" customHeight="1">
      <c r="A410" s="105"/>
      <c r="B410" s="105"/>
      <c r="C410" s="105"/>
      <c r="D410" s="105"/>
      <c r="E410" s="105"/>
      <c r="F410" s="105"/>
      <c r="G410" s="105"/>
      <c r="H410" s="105"/>
      <c r="I410" s="143"/>
      <c r="J410" s="105"/>
      <c r="K410" s="105"/>
      <c r="L410" s="105"/>
      <c r="M410" s="105"/>
      <c r="N410" s="105"/>
      <c r="O410" s="105"/>
      <c r="P410" s="105"/>
      <c r="Q410" s="105"/>
      <c r="R410" s="105"/>
      <c r="S410" s="105"/>
      <c r="T410" s="105"/>
      <c r="U410" s="105"/>
      <c r="V410" s="105"/>
      <c r="W410" s="105"/>
      <c r="X410" s="105"/>
      <c r="Y410" s="105"/>
      <c r="Z410" s="105"/>
      <c r="AA410" s="105"/>
      <c r="AB410" s="105"/>
      <c r="AC410" s="105"/>
    </row>
    <row r="411" spans="1:29" ht="12.75" customHeight="1">
      <c r="A411" s="105"/>
      <c r="B411" s="105"/>
      <c r="C411" s="105"/>
      <c r="D411" s="105"/>
      <c r="E411" s="105"/>
      <c r="F411" s="105"/>
      <c r="G411" s="105"/>
      <c r="H411" s="105"/>
      <c r="I411" s="143"/>
      <c r="J411" s="105"/>
      <c r="K411" s="105"/>
      <c r="L411" s="105"/>
      <c r="M411" s="105"/>
      <c r="N411" s="105"/>
      <c r="O411" s="105"/>
      <c r="P411" s="105"/>
      <c r="Q411" s="105"/>
      <c r="R411" s="105"/>
      <c r="S411" s="105"/>
      <c r="T411" s="105"/>
      <c r="U411" s="105"/>
      <c r="V411" s="105"/>
      <c r="W411" s="105"/>
      <c r="X411" s="105"/>
      <c r="Y411" s="105"/>
      <c r="Z411" s="105"/>
      <c r="AA411" s="105"/>
      <c r="AB411" s="105"/>
      <c r="AC411" s="105"/>
    </row>
    <row r="412" spans="1:29" ht="12.75" customHeight="1">
      <c r="A412" s="105"/>
      <c r="B412" s="105"/>
      <c r="C412" s="105"/>
      <c r="D412" s="105"/>
      <c r="E412" s="105"/>
      <c r="F412" s="105"/>
      <c r="G412" s="105"/>
      <c r="H412" s="105"/>
      <c r="I412" s="143"/>
      <c r="J412" s="105"/>
      <c r="K412" s="105"/>
      <c r="L412" s="105"/>
      <c r="M412" s="105"/>
      <c r="N412" s="105"/>
      <c r="O412" s="105"/>
      <c r="P412" s="105"/>
      <c r="Q412" s="105"/>
      <c r="R412" s="105"/>
      <c r="S412" s="105"/>
      <c r="T412" s="105"/>
      <c r="U412" s="105"/>
      <c r="V412" s="105"/>
      <c r="W412" s="105"/>
      <c r="X412" s="105"/>
      <c r="Y412" s="105"/>
      <c r="Z412" s="105"/>
      <c r="AA412" s="105"/>
      <c r="AB412" s="105"/>
      <c r="AC412" s="105"/>
    </row>
    <row r="413" spans="1:29" ht="12.75" customHeight="1">
      <c r="A413" s="105"/>
      <c r="B413" s="105"/>
      <c r="C413" s="105"/>
      <c r="D413" s="105"/>
      <c r="E413" s="105"/>
      <c r="F413" s="105"/>
      <c r="G413" s="105"/>
      <c r="H413" s="105"/>
      <c r="I413" s="143"/>
      <c r="J413" s="105"/>
      <c r="K413" s="105"/>
      <c r="L413" s="105"/>
      <c r="M413" s="105"/>
      <c r="N413" s="105"/>
      <c r="O413" s="105"/>
      <c r="P413" s="105"/>
      <c r="Q413" s="105"/>
      <c r="R413" s="105"/>
      <c r="S413" s="105"/>
      <c r="T413" s="105"/>
      <c r="U413" s="105"/>
      <c r="V413" s="105"/>
      <c r="W413" s="105"/>
      <c r="X413" s="105"/>
      <c r="Y413" s="105"/>
      <c r="Z413" s="105"/>
      <c r="AA413" s="105"/>
      <c r="AB413" s="105"/>
      <c r="AC413" s="105"/>
    </row>
    <row r="414" spans="1:29" ht="12.75" customHeight="1">
      <c r="A414" s="105"/>
      <c r="B414" s="105"/>
      <c r="C414" s="105"/>
      <c r="D414" s="105"/>
      <c r="E414" s="105"/>
      <c r="F414" s="105"/>
      <c r="G414" s="105"/>
      <c r="H414" s="105"/>
      <c r="I414" s="143"/>
      <c r="J414" s="105"/>
      <c r="K414" s="105"/>
      <c r="L414" s="105"/>
      <c r="M414" s="105"/>
      <c r="N414" s="105"/>
      <c r="O414" s="105"/>
      <c r="P414" s="105"/>
      <c r="Q414" s="105"/>
      <c r="R414" s="105"/>
      <c r="S414" s="105"/>
      <c r="T414" s="105"/>
      <c r="U414" s="105"/>
      <c r="V414" s="105"/>
      <c r="W414" s="105"/>
      <c r="X414" s="105"/>
      <c r="Y414" s="105"/>
      <c r="Z414" s="105"/>
      <c r="AA414" s="105"/>
      <c r="AB414" s="105"/>
      <c r="AC414" s="105"/>
    </row>
    <row r="415" spans="1:29" ht="12.75" customHeight="1">
      <c r="A415" s="105"/>
      <c r="B415" s="105"/>
      <c r="C415" s="105"/>
      <c r="D415" s="105"/>
      <c r="E415" s="105"/>
      <c r="F415" s="105"/>
      <c r="G415" s="105"/>
      <c r="H415" s="105"/>
      <c r="I415" s="143"/>
      <c r="J415" s="105"/>
      <c r="K415" s="105"/>
      <c r="L415" s="105"/>
      <c r="M415" s="105"/>
      <c r="N415" s="105"/>
      <c r="O415" s="105"/>
      <c r="P415" s="105"/>
      <c r="Q415" s="105"/>
      <c r="R415" s="105"/>
      <c r="S415" s="105"/>
      <c r="T415" s="105"/>
      <c r="U415" s="105"/>
      <c r="V415" s="105"/>
      <c r="W415" s="105"/>
      <c r="X415" s="105"/>
      <c r="Y415" s="105"/>
      <c r="Z415" s="105"/>
      <c r="AA415" s="105"/>
      <c r="AB415" s="105"/>
      <c r="AC415" s="105"/>
    </row>
    <row r="416" spans="1:29" ht="12.75" customHeight="1">
      <c r="A416" s="105"/>
      <c r="B416" s="105"/>
      <c r="C416" s="105"/>
      <c r="D416" s="105"/>
      <c r="E416" s="105"/>
      <c r="F416" s="105"/>
      <c r="G416" s="105"/>
      <c r="H416" s="105"/>
      <c r="I416" s="143"/>
      <c r="J416" s="105"/>
      <c r="K416" s="105"/>
      <c r="L416" s="105"/>
      <c r="M416" s="105"/>
      <c r="N416" s="105"/>
      <c r="O416" s="105"/>
      <c r="P416" s="105"/>
      <c r="Q416" s="105"/>
      <c r="R416" s="105"/>
      <c r="S416" s="105"/>
      <c r="T416" s="105"/>
      <c r="U416" s="105"/>
      <c r="V416" s="105"/>
      <c r="W416" s="105"/>
      <c r="X416" s="105"/>
      <c r="Y416" s="105"/>
      <c r="Z416" s="105"/>
      <c r="AA416" s="105"/>
      <c r="AB416" s="105"/>
      <c r="AC416" s="105"/>
    </row>
    <row r="417" spans="1:29" ht="12.75" customHeight="1">
      <c r="A417" s="105"/>
      <c r="B417" s="105"/>
      <c r="C417" s="105"/>
      <c r="D417" s="105"/>
      <c r="E417" s="105"/>
      <c r="F417" s="105"/>
      <c r="G417" s="105"/>
      <c r="H417" s="105"/>
      <c r="I417" s="143"/>
      <c r="J417" s="105"/>
      <c r="K417" s="105"/>
      <c r="L417" s="105"/>
      <c r="M417" s="105"/>
      <c r="N417" s="105"/>
      <c r="O417" s="105"/>
      <c r="P417" s="105"/>
      <c r="Q417" s="105"/>
      <c r="R417" s="105"/>
      <c r="S417" s="105"/>
      <c r="T417" s="105"/>
      <c r="U417" s="105"/>
      <c r="V417" s="105"/>
      <c r="W417" s="105"/>
      <c r="X417" s="105"/>
      <c r="Y417" s="105"/>
      <c r="Z417" s="105"/>
      <c r="AA417" s="105"/>
      <c r="AB417" s="105"/>
      <c r="AC417" s="105"/>
    </row>
    <row r="418" spans="1:29" ht="12.75" customHeight="1">
      <c r="A418" s="105"/>
      <c r="B418" s="105"/>
      <c r="C418" s="105"/>
      <c r="D418" s="105"/>
      <c r="E418" s="105"/>
      <c r="F418" s="105"/>
      <c r="G418" s="105"/>
      <c r="H418" s="105"/>
      <c r="I418" s="143"/>
      <c r="J418" s="105"/>
      <c r="K418" s="105"/>
      <c r="L418" s="105"/>
      <c r="M418" s="105"/>
      <c r="N418" s="105"/>
      <c r="O418" s="105"/>
      <c r="P418" s="105"/>
      <c r="Q418" s="105"/>
      <c r="R418" s="105"/>
      <c r="S418" s="105"/>
      <c r="T418" s="105"/>
      <c r="U418" s="105"/>
      <c r="V418" s="105"/>
      <c r="W418" s="105"/>
      <c r="X418" s="105"/>
      <c r="Y418" s="105"/>
      <c r="Z418" s="105"/>
      <c r="AA418" s="105"/>
      <c r="AB418" s="105"/>
      <c r="AC418" s="105"/>
    </row>
    <row r="419" spans="1:29" ht="12.75" customHeight="1">
      <c r="A419" s="105"/>
      <c r="B419" s="105"/>
      <c r="C419" s="105"/>
      <c r="D419" s="105"/>
      <c r="E419" s="105"/>
      <c r="F419" s="105"/>
      <c r="G419" s="105"/>
      <c r="H419" s="105"/>
      <c r="I419" s="143"/>
      <c r="J419" s="105"/>
      <c r="K419" s="105"/>
      <c r="L419" s="105"/>
      <c r="M419" s="105"/>
      <c r="N419" s="105"/>
      <c r="O419" s="105"/>
      <c r="P419" s="105"/>
      <c r="Q419" s="105"/>
      <c r="R419" s="105"/>
      <c r="S419" s="105"/>
      <c r="T419" s="105"/>
      <c r="U419" s="105"/>
      <c r="V419" s="105"/>
      <c r="W419" s="105"/>
      <c r="X419" s="105"/>
      <c r="Y419" s="105"/>
      <c r="Z419" s="105"/>
      <c r="AA419" s="105"/>
      <c r="AB419" s="105"/>
      <c r="AC419" s="105"/>
    </row>
    <row r="420" spans="1:29" ht="12.75" customHeight="1">
      <c r="A420" s="105"/>
      <c r="B420" s="105"/>
      <c r="C420" s="105"/>
      <c r="D420" s="105"/>
      <c r="E420" s="105"/>
      <c r="F420" s="105"/>
      <c r="G420" s="105"/>
      <c r="H420" s="105"/>
      <c r="I420" s="143"/>
      <c r="J420" s="105"/>
      <c r="K420" s="105"/>
      <c r="L420" s="105"/>
      <c r="M420" s="105"/>
      <c r="N420" s="105"/>
      <c r="O420" s="105"/>
      <c r="P420" s="105"/>
      <c r="Q420" s="105"/>
      <c r="R420" s="105"/>
      <c r="S420" s="105"/>
      <c r="T420" s="105"/>
      <c r="U420" s="105"/>
      <c r="V420" s="105"/>
      <c r="W420" s="105"/>
      <c r="X420" s="105"/>
      <c r="Y420" s="105"/>
      <c r="Z420" s="105"/>
      <c r="AA420" s="105"/>
      <c r="AB420" s="105"/>
      <c r="AC420" s="105"/>
    </row>
    <row r="421" spans="1:29" ht="12.75" customHeight="1">
      <c r="A421" s="105"/>
      <c r="B421" s="105"/>
      <c r="C421" s="105"/>
      <c r="D421" s="105"/>
      <c r="E421" s="105"/>
      <c r="F421" s="105"/>
      <c r="G421" s="105"/>
      <c r="H421" s="105"/>
      <c r="I421" s="143"/>
      <c r="J421" s="105"/>
      <c r="K421" s="105"/>
      <c r="L421" s="105"/>
      <c r="M421" s="105"/>
      <c r="N421" s="105"/>
      <c r="O421" s="105"/>
      <c r="P421" s="105"/>
      <c r="Q421" s="105"/>
      <c r="R421" s="105"/>
      <c r="S421" s="105"/>
      <c r="T421" s="105"/>
      <c r="U421" s="105"/>
      <c r="V421" s="105"/>
      <c r="W421" s="105"/>
      <c r="X421" s="105"/>
      <c r="Y421" s="105"/>
      <c r="Z421" s="105"/>
      <c r="AA421" s="105"/>
      <c r="AB421" s="105"/>
      <c r="AC421" s="105"/>
    </row>
    <row r="422" spans="1:29" ht="12.75" customHeight="1">
      <c r="A422" s="105"/>
      <c r="B422" s="105"/>
      <c r="C422" s="105"/>
      <c r="D422" s="105"/>
      <c r="E422" s="105"/>
      <c r="F422" s="105"/>
      <c r="G422" s="105"/>
      <c r="H422" s="105"/>
      <c r="I422" s="143"/>
      <c r="J422" s="105"/>
      <c r="K422" s="105"/>
      <c r="L422" s="105"/>
      <c r="M422" s="105"/>
      <c r="N422" s="105"/>
      <c r="O422" s="105"/>
      <c r="P422" s="105"/>
      <c r="Q422" s="105"/>
      <c r="R422" s="105"/>
      <c r="S422" s="105"/>
      <c r="T422" s="105"/>
      <c r="U422" s="105"/>
      <c r="V422" s="105"/>
      <c r="W422" s="105"/>
      <c r="X422" s="105"/>
      <c r="Y422" s="105"/>
      <c r="Z422" s="105"/>
      <c r="AA422" s="105"/>
      <c r="AB422" s="105"/>
      <c r="AC422" s="105"/>
    </row>
    <row r="423" spans="1:29" ht="12.75" customHeight="1">
      <c r="A423" s="105"/>
      <c r="B423" s="105"/>
      <c r="C423" s="105"/>
      <c r="D423" s="105"/>
      <c r="E423" s="105"/>
      <c r="F423" s="105"/>
      <c r="G423" s="105"/>
      <c r="H423" s="105"/>
      <c r="I423" s="143"/>
      <c r="J423" s="105"/>
      <c r="K423" s="105"/>
      <c r="L423" s="105"/>
      <c r="M423" s="105"/>
      <c r="N423" s="105"/>
      <c r="O423" s="105"/>
      <c r="P423" s="105"/>
      <c r="Q423" s="105"/>
      <c r="R423" s="105"/>
      <c r="S423" s="105"/>
      <c r="T423" s="105"/>
      <c r="U423" s="105"/>
      <c r="V423" s="105"/>
      <c r="W423" s="105"/>
      <c r="X423" s="105"/>
      <c r="Y423" s="105"/>
      <c r="Z423" s="105"/>
      <c r="AA423" s="105"/>
      <c r="AB423" s="105"/>
      <c r="AC423" s="105"/>
    </row>
    <row r="424" spans="1:29" ht="12.75" customHeight="1">
      <c r="A424" s="105"/>
      <c r="B424" s="105"/>
      <c r="C424" s="105"/>
      <c r="D424" s="105"/>
      <c r="E424" s="105"/>
      <c r="F424" s="105"/>
      <c r="G424" s="105"/>
      <c r="H424" s="105"/>
      <c r="I424" s="143"/>
      <c r="J424" s="105"/>
      <c r="K424" s="105"/>
      <c r="L424" s="105"/>
      <c r="M424" s="105"/>
      <c r="N424" s="105"/>
      <c r="O424" s="105"/>
      <c r="P424" s="105"/>
      <c r="Q424" s="105"/>
      <c r="R424" s="105"/>
      <c r="S424" s="105"/>
      <c r="T424" s="105"/>
      <c r="U424" s="105"/>
      <c r="V424" s="105"/>
      <c r="W424" s="105"/>
      <c r="X424" s="105"/>
      <c r="Y424" s="105"/>
      <c r="Z424" s="105"/>
      <c r="AA424" s="105"/>
      <c r="AB424" s="105"/>
      <c r="AC424" s="105"/>
    </row>
    <row r="425" spans="1:29" ht="12.75" customHeight="1">
      <c r="A425" s="105"/>
      <c r="B425" s="105"/>
      <c r="C425" s="105"/>
      <c r="D425" s="105"/>
      <c r="E425" s="105"/>
      <c r="F425" s="105"/>
      <c r="G425" s="105"/>
      <c r="H425" s="105"/>
      <c r="I425" s="143"/>
      <c r="J425" s="105"/>
      <c r="K425" s="105"/>
      <c r="L425" s="105"/>
      <c r="M425" s="105"/>
      <c r="N425" s="105"/>
      <c r="O425" s="105"/>
      <c r="P425" s="105"/>
      <c r="Q425" s="105"/>
      <c r="R425" s="105"/>
      <c r="S425" s="105"/>
      <c r="T425" s="105"/>
      <c r="U425" s="105"/>
      <c r="V425" s="105"/>
      <c r="W425" s="105"/>
      <c r="X425" s="105"/>
      <c r="Y425" s="105"/>
      <c r="Z425" s="105"/>
      <c r="AA425" s="105"/>
      <c r="AB425" s="105"/>
      <c r="AC425" s="105"/>
    </row>
    <row r="426" spans="1:29" ht="12.75" customHeight="1">
      <c r="A426" s="105"/>
      <c r="B426" s="105"/>
      <c r="C426" s="105"/>
      <c r="D426" s="105"/>
      <c r="E426" s="105"/>
      <c r="F426" s="105"/>
      <c r="G426" s="105"/>
      <c r="H426" s="105"/>
      <c r="I426" s="143"/>
      <c r="J426" s="105"/>
      <c r="K426" s="105"/>
      <c r="L426" s="105"/>
      <c r="M426" s="105"/>
      <c r="N426" s="105"/>
      <c r="O426" s="105"/>
      <c r="P426" s="105"/>
      <c r="Q426" s="105"/>
      <c r="R426" s="105"/>
      <c r="S426" s="105"/>
      <c r="T426" s="105"/>
      <c r="U426" s="105"/>
      <c r="V426" s="105"/>
      <c r="W426" s="105"/>
      <c r="X426" s="105"/>
      <c r="Y426" s="105"/>
      <c r="Z426" s="105"/>
      <c r="AA426" s="105"/>
      <c r="AB426" s="105"/>
      <c r="AC426" s="105"/>
    </row>
    <row r="427" spans="1:29" ht="12.75" customHeight="1">
      <c r="A427" s="105"/>
      <c r="B427" s="105"/>
      <c r="C427" s="105"/>
      <c r="D427" s="105"/>
      <c r="E427" s="105"/>
      <c r="F427" s="105"/>
      <c r="G427" s="105"/>
      <c r="H427" s="105"/>
      <c r="I427" s="143"/>
      <c r="J427" s="105"/>
      <c r="K427" s="105"/>
      <c r="L427" s="105"/>
      <c r="M427" s="105"/>
      <c r="N427" s="105"/>
      <c r="O427" s="105"/>
      <c r="P427" s="105"/>
      <c r="Q427" s="105"/>
      <c r="R427" s="105"/>
      <c r="S427" s="105"/>
      <c r="T427" s="105"/>
      <c r="U427" s="105"/>
      <c r="V427" s="105"/>
      <c r="W427" s="105"/>
      <c r="X427" s="105"/>
      <c r="Y427" s="105"/>
      <c r="Z427" s="105"/>
      <c r="AA427" s="105"/>
      <c r="AB427" s="105"/>
      <c r="AC427" s="105"/>
    </row>
    <row r="428" spans="1:29" ht="12.75" customHeight="1">
      <c r="A428" s="105"/>
      <c r="B428" s="105"/>
      <c r="C428" s="105"/>
      <c r="D428" s="105"/>
      <c r="E428" s="105"/>
      <c r="F428" s="105"/>
      <c r="G428" s="105"/>
      <c r="H428" s="105"/>
      <c r="I428" s="143"/>
      <c r="J428" s="105"/>
      <c r="K428" s="105"/>
      <c r="L428" s="105"/>
      <c r="M428" s="105"/>
      <c r="N428" s="105"/>
      <c r="O428" s="105"/>
      <c r="P428" s="105"/>
      <c r="Q428" s="105"/>
      <c r="R428" s="105"/>
      <c r="S428" s="105"/>
      <c r="T428" s="105"/>
      <c r="U428" s="105"/>
      <c r="V428" s="105"/>
      <c r="W428" s="105"/>
      <c r="X428" s="105"/>
      <c r="Y428" s="105"/>
      <c r="Z428" s="105"/>
      <c r="AA428" s="105"/>
      <c r="AB428" s="105"/>
      <c r="AC428" s="105"/>
    </row>
    <row r="429" spans="1:29" ht="12.75" customHeight="1">
      <c r="A429" s="105"/>
      <c r="B429" s="105"/>
      <c r="C429" s="105"/>
      <c r="D429" s="105"/>
      <c r="E429" s="105"/>
      <c r="F429" s="105"/>
      <c r="G429" s="105"/>
      <c r="H429" s="105"/>
      <c r="I429" s="143"/>
      <c r="J429" s="105"/>
      <c r="K429" s="105"/>
      <c r="L429" s="105"/>
      <c r="M429" s="105"/>
      <c r="N429" s="105"/>
      <c r="O429" s="105"/>
      <c r="P429" s="105"/>
      <c r="Q429" s="105"/>
      <c r="R429" s="105"/>
      <c r="S429" s="105"/>
      <c r="T429" s="105"/>
      <c r="U429" s="105"/>
      <c r="V429" s="105"/>
      <c r="W429" s="105"/>
      <c r="X429" s="105"/>
      <c r="Y429" s="105"/>
      <c r="Z429" s="105"/>
      <c r="AA429" s="105"/>
      <c r="AB429" s="105"/>
      <c r="AC429" s="105"/>
    </row>
    <row r="430" spans="1:29" ht="12.75" customHeight="1">
      <c r="A430" s="105"/>
      <c r="B430" s="105"/>
      <c r="C430" s="105"/>
      <c r="D430" s="105"/>
      <c r="E430" s="105"/>
      <c r="F430" s="105"/>
      <c r="G430" s="105"/>
      <c r="H430" s="105"/>
      <c r="I430" s="143"/>
      <c r="J430" s="105"/>
      <c r="K430" s="105"/>
      <c r="L430" s="105"/>
      <c r="M430" s="105"/>
      <c r="N430" s="105"/>
      <c r="O430" s="105"/>
      <c r="P430" s="105"/>
      <c r="Q430" s="105"/>
      <c r="R430" s="105"/>
      <c r="S430" s="105"/>
      <c r="T430" s="105"/>
      <c r="U430" s="105"/>
      <c r="V430" s="105"/>
      <c r="W430" s="105"/>
      <c r="X430" s="105"/>
      <c r="Y430" s="105"/>
      <c r="Z430" s="105"/>
      <c r="AA430" s="105"/>
      <c r="AB430" s="105"/>
      <c r="AC430" s="105"/>
    </row>
    <row r="431" spans="1:29" ht="12.75" customHeight="1">
      <c r="A431" s="105"/>
      <c r="B431" s="105"/>
      <c r="C431" s="105"/>
      <c r="D431" s="105"/>
      <c r="E431" s="105"/>
      <c r="F431" s="105"/>
      <c r="G431" s="105"/>
      <c r="H431" s="105"/>
      <c r="I431" s="143"/>
      <c r="J431" s="105"/>
      <c r="K431" s="105"/>
      <c r="L431" s="105"/>
      <c r="M431" s="105"/>
      <c r="N431" s="105"/>
      <c r="O431" s="105"/>
      <c r="P431" s="105"/>
      <c r="Q431" s="105"/>
      <c r="R431" s="105"/>
      <c r="S431" s="105"/>
      <c r="T431" s="105"/>
      <c r="U431" s="105"/>
      <c r="V431" s="105"/>
      <c r="W431" s="105"/>
      <c r="X431" s="105"/>
      <c r="Y431" s="105"/>
      <c r="Z431" s="105"/>
      <c r="AA431" s="105"/>
      <c r="AB431" s="105"/>
      <c r="AC431" s="105"/>
    </row>
    <row r="432" spans="1:29" ht="12.75" customHeight="1">
      <c r="A432" s="105"/>
      <c r="B432" s="105"/>
      <c r="C432" s="105"/>
      <c r="D432" s="105"/>
      <c r="E432" s="105"/>
      <c r="F432" s="105"/>
      <c r="G432" s="105"/>
      <c r="H432" s="105"/>
      <c r="I432" s="143"/>
      <c r="J432" s="105"/>
      <c r="K432" s="105"/>
      <c r="L432" s="105"/>
      <c r="M432" s="105"/>
      <c r="N432" s="105"/>
      <c r="O432" s="105"/>
      <c r="P432" s="105"/>
      <c r="Q432" s="105"/>
      <c r="R432" s="105"/>
      <c r="S432" s="105"/>
      <c r="T432" s="105"/>
      <c r="U432" s="105"/>
      <c r="V432" s="105"/>
      <c r="W432" s="105"/>
      <c r="X432" s="105"/>
      <c r="Y432" s="105"/>
      <c r="Z432" s="105"/>
      <c r="AA432" s="105"/>
      <c r="AB432" s="105"/>
      <c r="AC432" s="105"/>
    </row>
    <row r="433" spans="1:29" ht="12.75" customHeight="1">
      <c r="A433" s="105"/>
      <c r="B433" s="105"/>
      <c r="C433" s="105"/>
      <c r="D433" s="105"/>
      <c r="E433" s="105"/>
      <c r="F433" s="105"/>
      <c r="G433" s="105"/>
      <c r="H433" s="105"/>
      <c r="I433" s="143"/>
      <c r="J433" s="105"/>
      <c r="K433" s="105"/>
      <c r="L433" s="105"/>
      <c r="M433" s="105"/>
      <c r="N433" s="105"/>
      <c r="O433" s="105"/>
      <c r="P433" s="105"/>
      <c r="Q433" s="105"/>
      <c r="R433" s="105"/>
      <c r="S433" s="105"/>
      <c r="T433" s="105"/>
      <c r="U433" s="105"/>
      <c r="V433" s="105"/>
      <c r="W433" s="105"/>
      <c r="X433" s="105"/>
      <c r="Y433" s="105"/>
      <c r="Z433" s="105"/>
      <c r="AA433" s="105"/>
      <c r="AB433" s="105"/>
      <c r="AC433" s="105"/>
    </row>
    <row r="434" spans="1:29" ht="12.75" customHeight="1">
      <c r="A434" s="105"/>
      <c r="B434" s="105"/>
      <c r="C434" s="105"/>
      <c r="D434" s="105"/>
      <c r="E434" s="105"/>
      <c r="F434" s="105"/>
      <c r="G434" s="105"/>
      <c r="H434" s="105"/>
      <c r="I434" s="143"/>
      <c r="J434" s="105"/>
      <c r="K434" s="105"/>
      <c r="L434" s="105"/>
      <c r="M434" s="105"/>
      <c r="N434" s="105"/>
      <c r="O434" s="105"/>
      <c r="P434" s="105"/>
      <c r="Q434" s="105"/>
      <c r="R434" s="105"/>
      <c r="S434" s="105"/>
      <c r="T434" s="105"/>
      <c r="U434" s="105"/>
      <c r="V434" s="105"/>
      <c r="W434" s="105"/>
      <c r="X434" s="105"/>
      <c r="Y434" s="105"/>
      <c r="Z434" s="105"/>
      <c r="AA434" s="105"/>
      <c r="AB434" s="105"/>
      <c r="AC434" s="105"/>
    </row>
    <row r="435" spans="1:29" ht="12.75" customHeight="1">
      <c r="A435" s="105"/>
      <c r="B435" s="105"/>
      <c r="C435" s="105"/>
      <c r="D435" s="105"/>
      <c r="E435" s="105"/>
      <c r="F435" s="105"/>
      <c r="G435" s="105"/>
      <c r="H435" s="105"/>
      <c r="I435" s="143"/>
      <c r="J435" s="105"/>
      <c r="K435" s="105"/>
      <c r="L435" s="105"/>
      <c r="M435" s="105"/>
      <c r="N435" s="105"/>
      <c r="O435" s="105"/>
      <c r="P435" s="105"/>
      <c r="Q435" s="105"/>
      <c r="R435" s="105"/>
      <c r="S435" s="105"/>
      <c r="T435" s="105"/>
      <c r="U435" s="105"/>
      <c r="V435" s="105"/>
      <c r="W435" s="105"/>
      <c r="X435" s="105"/>
      <c r="Y435" s="105"/>
      <c r="Z435" s="105"/>
      <c r="AA435" s="105"/>
      <c r="AB435" s="105"/>
      <c r="AC435" s="105"/>
    </row>
    <row r="436" spans="1:29" ht="12.75" customHeight="1">
      <c r="A436" s="105"/>
      <c r="B436" s="105"/>
      <c r="C436" s="105"/>
      <c r="D436" s="105"/>
      <c r="E436" s="105"/>
      <c r="F436" s="105"/>
      <c r="G436" s="105"/>
      <c r="H436" s="105"/>
      <c r="I436" s="143"/>
      <c r="J436" s="105"/>
      <c r="K436" s="105"/>
      <c r="L436" s="105"/>
      <c r="M436" s="105"/>
      <c r="N436" s="105"/>
      <c r="O436" s="105"/>
      <c r="P436" s="105"/>
      <c r="Q436" s="105"/>
      <c r="R436" s="105"/>
      <c r="S436" s="105"/>
      <c r="T436" s="105"/>
      <c r="U436" s="105"/>
      <c r="V436" s="105"/>
      <c r="W436" s="105"/>
      <c r="X436" s="105"/>
      <c r="Y436" s="105"/>
      <c r="Z436" s="105"/>
      <c r="AA436" s="105"/>
      <c r="AB436" s="105"/>
      <c r="AC436" s="105"/>
    </row>
    <row r="437" spans="1:29" ht="12.75" customHeight="1">
      <c r="A437" s="105"/>
      <c r="B437" s="105"/>
      <c r="C437" s="105"/>
      <c r="D437" s="105"/>
      <c r="E437" s="105"/>
      <c r="F437" s="105"/>
      <c r="G437" s="105"/>
      <c r="H437" s="105"/>
      <c r="I437" s="143"/>
      <c r="J437" s="105"/>
      <c r="K437" s="105"/>
      <c r="L437" s="105"/>
      <c r="M437" s="105"/>
      <c r="N437" s="105"/>
      <c r="O437" s="105"/>
      <c r="P437" s="105"/>
      <c r="Q437" s="105"/>
      <c r="R437" s="105"/>
      <c r="S437" s="105"/>
      <c r="T437" s="105"/>
      <c r="U437" s="105"/>
      <c r="V437" s="105"/>
      <c r="W437" s="105"/>
      <c r="X437" s="105"/>
      <c r="Y437" s="105"/>
      <c r="Z437" s="105"/>
      <c r="AA437" s="105"/>
      <c r="AB437" s="105"/>
      <c r="AC437" s="105"/>
    </row>
    <row r="438" spans="1:29" ht="12.75" customHeight="1">
      <c r="A438" s="105"/>
      <c r="B438" s="105"/>
      <c r="C438" s="105"/>
      <c r="D438" s="105"/>
      <c r="E438" s="105"/>
      <c r="F438" s="105"/>
      <c r="G438" s="105"/>
      <c r="H438" s="105"/>
      <c r="I438" s="143"/>
      <c r="J438" s="105"/>
      <c r="K438" s="105"/>
      <c r="L438" s="105"/>
      <c r="M438" s="105"/>
      <c r="N438" s="105"/>
      <c r="O438" s="105"/>
      <c r="P438" s="105"/>
      <c r="Q438" s="105"/>
      <c r="R438" s="105"/>
      <c r="S438" s="105"/>
      <c r="T438" s="105"/>
      <c r="U438" s="105"/>
      <c r="V438" s="105"/>
      <c r="W438" s="105"/>
      <c r="X438" s="105"/>
      <c r="Y438" s="105"/>
      <c r="Z438" s="105"/>
      <c r="AA438" s="105"/>
      <c r="AB438" s="105"/>
      <c r="AC438" s="105"/>
    </row>
    <row r="439" spans="1:29" ht="12.75" customHeight="1">
      <c r="A439" s="105"/>
      <c r="B439" s="105"/>
      <c r="C439" s="105"/>
      <c r="D439" s="105"/>
      <c r="E439" s="105"/>
      <c r="F439" s="105"/>
      <c r="G439" s="105"/>
      <c r="H439" s="105"/>
      <c r="I439" s="143"/>
      <c r="J439" s="105"/>
      <c r="K439" s="105"/>
      <c r="L439" s="105"/>
      <c r="M439" s="105"/>
      <c r="N439" s="105"/>
      <c r="O439" s="105"/>
      <c r="P439" s="105"/>
      <c r="Q439" s="105"/>
      <c r="R439" s="105"/>
      <c r="S439" s="105"/>
      <c r="T439" s="105"/>
      <c r="U439" s="105"/>
      <c r="V439" s="105"/>
      <c r="W439" s="105"/>
      <c r="X439" s="105"/>
      <c r="Y439" s="105"/>
      <c r="Z439" s="105"/>
      <c r="AA439" s="105"/>
      <c r="AB439" s="105"/>
      <c r="AC439" s="105"/>
    </row>
    <row r="440" spans="1:29" ht="12.75" customHeight="1">
      <c r="A440" s="105"/>
      <c r="B440" s="105"/>
      <c r="C440" s="105"/>
      <c r="D440" s="105"/>
      <c r="E440" s="105"/>
      <c r="F440" s="105"/>
      <c r="G440" s="105"/>
      <c r="H440" s="105"/>
      <c r="I440" s="143"/>
      <c r="J440" s="105"/>
      <c r="K440" s="105"/>
      <c r="L440" s="105"/>
      <c r="M440" s="105"/>
      <c r="N440" s="105"/>
      <c r="O440" s="105"/>
      <c r="P440" s="105"/>
      <c r="Q440" s="105"/>
      <c r="R440" s="105"/>
      <c r="S440" s="105"/>
      <c r="T440" s="105"/>
      <c r="U440" s="105"/>
      <c r="V440" s="105"/>
      <c r="W440" s="105"/>
      <c r="X440" s="105"/>
      <c r="Y440" s="105"/>
      <c r="Z440" s="105"/>
      <c r="AA440" s="105"/>
      <c r="AB440" s="105"/>
      <c r="AC440" s="105"/>
    </row>
    <row r="441" spans="1:29" ht="12.75" customHeight="1">
      <c r="A441" s="105"/>
      <c r="B441" s="105"/>
      <c r="C441" s="105"/>
      <c r="D441" s="105"/>
      <c r="E441" s="105"/>
      <c r="F441" s="105"/>
      <c r="G441" s="105"/>
      <c r="H441" s="105"/>
      <c r="I441" s="143"/>
      <c r="J441" s="105"/>
      <c r="K441" s="105"/>
      <c r="L441" s="105"/>
      <c r="M441" s="105"/>
      <c r="N441" s="105"/>
      <c r="O441" s="105"/>
      <c r="P441" s="105"/>
      <c r="Q441" s="105"/>
      <c r="R441" s="105"/>
      <c r="S441" s="105"/>
      <c r="T441" s="105"/>
      <c r="U441" s="105"/>
      <c r="V441" s="105"/>
      <c r="W441" s="105"/>
      <c r="X441" s="105"/>
      <c r="Y441" s="105"/>
      <c r="Z441" s="105"/>
      <c r="AA441" s="105"/>
      <c r="AB441" s="105"/>
      <c r="AC441" s="105"/>
    </row>
    <row r="442" spans="1:29" ht="12.75" customHeight="1">
      <c r="A442" s="105"/>
      <c r="B442" s="105"/>
      <c r="C442" s="105"/>
      <c r="D442" s="105"/>
      <c r="E442" s="105"/>
      <c r="F442" s="105"/>
      <c r="G442" s="105"/>
      <c r="H442" s="105"/>
      <c r="I442" s="143"/>
      <c r="J442" s="105"/>
      <c r="K442" s="105"/>
      <c r="L442" s="105"/>
      <c r="M442" s="105"/>
      <c r="N442" s="105"/>
      <c r="O442" s="105"/>
      <c r="P442" s="105"/>
      <c r="Q442" s="105"/>
      <c r="R442" s="105"/>
      <c r="S442" s="105"/>
      <c r="T442" s="105"/>
      <c r="U442" s="105"/>
      <c r="V442" s="105"/>
      <c r="W442" s="105"/>
      <c r="X442" s="105"/>
      <c r="Y442" s="105"/>
      <c r="Z442" s="105"/>
      <c r="AA442" s="105"/>
      <c r="AB442" s="105"/>
      <c r="AC442" s="105"/>
    </row>
    <row r="443" spans="1:29" ht="12.75" customHeight="1">
      <c r="A443" s="105"/>
      <c r="B443" s="105"/>
      <c r="C443" s="105"/>
      <c r="D443" s="105"/>
      <c r="E443" s="105"/>
      <c r="F443" s="105"/>
      <c r="G443" s="105"/>
      <c r="H443" s="105"/>
      <c r="I443" s="143"/>
      <c r="J443" s="105"/>
      <c r="K443" s="105"/>
      <c r="L443" s="105"/>
      <c r="M443" s="105"/>
      <c r="N443" s="105"/>
      <c r="O443" s="105"/>
      <c r="P443" s="105"/>
      <c r="Q443" s="105"/>
      <c r="R443" s="105"/>
      <c r="S443" s="105"/>
      <c r="T443" s="105"/>
      <c r="U443" s="105"/>
      <c r="V443" s="105"/>
      <c r="W443" s="105"/>
      <c r="X443" s="105"/>
      <c r="Y443" s="105"/>
      <c r="Z443" s="105"/>
      <c r="AA443" s="105"/>
      <c r="AB443" s="105"/>
      <c r="AC443" s="105"/>
    </row>
    <row r="444" spans="1:29" ht="12.75" customHeight="1">
      <c r="A444" s="105"/>
      <c r="B444" s="105"/>
      <c r="C444" s="105"/>
      <c r="D444" s="105"/>
      <c r="E444" s="105"/>
      <c r="F444" s="105"/>
      <c r="G444" s="105"/>
      <c r="H444" s="105"/>
      <c r="I444" s="143"/>
      <c r="J444" s="105"/>
      <c r="K444" s="105"/>
      <c r="L444" s="105"/>
      <c r="M444" s="105"/>
      <c r="N444" s="105"/>
      <c r="O444" s="105"/>
      <c r="P444" s="105"/>
      <c r="Q444" s="105"/>
      <c r="R444" s="105"/>
      <c r="S444" s="105"/>
      <c r="T444" s="105"/>
      <c r="U444" s="105"/>
      <c r="V444" s="105"/>
      <c r="W444" s="105"/>
      <c r="X444" s="105"/>
      <c r="Y444" s="105"/>
      <c r="Z444" s="105"/>
      <c r="AA444" s="105"/>
      <c r="AB444" s="105"/>
      <c r="AC444" s="105"/>
    </row>
    <row r="445" spans="1:29" ht="12.75" customHeight="1">
      <c r="A445" s="105"/>
      <c r="B445" s="105"/>
      <c r="C445" s="105"/>
      <c r="D445" s="105"/>
      <c r="E445" s="105"/>
      <c r="F445" s="105"/>
      <c r="G445" s="105"/>
      <c r="H445" s="105"/>
      <c r="I445" s="143"/>
      <c r="J445" s="105"/>
      <c r="K445" s="105"/>
      <c r="L445" s="105"/>
      <c r="M445" s="105"/>
      <c r="N445" s="105"/>
      <c r="O445" s="105"/>
      <c r="P445" s="105"/>
      <c r="Q445" s="105"/>
      <c r="R445" s="105"/>
      <c r="S445" s="105"/>
      <c r="T445" s="105"/>
      <c r="U445" s="105"/>
      <c r="V445" s="105"/>
      <c r="W445" s="105"/>
      <c r="X445" s="105"/>
      <c r="Y445" s="105"/>
      <c r="Z445" s="105"/>
      <c r="AA445" s="105"/>
      <c r="AB445" s="105"/>
      <c r="AC445" s="105"/>
    </row>
    <row r="446" spans="1:29" ht="12.75" customHeight="1">
      <c r="A446" s="105"/>
      <c r="B446" s="105"/>
      <c r="C446" s="105"/>
      <c r="D446" s="105"/>
      <c r="E446" s="105"/>
      <c r="F446" s="105"/>
      <c r="G446" s="105"/>
      <c r="H446" s="105"/>
      <c r="I446" s="143"/>
      <c r="J446" s="105"/>
      <c r="K446" s="105"/>
      <c r="L446" s="105"/>
      <c r="M446" s="105"/>
      <c r="N446" s="105"/>
      <c r="O446" s="105"/>
      <c r="P446" s="105"/>
      <c r="Q446" s="105"/>
      <c r="R446" s="105"/>
      <c r="S446" s="105"/>
      <c r="T446" s="105"/>
      <c r="U446" s="105"/>
      <c r="V446" s="105"/>
      <c r="W446" s="105"/>
      <c r="X446" s="105"/>
      <c r="Y446" s="105"/>
      <c r="Z446" s="105"/>
      <c r="AA446" s="105"/>
      <c r="AB446" s="105"/>
      <c r="AC446" s="105"/>
    </row>
    <row r="447" spans="1:29" ht="12.75" customHeight="1">
      <c r="A447" s="105"/>
      <c r="B447" s="105"/>
      <c r="C447" s="105"/>
      <c r="D447" s="105"/>
      <c r="E447" s="105"/>
      <c r="F447" s="105"/>
      <c r="G447" s="105"/>
      <c r="H447" s="105"/>
      <c r="I447" s="143"/>
      <c r="J447" s="105"/>
      <c r="K447" s="105"/>
      <c r="L447" s="105"/>
      <c r="M447" s="105"/>
      <c r="N447" s="105"/>
      <c r="O447" s="105"/>
      <c r="P447" s="105"/>
      <c r="Q447" s="105"/>
      <c r="R447" s="105"/>
      <c r="S447" s="105"/>
      <c r="T447" s="105"/>
      <c r="U447" s="105"/>
      <c r="V447" s="105"/>
      <c r="W447" s="105"/>
      <c r="X447" s="105"/>
      <c r="Y447" s="105"/>
      <c r="Z447" s="105"/>
      <c r="AA447" s="105"/>
      <c r="AB447" s="105"/>
      <c r="AC447" s="105"/>
    </row>
    <row r="448" spans="1:29" ht="12.75" customHeight="1">
      <c r="A448" s="105"/>
      <c r="B448" s="105"/>
      <c r="C448" s="105"/>
      <c r="D448" s="105"/>
      <c r="E448" s="105"/>
      <c r="F448" s="105"/>
      <c r="G448" s="105"/>
      <c r="H448" s="105"/>
      <c r="I448" s="143"/>
      <c r="J448" s="105"/>
      <c r="K448" s="105"/>
      <c r="L448" s="105"/>
      <c r="M448" s="105"/>
      <c r="N448" s="105"/>
      <c r="O448" s="105"/>
      <c r="P448" s="105"/>
      <c r="Q448" s="105"/>
      <c r="R448" s="105"/>
      <c r="S448" s="105"/>
      <c r="T448" s="105"/>
      <c r="U448" s="105"/>
      <c r="V448" s="105"/>
      <c r="W448" s="105"/>
      <c r="X448" s="105"/>
      <c r="Y448" s="105"/>
      <c r="Z448" s="105"/>
      <c r="AA448" s="105"/>
      <c r="AB448" s="105"/>
      <c r="AC448" s="105"/>
    </row>
    <row r="449" spans="1:29" ht="12.75" customHeight="1">
      <c r="A449" s="105"/>
      <c r="B449" s="105"/>
      <c r="C449" s="105"/>
      <c r="D449" s="105"/>
      <c r="E449" s="105"/>
      <c r="F449" s="105"/>
      <c r="G449" s="105"/>
      <c r="H449" s="105"/>
      <c r="I449" s="143"/>
      <c r="J449" s="105"/>
      <c r="K449" s="105"/>
      <c r="L449" s="105"/>
      <c r="M449" s="105"/>
      <c r="N449" s="105"/>
      <c r="O449" s="105"/>
      <c r="P449" s="105"/>
      <c r="Q449" s="105"/>
      <c r="R449" s="105"/>
      <c r="S449" s="105"/>
      <c r="T449" s="105"/>
      <c r="U449" s="105"/>
      <c r="V449" s="105"/>
      <c r="W449" s="105"/>
      <c r="X449" s="105"/>
      <c r="Y449" s="105"/>
      <c r="Z449" s="105"/>
      <c r="AA449" s="105"/>
      <c r="AB449" s="105"/>
      <c r="AC449" s="105"/>
    </row>
    <row r="450" spans="1:29" ht="12.75" customHeight="1">
      <c r="A450" s="105"/>
      <c r="B450" s="105"/>
      <c r="C450" s="105"/>
      <c r="D450" s="105"/>
      <c r="E450" s="105"/>
      <c r="F450" s="105"/>
      <c r="G450" s="105"/>
      <c r="H450" s="105"/>
      <c r="I450" s="143"/>
      <c r="J450" s="105"/>
      <c r="K450" s="105"/>
      <c r="L450" s="105"/>
      <c r="M450" s="105"/>
      <c r="N450" s="105"/>
      <c r="O450" s="105"/>
      <c r="P450" s="105"/>
      <c r="Q450" s="105"/>
      <c r="R450" s="105"/>
      <c r="S450" s="105"/>
      <c r="T450" s="105"/>
      <c r="U450" s="105"/>
      <c r="V450" s="105"/>
      <c r="W450" s="105"/>
      <c r="X450" s="105"/>
      <c r="Y450" s="105"/>
      <c r="Z450" s="105"/>
      <c r="AA450" s="105"/>
      <c r="AB450" s="105"/>
      <c r="AC450" s="105"/>
    </row>
    <row r="451" spans="1:29" ht="12.75" customHeight="1">
      <c r="A451" s="105"/>
      <c r="B451" s="105"/>
      <c r="C451" s="105"/>
      <c r="D451" s="105"/>
      <c r="E451" s="105"/>
      <c r="F451" s="105"/>
      <c r="G451" s="105"/>
      <c r="H451" s="105"/>
      <c r="I451" s="143"/>
      <c r="J451" s="105"/>
      <c r="K451" s="105"/>
      <c r="L451" s="105"/>
      <c r="M451" s="105"/>
      <c r="N451" s="105"/>
      <c r="O451" s="105"/>
      <c r="P451" s="105"/>
      <c r="Q451" s="105"/>
      <c r="R451" s="105"/>
      <c r="S451" s="105"/>
      <c r="T451" s="105"/>
      <c r="U451" s="105"/>
      <c r="V451" s="105"/>
      <c r="W451" s="105"/>
      <c r="X451" s="105"/>
      <c r="Y451" s="105"/>
      <c r="Z451" s="105"/>
      <c r="AA451" s="105"/>
      <c r="AB451" s="105"/>
      <c r="AC451" s="105"/>
    </row>
    <row r="452" spans="1:29" ht="12.75" customHeight="1">
      <c r="A452" s="105"/>
      <c r="B452" s="105"/>
      <c r="C452" s="105"/>
      <c r="D452" s="105"/>
      <c r="E452" s="105"/>
      <c r="F452" s="105"/>
      <c r="G452" s="105"/>
      <c r="H452" s="105"/>
      <c r="I452" s="143"/>
      <c r="J452" s="105"/>
      <c r="K452" s="105"/>
      <c r="L452" s="105"/>
      <c r="M452" s="105"/>
      <c r="N452" s="105"/>
      <c r="O452" s="105"/>
      <c r="P452" s="105"/>
      <c r="Q452" s="105"/>
      <c r="R452" s="105"/>
      <c r="S452" s="105"/>
      <c r="T452" s="105"/>
      <c r="U452" s="105"/>
      <c r="V452" s="105"/>
      <c r="W452" s="105"/>
      <c r="X452" s="105"/>
      <c r="Y452" s="105"/>
      <c r="Z452" s="105"/>
      <c r="AA452" s="105"/>
      <c r="AB452" s="105"/>
      <c r="AC452" s="105"/>
    </row>
    <row r="453" spans="1:29" ht="12.75" customHeight="1">
      <c r="A453" s="105"/>
      <c r="B453" s="105"/>
      <c r="C453" s="105"/>
      <c r="D453" s="105"/>
      <c r="E453" s="105"/>
      <c r="F453" s="105"/>
      <c r="G453" s="105"/>
      <c r="H453" s="105"/>
      <c r="I453" s="143"/>
      <c r="J453" s="105"/>
      <c r="K453" s="105"/>
      <c r="L453" s="105"/>
      <c r="M453" s="105"/>
      <c r="N453" s="105"/>
      <c r="O453" s="105"/>
      <c r="P453" s="105"/>
      <c r="Q453" s="105"/>
      <c r="R453" s="105"/>
      <c r="S453" s="105"/>
      <c r="T453" s="105"/>
      <c r="U453" s="105"/>
      <c r="V453" s="105"/>
      <c r="W453" s="105"/>
      <c r="X453" s="105"/>
      <c r="Y453" s="105"/>
      <c r="Z453" s="105"/>
      <c r="AA453" s="105"/>
      <c r="AB453" s="105"/>
      <c r="AC453" s="105"/>
    </row>
    <row r="454" spans="1:29" ht="12.75" customHeight="1">
      <c r="A454" s="105"/>
      <c r="B454" s="105"/>
      <c r="C454" s="105"/>
      <c r="D454" s="105"/>
      <c r="E454" s="105"/>
      <c r="F454" s="105"/>
      <c r="G454" s="105"/>
      <c r="H454" s="105"/>
      <c r="I454" s="143"/>
      <c r="J454" s="105"/>
      <c r="K454" s="105"/>
      <c r="L454" s="105"/>
      <c r="M454" s="105"/>
      <c r="N454" s="105"/>
      <c r="O454" s="105"/>
      <c r="P454" s="105"/>
      <c r="Q454" s="105"/>
      <c r="R454" s="105"/>
      <c r="S454" s="105"/>
      <c r="T454" s="105"/>
      <c r="U454" s="105"/>
      <c r="V454" s="105"/>
      <c r="W454" s="105"/>
      <c r="X454" s="105"/>
      <c r="Y454" s="105"/>
      <c r="Z454" s="105"/>
      <c r="AA454" s="105"/>
      <c r="AB454" s="105"/>
      <c r="AC454" s="105"/>
    </row>
    <row r="455" spans="1:29" ht="12.75" customHeight="1">
      <c r="A455" s="105"/>
      <c r="B455" s="105"/>
      <c r="C455" s="105"/>
      <c r="D455" s="105"/>
      <c r="E455" s="105"/>
      <c r="F455" s="105"/>
      <c r="G455" s="105"/>
      <c r="H455" s="105"/>
      <c r="I455" s="143"/>
      <c r="J455" s="105"/>
      <c r="K455" s="105"/>
      <c r="L455" s="105"/>
      <c r="M455" s="105"/>
      <c r="N455" s="105"/>
      <c r="O455" s="105"/>
      <c r="P455" s="105"/>
      <c r="Q455" s="105"/>
      <c r="R455" s="105"/>
      <c r="S455" s="105"/>
      <c r="T455" s="105"/>
      <c r="U455" s="105"/>
      <c r="V455" s="105"/>
      <c r="W455" s="105"/>
      <c r="X455" s="105"/>
      <c r="Y455" s="105"/>
      <c r="Z455" s="105"/>
      <c r="AA455" s="105"/>
      <c r="AB455" s="105"/>
      <c r="AC455" s="105"/>
    </row>
    <row r="456" spans="1:29" ht="12.75" customHeight="1">
      <c r="A456" s="105"/>
      <c r="B456" s="105"/>
      <c r="C456" s="105"/>
      <c r="D456" s="105"/>
      <c r="E456" s="105"/>
      <c r="F456" s="105"/>
      <c r="G456" s="105"/>
      <c r="H456" s="105"/>
      <c r="I456" s="143"/>
      <c r="J456" s="105"/>
      <c r="K456" s="105"/>
      <c r="L456" s="105"/>
      <c r="M456" s="105"/>
      <c r="N456" s="105"/>
      <c r="O456" s="105"/>
      <c r="P456" s="105"/>
      <c r="Q456" s="105"/>
      <c r="R456" s="105"/>
      <c r="S456" s="105"/>
      <c r="T456" s="105"/>
      <c r="U456" s="105"/>
      <c r="V456" s="105"/>
      <c r="W456" s="105"/>
      <c r="X456" s="105"/>
      <c r="Y456" s="105"/>
      <c r="Z456" s="105"/>
      <c r="AA456" s="105"/>
      <c r="AB456" s="105"/>
      <c r="AC456" s="105"/>
    </row>
    <row r="457" spans="1:29" ht="12.75" customHeight="1">
      <c r="A457" s="105"/>
      <c r="B457" s="105"/>
      <c r="C457" s="105"/>
      <c r="D457" s="105"/>
      <c r="E457" s="105"/>
      <c r="F457" s="105"/>
      <c r="G457" s="105"/>
      <c r="H457" s="105"/>
      <c r="I457" s="143"/>
      <c r="J457" s="105"/>
      <c r="K457" s="105"/>
      <c r="L457" s="105"/>
      <c r="M457" s="105"/>
      <c r="N457" s="105"/>
      <c r="O457" s="105"/>
      <c r="P457" s="105"/>
      <c r="Q457" s="105"/>
      <c r="R457" s="105"/>
      <c r="S457" s="105"/>
      <c r="T457" s="105"/>
      <c r="U457" s="105"/>
      <c r="V457" s="105"/>
      <c r="W457" s="105"/>
      <c r="X457" s="105"/>
      <c r="Y457" s="105"/>
      <c r="Z457" s="105"/>
      <c r="AA457" s="105"/>
      <c r="AB457" s="105"/>
      <c r="AC457" s="105"/>
    </row>
    <row r="458" spans="1:29" ht="12.75" customHeight="1">
      <c r="A458" s="105"/>
      <c r="B458" s="105"/>
      <c r="C458" s="105"/>
      <c r="D458" s="105"/>
      <c r="E458" s="105"/>
      <c r="F458" s="105"/>
      <c r="G458" s="105"/>
      <c r="H458" s="105"/>
      <c r="I458" s="143"/>
      <c r="J458" s="105"/>
      <c r="K458" s="105"/>
      <c r="L458" s="105"/>
      <c r="M458" s="105"/>
      <c r="N458" s="105"/>
      <c r="O458" s="105"/>
      <c r="P458" s="105"/>
      <c r="Q458" s="105"/>
      <c r="R458" s="105"/>
      <c r="S458" s="105"/>
      <c r="T458" s="105"/>
      <c r="U458" s="105"/>
      <c r="V458" s="105"/>
      <c r="W458" s="105"/>
      <c r="X458" s="105"/>
      <c r="Y458" s="105"/>
      <c r="Z458" s="105"/>
      <c r="AA458" s="105"/>
      <c r="AB458" s="105"/>
      <c r="AC458" s="105"/>
    </row>
    <row r="459" spans="1:29" ht="12.75" customHeight="1">
      <c r="A459" s="105"/>
      <c r="B459" s="105"/>
      <c r="C459" s="105"/>
      <c r="D459" s="105"/>
      <c r="E459" s="105"/>
      <c r="F459" s="105"/>
      <c r="G459" s="105"/>
      <c r="H459" s="105"/>
      <c r="I459" s="143"/>
      <c r="J459" s="105"/>
      <c r="K459" s="105"/>
      <c r="L459" s="105"/>
      <c r="M459" s="105"/>
      <c r="N459" s="105"/>
      <c r="O459" s="105"/>
      <c r="P459" s="105"/>
      <c r="Q459" s="105"/>
      <c r="R459" s="105"/>
      <c r="S459" s="105"/>
      <c r="T459" s="105"/>
      <c r="U459" s="105"/>
      <c r="V459" s="105"/>
      <c r="W459" s="105"/>
      <c r="X459" s="105"/>
      <c r="Y459" s="105"/>
      <c r="Z459" s="105"/>
      <c r="AA459" s="105"/>
      <c r="AB459" s="105"/>
      <c r="AC459" s="105"/>
    </row>
    <row r="460" spans="1:29" ht="12.75" customHeight="1">
      <c r="A460" s="105"/>
      <c r="B460" s="105"/>
      <c r="C460" s="105"/>
      <c r="D460" s="105"/>
      <c r="E460" s="105"/>
      <c r="F460" s="105"/>
      <c r="G460" s="105"/>
      <c r="H460" s="105"/>
      <c r="I460" s="143"/>
      <c r="J460" s="105"/>
      <c r="K460" s="105"/>
      <c r="L460" s="105"/>
      <c r="M460" s="105"/>
      <c r="N460" s="105"/>
      <c r="O460" s="105"/>
      <c r="P460" s="105"/>
      <c r="Q460" s="105"/>
      <c r="R460" s="105"/>
      <c r="S460" s="105"/>
      <c r="T460" s="105"/>
      <c r="U460" s="105"/>
      <c r="V460" s="105"/>
      <c r="W460" s="105"/>
      <c r="X460" s="105"/>
      <c r="Y460" s="105"/>
      <c r="Z460" s="105"/>
      <c r="AA460" s="105"/>
      <c r="AB460" s="105"/>
      <c r="AC460" s="105"/>
    </row>
    <row r="461" spans="1:29" ht="12.75" customHeight="1">
      <c r="A461" s="105"/>
      <c r="B461" s="105"/>
      <c r="C461" s="105"/>
      <c r="D461" s="105"/>
      <c r="E461" s="105"/>
      <c r="F461" s="105"/>
      <c r="G461" s="105"/>
      <c r="H461" s="105"/>
      <c r="I461" s="143"/>
      <c r="J461" s="105"/>
      <c r="K461" s="105"/>
      <c r="L461" s="105"/>
      <c r="M461" s="105"/>
      <c r="N461" s="105"/>
      <c r="O461" s="105"/>
      <c r="P461" s="105"/>
      <c r="Q461" s="105"/>
      <c r="R461" s="105"/>
      <c r="S461" s="105"/>
      <c r="T461" s="105"/>
      <c r="U461" s="105"/>
      <c r="V461" s="105"/>
      <c r="W461" s="105"/>
      <c r="X461" s="105"/>
      <c r="Y461" s="105"/>
      <c r="Z461" s="105"/>
      <c r="AA461" s="105"/>
      <c r="AB461" s="105"/>
      <c r="AC461" s="105"/>
    </row>
    <row r="462" spans="1:29" ht="12.75" customHeight="1">
      <c r="A462" s="105"/>
      <c r="B462" s="105"/>
      <c r="C462" s="105"/>
      <c r="D462" s="105"/>
      <c r="E462" s="105"/>
      <c r="F462" s="105"/>
      <c r="G462" s="105"/>
      <c r="H462" s="105"/>
      <c r="I462" s="143"/>
      <c r="J462" s="105"/>
      <c r="K462" s="105"/>
      <c r="L462" s="105"/>
      <c r="M462" s="105"/>
      <c r="N462" s="105"/>
      <c r="O462" s="105"/>
      <c r="P462" s="105"/>
      <c r="Q462" s="105"/>
      <c r="R462" s="105"/>
      <c r="S462" s="105"/>
      <c r="T462" s="105"/>
      <c r="U462" s="105"/>
      <c r="V462" s="105"/>
      <c r="W462" s="105"/>
      <c r="X462" s="105"/>
      <c r="Y462" s="105"/>
      <c r="Z462" s="105"/>
      <c r="AA462" s="105"/>
      <c r="AB462" s="105"/>
      <c r="AC462" s="105"/>
    </row>
    <row r="463" spans="1:29" ht="12.75" customHeight="1">
      <c r="A463" s="105"/>
      <c r="B463" s="105"/>
      <c r="C463" s="105"/>
      <c r="D463" s="105"/>
      <c r="E463" s="105"/>
      <c r="F463" s="105"/>
      <c r="G463" s="105"/>
      <c r="H463" s="105"/>
      <c r="I463" s="143"/>
      <c r="J463" s="105"/>
      <c r="K463" s="105"/>
      <c r="L463" s="105"/>
      <c r="M463" s="105"/>
      <c r="N463" s="105"/>
      <c r="O463" s="105"/>
      <c r="P463" s="105"/>
      <c r="Q463" s="105"/>
      <c r="R463" s="105"/>
      <c r="S463" s="105"/>
      <c r="T463" s="105"/>
      <c r="U463" s="105"/>
      <c r="V463" s="105"/>
      <c r="W463" s="105"/>
      <c r="X463" s="105"/>
      <c r="Y463" s="105"/>
      <c r="Z463" s="105"/>
      <c r="AA463" s="105"/>
      <c r="AB463" s="105"/>
      <c r="AC463" s="105"/>
    </row>
    <row r="464" spans="1:29" ht="12.75" customHeight="1">
      <c r="A464" s="105"/>
      <c r="B464" s="105"/>
      <c r="C464" s="105"/>
      <c r="D464" s="105"/>
      <c r="E464" s="105"/>
      <c r="F464" s="105"/>
      <c r="G464" s="105"/>
      <c r="H464" s="105"/>
      <c r="I464" s="143"/>
      <c r="J464" s="105"/>
      <c r="K464" s="105"/>
      <c r="L464" s="105"/>
      <c r="M464" s="105"/>
      <c r="N464" s="105"/>
      <c r="O464" s="105"/>
      <c r="P464" s="105"/>
      <c r="Q464" s="105"/>
      <c r="R464" s="105"/>
      <c r="S464" s="105"/>
      <c r="T464" s="105"/>
      <c r="U464" s="105"/>
      <c r="V464" s="105"/>
      <c r="W464" s="105"/>
      <c r="X464" s="105"/>
      <c r="Y464" s="105"/>
      <c r="Z464" s="105"/>
      <c r="AA464" s="105"/>
      <c r="AB464" s="105"/>
      <c r="AC464" s="105"/>
    </row>
    <row r="465" spans="1:29" ht="12.75" customHeight="1">
      <c r="A465" s="105"/>
      <c r="B465" s="105"/>
      <c r="C465" s="105"/>
      <c r="D465" s="105"/>
      <c r="E465" s="105"/>
      <c r="F465" s="105"/>
      <c r="G465" s="105"/>
      <c r="H465" s="105"/>
      <c r="I465" s="143"/>
      <c r="J465" s="105"/>
      <c r="K465" s="105"/>
      <c r="L465" s="105"/>
      <c r="M465" s="105"/>
      <c r="N465" s="105"/>
      <c r="O465" s="105"/>
      <c r="P465" s="105"/>
      <c r="Q465" s="105"/>
      <c r="R465" s="105"/>
      <c r="S465" s="105"/>
      <c r="T465" s="105"/>
      <c r="U465" s="105"/>
      <c r="V465" s="105"/>
      <c r="W465" s="105"/>
      <c r="X465" s="105"/>
      <c r="Y465" s="105"/>
      <c r="Z465" s="105"/>
      <c r="AA465" s="105"/>
      <c r="AB465" s="105"/>
      <c r="AC465" s="105"/>
    </row>
    <row r="466" spans="1:29" ht="12.75" customHeight="1">
      <c r="A466" s="105"/>
      <c r="B466" s="105"/>
      <c r="C466" s="105"/>
      <c r="D466" s="105"/>
      <c r="E466" s="105"/>
      <c r="F466" s="105"/>
      <c r="G466" s="105"/>
      <c r="H466" s="105"/>
      <c r="I466" s="143"/>
      <c r="J466" s="105"/>
      <c r="K466" s="105"/>
      <c r="L466" s="105"/>
      <c r="M466" s="105"/>
      <c r="N466" s="105"/>
      <c r="O466" s="105"/>
      <c r="P466" s="105"/>
      <c r="Q466" s="105"/>
      <c r="R466" s="105"/>
      <c r="S466" s="105"/>
      <c r="T466" s="105"/>
      <c r="U466" s="105"/>
      <c r="V466" s="105"/>
      <c r="W466" s="105"/>
      <c r="X466" s="105"/>
      <c r="Y466" s="105"/>
      <c r="Z466" s="105"/>
      <c r="AA466" s="105"/>
      <c r="AB466" s="105"/>
      <c r="AC466" s="105"/>
    </row>
    <row r="467" spans="1:29" ht="12.75" customHeight="1">
      <c r="A467" s="105"/>
      <c r="B467" s="105"/>
      <c r="C467" s="105"/>
      <c r="D467" s="105"/>
      <c r="E467" s="105"/>
      <c r="F467" s="105"/>
      <c r="G467" s="105"/>
      <c r="H467" s="105"/>
      <c r="I467" s="143"/>
      <c r="J467" s="105"/>
      <c r="K467" s="105"/>
      <c r="L467" s="105"/>
      <c r="M467" s="105"/>
      <c r="N467" s="105"/>
      <c r="O467" s="105"/>
      <c r="P467" s="105"/>
      <c r="Q467" s="105"/>
      <c r="R467" s="105"/>
      <c r="S467" s="105"/>
      <c r="T467" s="105"/>
      <c r="U467" s="105"/>
      <c r="V467" s="105"/>
      <c r="W467" s="105"/>
      <c r="X467" s="105"/>
      <c r="Y467" s="105"/>
      <c r="Z467" s="105"/>
      <c r="AA467" s="105"/>
      <c r="AB467" s="105"/>
      <c r="AC467" s="105"/>
    </row>
    <row r="468" spans="1:29" ht="12.75" customHeight="1">
      <c r="A468" s="105"/>
      <c r="B468" s="105"/>
      <c r="C468" s="105"/>
      <c r="D468" s="105"/>
      <c r="E468" s="105"/>
      <c r="F468" s="105"/>
      <c r="G468" s="105"/>
      <c r="H468" s="105"/>
      <c r="I468" s="143"/>
      <c r="J468" s="105"/>
      <c r="K468" s="105"/>
      <c r="L468" s="105"/>
      <c r="M468" s="105"/>
      <c r="N468" s="105"/>
      <c r="O468" s="105"/>
      <c r="P468" s="105"/>
      <c r="Q468" s="105"/>
      <c r="R468" s="105"/>
      <c r="S468" s="105"/>
      <c r="T468" s="105"/>
      <c r="U468" s="105"/>
      <c r="V468" s="105"/>
      <c r="W468" s="105"/>
      <c r="X468" s="105"/>
      <c r="Y468" s="105"/>
      <c r="Z468" s="105"/>
      <c r="AA468" s="105"/>
      <c r="AB468" s="105"/>
      <c r="AC468" s="105"/>
    </row>
    <row r="469" spans="1:29" ht="12.75" customHeight="1">
      <c r="A469" s="105"/>
      <c r="B469" s="105"/>
      <c r="C469" s="105"/>
      <c r="D469" s="105"/>
      <c r="E469" s="105"/>
      <c r="F469" s="105"/>
      <c r="G469" s="105"/>
      <c r="H469" s="105"/>
      <c r="I469" s="143"/>
      <c r="J469" s="105"/>
      <c r="K469" s="105"/>
      <c r="L469" s="105"/>
      <c r="M469" s="105"/>
      <c r="N469" s="105"/>
      <c r="O469" s="105"/>
      <c r="P469" s="105"/>
      <c r="Q469" s="105"/>
      <c r="R469" s="105"/>
      <c r="S469" s="105"/>
      <c r="T469" s="105"/>
      <c r="U469" s="105"/>
      <c r="V469" s="105"/>
      <c r="W469" s="105"/>
      <c r="X469" s="105"/>
      <c r="Y469" s="105"/>
      <c r="Z469" s="105"/>
      <c r="AA469" s="105"/>
      <c r="AB469" s="105"/>
      <c r="AC469" s="105"/>
    </row>
    <row r="470" spans="1:29" ht="12.75" customHeight="1">
      <c r="A470" s="105"/>
      <c r="B470" s="105"/>
      <c r="C470" s="105"/>
      <c r="D470" s="105"/>
      <c r="E470" s="105"/>
      <c r="F470" s="105"/>
      <c r="G470" s="105"/>
      <c r="H470" s="105"/>
      <c r="I470" s="143"/>
      <c r="J470" s="105"/>
      <c r="K470" s="105"/>
      <c r="L470" s="105"/>
      <c r="M470" s="105"/>
      <c r="N470" s="105"/>
      <c r="O470" s="105"/>
      <c r="P470" s="105"/>
      <c r="Q470" s="105"/>
      <c r="R470" s="105"/>
      <c r="S470" s="105"/>
      <c r="T470" s="105"/>
      <c r="U470" s="105"/>
      <c r="V470" s="105"/>
      <c r="W470" s="105"/>
      <c r="X470" s="105"/>
      <c r="Y470" s="105"/>
      <c r="Z470" s="105"/>
      <c r="AA470" s="105"/>
      <c r="AB470" s="105"/>
      <c r="AC470" s="105"/>
    </row>
    <row r="471" spans="1:29" ht="12.75" customHeight="1">
      <c r="A471" s="105"/>
      <c r="B471" s="105"/>
      <c r="C471" s="105"/>
      <c r="D471" s="105"/>
      <c r="E471" s="105"/>
      <c r="F471" s="105"/>
      <c r="G471" s="105"/>
      <c r="H471" s="105"/>
      <c r="I471" s="143"/>
      <c r="J471" s="105"/>
      <c r="K471" s="105"/>
      <c r="L471" s="105"/>
      <c r="M471" s="105"/>
      <c r="N471" s="105"/>
      <c r="O471" s="105"/>
      <c r="P471" s="105"/>
      <c r="Q471" s="105"/>
      <c r="R471" s="105"/>
      <c r="S471" s="105"/>
      <c r="T471" s="105"/>
      <c r="U471" s="105"/>
      <c r="V471" s="105"/>
      <c r="W471" s="105"/>
      <c r="X471" s="105"/>
      <c r="Y471" s="105"/>
      <c r="Z471" s="105"/>
      <c r="AA471" s="105"/>
      <c r="AB471" s="105"/>
      <c r="AC471" s="105"/>
    </row>
    <row r="472" spans="1:29" ht="12.75" customHeight="1">
      <c r="A472" s="105"/>
      <c r="B472" s="105"/>
      <c r="C472" s="105"/>
      <c r="D472" s="105"/>
      <c r="E472" s="105"/>
      <c r="F472" s="105"/>
      <c r="G472" s="105"/>
      <c r="H472" s="105"/>
      <c r="I472" s="143"/>
      <c r="J472" s="105"/>
      <c r="K472" s="105"/>
      <c r="L472" s="105"/>
      <c r="M472" s="105"/>
      <c r="N472" s="105"/>
      <c r="O472" s="105"/>
      <c r="P472" s="105"/>
      <c r="Q472" s="105"/>
      <c r="R472" s="105"/>
      <c r="S472" s="105"/>
      <c r="T472" s="105"/>
      <c r="U472" s="105"/>
      <c r="V472" s="105"/>
      <c r="W472" s="105"/>
      <c r="X472" s="105"/>
      <c r="Y472" s="105"/>
      <c r="Z472" s="105"/>
      <c r="AA472" s="105"/>
      <c r="AB472" s="105"/>
      <c r="AC472" s="105"/>
    </row>
    <row r="473" spans="1:29" ht="12.75" customHeight="1">
      <c r="A473" s="105"/>
      <c r="B473" s="105"/>
      <c r="C473" s="105"/>
      <c r="D473" s="105"/>
      <c r="E473" s="105"/>
      <c r="F473" s="105"/>
      <c r="G473" s="105"/>
      <c r="H473" s="105"/>
      <c r="I473" s="143"/>
      <c r="J473" s="105"/>
      <c r="K473" s="105"/>
      <c r="L473" s="105"/>
      <c r="M473" s="105"/>
      <c r="N473" s="105"/>
      <c r="O473" s="105"/>
      <c r="P473" s="105"/>
      <c r="Q473" s="105"/>
      <c r="R473" s="105"/>
      <c r="S473" s="105"/>
      <c r="T473" s="105"/>
      <c r="U473" s="105"/>
      <c r="V473" s="105"/>
      <c r="W473" s="105"/>
      <c r="X473" s="105"/>
      <c r="Y473" s="105"/>
      <c r="Z473" s="105"/>
      <c r="AA473" s="105"/>
      <c r="AB473" s="105"/>
      <c r="AC473" s="105"/>
    </row>
    <row r="474" spans="1:29" ht="12.75" customHeight="1">
      <c r="A474" s="105"/>
      <c r="B474" s="105"/>
      <c r="C474" s="105"/>
      <c r="D474" s="105"/>
      <c r="E474" s="105"/>
      <c r="F474" s="105"/>
      <c r="G474" s="105"/>
      <c r="H474" s="105"/>
      <c r="I474" s="143"/>
      <c r="J474" s="105"/>
      <c r="K474" s="105"/>
      <c r="L474" s="105"/>
      <c r="M474" s="105"/>
      <c r="N474" s="105"/>
      <c r="O474" s="105"/>
      <c r="P474" s="105"/>
      <c r="Q474" s="105"/>
      <c r="R474" s="105"/>
      <c r="S474" s="105"/>
      <c r="T474" s="105"/>
      <c r="U474" s="105"/>
      <c r="V474" s="105"/>
      <c r="W474" s="105"/>
      <c r="X474" s="105"/>
      <c r="Y474" s="105"/>
      <c r="Z474" s="105"/>
      <c r="AA474" s="105"/>
      <c r="AB474" s="105"/>
      <c r="AC474" s="105"/>
    </row>
    <row r="475" spans="1:29" ht="12.75" customHeight="1">
      <c r="A475" s="105"/>
      <c r="B475" s="105"/>
      <c r="C475" s="105"/>
      <c r="D475" s="105"/>
      <c r="E475" s="105"/>
      <c r="F475" s="105"/>
      <c r="G475" s="105"/>
      <c r="H475" s="105"/>
      <c r="I475" s="143"/>
      <c r="J475" s="105"/>
      <c r="K475" s="105"/>
      <c r="L475" s="105"/>
      <c r="M475" s="105"/>
      <c r="N475" s="105"/>
      <c r="O475" s="105"/>
      <c r="P475" s="105"/>
      <c r="Q475" s="105"/>
      <c r="R475" s="105"/>
      <c r="S475" s="105"/>
      <c r="T475" s="105"/>
      <c r="U475" s="105"/>
      <c r="V475" s="105"/>
      <c r="W475" s="105"/>
      <c r="X475" s="105"/>
      <c r="Y475" s="105"/>
      <c r="Z475" s="105"/>
      <c r="AA475" s="105"/>
      <c r="AB475" s="105"/>
      <c r="AC475" s="105"/>
    </row>
    <row r="476" spans="1:29" ht="12.75" customHeight="1">
      <c r="A476" s="105"/>
      <c r="B476" s="105"/>
      <c r="C476" s="105"/>
      <c r="D476" s="105"/>
      <c r="E476" s="105"/>
      <c r="F476" s="105"/>
      <c r="G476" s="105"/>
      <c r="H476" s="105"/>
      <c r="I476" s="143"/>
      <c r="J476" s="105"/>
      <c r="K476" s="105"/>
      <c r="L476" s="105"/>
      <c r="M476" s="105"/>
      <c r="N476" s="105"/>
      <c r="O476" s="105"/>
      <c r="P476" s="105"/>
      <c r="Q476" s="105"/>
      <c r="R476" s="105"/>
      <c r="S476" s="105"/>
      <c r="T476" s="105"/>
      <c r="U476" s="105"/>
      <c r="V476" s="105"/>
      <c r="W476" s="105"/>
      <c r="X476" s="105"/>
      <c r="Y476" s="105"/>
      <c r="Z476" s="105"/>
      <c r="AA476" s="105"/>
      <c r="AB476" s="105"/>
      <c r="AC476" s="105"/>
    </row>
    <row r="477" spans="1:29" ht="12.75" customHeight="1">
      <c r="A477" s="105"/>
      <c r="B477" s="105"/>
      <c r="C477" s="105"/>
      <c r="D477" s="105"/>
      <c r="E477" s="105"/>
      <c r="F477" s="105"/>
      <c r="G477" s="105"/>
      <c r="H477" s="105"/>
      <c r="I477" s="143"/>
      <c r="J477" s="105"/>
      <c r="K477" s="105"/>
      <c r="L477" s="105"/>
      <c r="M477" s="105"/>
      <c r="N477" s="105"/>
      <c r="O477" s="105"/>
      <c r="P477" s="105"/>
      <c r="Q477" s="105"/>
      <c r="R477" s="105"/>
      <c r="S477" s="105"/>
      <c r="T477" s="105"/>
      <c r="U477" s="105"/>
      <c r="V477" s="105"/>
      <c r="W477" s="105"/>
      <c r="X477" s="105"/>
      <c r="Y477" s="105"/>
      <c r="Z477" s="105"/>
      <c r="AA477" s="105"/>
      <c r="AB477" s="105"/>
      <c r="AC477" s="105"/>
    </row>
    <row r="478" spans="1:29" ht="12.75" customHeight="1">
      <c r="A478" s="105"/>
      <c r="B478" s="105"/>
      <c r="C478" s="105"/>
      <c r="D478" s="105"/>
      <c r="E478" s="105"/>
      <c r="F478" s="105"/>
      <c r="G478" s="105"/>
      <c r="H478" s="105"/>
      <c r="I478" s="143"/>
      <c r="J478" s="105"/>
      <c r="K478" s="105"/>
      <c r="L478" s="105"/>
      <c r="M478" s="105"/>
      <c r="N478" s="105"/>
      <c r="O478" s="105"/>
      <c r="P478" s="105"/>
      <c r="Q478" s="105"/>
      <c r="R478" s="105"/>
      <c r="S478" s="105"/>
      <c r="T478" s="105"/>
      <c r="U478" s="105"/>
      <c r="V478" s="105"/>
      <c r="W478" s="105"/>
      <c r="X478" s="105"/>
      <c r="Y478" s="105"/>
      <c r="Z478" s="105"/>
      <c r="AA478" s="105"/>
      <c r="AB478" s="105"/>
      <c r="AC478" s="105"/>
    </row>
    <row r="479" spans="1:29" ht="12.75" customHeight="1">
      <c r="A479" s="105"/>
      <c r="B479" s="105"/>
      <c r="C479" s="105"/>
      <c r="D479" s="105"/>
      <c r="E479" s="105"/>
      <c r="F479" s="105"/>
      <c r="G479" s="105"/>
      <c r="H479" s="105"/>
      <c r="I479" s="143"/>
      <c r="J479" s="105"/>
      <c r="K479" s="105"/>
      <c r="L479" s="105"/>
      <c r="M479" s="105"/>
      <c r="N479" s="105"/>
      <c r="O479" s="105"/>
      <c r="P479" s="105"/>
      <c r="Q479" s="105"/>
      <c r="R479" s="105"/>
      <c r="S479" s="105"/>
      <c r="T479" s="105"/>
      <c r="U479" s="105"/>
      <c r="V479" s="105"/>
      <c r="W479" s="105"/>
      <c r="X479" s="105"/>
      <c r="Y479" s="105"/>
      <c r="Z479" s="105"/>
      <c r="AA479" s="105"/>
      <c r="AB479" s="105"/>
      <c r="AC479" s="105"/>
    </row>
    <row r="480" spans="1:29" ht="12.75" customHeight="1">
      <c r="A480" s="105"/>
      <c r="B480" s="105"/>
      <c r="C480" s="105"/>
      <c r="D480" s="105"/>
      <c r="E480" s="105"/>
      <c r="F480" s="105"/>
      <c r="G480" s="105"/>
      <c r="H480" s="105"/>
      <c r="I480" s="143"/>
      <c r="J480" s="105"/>
      <c r="K480" s="105"/>
      <c r="L480" s="105"/>
      <c r="M480" s="105"/>
      <c r="N480" s="105"/>
      <c r="O480" s="105"/>
      <c r="P480" s="105"/>
      <c r="Q480" s="105"/>
      <c r="R480" s="105"/>
      <c r="S480" s="105"/>
      <c r="T480" s="105"/>
      <c r="U480" s="105"/>
      <c r="V480" s="105"/>
      <c r="W480" s="105"/>
      <c r="X480" s="105"/>
      <c r="Y480" s="105"/>
      <c r="Z480" s="105"/>
      <c r="AA480" s="105"/>
      <c r="AB480" s="105"/>
      <c r="AC480" s="105"/>
    </row>
    <row r="481" spans="1:29" ht="12.75" customHeight="1">
      <c r="A481" s="105"/>
      <c r="B481" s="105"/>
      <c r="C481" s="105"/>
      <c r="D481" s="105"/>
      <c r="E481" s="105"/>
      <c r="F481" s="105"/>
      <c r="G481" s="105"/>
      <c r="H481" s="105"/>
      <c r="I481" s="143"/>
      <c r="J481" s="105"/>
      <c r="K481" s="105"/>
      <c r="L481" s="105"/>
      <c r="M481" s="105"/>
      <c r="N481" s="105"/>
      <c r="O481" s="105"/>
      <c r="P481" s="105"/>
      <c r="Q481" s="105"/>
      <c r="R481" s="105"/>
      <c r="S481" s="105"/>
      <c r="T481" s="105"/>
      <c r="U481" s="105"/>
      <c r="V481" s="105"/>
      <c r="W481" s="105"/>
      <c r="X481" s="105"/>
      <c r="Y481" s="105"/>
      <c r="Z481" s="105"/>
      <c r="AA481" s="105"/>
      <c r="AB481" s="105"/>
      <c r="AC481" s="105"/>
    </row>
    <row r="482" spans="1:29" ht="12.75" customHeight="1">
      <c r="A482" s="105"/>
      <c r="B482" s="105"/>
      <c r="C482" s="105"/>
      <c r="D482" s="105"/>
      <c r="E482" s="105"/>
      <c r="F482" s="105"/>
      <c r="G482" s="105"/>
      <c r="H482" s="105"/>
      <c r="I482" s="143"/>
      <c r="J482" s="105"/>
      <c r="K482" s="105"/>
      <c r="L482" s="105"/>
      <c r="M482" s="105"/>
      <c r="N482" s="105"/>
      <c r="O482" s="105"/>
      <c r="P482" s="105"/>
      <c r="Q482" s="105"/>
      <c r="R482" s="105"/>
      <c r="S482" s="105"/>
      <c r="T482" s="105"/>
      <c r="U482" s="105"/>
      <c r="V482" s="105"/>
      <c r="W482" s="105"/>
      <c r="X482" s="105"/>
      <c r="Y482" s="105"/>
      <c r="Z482" s="105"/>
      <c r="AA482" s="105"/>
      <c r="AB482" s="105"/>
      <c r="AC482" s="105"/>
    </row>
    <row r="483" spans="1:29" ht="12.75" customHeight="1">
      <c r="A483" s="105"/>
      <c r="B483" s="105"/>
      <c r="C483" s="105"/>
      <c r="D483" s="105"/>
      <c r="E483" s="105"/>
      <c r="F483" s="105"/>
      <c r="G483" s="105"/>
      <c r="H483" s="105"/>
      <c r="I483" s="143"/>
      <c r="J483" s="105"/>
      <c r="K483" s="105"/>
      <c r="L483" s="105"/>
      <c r="M483" s="105"/>
      <c r="N483" s="105"/>
      <c r="O483" s="105"/>
      <c r="P483" s="105"/>
      <c r="Q483" s="105"/>
      <c r="R483" s="105"/>
      <c r="S483" s="105"/>
      <c r="T483" s="105"/>
      <c r="U483" s="105"/>
      <c r="V483" s="105"/>
      <c r="W483" s="105"/>
      <c r="X483" s="105"/>
      <c r="Y483" s="105"/>
      <c r="Z483" s="105"/>
      <c r="AA483" s="105"/>
      <c r="AB483" s="105"/>
      <c r="AC483" s="105"/>
    </row>
    <row r="484" spans="1:29" ht="12.75" customHeight="1">
      <c r="A484" s="105"/>
      <c r="B484" s="105"/>
      <c r="C484" s="105"/>
      <c r="D484" s="105"/>
      <c r="E484" s="105"/>
      <c r="F484" s="105"/>
      <c r="G484" s="105"/>
      <c r="H484" s="105"/>
      <c r="I484" s="143"/>
      <c r="J484" s="105"/>
      <c r="K484" s="105"/>
      <c r="L484" s="105"/>
      <c r="M484" s="105"/>
      <c r="N484" s="105"/>
      <c r="O484" s="105"/>
      <c r="P484" s="105"/>
      <c r="Q484" s="105"/>
      <c r="R484" s="105"/>
      <c r="S484" s="105"/>
      <c r="T484" s="105"/>
      <c r="U484" s="105"/>
      <c r="V484" s="105"/>
      <c r="W484" s="105"/>
      <c r="X484" s="105"/>
      <c r="Y484" s="105"/>
      <c r="Z484" s="105"/>
      <c r="AA484" s="105"/>
      <c r="AB484" s="105"/>
      <c r="AC484" s="105"/>
    </row>
    <row r="485" spans="1:29" ht="12.75" customHeight="1">
      <c r="A485" s="105"/>
      <c r="B485" s="105"/>
      <c r="C485" s="105"/>
      <c r="D485" s="105"/>
      <c r="E485" s="105"/>
      <c r="F485" s="105"/>
      <c r="G485" s="105"/>
      <c r="H485" s="105"/>
      <c r="I485" s="143"/>
      <c r="J485" s="105"/>
      <c r="K485" s="105"/>
      <c r="L485" s="105"/>
      <c r="M485" s="105"/>
      <c r="N485" s="105"/>
      <c r="O485" s="105"/>
      <c r="P485" s="105"/>
      <c r="Q485" s="105"/>
      <c r="R485" s="105"/>
      <c r="S485" s="105"/>
      <c r="T485" s="105"/>
      <c r="U485" s="105"/>
      <c r="V485" s="105"/>
      <c r="W485" s="105"/>
      <c r="X485" s="105"/>
      <c r="Y485" s="105"/>
      <c r="Z485" s="105"/>
      <c r="AA485" s="105"/>
      <c r="AB485" s="105"/>
      <c r="AC485" s="105"/>
    </row>
    <row r="486" spans="1:29" ht="12.75" customHeight="1">
      <c r="A486" s="105"/>
      <c r="B486" s="105"/>
      <c r="C486" s="105"/>
      <c r="D486" s="105"/>
      <c r="E486" s="105"/>
      <c r="F486" s="105"/>
      <c r="G486" s="105"/>
      <c r="H486" s="105"/>
      <c r="I486" s="143"/>
      <c r="J486" s="105"/>
      <c r="K486" s="105"/>
      <c r="L486" s="105"/>
      <c r="M486" s="105"/>
      <c r="N486" s="105"/>
      <c r="O486" s="105"/>
      <c r="P486" s="105"/>
      <c r="Q486" s="105"/>
      <c r="R486" s="105"/>
      <c r="S486" s="105"/>
      <c r="T486" s="105"/>
      <c r="U486" s="105"/>
      <c r="V486" s="105"/>
      <c r="W486" s="105"/>
      <c r="X486" s="105"/>
      <c r="Y486" s="105"/>
      <c r="Z486" s="105"/>
      <c r="AA486" s="105"/>
      <c r="AB486" s="105"/>
      <c r="AC486" s="105"/>
    </row>
    <row r="487" spans="1:29" ht="12.75" customHeight="1">
      <c r="A487" s="105"/>
      <c r="B487" s="105"/>
      <c r="C487" s="105"/>
      <c r="D487" s="105"/>
      <c r="E487" s="105"/>
      <c r="F487" s="105"/>
      <c r="G487" s="105"/>
      <c r="H487" s="105"/>
      <c r="I487" s="143"/>
      <c r="J487" s="105"/>
      <c r="K487" s="105"/>
      <c r="L487" s="105"/>
      <c r="M487" s="105"/>
      <c r="N487" s="105"/>
      <c r="O487" s="105"/>
      <c r="P487" s="105"/>
      <c r="Q487" s="105"/>
      <c r="R487" s="105"/>
      <c r="S487" s="105"/>
      <c r="T487" s="105"/>
      <c r="U487" s="105"/>
      <c r="V487" s="105"/>
      <c r="W487" s="105"/>
      <c r="X487" s="105"/>
      <c r="Y487" s="105"/>
      <c r="Z487" s="105"/>
      <c r="AA487" s="105"/>
      <c r="AB487" s="105"/>
      <c r="AC487" s="105"/>
    </row>
    <row r="488" spans="1:29" ht="12.75" customHeight="1">
      <c r="A488" s="105"/>
      <c r="B488" s="105"/>
      <c r="C488" s="105"/>
      <c r="D488" s="105"/>
      <c r="E488" s="105"/>
      <c r="F488" s="105"/>
      <c r="G488" s="105"/>
      <c r="H488" s="105"/>
      <c r="I488" s="143"/>
      <c r="J488" s="105"/>
      <c r="K488" s="105"/>
      <c r="L488" s="105"/>
      <c r="M488" s="105"/>
      <c r="N488" s="105"/>
      <c r="O488" s="105"/>
      <c r="P488" s="105"/>
      <c r="Q488" s="105"/>
      <c r="R488" s="105"/>
      <c r="S488" s="105"/>
      <c r="T488" s="105"/>
      <c r="U488" s="105"/>
      <c r="V488" s="105"/>
      <c r="W488" s="105"/>
      <c r="X488" s="105"/>
      <c r="Y488" s="105"/>
      <c r="Z488" s="105"/>
      <c r="AA488" s="105"/>
      <c r="AB488" s="105"/>
      <c r="AC488" s="105"/>
    </row>
    <row r="489" spans="1:29" ht="12.75" customHeight="1">
      <c r="A489" s="105"/>
      <c r="B489" s="105"/>
      <c r="C489" s="105"/>
      <c r="D489" s="105"/>
      <c r="E489" s="105"/>
      <c r="F489" s="105"/>
      <c r="G489" s="105"/>
      <c r="H489" s="105"/>
      <c r="I489" s="143"/>
      <c r="J489" s="105"/>
      <c r="K489" s="105"/>
      <c r="L489" s="105"/>
      <c r="M489" s="105"/>
      <c r="N489" s="105"/>
      <c r="O489" s="105"/>
      <c r="P489" s="105"/>
      <c r="Q489" s="105"/>
      <c r="R489" s="105"/>
      <c r="S489" s="105"/>
      <c r="T489" s="105"/>
      <c r="U489" s="105"/>
      <c r="V489" s="105"/>
      <c r="W489" s="105"/>
      <c r="X489" s="105"/>
      <c r="Y489" s="105"/>
      <c r="Z489" s="105"/>
      <c r="AA489" s="105"/>
      <c r="AB489" s="105"/>
      <c r="AC489" s="105"/>
    </row>
    <row r="490" spans="1:29" ht="12.75" customHeight="1">
      <c r="A490" s="105"/>
      <c r="B490" s="105"/>
      <c r="C490" s="105"/>
      <c r="D490" s="105"/>
      <c r="E490" s="105"/>
      <c r="F490" s="105"/>
      <c r="G490" s="105"/>
      <c r="H490" s="105"/>
      <c r="I490" s="143"/>
      <c r="J490" s="105"/>
      <c r="K490" s="105"/>
      <c r="L490" s="105"/>
      <c r="M490" s="105"/>
      <c r="N490" s="105"/>
      <c r="O490" s="105"/>
      <c r="P490" s="105"/>
      <c r="Q490" s="105"/>
      <c r="R490" s="105"/>
      <c r="S490" s="105"/>
      <c r="T490" s="105"/>
      <c r="U490" s="105"/>
      <c r="V490" s="105"/>
      <c r="W490" s="105"/>
      <c r="X490" s="105"/>
      <c r="Y490" s="105"/>
      <c r="Z490" s="105"/>
      <c r="AA490" s="105"/>
      <c r="AB490" s="105"/>
      <c r="AC490" s="105"/>
    </row>
    <row r="491" spans="1:29" ht="12.75" customHeight="1">
      <c r="A491" s="105"/>
      <c r="B491" s="105"/>
      <c r="C491" s="105"/>
      <c r="D491" s="105"/>
      <c r="E491" s="105"/>
      <c r="F491" s="105"/>
      <c r="G491" s="105"/>
      <c r="H491" s="105"/>
      <c r="I491" s="143"/>
      <c r="J491" s="105"/>
      <c r="K491" s="105"/>
      <c r="L491" s="105"/>
      <c r="M491" s="105"/>
      <c r="N491" s="105"/>
      <c r="O491" s="105"/>
      <c r="P491" s="105"/>
      <c r="Q491" s="105"/>
      <c r="R491" s="105"/>
      <c r="S491" s="105"/>
      <c r="T491" s="105"/>
      <c r="U491" s="105"/>
      <c r="V491" s="105"/>
      <c r="W491" s="105"/>
      <c r="X491" s="105"/>
      <c r="Y491" s="105"/>
      <c r="Z491" s="105"/>
      <c r="AA491" s="105"/>
      <c r="AB491" s="105"/>
      <c r="AC491" s="105"/>
    </row>
    <row r="492" spans="1:29" ht="12.75" customHeight="1">
      <c r="A492" s="105"/>
      <c r="B492" s="105"/>
      <c r="C492" s="105"/>
      <c r="D492" s="105"/>
      <c r="E492" s="105"/>
      <c r="F492" s="105"/>
      <c r="G492" s="105"/>
      <c r="H492" s="105"/>
      <c r="I492" s="143"/>
      <c r="J492" s="105"/>
      <c r="K492" s="105"/>
      <c r="L492" s="105"/>
      <c r="M492" s="105"/>
      <c r="N492" s="105"/>
      <c r="O492" s="105"/>
      <c r="P492" s="105"/>
      <c r="Q492" s="105"/>
      <c r="R492" s="105"/>
      <c r="S492" s="105"/>
      <c r="T492" s="105"/>
      <c r="U492" s="105"/>
      <c r="V492" s="105"/>
      <c r="W492" s="105"/>
      <c r="X492" s="105"/>
      <c r="Y492" s="105"/>
      <c r="Z492" s="105"/>
      <c r="AA492" s="105"/>
      <c r="AB492" s="105"/>
      <c r="AC492" s="105"/>
    </row>
    <row r="493" spans="1:29" ht="12.75" customHeight="1">
      <c r="A493" s="105"/>
      <c r="B493" s="105"/>
      <c r="C493" s="105"/>
      <c r="D493" s="105"/>
      <c r="E493" s="105"/>
      <c r="F493" s="105"/>
      <c r="G493" s="105"/>
      <c r="H493" s="105"/>
      <c r="I493" s="143"/>
      <c r="J493" s="105"/>
      <c r="K493" s="105"/>
      <c r="L493" s="105"/>
      <c r="M493" s="105"/>
      <c r="N493" s="105"/>
      <c r="O493" s="105"/>
      <c r="P493" s="105"/>
      <c r="Q493" s="105"/>
      <c r="R493" s="105"/>
      <c r="S493" s="105"/>
      <c r="T493" s="105"/>
      <c r="U493" s="105"/>
      <c r="V493" s="105"/>
      <c r="W493" s="105"/>
      <c r="X493" s="105"/>
      <c r="Y493" s="105"/>
      <c r="Z493" s="105"/>
      <c r="AA493" s="105"/>
      <c r="AB493" s="105"/>
      <c r="AC493" s="105"/>
    </row>
    <row r="494" spans="1:29" ht="12.75" customHeight="1">
      <c r="A494" s="105"/>
      <c r="B494" s="105"/>
      <c r="C494" s="105"/>
      <c r="D494" s="105"/>
      <c r="E494" s="105"/>
      <c r="F494" s="105"/>
      <c r="G494" s="105"/>
      <c r="H494" s="105"/>
      <c r="I494" s="143"/>
      <c r="J494" s="105"/>
      <c r="K494" s="105"/>
      <c r="L494" s="105"/>
      <c r="M494" s="105"/>
      <c r="N494" s="105"/>
      <c r="O494" s="105"/>
      <c r="P494" s="105"/>
      <c r="Q494" s="105"/>
      <c r="R494" s="105"/>
      <c r="S494" s="105"/>
      <c r="T494" s="105"/>
      <c r="U494" s="105"/>
      <c r="V494" s="105"/>
      <c r="W494" s="105"/>
      <c r="X494" s="105"/>
      <c r="Y494" s="105"/>
      <c r="Z494" s="105"/>
      <c r="AA494" s="105"/>
      <c r="AB494" s="105"/>
      <c r="AC494" s="105"/>
    </row>
    <row r="495" spans="1:29" ht="12.75" customHeight="1">
      <c r="A495" s="105"/>
      <c r="B495" s="105"/>
      <c r="C495" s="105"/>
      <c r="D495" s="105"/>
      <c r="E495" s="105"/>
      <c r="F495" s="105"/>
      <c r="G495" s="105"/>
      <c r="H495" s="105"/>
      <c r="I495" s="143"/>
      <c r="J495" s="105"/>
      <c r="K495" s="105"/>
      <c r="L495" s="105"/>
      <c r="M495" s="105"/>
      <c r="N495" s="105"/>
      <c r="O495" s="105"/>
      <c r="P495" s="105"/>
      <c r="Q495" s="105"/>
      <c r="R495" s="105"/>
      <c r="S495" s="105"/>
      <c r="T495" s="105"/>
      <c r="U495" s="105"/>
      <c r="V495" s="105"/>
      <c r="W495" s="105"/>
      <c r="X495" s="105"/>
      <c r="Y495" s="105"/>
      <c r="Z495" s="105"/>
      <c r="AA495" s="105"/>
      <c r="AB495" s="105"/>
      <c r="AC495" s="105"/>
    </row>
    <row r="496" spans="1:29" ht="12.75" customHeight="1">
      <c r="A496" s="105"/>
      <c r="B496" s="105"/>
      <c r="C496" s="105"/>
      <c r="D496" s="105"/>
      <c r="E496" s="105"/>
      <c r="F496" s="105"/>
      <c r="G496" s="105"/>
      <c r="H496" s="105"/>
      <c r="I496" s="143"/>
      <c r="J496" s="105"/>
      <c r="K496" s="105"/>
      <c r="L496" s="105"/>
      <c r="M496" s="105"/>
      <c r="N496" s="105"/>
      <c r="O496" s="105"/>
      <c r="P496" s="105"/>
      <c r="Q496" s="105"/>
      <c r="R496" s="105"/>
      <c r="S496" s="105"/>
      <c r="T496" s="105"/>
      <c r="U496" s="105"/>
      <c r="V496" s="105"/>
      <c r="W496" s="105"/>
      <c r="X496" s="105"/>
      <c r="Y496" s="105"/>
      <c r="Z496" s="105"/>
      <c r="AA496" s="105"/>
      <c r="AB496" s="105"/>
      <c r="AC496" s="105"/>
    </row>
    <row r="497" spans="1:29" ht="12.75" customHeight="1">
      <c r="A497" s="105"/>
      <c r="B497" s="105"/>
      <c r="C497" s="105"/>
      <c r="D497" s="105"/>
      <c r="E497" s="105"/>
      <c r="F497" s="105"/>
      <c r="G497" s="105"/>
      <c r="H497" s="105"/>
      <c r="I497" s="143"/>
      <c r="J497" s="105"/>
      <c r="K497" s="105"/>
      <c r="L497" s="105"/>
      <c r="M497" s="105"/>
      <c r="N497" s="105"/>
      <c r="O497" s="105"/>
      <c r="P497" s="105"/>
      <c r="Q497" s="105"/>
      <c r="R497" s="105"/>
      <c r="S497" s="105"/>
      <c r="T497" s="105"/>
      <c r="U497" s="105"/>
      <c r="V497" s="105"/>
      <c r="W497" s="105"/>
      <c r="X497" s="105"/>
      <c r="Y497" s="105"/>
      <c r="Z497" s="105"/>
      <c r="AA497" s="105"/>
      <c r="AB497" s="105"/>
      <c r="AC497" s="105"/>
    </row>
    <row r="498" spans="1:29" ht="12.75" customHeight="1">
      <c r="A498" s="105"/>
      <c r="B498" s="105"/>
      <c r="C498" s="105"/>
      <c r="D498" s="105"/>
      <c r="E498" s="105"/>
      <c r="F498" s="105"/>
      <c r="G498" s="105"/>
      <c r="H498" s="105"/>
      <c r="I498" s="143"/>
      <c r="J498" s="105"/>
      <c r="K498" s="105"/>
      <c r="L498" s="105"/>
      <c r="M498" s="105"/>
      <c r="N498" s="105"/>
      <c r="O498" s="105"/>
      <c r="P498" s="105"/>
      <c r="Q498" s="105"/>
      <c r="R498" s="105"/>
      <c r="S498" s="105"/>
      <c r="T498" s="105"/>
      <c r="U498" s="105"/>
      <c r="V498" s="105"/>
      <c r="W498" s="105"/>
      <c r="X498" s="105"/>
      <c r="Y498" s="105"/>
      <c r="Z498" s="105"/>
      <c r="AA498" s="105"/>
      <c r="AB498" s="105"/>
      <c r="AC498" s="105"/>
    </row>
    <row r="499" spans="1:29" ht="12.75" customHeight="1">
      <c r="A499" s="105"/>
      <c r="B499" s="105"/>
      <c r="C499" s="105"/>
      <c r="D499" s="105"/>
      <c r="E499" s="105"/>
      <c r="F499" s="105"/>
      <c r="G499" s="105"/>
      <c r="H499" s="105"/>
      <c r="I499" s="143"/>
      <c r="J499" s="105"/>
      <c r="K499" s="105"/>
      <c r="L499" s="105"/>
      <c r="M499" s="105"/>
      <c r="N499" s="105"/>
      <c r="O499" s="105"/>
      <c r="P499" s="105"/>
      <c r="Q499" s="105"/>
      <c r="R499" s="105"/>
      <c r="S499" s="105"/>
      <c r="T499" s="105"/>
      <c r="U499" s="105"/>
      <c r="V499" s="105"/>
      <c r="W499" s="105"/>
      <c r="X499" s="105"/>
      <c r="Y499" s="105"/>
      <c r="Z499" s="105"/>
      <c r="AA499" s="105"/>
      <c r="AB499" s="105"/>
      <c r="AC499" s="105"/>
    </row>
    <row r="500" spans="1:29" ht="12.75" customHeight="1">
      <c r="A500" s="105"/>
      <c r="B500" s="105"/>
      <c r="C500" s="105"/>
      <c r="D500" s="105"/>
      <c r="E500" s="105"/>
      <c r="F500" s="105"/>
      <c r="G500" s="105"/>
      <c r="H500" s="105"/>
      <c r="I500" s="143"/>
      <c r="J500" s="105"/>
      <c r="K500" s="105"/>
      <c r="L500" s="105"/>
      <c r="M500" s="105"/>
      <c r="N500" s="105"/>
      <c r="O500" s="105"/>
      <c r="P500" s="105"/>
      <c r="Q500" s="105"/>
      <c r="R500" s="105"/>
      <c r="S500" s="105"/>
      <c r="T500" s="105"/>
      <c r="U500" s="105"/>
      <c r="V500" s="105"/>
      <c r="W500" s="105"/>
      <c r="X500" s="105"/>
      <c r="Y500" s="105"/>
      <c r="Z500" s="105"/>
      <c r="AA500" s="105"/>
      <c r="AB500" s="105"/>
      <c r="AC500" s="105"/>
    </row>
    <row r="501" spans="1:29" ht="12.75" customHeight="1">
      <c r="A501" s="105"/>
      <c r="B501" s="105"/>
      <c r="C501" s="105"/>
      <c r="D501" s="105"/>
      <c r="E501" s="105"/>
      <c r="F501" s="105"/>
      <c r="G501" s="105"/>
      <c r="H501" s="105"/>
      <c r="I501" s="143"/>
      <c r="J501" s="105"/>
      <c r="K501" s="105"/>
      <c r="L501" s="105"/>
      <c r="M501" s="105"/>
      <c r="N501" s="105"/>
      <c r="O501" s="105"/>
      <c r="P501" s="105"/>
      <c r="Q501" s="105"/>
      <c r="R501" s="105"/>
      <c r="S501" s="105"/>
      <c r="T501" s="105"/>
      <c r="U501" s="105"/>
      <c r="V501" s="105"/>
      <c r="W501" s="105"/>
      <c r="X501" s="105"/>
      <c r="Y501" s="105"/>
      <c r="Z501" s="105"/>
      <c r="AA501" s="105"/>
      <c r="AB501" s="105"/>
      <c r="AC501" s="105"/>
    </row>
    <row r="502" spans="1:29" ht="12.75" customHeight="1">
      <c r="A502" s="105"/>
      <c r="B502" s="105"/>
      <c r="C502" s="105"/>
      <c r="D502" s="105"/>
      <c r="E502" s="105"/>
      <c r="F502" s="105"/>
      <c r="G502" s="105"/>
      <c r="H502" s="105"/>
      <c r="I502" s="143"/>
      <c r="J502" s="105"/>
      <c r="K502" s="105"/>
      <c r="L502" s="105"/>
      <c r="M502" s="105"/>
      <c r="N502" s="105"/>
      <c r="O502" s="105"/>
      <c r="P502" s="105"/>
      <c r="Q502" s="105"/>
      <c r="R502" s="105"/>
      <c r="S502" s="105"/>
      <c r="T502" s="105"/>
      <c r="U502" s="105"/>
      <c r="V502" s="105"/>
      <c r="W502" s="105"/>
      <c r="X502" s="105"/>
      <c r="Y502" s="105"/>
      <c r="Z502" s="105"/>
      <c r="AA502" s="105"/>
      <c r="AB502" s="105"/>
      <c r="AC502" s="105"/>
    </row>
    <row r="503" spans="1:29" ht="12.75" customHeight="1">
      <c r="A503" s="105"/>
      <c r="B503" s="105"/>
      <c r="C503" s="105"/>
      <c r="D503" s="105"/>
      <c r="E503" s="105"/>
      <c r="F503" s="105"/>
      <c r="G503" s="105"/>
      <c r="H503" s="105"/>
      <c r="I503" s="143"/>
      <c r="J503" s="105"/>
      <c r="K503" s="105"/>
      <c r="L503" s="105"/>
      <c r="M503" s="105"/>
      <c r="N503" s="105"/>
      <c r="O503" s="105"/>
      <c r="P503" s="105"/>
      <c r="Q503" s="105"/>
      <c r="R503" s="105"/>
      <c r="S503" s="105"/>
      <c r="T503" s="105"/>
      <c r="U503" s="105"/>
      <c r="V503" s="105"/>
      <c r="W503" s="105"/>
      <c r="X503" s="105"/>
      <c r="Y503" s="105"/>
      <c r="Z503" s="105"/>
      <c r="AA503" s="105"/>
      <c r="AB503" s="105"/>
      <c r="AC503" s="105"/>
    </row>
    <row r="504" spans="1:29" ht="12.75" customHeight="1">
      <c r="A504" s="105"/>
      <c r="B504" s="105"/>
      <c r="C504" s="105"/>
      <c r="D504" s="105"/>
      <c r="E504" s="105"/>
      <c r="F504" s="105"/>
      <c r="G504" s="105"/>
      <c r="H504" s="105"/>
      <c r="I504" s="143"/>
      <c r="J504" s="105"/>
      <c r="K504" s="105"/>
      <c r="L504" s="105"/>
      <c r="M504" s="105"/>
      <c r="N504" s="105"/>
      <c r="O504" s="105"/>
      <c r="P504" s="105"/>
      <c r="Q504" s="105"/>
      <c r="R504" s="105"/>
      <c r="S504" s="105"/>
      <c r="T504" s="105"/>
      <c r="U504" s="105"/>
      <c r="V504" s="105"/>
      <c r="W504" s="105"/>
      <c r="X504" s="105"/>
      <c r="Y504" s="105"/>
      <c r="Z504" s="105"/>
      <c r="AA504" s="105"/>
      <c r="AB504" s="105"/>
      <c r="AC504" s="105"/>
    </row>
    <row r="505" spans="1:29" ht="12.75" customHeight="1">
      <c r="A505" s="105"/>
      <c r="B505" s="105"/>
      <c r="C505" s="105"/>
      <c r="D505" s="105"/>
      <c r="E505" s="105"/>
      <c r="F505" s="105"/>
      <c r="G505" s="105"/>
      <c r="H505" s="105"/>
      <c r="I505" s="143"/>
      <c r="J505" s="105"/>
      <c r="K505" s="105"/>
      <c r="L505" s="105"/>
      <c r="M505" s="105"/>
      <c r="N505" s="105"/>
      <c r="O505" s="105"/>
      <c r="P505" s="105"/>
      <c r="Q505" s="105"/>
      <c r="R505" s="105"/>
      <c r="S505" s="105"/>
      <c r="T505" s="105"/>
      <c r="U505" s="105"/>
      <c r="V505" s="105"/>
      <c r="W505" s="105"/>
      <c r="X505" s="105"/>
      <c r="Y505" s="105"/>
      <c r="Z505" s="105"/>
      <c r="AA505" s="105"/>
      <c r="AB505" s="105"/>
      <c r="AC505" s="105"/>
    </row>
    <row r="506" spans="1:29" ht="12.75" customHeight="1">
      <c r="A506" s="105"/>
      <c r="B506" s="105"/>
      <c r="C506" s="105"/>
      <c r="D506" s="105"/>
      <c r="E506" s="105"/>
      <c r="F506" s="105"/>
      <c r="G506" s="105"/>
      <c r="H506" s="105"/>
      <c r="I506" s="143"/>
      <c r="J506" s="105"/>
      <c r="K506" s="105"/>
      <c r="L506" s="105"/>
      <c r="M506" s="105"/>
      <c r="N506" s="105"/>
      <c r="O506" s="105"/>
      <c r="P506" s="105"/>
      <c r="Q506" s="105"/>
      <c r="R506" s="105"/>
      <c r="S506" s="105"/>
      <c r="T506" s="105"/>
      <c r="U506" s="105"/>
      <c r="V506" s="105"/>
      <c r="W506" s="105"/>
      <c r="X506" s="105"/>
      <c r="Y506" s="105"/>
      <c r="Z506" s="105"/>
      <c r="AA506" s="105"/>
      <c r="AB506" s="105"/>
      <c r="AC506" s="105"/>
    </row>
    <row r="507" spans="1:29" ht="12.75" customHeight="1">
      <c r="A507" s="105"/>
      <c r="B507" s="105"/>
      <c r="C507" s="105"/>
      <c r="D507" s="105"/>
      <c r="E507" s="105"/>
      <c r="F507" s="105"/>
      <c r="G507" s="105"/>
      <c r="H507" s="105"/>
      <c r="I507" s="143"/>
      <c r="J507" s="105"/>
      <c r="K507" s="105"/>
      <c r="L507" s="105"/>
      <c r="M507" s="105"/>
      <c r="N507" s="105"/>
      <c r="O507" s="105"/>
      <c r="P507" s="105"/>
      <c r="Q507" s="105"/>
      <c r="R507" s="105"/>
      <c r="S507" s="105"/>
      <c r="T507" s="105"/>
      <c r="U507" s="105"/>
      <c r="V507" s="105"/>
      <c r="W507" s="105"/>
      <c r="X507" s="105"/>
      <c r="Y507" s="105"/>
      <c r="Z507" s="105"/>
      <c r="AA507" s="105"/>
      <c r="AB507" s="105"/>
      <c r="AC507" s="105"/>
    </row>
    <row r="508" spans="1:29" ht="12.75" customHeight="1">
      <c r="A508" s="105"/>
      <c r="B508" s="105"/>
      <c r="C508" s="105"/>
      <c r="D508" s="105"/>
      <c r="E508" s="105"/>
      <c r="F508" s="105"/>
      <c r="G508" s="105"/>
      <c r="H508" s="105"/>
      <c r="I508" s="143"/>
      <c r="J508" s="105"/>
      <c r="K508" s="105"/>
      <c r="L508" s="105"/>
      <c r="M508" s="105"/>
      <c r="N508" s="105"/>
      <c r="O508" s="105"/>
      <c r="P508" s="105"/>
      <c r="Q508" s="105"/>
      <c r="R508" s="105"/>
      <c r="S508" s="105"/>
      <c r="T508" s="105"/>
      <c r="U508" s="105"/>
      <c r="V508" s="105"/>
      <c r="W508" s="105"/>
      <c r="X508" s="105"/>
      <c r="Y508" s="105"/>
      <c r="Z508" s="105"/>
      <c r="AA508" s="105"/>
      <c r="AB508" s="105"/>
      <c r="AC508" s="105"/>
    </row>
    <row r="509" spans="1:29" ht="12.75" customHeight="1">
      <c r="A509" s="105"/>
      <c r="B509" s="105"/>
      <c r="C509" s="105"/>
      <c r="D509" s="105"/>
      <c r="E509" s="105"/>
      <c r="F509" s="105"/>
      <c r="G509" s="105"/>
      <c r="H509" s="105"/>
      <c r="I509" s="143"/>
      <c r="J509" s="105"/>
      <c r="K509" s="105"/>
      <c r="L509" s="105"/>
      <c r="M509" s="105"/>
      <c r="N509" s="105"/>
      <c r="O509" s="105"/>
      <c r="P509" s="105"/>
      <c r="Q509" s="105"/>
      <c r="R509" s="105"/>
      <c r="S509" s="105"/>
      <c r="T509" s="105"/>
      <c r="U509" s="105"/>
      <c r="V509" s="105"/>
      <c r="W509" s="105"/>
      <c r="X509" s="105"/>
      <c r="Y509" s="105"/>
      <c r="Z509" s="105"/>
      <c r="AA509" s="105"/>
      <c r="AB509" s="105"/>
      <c r="AC509" s="105"/>
    </row>
    <row r="510" spans="1:29" ht="12.75" customHeight="1">
      <c r="A510" s="105"/>
      <c r="B510" s="105"/>
      <c r="C510" s="105"/>
      <c r="D510" s="105"/>
      <c r="E510" s="105"/>
      <c r="F510" s="105"/>
      <c r="G510" s="105"/>
      <c r="H510" s="105"/>
      <c r="I510" s="143"/>
      <c r="J510" s="105"/>
      <c r="K510" s="105"/>
      <c r="L510" s="105"/>
      <c r="M510" s="105"/>
      <c r="N510" s="105"/>
      <c r="O510" s="105"/>
      <c r="P510" s="105"/>
      <c r="Q510" s="105"/>
      <c r="R510" s="105"/>
      <c r="S510" s="105"/>
      <c r="T510" s="105"/>
      <c r="U510" s="105"/>
      <c r="V510" s="105"/>
      <c r="W510" s="105"/>
      <c r="X510" s="105"/>
      <c r="Y510" s="105"/>
      <c r="Z510" s="105"/>
      <c r="AA510" s="105"/>
      <c r="AB510" s="105"/>
      <c r="AC510" s="105"/>
    </row>
    <row r="511" spans="1:29" ht="12.75" customHeight="1">
      <c r="A511" s="105"/>
      <c r="B511" s="105"/>
      <c r="C511" s="105"/>
      <c r="D511" s="105"/>
      <c r="E511" s="105"/>
      <c r="F511" s="105"/>
      <c r="G511" s="105"/>
      <c r="H511" s="105"/>
      <c r="I511" s="143"/>
      <c r="J511" s="105"/>
      <c r="K511" s="105"/>
      <c r="L511" s="105"/>
      <c r="M511" s="105"/>
      <c r="N511" s="105"/>
      <c r="O511" s="105"/>
      <c r="P511" s="105"/>
      <c r="Q511" s="105"/>
      <c r="R511" s="105"/>
      <c r="S511" s="105"/>
      <c r="T511" s="105"/>
      <c r="U511" s="105"/>
      <c r="V511" s="105"/>
      <c r="W511" s="105"/>
      <c r="X511" s="105"/>
      <c r="Y511" s="105"/>
      <c r="Z511" s="105"/>
      <c r="AA511" s="105"/>
      <c r="AB511" s="105"/>
      <c r="AC511" s="105"/>
    </row>
    <row r="512" spans="1:29" ht="12.75" customHeight="1">
      <c r="A512" s="105"/>
      <c r="B512" s="105"/>
      <c r="C512" s="105"/>
      <c r="D512" s="105"/>
      <c r="E512" s="105"/>
      <c r="F512" s="105"/>
      <c r="G512" s="105"/>
      <c r="H512" s="105"/>
      <c r="I512" s="143"/>
      <c r="J512" s="105"/>
      <c r="K512" s="105"/>
      <c r="L512" s="105"/>
      <c r="M512" s="105"/>
      <c r="N512" s="105"/>
      <c r="O512" s="105"/>
      <c r="P512" s="105"/>
      <c r="Q512" s="105"/>
      <c r="R512" s="105"/>
      <c r="S512" s="105"/>
      <c r="T512" s="105"/>
      <c r="U512" s="105"/>
      <c r="V512" s="105"/>
      <c r="W512" s="105"/>
      <c r="X512" s="105"/>
      <c r="Y512" s="105"/>
      <c r="Z512" s="105"/>
      <c r="AA512" s="105"/>
      <c r="AB512" s="105"/>
      <c r="AC512" s="105"/>
    </row>
    <row r="513" spans="1:29" ht="12.75" customHeight="1">
      <c r="A513" s="105"/>
      <c r="B513" s="105"/>
      <c r="C513" s="105"/>
      <c r="D513" s="105"/>
      <c r="E513" s="105"/>
      <c r="F513" s="105"/>
      <c r="G513" s="105"/>
      <c r="H513" s="105"/>
      <c r="I513" s="143"/>
      <c r="J513" s="105"/>
      <c r="K513" s="105"/>
      <c r="L513" s="105"/>
      <c r="M513" s="105"/>
      <c r="N513" s="105"/>
      <c r="O513" s="105"/>
      <c r="P513" s="105"/>
      <c r="Q513" s="105"/>
      <c r="R513" s="105"/>
      <c r="S513" s="105"/>
      <c r="T513" s="105"/>
      <c r="U513" s="105"/>
      <c r="V513" s="105"/>
      <c r="W513" s="105"/>
      <c r="X513" s="105"/>
      <c r="Y513" s="105"/>
      <c r="Z513" s="105"/>
      <c r="AA513" s="105"/>
      <c r="AB513" s="105"/>
      <c r="AC513" s="105"/>
    </row>
    <row r="514" spans="1:29" ht="12.75" customHeight="1">
      <c r="A514" s="105"/>
      <c r="B514" s="105"/>
      <c r="C514" s="105"/>
      <c r="D514" s="105"/>
      <c r="E514" s="105"/>
      <c r="F514" s="105"/>
      <c r="G514" s="105"/>
      <c r="H514" s="105"/>
      <c r="I514" s="143"/>
      <c r="J514" s="105"/>
      <c r="K514" s="105"/>
      <c r="L514" s="105"/>
      <c r="M514" s="105"/>
      <c r="N514" s="105"/>
      <c r="O514" s="105"/>
      <c r="P514" s="105"/>
      <c r="Q514" s="105"/>
      <c r="R514" s="105"/>
      <c r="S514" s="105"/>
      <c r="T514" s="105"/>
      <c r="U514" s="105"/>
      <c r="V514" s="105"/>
      <c r="W514" s="105"/>
      <c r="X514" s="105"/>
      <c r="Y514" s="105"/>
      <c r="Z514" s="105"/>
      <c r="AA514" s="105"/>
      <c r="AB514" s="105"/>
      <c r="AC514" s="105"/>
    </row>
    <row r="515" spans="1:29" ht="12.75" customHeight="1">
      <c r="A515" s="105"/>
      <c r="B515" s="105"/>
      <c r="C515" s="105"/>
      <c r="D515" s="105"/>
      <c r="E515" s="105"/>
      <c r="F515" s="105"/>
      <c r="G515" s="105"/>
      <c r="H515" s="105"/>
      <c r="I515" s="143"/>
      <c r="J515" s="105"/>
      <c r="K515" s="105"/>
      <c r="L515" s="105"/>
      <c r="M515" s="105"/>
      <c r="N515" s="105"/>
      <c r="O515" s="105"/>
      <c r="P515" s="105"/>
      <c r="Q515" s="105"/>
      <c r="R515" s="105"/>
      <c r="S515" s="105"/>
      <c r="T515" s="105"/>
      <c r="U515" s="105"/>
      <c r="V515" s="105"/>
      <c r="W515" s="105"/>
      <c r="X515" s="105"/>
      <c r="Y515" s="105"/>
      <c r="Z515" s="105"/>
      <c r="AA515" s="105"/>
      <c r="AB515" s="105"/>
      <c r="AC515" s="105"/>
    </row>
    <row r="516" spans="1:29" ht="12.75" customHeight="1">
      <c r="A516" s="105"/>
      <c r="B516" s="105"/>
      <c r="C516" s="105"/>
      <c r="D516" s="105"/>
      <c r="E516" s="105"/>
      <c r="F516" s="105"/>
      <c r="G516" s="105"/>
      <c r="H516" s="105"/>
      <c r="I516" s="143"/>
      <c r="J516" s="105"/>
      <c r="K516" s="105"/>
      <c r="L516" s="105"/>
      <c r="M516" s="105"/>
      <c r="N516" s="105"/>
      <c r="O516" s="105"/>
      <c r="P516" s="105"/>
      <c r="Q516" s="105"/>
      <c r="R516" s="105"/>
      <c r="S516" s="105"/>
      <c r="T516" s="105"/>
      <c r="U516" s="105"/>
      <c r="V516" s="105"/>
      <c r="W516" s="105"/>
      <c r="X516" s="105"/>
      <c r="Y516" s="105"/>
      <c r="Z516" s="105"/>
      <c r="AA516" s="105"/>
      <c r="AB516" s="105"/>
      <c r="AC516" s="105"/>
    </row>
    <row r="517" spans="1:29" ht="12.75" customHeight="1">
      <c r="A517" s="105"/>
      <c r="B517" s="105"/>
      <c r="C517" s="105"/>
      <c r="D517" s="105"/>
      <c r="E517" s="105"/>
      <c r="F517" s="105"/>
      <c r="G517" s="105"/>
      <c r="H517" s="105"/>
      <c r="I517" s="143"/>
      <c r="J517" s="105"/>
      <c r="K517" s="105"/>
      <c r="L517" s="105"/>
      <c r="M517" s="105"/>
      <c r="N517" s="105"/>
      <c r="O517" s="105"/>
      <c r="P517" s="105"/>
      <c r="Q517" s="105"/>
      <c r="R517" s="105"/>
      <c r="S517" s="105"/>
      <c r="T517" s="105"/>
      <c r="U517" s="105"/>
      <c r="V517" s="105"/>
      <c r="W517" s="105"/>
      <c r="X517" s="105"/>
      <c r="Y517" s="105"/>
      <c r="Z517" s="105"/>
      <c r="AA517" s="105"/>
      <c r="AB517" s="105"/>
      <c r="AC517" s="105"/>
    </row>
    <row r="518" spans="1:29" ht="12.75" customHeight="1">
      <c r="A518" s="105"/>
      <c r="B518" s="105"/>
      <c r="C518" s="105"/>
      <c r="D518" s="105"/>
      <c r="E518" s="105"/>
      <c r="F518" s="105"/>
      <c r="G518" s="105"/>
      <c r="H518" s="105"/>
      <c r="I518" s="143"/>
      <c r="J518" s="105"/>
      <c r="K518" s="105"/>
      <c r="L518" s="105"/>
      <c r="M518" s="105"/>
      <c r="N518" s="105"/>
      <c r="O518" s="105"/>
      <c r="P518" s="105"/>
      <c r="Q518" s="105"/>
      <c r="R518" s="105"/>
      <c r="S518" s="105"/>
      <c r="T518" s="105"/>
      <c r="U518" s="105"/>
      <c r="V518" s="105"/>
      <c r="W518" s="105"/>
      <c r="X518" s="105"/>
      <c r="Y518" s="105"/>
      <c r="Z518" s="105"/>
      <c r="AA518" s="105"/>
      <c r="AB518" s="105"/>
      <c r="AC518" s="105"/>
    </row>
    <row r="519" spans="1:29" ht="12.75" customHeight="1">
      <c r="A519" s="105"/>
      <c r="B519" s="105"/>
      <c r="C519" s="105"/>
      <c r="D519" s="105"/>
      <c r="E519" s="105"/>
      <c r="F519" s="105"/>
      <c r="G519" s="105"/>
      <c r="H519" s="105"/>
      <c r="I519" s="143"/>
      <c r="J519" s="105"/>
      <c r="K519" s="105"/>
      <c r="L519" s="105"/>
      <c r="M519" s="105"/>
      <c r="N519" s="105"/>
      <c r="O519" s="105"/>
      <c r="P519" s="105"/>
      <c r="Q519" s="105"/>
      <c r="R519" s="105"/>
      <c r="S519" s="105"/>
      <c r="T519" s="105"/>
      <c r="U519" s="105"/>
      <c r="V519" s="105"/>
      <c r="W519" s="105"/>
      <c r="X519" s="105"/>
      <c r="Y519" s="105"/>
      <c r="Z519" s="105"/>
      <c r="AA519" s="105"/>
      <c r="AB519" s="105"/>
      <c r="AC519" s="105"/>
    </row>
    <row r="520" spans="1:29" ht="12.75" customHeight="1">
      <c r="A520" s="105"/>
      <c r="B520" s="105"/>
      <c r="C520" s="105"/>
      <c r="D520" s="105"/>
      <c r="E520" s="105"/>
      <c r="F520" s="105"/>
      <c r="G520" s="105"/>
      <c r="H520" s="105"/>
      <c r="I520" s="143"/>
      <c r="J520" s="105"/>
      <c r="K520" s="105"/>
      <c r="L520" s="105"/>
      <c r="M520" s="105"/>
      <c r="N520" s="105"/>
      <c r="O520" s="105"/>
      <c r="P520" s="105"/>
      <c r="Q520" s="105"/>
      <c r="R520" s="105"/>
      <c r="S520" s="105"/>
      <c r="T520" s="105"/>
      <c r="U520" s="105"/>
      <c r="V520" s="105"/>
      <c r="W520" s="105"/>
      <c r="X520" s="105"/>
      <c r="Y520" s="105"/>
      <c r="Z520" s="105"/>
      <c r="AA520" s="105"/>
      <c r="AB520" s="105"/>
      <c r="AC520" s="105"/>
    </row>
    <row r="521" spans="1:29" ht="12.75" customHeight="1">
      <c r="A521" s="105"/>
      <c r="B521" s="105"/>
      <c r="C521" s="105"/>
      <c r="D521" s="105"/>
      <c r="E521" s="105"/>
      <c r="F521" s="105"/>
      <c r="G521" s="105"/>
      <c r="H521" s="105"/>
      <c r="I521" s="143"/>
      <c r="J521" s="105"/>
      <c r="K521" s="105"/>
      <c r="L521" s="105"/>
      <c r="M521" s="105"/>
      <c r="N521" s="105"/>
      <c r="O521" s="105"/>
      <c r="P521" s="105"/>
      <c r="Q521" s="105"/>
      <c r="R521" s="105"/>
      <c r="S521" s="105"/>
      <c r="T521" s="105"/>
      <c r="U521" s="105"/>
      <c r="V521" s="105"/>
      <c r="W521" s="105"/>
      <c r="X521" s="105"/>
      <c r="Y521" s="105"/>
      <c r="Z521" s="105"/>
      <c r="AA521" s="105"/>
      <c r="AB521" s="105"/>
      <c r="AC521" s="105"/>
    </row>
    <row r="522" spans="1:29" ht="12.75" customHeight="1">
      <c r="A522" s="105"/>
      <c r="B522" s="105"/>
      <c r="C522" s="105"/>
      <c r="D522" s="105"/>
      <c r="E522" s="105"/>
      <c r="F522" s="105"/>
      <c r="G522" s="105"/>
      <c r="H522" s="105"/>
      <c r="I522" s="143"/>
      <c r="J522" s="105"/>
      <c r="K522" s="105"/>
      <c r="L522" s="105"/>
      <c r="M522" s="105"/>
      <c r="N522" s="105"/>
      <c r="O522" s="105"/>
      <c r="P522" s="105"/>
      <c r="Q522" s="105"/>
      <c r="R522" s="105"/>
      <c r="S522" s="105"/>
      <c r="T522" s="105"/>
      <c r="U522" s="105"/>
      <c r="V522" s="105"/>
      <c r="W522" s="105"/>
      <c r="X522" s="105"/>
      <c r="Y522" s="105"/>
      <c r="Z522" s="105"/>
      <c r="AA522" s="105"/>
      <c r="AB522" s="105"/>
      <c r="AC522" s="105"/>
    </row>
    <row r="523" spans="1:29" ht="12.75" customHeight="1">
      <c r="A523" s="105"/>
      <c r="B523" s="105"/>
      <c r="C523" s="105"/>
      <c r="D523" s="105"/>
      <c r="E523" s="105"/>
      <c r="F523" s="105"/>
      <c r="G523" s="105"/>
      <c r="H523" s="105"/>
      <c r="I523" s="143"/>
      <c r="J523" s="105"/>
      <c r="K523" s="105"/>
      <c r="L523" s="105"/>
      <c r="M523" s="105"/>
      <c r="N523" s="105"/>
      <c r="O523" s="105"/>
      <c r="P523" s="105"/>
      <c r="Q523" s="105"/>
      <c r="R523" s="105"/>
      <c r="S523" s="105"/>
      <c r="T523" s="105"/>
      <c r="U523" s="105"/>
      <c r="V523" s="105"/>
      <c r="W523" s="105"/>
      <c r="X523" s="105"/>
      <c r="Y523" s="105"/>
      <c r="Z523" s="105"/>
      <c r="AA523" s="105"/>
      <c r="AB523" s="105"/>
      <c r="AC523" s="105"/>
    </row>
    <row r="524" spans="1:29" ht="12.75" customHeight="1">
      <c r="A524" s="105"/>
      <c r="B524" s="105"/>
      <c r="C524" s="105"/>
      <c r="D524" s="105"/>
      <c r="E524" s="105"/>
      <c r="F524" s="105"/>
      <c r="G524" s="105"/>
      <c r="H524" s="105"/>
      <c r="I524" s="143"/>
      <c r="J524" s="105"/>
      <c r="K524" s="105"/>
      <c r="L524" s="105"/>
      <c r="M524" s="105"/>
      <c r="N524" s="105"/>
      <c r="O524" s="105"/>
      <c r="P524" s="105"/>
      <c r="Q524" s="105"/>
      <c r="R524" s="105"/>
      <c r="S524" s="105"/>
      <c r="T524" s="105"/>
      <c r="U524" s="105"/>
      <c r="V524" s="105"/>
      <c r="W524" s="105"/>
      <c r="X524" s="105"/>
      <c r="Y524" s="105"/>
      <c r="Z524" s="105"/>
      <c r="AA524" s="105"/>
      <c r="AB524" s="105"/>
      <c r="AC524" s="105"/>
    </row>
    <row r="525" spans="1:29" ht="12.75" customHeight="1">
      <c r="A525" s="105"/>
      <c r="B525" s="105"/>
      <c r="C525" s="105"/>
      <c r="D525" s="105"/>
      <c r="E525" s="105"/>
      <c r="F525" s="105"/>
      <c r="G525" s="105"/>
      <c r="H525" s="105"/>
      <c r="I525" s="143"/>
      <c r="J525" s="105"/>
      <c r="K525" s="105"/>
      <c r="L525" s="105"/>
      <c r="M525" s="105"/>
      <c r="N525" s="105"/>
      <c r="O525" s="105"/>
      <c r="P525" s="105"/>
      <c r="Q525" s="105"/>
      <c r="R525" s="105"/>
      <c r="S525" s="105"/>
      <c r="T525" s="105"/>
      <c r="U525" s="105"/>
      <c r="V525" s="105"/>
      <c r="W525" s="105"/>
      <c r="X525" s="105"/>
      <c r="Y525" s="105"/>
      <c r="Z525" s="105"/>
      <c r="AA525" s="105"/>
      <c r="AB525" s="105"/>
      <c r="AC525" s="105"/>
    </row>
    <row r="526" spans="1:29" ht="12.75" customHeight="1">
      <c r="A526" s="105"/>
      <c r="B526" s="105"/>
      <c r="C526" s="105"/>
      <c r="D526" s="105"/>
      <c r="E526" s="105"/>
      <c r="F526" s="105"/>
      <c r="G526" s="105"/>
      <c r="H526" s="105"/>
      <c r="I526" s="143"/>
      <c r="J526" s="105"/>
      <c r="K526" s="105"/>
      <c r="L526" s="105"/>
      <c r="M526" s="105"/>
      <c r="N526" s="105"/>
      <c r="O526" s="105"/>
      <c r="P526" s="105"/>
      <c r="Q526" s="105"/>
      <c r="R526" s="105"/>
      <c r="S526" s="105"/>
      <c r="T526" s="105"/>
      <c r="U526" s="105"/>
      <c r="V526" s="105"/>
      <c r="W526" s="105"/>
      <c r="X526" s="105"/>
      <c r="Y526" s="105"/>
      <c r="Z526" s="105"/>
      <c r="AA526" s="105"/>
      <c r="AB526" s="105"/>
      <c r="AC526" s="105"/>
    </row>
    <row r="527" spans="1:29" ht="12.75" customHeight="1">
      <c r="A527" s="105"/>
      <c r="B527" s="105"/>
      <c r="C527" s="105"/>
      <c r="D527" s="105"/>
      <c r="E527" s="105"/>
      <c r="F527" s="105"/>
      <c r="G527" s="105"/>
      <c r="H527" s="105"/>
      <c r="I527" s="143"/>
      <c r="J527" s="105"/>
      <c r="K527" s="105"/>
      <c r="L527" s="105"/>
      <c r="M527" s="105"/>
      <c r="N527" s="105"/>
      <c r="O527" s="105"/>
      <c r="P527" s="105"/>
      <c r="Q527" s="105"/>
      <c r="R527" s="105"/>
      <c r="S527" s="105"/>
      <c r="T527" s="105"/>
      <c r="U527" s="105"/>
      <c r="V527" s="105"/>
      <c r="W527" s="105"/>
      <c r="X527" s="105"/>
      <c r="Y527" s="105"/>
      <c r="Z527" s="105"/>
      <c r="AA527" s="105"/>
      <c r="AB527" s="105"/>
      <c r="AC527" s="105"/>
    </row>
    <row r="528" spans="1:29" ht="12.75" customHeight="1">
      <c r="A528" s="105"/>
      <c r="B528" s="105"/>
      <c r="C528" s="105"/>
      <c r="D528" s="105"/>
      <c r="E528" s="105"/>
      <c r="F528" s="105"/>
      <c r="G528" s="105"/>
      <c r="H528" s="105"/>
      <c r="I528" s="143"/>
      <c r="J528" s="105"/>
      <c r="K528" s="105"/>
      <c r="L528" s="105"/>
      <c r="M528" s="105"/>
      <c r="N528" s="105"/>
      <c r="O528" s="105"/>
      <c r="P528" s="105"/>
      <c r="Q528" s="105"/>
      <c r="R528" s="105"/>
      <c r="S528" s="105"/>
      <c r="T528" s="105"/>
      <c r="U528" s="105"/>
      <c r="V528" s="105"/>
      <c r="W528" s="105"/>
      <c r="X528" s="105"/>
      <c r="Y528" s="105"/>
      <c r="Z528" s="105"/>
      <c r="AA528" s="105"/>
      <c r="AB528" s="105"/>
      <c r="AC528" s="105"/>
    </row>
    <row r="529" spans="1:29" ht="12.75" customHeight="1">
      <c r="A529" s="105"/>
      <c r="B529" s="105"/>
      <c r="C529" s="105"/>
      <c r="D529" s="105"/>
      <c r="E529" s="105"/>
      <c r="F529" s="105"/>
      <c r="G529" s="105"/>
      <c r="H529" s="105"/>
      <c r="I529" s="143"/>
      <c r="J529" s="105"/>
      <c r="K529" s="105"/>
      <c r="L529" s="105"/>
      <c r="M529" s="105"/>
      <c r="N529" s="105"/>
      <c r="O529" s="105"/>
      <c r="P529" s="105"/>
      <c r="Q529" s="105"/>
      <c r="R529" s="105"/>
      <c r="S529" s="105"/>
      <c r="T529" s="105"/>
      <c r="U529" s="105"/>
      <c r="V529" s="105"/>
      <c r="W529" s="105"/>
      <c r="X529" s="105"/>
      <c r="Y529" s="105"/>
      <c r="Z529" s="105"/>
      <c r="AA529" s="105"/>
      <c r="AB529" s="105"/>
      <c r="AC529" s="105"/>
    </row>
    <row r="530" spans="1:29" ht="12.75" customHeight="1">
      <c r="A530" s="105"/>
      <c r="B530" s="105"/>
      <c r="C530" s="105"/>
      <c r="D530" s="105"/>
      <c r="E530" s="105"/>
      <c r="F530" s="105"/>
      <c r="G530" s="105"/>
      <c r="H530" s="105"/>
      <c r="I530" s="143"/>
      <c r="J530" s="105"/>
      <c r="K530" s="105"/>
      <c r="L530" s="105"/>
      <c r="M530" s="105"/>
      <c r="N530" s="105"/>
      <c r="O530" s="105"/>
      <c r="P530" s="105"/>
      <c r="Q530" s="105"/>
      <c r="R530" s="105"/>
      <c r="S530" s="105"/>
      <c r="T530" s="105"/>
      <c r="U530" s="105"/>
      <c r="V530" s="105"/>
      <c r="W530" s="105"/>
      <c r="X530" s="105"/>
      <c r="Y530" s="105"/>
      <c r="Z530" s="105"/>
      <c r="AA530" s="105"/>
      <c r="AB530" s="105"/>
      <c r="AC530" s="105"/>
    </row>
    <row r="531" spans="1:29" ht="12.75" customHeight="1">
      <c r="A531" s="105"/>
      <c r="B531" s="105"/>
      <c r="C531" s="105"/>
      <c r="D531" s="105"/>
      <c r="E531" s="105"/>
      <c r="F531" s="105"/>
      <c r="G531" s="105"/>
      <c r="H531" s="105"/>
      <c r="I531" s="143"/>
      <c r="J531" s="105"/>
      <c r="K531" s="105"/>
      <c r="L531" s="105"/>
      <c r="M531" s="105"/>
      <c r="N531" s="105"/>
      <c r="O531" s="105"/>
      <c r="P531" s="105"/>
      <c r="Q531" s="105"/>
      <c r="R531" s="105"/>
      <c r="S531" s="105"/>
      <c r="T531" s="105"/>
      <c r="U531" s="105"/>
      <c r="V531" s="105"/>
      <c r="W531" s="105"/>
      <c r="X531" s="105"/>
      <c r="Y531" s="105"/>
      <c r="Z531" s="105"/>
      <c r="AA531" s="105"/>
      <c r="AB531" s="105"/>
      <c r="AC531" s="105"/>
    </row>
    <row r="532" spans="1:29" ht="12.75" customHeight="1">
      <c r="A532" s="105"/>
      <c r="B532" s="105"/>
      <c r="C532" s="105"/>
      <c r="D532" s="105"/>
      <c r="E532" s="105"/>
      <c r="F532" s="105"/>
      <c r="G532" s="105"/>
      <c r="H532" s="105"/>
      <c r="I532" s="143"/>
      <c r="J532" s="105"/>
      <c r="K532" s="105"/>
      <c r="L532" s="105"/>
      <c r="M532" s="105"/>
      <c r="N532" s="105"/>
      <c r="O532" s="105"/>
      <c r="P532" s="105"/>
      <c r="Q532" s="105"/>
      <c r="R532" s="105"/>
      <c r="S532" s="105"/>
      <c r="T532" s="105"/>
      <c r="U532" s="105"/>
      <c r="V532" s="105"/>
      <c r="W532" s="105"/>
      <c r="X532" s="105"/>
      <c r="Y532" s="105"/>
      <c r="Z532" s="105"/>
      <c r="AA532" s="105"/>
      <c r="AB532" s="105"/>
      <c r="AC532" s="105"/>
    </row>
    <row r="533" spans="1:29" ht="12.75" customHeight="1">
      <c r="A533" s="105"/>
      <c r="B533" s="105"/>
      <c r="C533" s="105"/>
      <c r="D533" s="105"/>
      <c r="E533" s="105"/>
      <c r="F533" s="105"/>
      <c r="G533" s="105"/>
      <c r="H533" s="105"/>
      <c r="I533" s="143"/>
      <c r="J533" s="105"/>
      <c r="K533" s="105"/>
      <c r="L533" s="105"/>
      <c r="M533" s="105"/>
      <c r="N533" s="105"/>
      <c r="O533" s="105"/>
      <c r="P533" s="105"/>
      <c r="Q533" s="105"/>
      <c r="R533" s="105"/>
      <c r="S533" s="105"/>
      <c r="T533" s="105"/>
      <c r="U533" s="105"/>
      <c r="V533" s="105"/>
      <c r="W533" s="105"/>
      <c r="X533" s="105"/>
      <c r="Y533" s="105"/>
      <c r="Z533" s="105"/>
      <c r="AA533" s="105"/>
      <c r="AB533" s="105"/>
      <c r="AC533" s="105"/>
    </row>
    <row r="534" spans="1:29" ht="12.75" customHeight="1">
      <c r="A534" s="105"/>
      <c r="B534" s="105"/>
      <c r="C534" s="105"/>
      <c r="D534" s="105"/>
      <c r="E534" s="105"/>
      <c r="F534" s="105"/>
      <c r="G534" s="105"/>
      <c r="H534" s="105"/>
      <c r="I534" s="143"/>
      <c r="J534" s="105"/>
      <c r="K534" s="105"/>
      <c r="L534" s="105"/>
      <c r="M534" s="105"/>
      <c r="N534" s="105"/>
      <c r="O534" s="105"/>
      <c r="P534" s="105"/>
      <c r="Q534" s="105"/>
      <c r="R534" s="105"/>
      <c r="S534" s="105"/>
      <c r="T534" s="105"/>
      <c r="U534" s="105"/>
      <c r="V534" s="105"/>
      <c r="W534" s="105"/>
      <c r="X534" s="105"/>
      <c r="Y534" s="105"/>
      <c r="Z534" s="105"/>
      <c r="AA534" s="105"/>
      <c r="AB534" s="105"/>
      <c r="AC534" s="105"/>
    </row>
    <row r="535" spans="1:29" ht="12.75" customHeight="1">
      <c r="A535" s="105"/>
      <c r="B535" s="105"/>
      <c r="C535" s="105"/>
      <c r="D535" s="105"/>
      <c r="E535" s="105"/>
      <c r="F535" s="105"/>
      <c r="G535" s="105"/>
      <c r="H535" s="105"/>
      <c r="I535" s="143"/>
      <c r="J535" s="105"/>
      <c r="K535" s="105"/>
      <c r="L535" s="105"/>
      <c r="M535" s="105"/>
      <c r="N535" s="105"/>
      <c r="O535" s="105"/>
      <c r="P535" s="105"/>
      <c r="Q535" s="105"/>
      <c r="R535" s="105"/>
      <c r="S535" s="105"/>
      <c r="T535" s="105"/>
      <c r="U535" s="105"/>
      <c r="V535" s="105"/>
      <c r="W535" s="105"/>
      <c r="X535" s="105"/>
      <c r="Y535" s="105"/>
      <c r="Z535" s="105"/>
      <c r="AA535" s="105"/>
      <c r="AB535" s="105"/>
      <c r="AC535" s="105"/>
    </row>
    <row r="536" spans="1:29" ht="12.75" customHeight="1">
      <c r="A536" s="105"/>
      <c r="B536" s="105"/>
      <c r="C536" s="105"/>
      <c r="D536" s="105"/>
      <c r="E536" s="105"/>
      <c r="F536" s="105"/>
      <c r="G536" s="105"/>
      <c r="H536" s="105"/>
      <c r="I536" s="143"/>
      <c r="J536" s="105"/>
      <c r="K536" s="105"/>
      <c r="L536" s="105"/>
      <c r="M536" s="105"/>
      <c r="N536" s="105"/>
      <c r="O536" s="105"/>
      <c r="P536" s="105"/>
      <c r="Q536" s="105"/>
      <c r="R536" s="105"/>
      <c r="S536" s="105"/>
      <c r="T536" s="105"/>
      <c r="U536" s="105"/>
      <c r="V536" s="105"/>
      <c r="W536" s="105"/>
      <c r="X536" s="105"/>
      <c r="Y536" s="105"/>
      <c r="Z536" s="105"/>
      <c r="AA536" s="105"/>
      <c r="AB536" s="105"/>
      <c r="AC536" s="105"/>
    </row>
    <row r="537" spans="1:29" ht="12.75" customHeight="1">
      <c r="A537" s="105"/>
      <c r="B537" s="105"/>
      <c r="C537" s="105"/>
      <c r="D537" s="105"/>
      <c r="E537" s="105"/>
      <c r="F537" s="105"/>
      <c r="G537" s="105"/>
      <c r="H537" s="105"/>
      <c r="I537" s="143"/>
      <c r="J537" s="105"/>
      <c r="K537" s="105"/>
      <c r="L537" s="105"/>
      <c r="M537" s="105"/>
      <c r="N537" s="105"/>
      <c r="O537" s="105"/>
      <c r="P537" s="105"/>
      <c r="Q537" s="105"/>
      <c r="R537" s="105"/>
      <c r="S537" s="105"/>
      <c r="T537" s="105"/>
      <c r="U537" s="105"/>
      <c r="V537" s="105"/>
      <c r="W537" s="105"/>
      <c r="X537" s="105"/>
      <c r="Y537" s="105"/>
      <c r="Z537" s="105"/>
      <c r="AA537" s="105"/>
      <c r="AB537" s="105"/>
      <c r="AC537" s="105"/>
    </row>
    <row r="538" spans="1:29" ht="12.75" customHeight="1">
      <c r="A538" s="105"/>
      <c r="B538" s="105"/>
      <c r="C538" s="105"/>
      <c r="D538" s="105"/>
      <c r="E538" s="105"/>
      <c r="F538" s="105"/>
      <c r="G538" s="105"/>
      <c r="H538" s="105"/>
      <c r="I538" s="143"/>
      <c r="J538" s="105"/>
      <c r="K538" s="105"/>
      <c r="L538" s="105"/>
      <c r="M538" s="105"/>
      <c r="N538" s="105"/>
      <c r="O538" s="105"/>
      <c r="P538" s="105"/>
      <c r="Q538" s="105"/>
      <c r="R538" s="105"/>
      <c r="S538" s="105"/>
      <c r="T538" s="105"/>
      <c r="U538" s="105"/>
      <c r="V538" s="105"/>
      <c r="W538" s="105"/>
      <c r="X538" s="105"/>
      <c r="Y538" s="105"/>
      <c r="Z538" s="105"/>
      <c r="AA538" s="105"/>
      <c r="AB538" s="105"/>
      <c r="AC538" s="105"/>
    </row>
    <row r="539" spans="1:29" ht="12.75" customHeight="1">
      <c r="A539" s="105"/>
      <c r="B539" s="105"/>
      <c r="C539" s="105"/>
      <c r="D539" s="105"/>
      <c r="E539" s="105"/>
      <c r="F539" s="105"/>
      <c r="G539" s="105"/>
      <c r="H539" s="105"/>
      <c r="I539" s="143"/>
      <c r="J539" s="105"/>
      <c r="K539" s="105"/>
      <c r="L539" s="105"/>
      <c r="M539" s="105"/>
      <c r="N539" s="105"/>
      <c r="O539" s="105"/>
      <c r="P539" s="105"/>
      <c r="Q539" s="105"/>
      <c r="R539" s="105"/>
      <c r="S539" s="105"/>
      <c r="T539" s="105"/>
      <c r="U539" s="105"/>
      <c r="V539" s="105"/>
      <c r="W539" s="105"/>
      <c r="X539" s="105"/>
      <c r="Y539" s="105"/>
      <c r="Z539" s="105"/>
      <c r="AA539" s="105"/>
      <c r="AB539" s="105"/>
      <c r="AC539" s="105"/>
    </row>
    <row r="540" spans="1:29" ht="12.75" customHeight="1">
      <c r="A540" s="105"/>
      <c r="B540" s="105"/>
      <c r="C540" s="105"/>
      <c r="D540" s="105"/>
      <c r="E540" s="105"/>
      <c r="F540" s="105"/>
      <c r="G540" s="105"/>
      <c r="H540" s="105"/>
      <c r="I540" s="143"/>
      <c r="J540" s="105"/>
      <c r="K540" s="105"/>
      <c r="L540" s="105"/>
      <c r="M540" s="105"/>
      <c r="N540" s="105"/>
      <c r="O540" s="105"/>
      <c r="P540" s="105"/>
      <c r="Q540" s="105"/>
      <c r="R540" s="105"/>
      <c r="S540" s="105"/>
      <c r="T540" s="105"/>
      <c r="U540" s="105"/>
      <c r="V540" s="105"/>
      <c r="W540" s="105"/>
      <c r="X540" s="105"/>
      <c r="Y540" s="105"/>
      <c r="Z540" s="105"/>
      <c r="AA540" s="105"/>
      <c r="AB540" s="105"/>
      <c r="AC540" s="105"/>
    </row>
    <row r="541" spans="1:29" ht="12.75" customHeight="1">
      <c r="A541" s="105"/>
      <c r="B541" s="105"/>
      <c r="C541" s="105"/>
      <c r="D541" s="105"/>
      <c r="E541" s="105"/>
      <c r="F541" s="105"/>
      <c r="G541" s="105"/>
      <c r="H541" s="105"/>
      <c r="I541" s="143"/>
      <c r="J541" s="105"/>
      <c r="K541" s="105"/>
      <c r="L541" s="105"/>
      <c r="M541" s="105"/>
      <c r="N541" s="105"/>
      <c r="O541" s="105"/>
      <c r="P541" s="105"/>
      <c r="Q541" s="105"/>
      <c r="R541" s="105"/>
      <c r="S541" s="105"/>
      <c r="T541" s="105"/>
      <c r="U541" s="105"/>
      <c r="V541" s="105"/>
      <c r="W541" s="105"/>
      <c r="X541" s="105"/>
      <c r="Y541" s="105"/>
      <c r="Z541" s="105"/>
      <c r="AA541" s="105"/>
      <c r="AB541" s="105"/>
      <c r="AC541" s="105"/>
    </row>
    <row r="542" spans="1:29" ht="12.75" customHeight="1">
      <c r="A542" s="105"/>
      <c r="B542" s="105"/>
      <c r="C542" s="105"/>
      <c r="D542" s="105"/>
      <c r="E542" s="105"/>
      <c r="F542" s="105"/>
      <c r="G542" s="105"/>
      <c r="H542" s="105"/>
      <c r="I542" s="143"/>
      <c r="J542" s="105"/>
      <c r="K542" s="105"/>
      <c r="L542" s="105"/>
      <c r="M542" s="105"/>
      <c r="N542" s="105"/>
      <c r="O542" s="105"/>
      <c r="P542" s="105"/>
      <c r="Q542" s="105"/>
      <c r="R542" s="105"/>
      <c r="S542" s="105"/>
      <c r="T542" s="105"/>
      <c r="U542" s="105"/>
      <c r="V542" s="105"/>
      <c r="W542" s="105"/>
      <c r="X542" s="105"/>
      <c r="Y542" s="105"/>
      <c r="Z542" s="105"/>
      <c r="AA542" s="105"/>
      <c r="AB542" s="105"/>
      <c r="AC542" s="105"/>
    </row>
    <row r="543" spans="1:29" ht="12.75" customHeight="1">
      <c r="A543" s="105"/>
      <c r="B543" s="105"/>
      <c r="C543" s="105"/>
      <c r="D543" s="105"/>
      <c r="E543" s="105"/>
      <c r="F543" s="105"/>
      <c r="G543" s="105"/>
      <c r="H543" s="105"/>
      <c r="I543" s="143"/>
      <c r="J543" s="105"/>
      <c r="K543" s="105"/>
      <c r="L543" s="105"/>
      <c r="M543" s="105"/>
      <c r="N543" s="105"/>
      <c r="O543" s="105"/>
      <c r="P543" s="105"/>
      <c r="Q543" s="105"/>
      <c r="R543" s="105"/>
      <c r="S543" s="105"/>
      <c r="T543" s="105"/>
      <c r="U543" s="105"/>
      <c r="V543" s="105"/>
      <c r="W543" s="105"/>
      <c r="X543" s="105"/>
      <c r="Y543" s="105"/>
      <c r="Z543" s="105"/>
      <c r="AA543" s="105"/>
      <c r="AB543" s="105"/>
      <c r="AC543" s="105"/>
    </row>
    <row r="544" spans="1:29" ht="12.75" customHeight="1">
      <c r="A544" s="105"/>
      <c r="B544" s="105"/>
      <c r="C544" s="105"/>
      <c r="D544" s="105"/>
      <c r="E544" s="105"/>
      <c r="F544" s="105"/>
      <c r="G544" s="105"/>
      <c r="H544" s="105"/>
      <c r="I544" s="143"/>
      <c r="J544" s="105"/>
      <c r="K544" s="105"/>
      <c r="L544" s="105"/>
      <c r="M544" s="105"/>
      <c r="N544" s="105"/>
      <c r="O544" s="105"/>
      <c r="P544" s="105"/>
      <c r="Q544" s="105"/>
      <c r="R544" s="105"/>
      <c r="S544" s="105"/>
      <c r="T544" s="105"/>
      <c r="U544" s="105"/>
      <c r="V544" s="105"/>
      <c r="W544" s="105"/>
      <c r="X544" s="105"/>
      <c r="Y544" s="105"/>
      <c r="Z544" s="105"/>
      <c r="AA544" s="105"/>
      <c r="AB544" s="105"/>
      <c r="AC544" s="105"/>
    </row>
    <row r="545" spans="1:29" ht="12.75" customHeight="1">
      <c r="A545" s="105"/>
      <c r="B545" s="105"/>
      <c r="C545" s="105"/>
      <c r="D545" s="105"/>
      <c r="E545" s="105"/>
      <c r="F545" s="105"/>
      <c r="G545" s="105"/>
      <c r="H545" s="105"/>
      <c r="I545" s="143"/>
      <c r="J545" s="105"/>
      <c r="K545" s="105"/>
      <c r="L545" s="105"/>
      <c r="M545" s="105"/>
      <c r="N545" s="105"/>
      <c r="O545" s="105"/>
      <c r="P545" s="105"/>
      <c r="Q545" s="105"/>
      <c r="R545" s="105"/>
      <c r="S545" s="105"/>
      <c r="T545" s="105"/>
      <c r="U545" s="105"/>
      <c r="V545" s="105"/>
      <c r="W545" s="105"/>
      <c r="X545" s="105"/>
      <c r="Y545" s="105"/>
      <c r="Z545" s="105"/>
      <c r="AA545" s="105"/>
      <c r="AB545" s="105"/>
      <c r="AC545" s="105"/>
    </row>
    <row r="546" spans="1:29" ht="12.75" customHeight="1">
      <c r="A546" s="105"/>
      <c r="B546" s="105"/>
      <c r="C546" s="105"/>
      <c r="D546" s="105"/>
      <c r="E546" s="105"/>
      <c r="F546" s="105"/>
      <c r="G546" s="105"/>
      <c r="H546" s="105"/>
      <c r="I546" s="143"/>
      <c r="J546" s="105"/>
      <c r="K546" s="105"/>
      <c r="L546" s="105"/>
      <c r="M546" s="105"/>
      <c r="N546" s="105"/>
      <c r="O546" s="105"/>
      <c r="P546" s="105"/>
      <c r="Q546" s="105"/>
      <c r="R546" s="105"/>
      <c r="S546" s="105"/>
      <c r="T546" s="105"/>
      <c r="U546" s="105"/>
      <c r="V546" s="105"/>
      <c r="W546" s="105"/>
      <c r="X546" s="105"/>
      <c r="Y546" s="105"/>
      <c r="Z546" s="105"/>
      <c r="AA546" s="105"/>
      <c r="AB546" s="105"/>
      <c r="AC546" s="105"/>
    </row>
    <row r="547" spans="1:29" ht="12.75" customHeight="1">
      <c r="A547" s="105"/>
      <c r="B547" s="105"/>
      <c r="C547" s="105"/>
      <c r="D547" s="105"/>
      <c r="E547" s="105"/>
      <c r="F547" s="105"/>
      <c r="G547" s="105"/>
      <c r="H547" s="105"/>
      <c r="I547" s="143"/>
      <c r="J547" s="105"/>
      <c r="K547" s="105"/>
      <c r="L547" s="105"/>
      <c r="M547" s="105"/>
      <c r="N547" s="105"/>
      <c r="O547" s="105"/>
      <c r="P547" s="105"/>
      <c r="Q547" s="105"/>
      <c r="R547" s="105"/>
      <c r="S547" s="105"/>
      <c r="T547" s="105"/>
      <c r="U547" s="105"/>
      <c r="V547" s="105"/>
      <c r="W547" s="105"/>
      <c r="X547" s="105"/>
      <c r="Y547" s="105"/>
      <c r="Z547" s="105"/>
      <c r="AA547" s="105"/>
      <c r="AB547" s="105"/>
      <c r="AC547" s="105"/>
    </row>
    <row r="548" spans="1:29" ht="12.75" customHeight="1">
      <c r="A548" s="105"/>
      <c r="B548" s="105"/>
      <c r="C548" s="105"/>
      <c r="D548" s="105"/>
      <c r="E548" s="105"/>
      <c r="F548" s="105"/>
      <c r="G548" s="105"/>
      <c r="H548" s="105"/>
      <c r="I548" s="143"/>
      <c r="J548" s="105"/>
      <c r="K548" s="105"/>
      <c r="L548" s="105"/>
      <c r="M548" s="105"/>
      <c r="N548" s="105"/>
      <c r="O548" s="105"/>
      <c r="P548" s="105"/>
      <c r="Q548" s="105"/>
      <c r="R548" s="105"/>
      <c r="S548" s="105"/>
      <c r="T548" s="105"/>
      <c r="U548" s="105"/>
      <c r="V548" s="105"/>
      <c r="W548" s="105"/>
      <c r="X548" s="105"/>
      <c r="Y548" s="105"/>
      <c r="Z548" s="105"/>
      <c r="AA548" s="105"/>
      <c r="AB548" s="105"/>
      <c r="AC548" s="105"/>
    </row>
    <row r="549" spans="1:29" ht="12.75" customHeight="1">
      <c r="A549" s="105"/>
      <c r="B549" s="105"/>
      <c r="C549" s="105"/>
      <c r="D549" s="105"/>
      <c r="E549" s="105"/>
      <c r="F549" s="105"/>
      <c r="G549" s="105"/>
      <c r="H549" s="105"/>
      <c r="I549" s="143"/>
      <c r="J549" s="105"/>
      <c r="K549" s="105"/>
      <c r="L549" s="105"/>
      <c r="M549" s="105"/>
      <c r="N549" s="105"/>
      <c r="O549" s="105"/>
      <c r="P549" s="105"/>
      <c r="Q549" s="105"/>
      <c r="R549" s="105"/>
      <c r="S549" s="105"/>
      <c r="T549" s="105"/>
      <c r="U549" s="105"/>
      <c r="V549" s="105"/>
      <c r="W549" s="105"/>
      <c r="X549" s="105"/>
      <c r="Y549" s="105"/>
      <c r="Z549" s="105"/>
      <c r="AA549" s="105"/>
      <c r="AB549" s="105"/>
      <c r="AC549" s="105"/>
    </row>
    <row r="550" spans="1:29" ht="12.75" customHeight="1">
      <c r="A550" s="105"/>
      <c r="B550" s="105"/>
      <c r="C550" s="105"/>
      <c r="D550" s="105"/>
      <c r="E550" s="105"/>
      <c r="F550" s="105"/>
      <c r="G550" s="105"/>
      <c r="H550" s="105"/>
      <c r="I550" s="143"/>
      <c r="J550" s="105"/>
      <c r="K550" s="105"/>
      <c r="L550" s="105"/>
      <c r="M550" s="105"/>
      <c r="N550" s="105"/>
      <c r="O550" s="105"/>
      <c r="P550" s="105"/>
      <c r="Q550" s="105"/>
      <c r="R550" s="105"/>
      <c r="S550" s="105"/>
      <c r="T550" s="105"/>
      <c r="U550" s="105"/>
      <c r="V550" s="105"/>
      <c r="W550" s="105"/>
      <c r="X550" s="105"/>
      <c r="Y550" s="105"/>
      <c r="Z550" s="105"/>
      <c r="AA550" s="105"/>
      <c r="AB550" s="105"/>
      <c r="AC550" s="105"/>
    </row>
    <row r="551" spans="1:29" ht="12.75" customHeight="1">
      <c r="A551" s="105"/>
      <c r="B551" s="105"/>
      <c r="C551" s="105"/>
      <c r="D551" s="105"/>
      <c r="E551" s="105"/>
      <c r="F551" s="105"/>
      <c r="G551" s="105"/>
      <c r="H551" s="105"/>
      <c r="I551" s="143"/>
      <c r="J551" s="105"/>
      <c r="K551" s="105"/>
      <c r="L551" s="105"/>
      <c r="M551" s="105"/>
      <c r="N551" s="105"/>
      <c r="O551" s="105"/>
      <c r="P551" s="105"/>
      <c r="Q551" s="105"/>
      <c r="R551" s="105"/>
      <c r="S551" s="105"/>
      <c r="T551" s="105"/>
      <c r="U551" s="105"/>
      <c r="V551" s="105"/>
      <c r="W551" s="105"/>
      <c r="X551" s="105"/>
      <c r="Y551" s="105"/>
      <c r="Z551" s="105"/>
      <c r="AA551" s="105"/>
      <c r="AB551" s="105"/>
      <c r="AC551" s="105"/>
    </row>
    <row r="552" spans="1:29" ht="12.75" customHeight="1">
      <c r="A552" s="105"/>
      <c r="B552" s="105"/>
      <c r="C552" s="105"/>
      <c r="D552" s="105"/>
      <c r="E552" s="105"/>
      <c r="F552" s="105"/>
      <c r="G552" s="105"/>
      <c r="H552" s="105"/>
      <c r="I552" s="143"/>
      <c r="J552" s="105"/>
      <c r="K552" s="105"/>
      <c r="L552" s="105"/>
      <c r="M552" s="105"/>
      <c r="N552" s="105"/>
      <c r="O552" s="105"/>
      <c r="P552" s="105"/>
      <c r="Q552" s="105"/>
      <c r="R552" s="105"/>
      <c r="S552" s="105"/>
      <c r="T552" s="105"/>
      <c r="U552" s="105"/>
      <c r="V552" s="105"/>
      <c r="W552" s="105"/>
      <c r="X552" s="105"/>
      <c r="Y552" s="105"/>
      <c r="Z552" s="105"/>
      <c r="AA552" s="105"/>
      <c r="AB552" s="105"/>
      <c r="AC552" s="105"/>
    </row>
    <row r="553" spans="1:29" ht="12.75" customHeight="1">
      <c r="A553" s="105"/>
      <c r="B553" s="105"/>
      <c r="C553" s="105"/>
      <c r="D553" s="105"/>
      <c r="E553" s="105"/>
      <c r="F553" s="105"/>
      <c r="G553" s="105"/>
      <c r="H553" s="105"/>
      <c r="I553" s="143"/>
      <c r="J553" s="105"/>
      <c r="K553" s="105"/>
      <c r="L553" s="105"/>
      <c r="M553" s="105"/>
      <c r="N553" s="105"/>
      <c r="O553" s="105"/>
      <c r="P553" s="105"/>
      <c r="Q553" s="105"/>
      <c r="R553" s="105"/>
      <c r="S553" s="105"/>
      <c r="T553" s="105"/>
      <c r="U553" s="105"/>
      <c r="V553" s="105"/>
      <c r="W553" s="105"/>
      <c r="X553" s="105"/>
      <c r="Y553" s="105"/>
      <c r="Z553" s="105"/>
      <c r="AA553" s="105"/>
      <c r="AB553" s="105"/>
      <c r="AC553" s="105"/>
    </row>
    <row r="554" spans="1:29" ht="12.75" customHeight="1">
      <c r="A554" s="105"/>
      <c r="B554" s="105"/>
      <c r="C554" s="105"/>
      <c r="D554" s="105"/>
      <c r="E554" s="105"/>
      <c r="F554" s="105"/>
      <c r="G554" s="105"/>
      <c r="H554" s="105"/>
      <c r="I554" s="143"/>
      <c r="J554" s="105"/>
      <c r="K554" s="105"/>
      <c r="L554" s="105"/>
      <c r="M554" s="105"/>
      <c r="N554" s="105"/>
      <c r="O554" s="105"/>
      <c r="P554" s="105"/>
      <c r="Q554" s="105"/>
      <c r="R554" s="105"/>
      <c r="S554" s="105"/>
      <c r="T554" s="105"/>
      <c r="U554" s="105"/>
      <c r="V554" s="105"/>
      <c r="W554" s="105"/>
      <c r="X554" s="105"/>
      <c r="Y554" s="105"/>
      <c r="Z554" s="105"/>
      <c r="AA554" s="105"/>
      <c r="AB554" s="105"/>
      <c r="AC554" s="105"/>
    </row>
    <row r="555" spans="1:29" ht="12.75" customHeight="1">
      <c r="A555" s="105"/>
      <c r="B555" s="105"/>
      <c r="C555" s="105"/>
      <c r="D555" s="105"/>
      <c r="E555" s="105"/>
      <c r="F555" s="105"/>
      <c r="G555" s="105"/>
      <c r="H555" s="105"/>
      <c r="I555" s="143"/>
      <c r="J555" s="105"/>
      <c r="K555" s="105"/>
      <c r="L555" s="105"/>
      <c r="M555" s="105"/>
      <c r="N555" s="105"/>
      <c r="O555" s="105"/>
      <c r="P555" s="105"/>
      <c r="Q555" s="105"/>
      <c r="R555" s="105"/>
      <c r="S555" s="105"/>
      <c r="T555" s="105"/>
      <c r="U555" s="105"/>
      <c r="V555" s="105"/>
      <c r="W555" s="105"/>
      <c r="X555" s="105"/>
      <c r="Y555" s="105"/>
      <c r="Z555" s="105"/>
      <c r="AA555" s="105"/>
      <c r="AB555" s="105"/>
      <c r="AC555" s="105"/>
    </row>
    <row r="556" spans="1:29" ht="12.75" customHeight="1">
      <c r="A556" s="105"/>
      <c r="B556" s="105"/>
      <c r="C556" s="105"/>
      <c r="D556" s="105"/>
      <c r="E556" s="105"/>
      <c r="F556" s="105"/>
      <c r="G556" s="105"/>
      <c r="H556" s="105"/>
      <c r="I556" s="143"/>
      <c r="J556" s="105"/>
      <c r="K556" s="105"/>
      <c r="L556" s="105"/>
      <c r="M556" s="105"/>
      <c r="N556" s="105"/>
      <c r="O556" s="105"/>
      <c r="P556" s="105"/>
      <c r="Q556" s="105"/>
      <c r="R556" s="105"/>
      <c r="S556" s="105"/>
      <c r="T556" s="105"/>
      <c r="U556" s="105"/>
      <c r="V556" s="105"/>
      <c r="W556" s="105"/>
      <c r="X556" s="105"/>
      <c r="Y556" s="105"/>
      <c r="Z556" s="105"/>
      <c r="AA556" s="105"/>
      <c r="AB556" s="105"/>
      <c r="AC556" s="105"/>
    </row>
    <row r="557" spans="1:29" ht="12.75" customHeight="1">
      <c r="A557" s="105"/>
      <c r="B557" s="105"/>
      <c r="C557" s="105"/>
      <c r="D557" s="105"/>
      <c r="E557" s="105"/>
      <c r="F557" s="105"/>
      <c r="G557" s="105"/>
      <c r="H557" s="105"/>
      <c r="I557" s="143"/>
      <c r="J557" s="105"/>
      <c r="K557" s="105"/>
      <c r="L557" s="105"/>
      <c r="M557" s="105"/>
      <c r="N557" s="105"/>
      <c r="O557" s="105"/>
      <c r="P557" s="105"/>
      <c r="Q557" s="105"/>
      <c r="R557" s="105"/>
      <c r="S557" s="105"/>
      <c r="T557" s="105"/>
      <c r="U557" s="105"/>
      <c r="V557" s="105"/>
      <c r="W557" s="105"/>
      <c r="X557" s="105"/>
      <c r="Y557" s="105"/>
      <c r="Z557" s="105"/>
      <c r="AA557" s="105"/>
      <c r="AB557" s="105"/>
      <c r="AC557" s="105"/>
    </row>
    <row r="558" spans="1:29" ht="12.75" customHeight="1">
      <c r="A558" s="105"/>
      <c r="B558" s="105"/>
      <c r="C558" s="105"/>
      <c r="D558" s="105"/>
      <c r="E558" s="105"/>
      <c r="F558" s="105"/>
      <c r="G558" s="105"/>
      <c r="H558" s="105"/>
      <c r="I558" s="143"/>
      <c r="J558" s="105"/>
      <c r="K558" s="105"/>
      <c r="L558" s="105"/>
      <c r="M558" s="105"/>
      <c r="N558" s="105"/>
      <c r="O558" s="105"/>
      <c r="P558" s="105"/>
      <c r="Q558" s="105"/>
      <c r="R558" s="105"/>
      <c r="S558" s="105"/>
      <c r="T558" s="105"/>
      <c r="U558" s="105"/>
      <c r="V558" s="105"/>
      <c r="W558" s="105"/>
      <c r="X558" s="105"/>
      <c r="Y558" s="105"/>
      <c r="Z558" s="105"/>
      <c r="AA558" s="105"/>
      <c r="AB558" s="105"/>
      <c r="AC558" s="105"/>
    </row>
    <row r="559" spans="1:29" ht="12.75" customHeight="1">
      <c r="A559" s="105"/>
      <c r="B559" s="105"/>
      <c r="C559" s="105"/>
      <c r="D559" s="105"/>
      <c r="E559" s="105"/>
      <c r="F559" s="105"/>
      <c r="G559" s="105"/>
      <c r="H559" s="105"/>
      <c r="I559" s="143"/>
      <c r="J559" s="105"/>
      <c r="K559" s="105"/>
      <c r="L559" s="105"/>
      <c r="M559" s="105"/>
      <c r="N559" s="105"/>
      <c r="O559" s="105"/>
      <c r="P559" s="105"/>
      <c r="Q559" s="105"/>
      <c r="R559" s="105"/>
      <c r="S559" s="105"/>
      <c r="T559" s="105"/>
      <c r="U559" s="105"/>
      <c r="V559" s="105"/>
      <c r="W559" s="105"/>
      <c r="X559" s="105"/>
      <c r="Y559" s="105"/>
      <c r="Z559" s="105"/>
      <c r="AA559" s="105"/>
      <c r="AB559" s="105"/>
      <c r="AC559" s="105"/>
    </row>
    <row r="560" spans="1:29" ht="12.75" customHeight="1">
      <c r="A560" s="105"/>
      <c r="B560" s="105"/>
      <c r="C560" s="105"/>
      <c r="D560" s="105"/>
      <c r="E560" s="105"/>
      <c r="F560" s="105"/>
      <c r="G560" s="105"/>
      <c r="H560" s="105"/>
      <c r="I560" s="143"/>
      <c r="J560" s="105"/>
      <c r="K560" s="105"/>
      <c r="L560" s="105"/>
      <c r="M560" s="105"/>
      <c r="N560" s="105"/>
      <c r="O560" s="105"/>
      <c r="P560" s="105"/>
      <c r="Q560" s="105"/>
      <c r="R560" s="105"/>
      <c r="S560" s="105"/>
      <c r="T560" s="105"/>
      <c r="U560" s="105"/>
      <c r="V560" s="105"/>
      <c r="W560" s="105"/>
      <c r="X560" s="105"/>
      <c r="Y560" s="105"/>
      <c r="Z560" s="105"/>
      <c r="AA560" s="105"/>
      <c r="AB560" s="105"/>
      <c r="AC560" s="105"/>
    </row>
    <row r="561" spans="1:29" ht="12.75" customHeight="1">
      <c r="A561" s="105"/>
      <c r="B561" s="105"/>
      <c r="C561" s="105"/>
      <c r="D561" s="105"/>
      <c r="E561" s="105"/>
      <c r="F561" s="105"/>
      <c r="G561" s="105"/>
      <c r="H561" s="105"/>
      <c r="I561" s="143"/>
      <c r="J561" s="105"/>
      <c r="K561" s="105"/>
      <c r="L561" s="105"/>
      <c r="M561" s="105"/>
      <c r="N561" s="105"/>
      <c r="O561" s="105"/>
      <c r="P561" s="105"/>
      <c r="Q561" s="105"/>
      <c r="R561" s="105"/>
      <c r="S561" s="105"/>
      <c r="T561" s="105"/>
      <c r="U561" s="105"/>
      <c r="V561" s="105"/>
      <c r="W561" s="105"/>
      <c r="X561" s="105"/>
      <c r="Y561" s="105"/>
      <c r="Z561" s="105"/>
      <c r="AA561" s="105"/>
      <c r="AB561" s="105"/>
      <c r="AC561" s="105"/>
    </row>
    <row r="562" spans="1:29" ht="12.75" customHeight="1">
      <c r="A562" s="105"/>
      <c r="B562" s="105"/>
      <c r="C562" s="105"/>
      <c r="D562" s="105"/>
      <c r="E562" s="105"/>
      <c r="F562" s="105"/>
      <c r="G562" s="105"/>
      <c r="H562" s="105"/>
      <c r="I562" s="143"/>
      <c r="J562" s="105"/>
      <c r="K562" s="105"/>
      <c r="L562" s="105"/>
      <c r="M562" s="105"/>
      <c r="N562" s="105"/>
      <c r="O562" s="105"/>
      <c r="P562" s="105"/>
      <c r="Q562" s="105"/>
      <c r="R562" s="105"/>
      <c r="S562" s="105"/>
      <c r="T562" s="105"/>
      <c r="U562" s="105"/>
      <c r="V562" s="105"/>
      <c r="W562" s="105"/>
      <c r="X562" s="105"/>
      <c r="Y562" s="105"/>
      <c r="Z562" s="105"/>
      <c r="AA562" s="105"/>
      <c r="AB562" s="105"/>
      <c r="AC562" s="105"/>
    </row>
    <row r="563" spans="1:29" ht="12.75" customHeight="1">
      <c r="A563" s="105"/>
      <c r="B563" s="105"/>
      <c r="C563" s="105"/>
      <c r="D563" s="105"/>
      <c r="E563" s="105"/>
      <c r="F563" s="105"/>
      <c r="G563" s="105"/>
      <c r="H563" s="105"/>
      <c r="I563" s="143"/>
      <c r="J563" s="105"/>
      <c r="K563" s="105"/>
      <c r="L563" s="105"/>
      <c r="M563" s="105"/>
      <c r="N563" s="105"/>
      <c r="O563" s="105"/>
      <c r="P563" s="105"/>
      <c r="Q563" s="105"/>
      <c r="R563" s="105"/>
      <c r="S563" s="105"/>
      <c r="T563" s="105"/>
      <c r="U563" s="105"/>
      <c r="V563" s="105"/>
      <c r="W563" s="105"/>
      <c r="X563" s="105"/>
      <c r="Y563" s="105"/>
      <c r="Z563" s="105"/>
      <c r="AA563" s="105"/>
      <c r="AB563" s="105"/>
      <c r="AC563" s="105"/>
    </row>
    <row r="564" spans="1:29" ht="12.75" customHeight="1">
      <c r="A564" s="105"/>
      <c r="B564" s="105"/>
      <c r="C564" s="105"/>
      <c r="D564" s="105"/>
      <c r="E564" s="105"/>
      <c r="F564" s="105"/>
      <c r="G564" s="105"/>
      <c r="H564" s="105"/>
      <c r="I564" s="143"/>
      <c r="J564" s="105"/>
      <c r="K564" s="105"/>
      <c r="L564" s="105"/>
      <c r="M564" s="105"/>
      <c r="N564" s="105"/>
      <c r="O564" s="105"/>
      <c r="P564" s="105"/>
      <c r="Q564" s="105"/>
      <c r="R564" s="105"/>
      <c r="S564" s="105"/>
      <c r="T564" s="105"/>
      <c r="U564" s="105"/>
      <c r="V564" s="105"/>
      <c r="W564" s="105"/>
      <c r="X564" s="105"/>
      <c r="Y564" s="105"/>
      <c r="Z564" s="105"/>
      <c r="AA564" s="105"/>
      <c r="AB564" s="105"/>
      <c r="AC564" s="105"/>
    </row>
    <row r="565" spans="1:29" ht="12.75" customHeight="1">
      <c r="A565" s="105"/>
      <c r="B565" s="105"/>
      <c r="C565" s="105"/>
      <c r="D565" s="105"/>
      <c r="E565" s="105"/>
      <c r="F565" s="105"/>
      <c r="G565" s="105"/>
      <c r="H565" s="105"/>
      <c r="I565" s="143"/>
      <c r="J565" s="105"/>
      <c r="K565" s="105"/>
      <c r="L565" s="105"/>
      <c r="M565" s="105"/>
      <c r="N565" s="105"/>
      <c r="O565" s="105"/>
      <c r="P565" s="105"/>
      <c r="Q565" s="105"/>
      <c r="R565" s="105"/>
      <c r="S565" s="105"/>
      <c r="T565" s="105"/>
      <c r="U565" s="105"/>
      <c r="V565" s="105"/>
      <c r="W565" s="105"/>
      <c r="X565" s="105"/>
      <c r="Y565" s="105"/>
      <c r="Z565" s="105"/>
      <c r="AA565" s="105"/>
      <c r="AB565" s="105"/>
      <c r="AC565" s="105"/>
    </row>
    <row r="566" spans="1:29" ht="12.75" customHeight="1">
      <c r="A566" s="105"/>
      <c r="B566" s="105"/>
      <c r="C566" s="105"/>
      <c r="D566" s="105"/>
      <c r="E566" s="105"/>
      <c r="F566" s="105"/>
      <c r="G566" s="105"/>
      <c r="H566" s="105"/>
      <c r="I566" s="143"/>
      <c r="J566" s="105"/>
      <c r="K566" s="105"/>
      <c r="L566" s="105"/>
      <c r="M566" s="105"/>
      <c r="N566" s="105"/>
      <c r="O566" s="105"/>
      <c r="P566" s="105"/>
      <c r="Q566" s="105"/>
      <c r="R566" s="105"/>
      <c r="S566" s="105"/>
      <c r="T566" s="105"/>
      <c r="U566" s="105"/>
      <c r="V566" s="105"/>
      <c r="W566" s="105"/>
      <c r="X566" s="105"/>
      <c r="Y566" s="105"/>
      <c r="Z566" s="105"/>
      <c r="AA566" s="105"/>
      <c r="AB566" s="105"/>
      <c r="AC566" s="105"/>
    </row>
    <row r="567" spans="1:29" ht="12.75" customHeight="1">
      <c r="A567" s="105"/>
      <c r="B567" s="105"/>
      <c r="C567" s="105"/>
      <c r="D567" s="105"/>
      <c r="E567" s="105"/>
      <c r="F567" s="105"/>
      <c r="G567" s="105"/>
      <c r="H567" s="105"/>
      <c r="I567" s="143"/>
      <c r="J567" s="105"/>
      <c r="K567" s="105"/>
      <c r="L567" s="105"/>
      <c r="M567" s="105"/>
      <c r="N567" s="105"/>
      <c r="O567" s="105"/>
      <c r="P567" s="105"/>
      <c r="Q567" s="105"/>
      <c r="R567" s="105"/>
      <c r="S567" s="105"/>
      <c r="T567" s="105"/>
      <c r="U567" s="105"/>
      <c r="V567" s="105"/>
      <c r="W567" s="105"/>
      <c r="X567" s="105"/>
      <c r="Y567" s="105"/>
      <c r="Z567" s="105"/>
      <c r="AA567" s="105"/>
      <c r="AB567" s="105"/>
      <c r="AC567" s="105"/>
    </row>
    <row r="568" spans="1:29" ht="12.75" customHeight="1">
      <c r="A568" s="105"/>
      <c r="B568" s="105"/>
      <c r="C568" s="105"/>
      <c r="D568" s="105"/>
      <c r="E568" s="105"/>
      <c r="F568" s="105"/>
      <c r="G568" s="105"/>
      <c r="H568" s="105"/>
      <c r="I568" s="143"/>
      <c r="J568" s="105"/>
      <c r="K568" s="105"/>
      <c r="L568" s="105"/>
      <c r="M568" s="105"/>
      <c r="N568" s="105"/>
      <c r="O568" s="105"/>
      <c r="P568" s="105"/>
      <c r="Q568" s="105"/>
      <c r="R568" s="105"/>
      <c r="S568" s="105"/>
      <c r="T568" s="105"/>
      <c r="U568" s="105"/>
      <c r="V568" s="105"/>
      <c r="W568" s="105"/>
      <c r="X568" s="105"/>
      <c r="Y568" s="105"/>
      <c r="Z568" s="105"/>
      <c r="AA568" s="105"/>
      <c r="AB568" s="105"/>
      <c r="AC568" s="105"/>
    </row>
    <row r="569" spans="1:29" ht="12.75" customHeight="1">
      <c r="A569" s="105"/>
      <c r="B569" s="105"/>
      <c r="C569" s="105"/>
      <c r="D569" s="105"/>
      <c r="E569" s="105"/>
      <c r="F569" s="105"/>
      <c r="G569" s="105"/>
      <c r="H569" s="105"/>
      <c r="I569" s="143"/>
      <c r="J569" s="105"/>
      <c r="K569" s="105"/>
      <c r="L569" s="105"/>
      <c r="M569" s="105"/>
      <c r="N569" s="105"/>
      <c r="O569" s="105"/>
      <c r="P569" s="105"/>
      <c r="Q569" s="105"/>
      <c r="R569" s="105"/>
      <c r="S569" s="105"/>
      <c r="T569" s="105"/>
      <c r="U569" s="105"/>
      <c r="V569" s="105"/>
      <c r="W569" s="105"/>
      <c r="X569" s="105"/>
      <c r="Y569" s="105"/>
      <c r="Z569" s="105"/>
      <c r="AA569" s="105"/>
      <c r="AB569" s="105"/>
      <c r="AC569" s="105"/>
    </row>
    <row r="570" spans="1:29" ht="12.75" customHeight="1">
      <c r="A570" s="105"/>
      <c r="B570" s="105"/>
      <c r="C570" s="105"/>
      <c r="D570" s="105"/>
      <c r="E570" s="105"/>
      <c r="F570" s="105"/>
      <c r="G570" s="105"/>
      <c r="H570" s="105"/>
      <c r="I570" s="143"/>
      <c r="J570" s="105"/>
      <c r="K570" s="105"/>
      <c r="L570" s="105"/>
      <c r="M570" s="105"/>
      <c r="N570" s="105"/>
      <c r="O570" s="105"/>
      <c r="P570" s="105"/>
      <c r="Q570" s="105"/>
      <c r="R570" s="105"/>
      <c r="S570" s="105"/>
      <c r="T570" s="105"/>
      <c r="U570" s="105"/>
      <c r="V570" s="105"/>
      <c r="W570" s="105"/>
      <c r="X570" s="105"/>
      <c r="Y570" s="105"/>
      <c r="Z570" s="105"/>
      <c r="AA570" s="105"/>
      <c r="AB570" s="105"/>
      <c r="AC570" s="105"/>
    </row>
    <row r="571" spans="1:29" ht="12.75" customHeight="1">
      <c r="A571" s="105"/>
      <c r="B571" s="105"/>
      <c r="C571" s="105"/>
      <c r="D571" s="105"/>
      <c r="E571" s="105"/>
      <c r="F571" s="105"/>
      <c r="G571" s="105"/>
      <c r="H571" s="105"/>
      <c r="I571" s="143"/>
      <c r="J571" s="105"/>
      <c r="K571" s="105"/>
      <c r="L571" s="105"/>
      <c r="M571" s="105"/>
      <c r="N571" s="105"/>
      <c r="O571" s="105"/>
      <c r="P571" s="105"/>
      <c r="Q571" s="105"/>
      <c r="R571" s="105"/>
      <c r="S571" s="105"/>
      <c r="T571" s="105"/>
      <c r="U571" s="105"/>
      <c r="V571" s="105"/>
      <c r="W571" s="105"/>
      <c r="X571" s="105"/>
      <c r="Y571" s="105"/>
      <c r="Z571" s="105"/>
      <c r="AA571" s="105"/>
      <c r="AB571" s="105"/>
      <c r="AC571" s="105"/>
    </row>
    <row r="572" spans="1:29" ht="12.75" customHeight="1">
      <c r="A572" s="105"/>
      <c r="B572" s="105"/>
      <c r="C572" s="105"/>
      <c r="D572" s="105"/>
      <c r="E572" s="105"/>
      <c r="F572" s="105"/>
      <c r="G572" s="105"/>
      <c r="H572" s="105"/>
      <c r="I572" s="143"/>
      <c r="J572" s="105"/>
      <c r="K572" s="105"/>
      <c r="L572" s="105"/>
      <c r="M572" s="105"/>
      <c r="N572" s="105"/>
      <c r="O572" s="105"/>
      <c r="P572" s="105"/>
      <c r="Q572" s="105"/>
      <c r="R572" s="105"/>
      <c r="S572" s="105"/>
      <c r="T572" s="105"/>
      <c r="U572" s="105"/>
      <c r="V572" s="105"/>
      <c r="W572" s="105"/>
      <c r="X572" s="105"/>
      <c r="Y572" s="105"/>
      <c r="Z572" s="105"/>
      <c r="AA572" s="105"/>
      <c r="AB572" s="105"/>
      <c r="AC572" s="105"/>
    </row>
    <row r="573" spans="1:29" ht="12.75" customHeight="1">
      <c r="A573" s="105"/>
      <c r="B573" s="105"/>
      <c r="C573" s="105"/>
      <c r="D573" s="105"/>
      <c r="E573" s="105"/>
      <c r="F573" s="105"/>
      <c r="G573" s="105"/>
      <c r="H573" s="105"/>
      <c r="I573" s="143"/>
      <c r="J573" s="105"/>
      <c r="K573" s="105"/>
      <c r="L573" s="105"/>
      <c r="M573" s="105"/>
      <c r="N573" s="105"/>
      <c r="O573" s="105"/>
      <c r="P573" s="105"/>
      <c r="Q573" s="105"/>
      <c r="R573" s="105"/>
      <c r="S573" s="105"/>
      <c r="T573" s="105"/>
      <c r="U573" s="105"/>
      <c r="V573" s="105"/>
      <c r="W573" s="105"/>
      <c r="X573" s="105"/>
      <c r="Y573" s="105"/>
      <c r="Z573" s="105"/>
      <c r="AA573" s="105"/>
      <c r="AB573" s="105"/>
      <c r="AC573" s="105"/>
    </row>
    <row r="574" spans="1:29" ht="12.75" customHeight="1">
      <c r="A574" s="105"/>
      <c r="B574" s="105"/>
      <c r="C574" s="105"/>
      <c r="D574" s="105"/>
      <c r="E574" s="105"/>
      <c r="F574" s="105"/>
      <c r="G574" s="105"/>
      <c r="H574" s="105"/>
      <c r="I574" s="143"/>
      <c r="J574" s="105"/>
      <c r="K574" s="105"/>
      <c r="L574" s="105"/>
      <c r="M574" s="105"/>
      <c r="N574" s="105"/>
      <c r="O574" s="105"/>
      <c r="P574" s="105"/>
      <c r="Q574" s="105"/>
      <c r="R574" s="105"/>
      <c r="S574" s="105"/>
      <c r="T574" s="105"/>
      <c r="U574" s="105"/>
      <c r="V574" s="105"/>
      <c r="W574" s="105"/>
      <c r="X574" s="105"/>
      <c r="Y574" s="105"/>
      <c r="Z574" s="105"/>
      <c r="AA574" s="105"/>
      <c r="AB574" s="105"/>
      <c r="AC574" s="105"/>
    </row>
    <row r="575" spans="1:29" ht="12.75" customHeight="1">
      <c r="A575" s="105"/>
      <c r="B575" s="105"/>
      <c r="C575" s="105"/>
      <c r="D575" s="105"/>
      <c r="E575" s="105"/>
      <c r="F575" s="105"/>
      <c r="G575" s="105"/>
      <c r="H575" s="105"/>
      <c r="I575" s="143"/>
      <c r="J575" s="105"/>
      <c r="K575" s="105"/>
      <c r="L575" s="105"/>
      <c r="M575" s="105"/>
      <c r="N575" s="105"/>
      <c r="O575" s="105"/>
      <c r="P575" s="105"/>
      <c r="Q575" s="105"/>
      <c r="R575" s="105"/>
      <c r="S575" s="105"/>
      <c r="T575" s="105"/>
      <c r="U575" s="105"/>
      <c r="V575" s="105"/>
      <c r="W575" s="105"/>
      <c r="X575" s="105"/>
      <c r="Y575" s="105"/>
      <c r="Z575" s="105"/>
      <c r="AA575" s="105"/>
      <c r="AB575" s="105"/>
      <c r="AC575" s="105"/>
    </row>
    <row r="576" spans="1:29" ht="12.75" customHeight="1">
      <c r="A576" s="105"/>
      <c r="B576" s="105"/>
      <c r="C576" s="105"/>
      <c r="D576" s="105"/>
      <c r="E576" s="105"/>
      <c r="F576" s="105"/>
      <c r="G576" s="105"/>
      <c r="H576" s="105"/>
      <c r="I576" s="143"/>
      <c r="J576" s="105"/>
      <c r="K576" s="105"/>
      <c r="L576" s="105"/>
      <c r="M576" s="105"/>
      <c r="N576" s="105"/>
      <c r="O576" s="105"/>
      <c r="P576" s="105"/>
      <c r="Q576" s="105"/>
      <c r="R576" s="105"/>
      <c r="S576" s="105"/>
      <c r="T576" s="105"/>
      <c r="U576" s="105"/>
      <c r="V576" s="105"/>
      <c r="W576" s="105"/>
      <c r="X576" s="105"/>
      <c r="Y576" s="105"/>
      <c r="Z576" s="105"/>
      <c r="AA576" s="105"/>
      <c r="AB576" s="105"/>
      <c r="AC576" s="105"/>
    </row>
    <row r="577" spans="1:29" ht="12.75" customHeight="1">
      <c r="A577" s="105"/>
      <c r="B577" s="105"/>
      <c r="C577" s="105"/>
      <c r="D577" s="105"/>
      <c r="E577" s="105"/>
      <c r="F577" s="105"/>
      <c r="G577" s="105"/>
      <c r="H577" s="105"/>
      <c r="I577" s="143"/>
      <c r="J577" s="105"/>
      <c r="K577" s="105"/>
      <c r="L577" s="105"/>
      <c r="M577" s="105"/>
      <c r="N577" s="105"/>
      <c r="O577" s="105"/>
      <c r="P577" s="105"/>
      <c r="Q577" s="105"/>
      <c r="R577" s="105"/>
      <c r="S577" s="105"/>
      <c r="T577" s="105"/>
      <c r="U577" s="105"/>
      <c r="V577" s="105"/>
      <c r="W577" s="105"/>
      <c r="X577" s="105"/>
      <c r="Y577" s="105"/>
      <c r="Z577" s="105"/>
      <c r="AA577" s="105"/>
      <c r="AB577" s="105"/>
      <c r="AC577" s="105"/>
    </row>
    <row r="578" spans="1:29" ht="12.75" customHeight="1">
      <c r="A578" s="105"/>
      <c r="B578" s="105"/>
      <c r="C578" s="105"/>
      <c r="D578" s="105"/>
      <c r="E578" s="105"/>
      <c r="F578" s="105"/>
      <c r="G578" s="105"/>
      <c r="H578" s="105"/>
      <c r="I578" s="143"/>
      <c r="J578" s="105"/>
      <c r="K578" s="105"/>
      <c r="L578" s="105"/>
      <c r="M578" s="105"/>
      <c r="N578" s="105"/>
      <c r="O578" s="105"/>
      <c r="P578" s="105"/>
      <c r="Q578" s="105"/>
      <c r="R578" s="105"/>
      <c r="S578" s="105"/>
      <c r="T578" s="105"/>
      <c r="U578" s="105"/>
      <c r="V578" s="105"/>
      <c r="W578" s="105"/>
      <c r="X578" s="105"/>
      <c r="Y578" s="105"/>
      <c r="Z578" s="105"/>
      <c r="AA578" s="105"/>
      <c r="AB578" s="105"/>
      <c r="AC578" s="105"/>
    </row>
    <row r="579" spans="1:29" ht="12.75" customHeight="1">
      <c r="A579" s="105"/>
      <c r="B579" s="105"/>
      <c r="C579" s="105"/>
      <c r="D579" s="105"/>
      <c r="E579" s="105"/>
      <c r="F579" s="105"/>
      <c r="G579" s="105"/>
      <c r="H579" s="105"/>
      <c r="I579" s="143"/>
      <c r="J579" s="105"/>
      <c r="K579" s="105"/>
      <c r="L579" s="105"/>
      <c r="M579" s="105"/>
      <c r="N579" s="105"/>
      <c r="O579" s="105"/>
      <c r="P579" s="105"/>
      <c r="Q579" s="105"/>
      <c r="R579" s="105"/>
      <c r="S579" s="105"/>
      <c r="T579" s="105"/>
      <c r="U579" s="105"/>
      <c r="V579" s="105"/>
      <c r="W579" s="105"/>
      <c r="X579" s="105"/>
      <c r="Y579" s="105"/>
      <c r="Z579" s="105"/>
      <c r="AA579" s="105"/>
      <c r="AB579" s="105"/>
      <c r="AC579" s="105"/>
    </row>
    <row r="580" spans="1:29" ht="12.75" customHeight="1">
      <c r="A580" s="105"/>
      <c r="B580" s="105"/>
      <c r="C580" s="105"/>
      <c r="D580" s="105"/>
      <c r="E580" s="105"/>
      <c r="F580" s="105"/>
      <c r="G580" s="105"/>
      <c r="H580" s="105"/>
      <c r="I580" s="143"/>
      <c r="J580" s="105"/>
      <c r="K580" s="105"/>
      <c r="L580" s="105"/>
      <c r="M580" s="105"/>
      <c r="N580" s="105"/>
      <c r="O580" s="105"/>
      <c r="P580" s="105"/>
      <c r="Q580" s="105"/>
      <c r="R580" s="105"/>
      <c r="S580" s="105"/>
      <c r="T580" s="105"/>
      <c r="U580" s="105"/>
      <c r="V580" s="105"/>
      <c r="W580" s="105"/>
      <c r="X580" s="105"/>
      <c r="Y580" s="105"/>
      <c r="Z580" s="105"/>
      <c r="AA580" s="105"/>
      <c r="AB580" s="105"/>
      <c r="AC580" s="105"/>
    </row>
    <row r="581" spans="1:29" ht="12.75" customHeight="1">
      <c r="A581" s="105"/>
      <c r="B581" s="105"/>
      <c r="C581" s="105"/>
      <c r="D581" s="105"/>
      <c r="E581" s="105"/>
      <c r="F581" s="105"/>
      <c r="G581" s="105"/>
      <c r="H581" s="105"/>
      <c r="I581" s="143"/>
      <c r="J581" s="105"/>
      <c r="K581" s="105"/>
      <c r="L581" s="105"/>
      <c r="M581" s="105"/>
      <c r="N581" s="105"/>
      <c r="O581" s="105"/>
      <c r="P581" s="105"/>
      <c r="Q581" s="105"/>
      <c r="R581" s="105"/>
      <c r="S581" s="105"/>
      <c r="T581" s="105"/>
      <c r="U581" s="105"/>
      <c r="V581" s="105"/>
      <c r="W581" s="105"/>
      <c r="X581" s="105"/>
      <c r="Y581" s="105"/>
      <c r="Z581" s="105"/>
      <c r="AA581" s="105"/>
      <c r="AB581" s="105"/>
      <c r="AC581" s="105"/>
    </row>
    <row r="582" spans="1:29" ht="12.75" customHeight="1">
      <c r="A582" s="105"/>
      <c r="B582" s="105"/>
      <c r="C582" s="105"/>
      <c r="D582" s="105"/>
      <c r="E582" s="105"/>
      <c r="F582" s="105"/>
      <c r="G582" s="105"/>
      <c r="H582" s="105"/>
      <c r="I582" s="143"/>
      <c r="J582" s="105"/>
      <c r="K582" s="105"/>
      <c r="L582" s="105"/>
      <c r="M582" s="105"/>
      <c r="N582" s="105"/>
      <c r="O582" s="105"/>
      <c r="P582" s="105"/>
      <c r="Q582" s="105"/>
      <c r="R582" s="105"/>
      <c r="S582" s="105"/>
      <c r="T582" s="105"/>
      <c r="U582" s="105"/>
      <c r="V582" s="105"/>
      <c r="W582" s="105"/>
      <c r="X582" s="105"/>
      <c r="Y582" s="105"/>
      <c r="Z582" s="105"/>
      <c r="AA582" s="105"/>
      <c r="AB582" s="105"/>
      <c r="AC582" s="105"/>
    </row>
    <row r="583" spans="1:29" ht="12.75" customHeight="1">
      <c r="A583" s="105"/>
      <c r="B583" s="105"/>
      <c r="C583" s="105"/>
      <c r="D583" s="105"/>
      <c r="E583" s="105"/>
      <c r="F583" s="105"/>
      <c r="G583" s="105"/>
      <c r="H583" s="105"/>
      <c r="I583" s="143"/>
      <c r="J583" s="105"/>
      <c r="K583" s="105"/>
      <c r="L583" s="105"/>
      <c r="M583" s="105"/>
      <c r="N583" s="105"/>
      <c r="O583" s="105"/>
      <c r="P583" s="105"/>
      <c r="Q583" s="105"/>
      <c r="R583" s="105"/>
      <c r="S583" s="105"/>
      <c r="T583" s="105"/>
      <c r="U583" s="105"/>
      <c r="V583" s="105"/>
      <c r="W583" s="105"/>
      <c r="X583" s="105"/>
      <c r="Y583" s="105"/>
      <c r="Z583" s="105"/>
      <c r="AA583" s="105"/>
      <c r="AB583" s="105"/>
      <c r="AC583" s="105"/>
    </row>
    <row r="584" spans="1:29" ht="12.75" customHeight="1">
      <c r="A584" s="105"/>
      <c r="B584" s="105"/>
      <c r="C584" s="105"/>
      <c r="D584" s="105"/>
      <c r="E584" s="105"/>
      <c r="F584" s="105"/>
      <c r="G584" s="105"/>
      <c r="H584" s="105"/>
      <c r="I584" s="143"/>
      <c r="J584" s="105"/>
      <c r="K584" s="105"/>
      <c r="L584" s="105"/>
      <c r="M584" s="105"/>
      <c r="N584" s="105"/>
      <c r="O584" s="105"/>
      <c r="P584" s="105"/>
      <c r="Q584" s="105"/>
      <c r="R584" s="105"/>
      <c r="S584" s="105"/>
      <c r="T584" s="105"/>
      <c r="U584" s="105"/>
      <c r="V584" s="105"/>
      <c r="W584" s="105"/>
      <c r="X584" s="105"/>
      <c r="Y584" s="105"/>
      <c r="Z584" s="105"/>
      <c r="AA584" s="105"/>
      <c r="AB584" s="105"/>
      <c r="AC584" s="105"/>
    </row>
    <row r="585" spans="1:29" ht="12.75" customHeight="1">
      <c r="A585" s="105"/>
      <c r="B585" s="105"/>
      <c r="C585" s="105"/>
      <c r="D585" s="105"/>
      <c r="E585" s="105"/>
      <c r="F585" s="105"/>
      <c r="G585" s="105"/>
      <c r="H585" s="105"/>
      <c r="I585" s="143"/>
      <c r="J585" s="105"/>
      <c r="K585" s="105"/>
      <c r="L585" s="105"/>
      <c r="M585" s="105"/>
      <c r="N585" s="105"/>
      <c r="O585" s="105"/>
      <c r="P585" s="105"/>
      <c r="Q585" s="105"/>
      <c r="R585" s="105"/>
      <c r="S585" s="105"/>
      <c r="T585" s="105"/>
      <c r="U585" s="105"/>
      <c r="V585" s="105"/>
      <c r="W585" s="105"/>
      <c r="X585" s="105"/>
      <c r="Y585" s="105"/>
      <c r="Z585" s="105"/>
      <c r="AA585" s="105"/>
      <c r="AB585" s="105"/>
      <c r="AC585" s="105"/>
    </row>
    <row r="586" spans="1:29" ht="12.75" customHeight="1">
      <c r="A586" s="105"/>
      <c r="B586" s="105"/>
      <c r="C586" s="105"/>
      <c r="D586" s="105"/>
      <c r="E586" s="105"/>
      <c r="F586" s="105"/>
      <c r="G586" s="105"/>
      <c r="H586" s="105"/>
      <c r="I586" s="143"/>
      <c r="J586" s="105"/>
      <c r="K586" s="105"/>
      <c r="L586" s="105"/>
      <c r="M586" s="105"/>
      <c r="N586" s="105"/>
      <c r="O586" s="105"/>
      <c r="P586" s="105"/>
      <c r="Q586" s="105"/>
      <c r="R586" s="105"/>
      <c r="S586" s="105"/>
      <c r="T586" s="105"/>
      <c r="U586" s="105"/>
      <c r="V586" s="105"/>
      <c r="W586" s="105"/>
      <c r="X586" s="105"/>
      <c r="Y586" s="105"/>
      <c r="Z586" s="105"/>
      <c r="AA586" s="105"/>
      <c r="AB586" s="105"/>
      <c r="AC586" s="105"/>
    </row>
    <row r="587" spans="1:29" ht="12.75" customHeight="1">
      <c r="A587" s="105"/>
      <c r="B587" s="105"/>
      <c r="C587" s="105"/>
      <c r="D587" s="105"/>
      <c r="E587" s="105"/>
      <c r="F587" s="105"/>
      <c r="G587" s="105"/>
      <c r="H587" s="105"/>
      <c r="I587" s="143"/>
      <c r="J587" s="105"/>
      <c r="K587" s="105"/>
      <c r="L587" s="105"/>
      <c r="M587" s="105"/>
      <c r="N587" s="105"/>
      <c r="O587" s="105"/>
      <c r="P587" s="105"/>
      <c r="Q587" s="105"/>
      <c r="R587" s="105"/>
      <c r="S587" s="105"/>
      <c r="T587" s="105"/>
      <c r="U587" s="105"/>
      <c r="V587" s="105"/>
      <c r="W587" s="105"/>
      <c r="X587" s="105"/>
      <c r="Y587" s="105"/>
      <c r="Z587" s="105"/>
      <c r="AA587" s="105"/>
      <c r="AB587" s="105"/>
      <c r="AC587" s="105"/>
    </row>
    <row r="588" spans="1:29" ht="12.75" customHeight="1">
      <c r="A588" s="105"/>
      <c r="B588" s="105"/>
      <c r="C588" s="105"/>
      <c r="D588" s="105"/>
      <c r="E588" s="105"/>
      <c r="F588" s="105"/>
      <c r="G588" s="105"/>
      <c r="H588" s="105"/>
      <c r="I588" s="143"/>
      <c r="J588" s="105"/>
      <c r="K588" s="105"/>
      <c r="L588" s="105"/>
      <c r="M588" s="105"/>
      <c r="N588" s="105"/>
      <c r="O588" s="105"/>
      <c r="P588" s="105"/>
      <c r="Q588" s="105"/>
      <c r="R588" s="105"/>
      <c r="S588" s="105"/>
      <c r="T588" s="105"/>
      <c r="U588" s="105"/>
      <c r="V588" s="105"/>
      <c r="W588" s="105"/>
      <c r="X588" s="105"/>
      <c r="Y588" s="105"/>
      <c r="Z588" s="105"/>
      <c r="AA588" s="105"/>
      <c r="AB588" s="105"/>
      <c r="AC588" s="105"/>
    </row>
    <row r="589" spans="1:29" ht="12.75" customHeight="1">
      <c r="A589" s="105"/>
      <c r="B589" s="105"/>
      <c r="C589" s="105"/>
      <c r="D589" s="105"/>
      <c r="E589" s="105"/>
      <c r="F589" s="105"/>
      <c r="G589" s="105"/>
      <c r="H589" s="105"/>
      <c r="I589" s="143"/>
      <c r="J589" s="105"/>
      <c r="K589" s="105"/>
      <c r="L589" s="105"/>
      <c r="M589" s="105"/>
      <c r="N589" s="105"/>
      <c r="O589" s="105"/>
      <c r="P589" s="105"/>
      <c r="Q589" s="105"/>
      <c r="R589" s="105"/>
      <c r="S589" s="105"/>
      <c r="T589" s="105"/>
      <c r="U589" s="105"/>
      <c r="V589" s="105"/>
      <c r="W589" s="105"/>
      <c r="X589" s="105"/>
      <c r="Y589" s="105"/>
      <c r="Z589" s="105"/>
      <c r="AA589" s="105"/>
      <c r="AB589" s="105"/>
      <c r="AC589" s="105"/>
    </row>
    <row r="590" spans="1:29" ht="12.75" customHeight="1">
      <c r="A590" s="105"/>
      <c r="B590" s="105"/>
      <c r="C590" s="105"/>
      <c r="D590" s="105"/>
      <c r="E590" s="105"/>
      <c r="F590" s="105"/>
      <c r="G590" s="105"/>
      <c r="H590" s="105"/>
      <c r="I590" s="143"/>
      <c r="J590" s="105"/>
      <c r="K590" s="105"/>
      <c r="L590" s="105"/>
      <c r="M590" s="105"/>
      <c r="N590" s="105"/>
      <c r="O590" s="105"/>
      <c r="P590" s="105"/>
      <c r="Q590" s="105"/>
      <c r="R590" s="105"/>
      <c r="S590" s="105"/>
      <c r="T590" s="105"/>
      <c r="U590" s="105"/>
      <c r="V590" s="105"/>
      <c r="W590" s="105"/>
      <c r="X590" s="105"/>
      <c r="Y590" s="105"/>
      <c r="Z590" s="105"/>
      <c r="AA590" s="105"/>
      <c r="AB590" s="105"/>
      <c r="AC590" s="105"/>
    </row>
    <row r="591" spans="1:29" ht="12.75" customHeight="1">
      <c r="A591" s="105"/>
      <c r="B591" s="105"/>
      <c r="C591" s="105"/>
      <c r="D591" s="105"/>
      <c r="E591" s="105"/>
      <c r="F591" s="105"/>
      <c r="G591" s="105"/>
      <c r="H591" s="105"/>
      <c r="I591" s="143"/>
      <c r="J591" s="105"/>
      <c r="K591" s="105"/>
      <c r="L591" s="105"/>
      <c r="M591" s="105"/>
      <c r="N591" s="105"/>
      <c r="O591" s="105"/>
      <c r="P591" s="105"/>
      <c r="Q591" s="105"/>
      <c r="R591" s="105"/>
      <c r="S591" s="105"/>
      <c r="T591" s="105"/>
      <c r="U591" s="105"/>
      <c r="V591" s="105"/>
      <c r="W591" s="105"/>
      <c r="X591" s="105"/>
      <c r="Y591" s="105"/>
      <c r="Z591" s="105"/>
      <c r="AA591" s="105"/>
      <c r="AB591" s="105"/>
      <c r="AC591" s="105"/>
    </row>
    <row r="592" spans="1:29" ht="12.75" customHeight="1">
      <c r="A592" s="105"/>
      <c r="B592" s="105"/>
      <c r="C592" s="105"/>
      <c r="D592" s="105"/>
      <c r="E592" s="105"/>
      <c r="F592" s="105"/>
      <c r="G592" s="105"/>
      <c r="H592" s="105"/>
      <c r="I592" s="143"/>
      <c r="J592" s="105"/>
      <c r="K592" s="105"/>
      <c r="L592" s="105"/>
      <c r="M592" s="105"/>
      <c r="N592" s="105"/>
      <c r="O592" s="105"/>
      <c r="P592" s="105"/>
      <c r="Q592" s="105"/>
      <c r="R592" s="105"/>
      <c r="S592" s="105"/>
      <c r="T592" s="105"/>
      <c r="U592" s="105"/>
      <c r="V592" s="105"/>
      <c r="W592" s="105"/>
      <c r="X592" s="105"/>
      <c r="Y592" s="105"/>
      <c r="Z592" s="105"/>
      <c r="AA592" s="105"/>
      <c r="AB592" s="105"/>
      <c r="AC592" s="105"/>
    </row>
    <row r="593" spans="1:29" ht="12.75" customHeight="1">
      <c r="A593" s="105"/>
      <c r="B593" s="105"/>
      <c r="C593" s="105"/>
      <c r="D593" s="105"/>
      <c r="E593" s="105"/>
      <c r="F593" s="105"/>
      <c r="G593" s="105"/>
      <c r="H593" s="105"/>
      <c r="I593" s="143"/>
      <c r="J593" s="105"/>
      <c r="K593" s="105"/>
      <c r="L593" s="105"/>
      <c r="M593" s="105"/>
      <c r="N593" s="105"/>
      <c r="O593" s="105"/>
      <c r="P593" s="105"/>
      <c r="Q593" s="105"/>
      <c r="R593" s="105"/>
      <c r="S593" s="105"/>
      <c r="T593" s="105"/>
      <c r="U593" s="105"/>
      <c r="V593" s="105"/>
      <c r="W593" s="105"/>
      <c r="X593" s="105"/>
      <c r="Y593" s="105"/>
      <c r="Z593" s="105"/>
      <c r="AA593" s="105"/>
      <c r="AB593" s="105"/>
      <c r="AC593" s="105"/>
    </row>
    <row r="594" spans="1:29" ht="12.75" customHeight="1">
      <c r="A594" s="105"/>
      <c r="B594" s="105"/>
      <c r="C594" s="105"/>
      <c r="D594" s="105"/>
      <c r="E594" s="105"/>
      <c r="F594" s="105"/>
      <c r="G594" s="105"/>
      <c r="H594" s="105"/>
      <c r="I594" s="143"/>
      <c r="J594" s="105"/>
      <c r="K594" s="105"/>
      <c r="L594" s="105"/>
      <c r="M594" s="105"/>
      <c r="N594" s="105"/>
      <c r="O594" s="105"/>
      <c r="P594" s="105"/>
      <c r="Q594" s="105"/>
      <c r="R594" s="105"/>
      <c r="S594" s="105"/>
      <c r="T594" s="105"/>
      <c r="U594" s="105"/>
      <c r="V594" s="105"/>
      <c r="W594" s="105"/>
      <c r="X594" s="105"/>
      <c r="Y594" s="105"/>
      <c r="Z594" s="105"/>
      <c r="AA594" s="105"/>
      <c r="AB594" s="105"/>
      <c r="AC594" s="105"/>
    </row>
    <row r="595" spans="1:29" ht="12.75" customHeight="1">
      <c r="A595" s="105"/>
      <c r="B595" s="105"/>
      <c r="C595" s="105"/>
      <c r="D595" s="105"/>
      <c r="E595" s="105"/>
      <c r="F595" s="105"/>
      <c r="G595" s="105"/>
      <c r="H595" s="105"/>
      <c r="I595" s="143"/>
      <c r="J595" s="105"/>
      <c r="K595" s="105"/>
      <c r="L595" s="105"/>
      <c r="M595" s="105"/>
      <c r="N595" s="105"/>
      <c r="O595" s="105"/>
      <c r="P595" s="105"/>
      <c r="Q595" s="105"/>
      <c r="R595" s="105"/>
      <c r="S595" s="105"/>
      <c r="T595" s="105"/>
      <c r="U595" s="105"/>
      <c r="V595" s="105"/>
      <c r="W595" s="105"/>
      <c r="X595" s="105"/>
      <c r="Y595" s="105"/>
      <c r="Z595" s="105"/>
      <c r="AA595" s="105"/>
      <c r="AB595" s="105"/>
      <c r="AC595" s="105"/>
    </row>
    <row r="596" spans="1:29" ht="12.75" customHeight="1">
      <c r="A596" s="105"/>
      <c r="B596" s="105"/>
      <c r="C596" s="105"/>
      <c r="D596" s="105"/>
      <c r="E596" s="105"/>
      <c r="F596" s="105"/>
      <c r="G596" s="105"/>
      <c r="H596" s="105"/>
      <c r="I596" s="143"/>
      <c r="J596" s="105"/>
      <c r="K596" s="105"/>
      <c r="L596" s="105"/>
      <c r="M596" s="105"/>
      <c r="N596" s="105"/>
      <c r="O596" s="105"/>
      <c r="P596" s="105"/>
      <c r="Q596" s="105"/>
      <c r="R596" s="105"/>
      <c r="S596" s="105"/>
      <c r="T596" s="105"/>
      <c r="U596" s="105"/>
      <c r="V596" s="105"/>
      <c r="W596" s="105"/>
      <c r="X596" s="105"/>
      <c r="Y596" s="105"/>
      <c r="Z596" s="105"/>
      <c r="AA596" s="105"/>
      <c r="AB596" s="105"/>
      <c r="AC596" s="105"/>
    </row>
    <row r="597" spans="1:29" ht="12.75" customHeight="1">
      <c r="A597" s="105"/>
      <c r="B597" s="105"/>
      <c r="C597" s="105"/>
      <c r="D597" s="105"/>
      <c r="E597" s="105"/>
      <c r="F597" s="105"/>
      <c r="G597" s="105"/>
      <c r="H597" s="105"/>
      <c r="I597" s="143"/>
      <c r="J597" s="105"/>
      <c r="K597" s="105"/>
      <c r="L597" s="105"/>
      <c r="M597" s="105"/>
      <c r="N597" s="105"/>
      <c r="O597" s="105"/>
      <c r="P597" s="105"/>
      <c r="Q597" s="105"/>
      <c r="R597" s="105"/>
      <c r="S597" s="105"/>
      <c r="T597" s="105"/>
      <c r="U597" s="105"/>
      <c r="V597" s="105"/>
      <c r="W597" s="105"/>
      <c r="X597" s="105"/>
      <c r="Y597" s="105"/>
      <c r="Z597" s="105"/>
      <c r="AA597" s="105"/>
      <c r="AB597" s="105"/>
      <c r="AC597" s="105"/>
    </row>
    <row r="598" spans="1:29" ht="12.75" customHeight="1">
      <c r="A598" s="105"/>
      <c r="B598" s="105"/>
      <c r="C598" s="105"/>
      <c r="D598" s="105"/>
      <c r="E598" s="105"/>
      <c r="F598" s="105"/>
      <c r="G598" s="105"/>
      <c r="H598" s="105"/>
      <c r="I598" s="143"/>
      <c r="J598" s="105"/>
      <c r="K598" s="105"/>
      <c r="L598" s="105"/>
      <c r="M598" s="105"/>
      <c r="N598" s="105"/>
      <c r="O598" s="105"/>
      <c r="P598" s="105"/>
      <c r="Q598" s="105"/>
      <c r="R598" s="105"/>
      <c r="S598" s="105"/>
      <c r="T598" s="105"/>
      <c r="U598" s="105"/>
      <c r="V598" s="105"/>
      <c r="W598" s="105"/>
      <c r="X598" s="105"/>
      <c r="Y598" s="105"/>
      <c r="Z598" s="105"/>
      <c r="AA598" s="105"/>
      <c r="AB598" s="105"/>
      <c r="AC598" s="105"/>
    </row>
    <row r="599" spans="1:29" ht="12.75" customHeight="1">
      <c r="A599" s="105"/>
      <c r="B599" s="105"/>
      <c r="C599" s="105"/>
      <c r="D599" s="105"/>
      <c r="E599" s="105"/>
      <c r="F599" s="105"/>
      <c r="G599" s="105"/>
      <c r="H599" s="105"/>
      <c r="I599" s="143"/>
      <c r="J599" s="105"/>
      <c r="K599" s="105"/>
      <c r="L599" s="105"/>
      <c r="M599" s="105"/>
      <c r="N599" s="105"/>
      <c r="O599" s="105"/>
      <c r="P599" s="105"/>
      <c r="Q599" s="105"/>
      <c r="R599" s="105"/>
      <c r="S599" s="105"/>
      <c r="T599" s="105"/>
      <c r="U599" s="105"/>
      <c r="V599" s="105"/>
      <c r="W599" s="105"/>
      <c r="X599" s="105"/>
      <c r="Y599" s="105"/>
      <c r="Z599" s="105"/>
      <c r="AA599" s="105"/>
      <c r="AB599" s="105"/>
      <c r="AC599" s="105"/>
    </row>
    <row r="600" spans="1:29" ht="12.75" customHeight="1">
      <c r="A600" s="105"/>
      <c r="B600" s="105"/>
      <c r="C600" s="105"/>
      <c r="D600" s="105"/>
      <c r="E600" s="105"/>
      <c r="F600" s="105"/>
      <c r="G600" s="105"/>
      <c r="H600" s="105"/>
      <c r="I600" s="143"/>
      <c r="J600" s="105"/>
      <c r="K600" s="105"/>
      <c r="L600" s="105"/>
      <c r="M600" s="105"/>
      <c r="N600" s="105"/>
      <c r="O600" s="105"/>
      <c r="P600" s="105"/>
      <c r="Q600" s="105"/>
      <c r="R600" s="105"/>
      <c r="S600" s="105"/>
      <c r="T600" s="105"/>
      <c r="U600" s="105"/>
      <c r="V600" s="105"/>
      <c r="W600" s="105"/>
      <c r="X600" s="105"/>
      <c r="Y600" s="105"/>
      <c r="Z600" s="105"/>
      <c r="AA600" s="105"/>
      <c r="AB600" s="105"/>
      <c r="AC600" s="105"/>
    </row>
    <row r="601" spans="1:29" ht="12.75" customHeight="1">
      <c r="A601" s="105"/>
      <c r="B601" s="105"/>
      <c r="C601" s="105"/>
      <c r="D601" s="105"/>
      <c r="E601" s="105"/>
      <c r="F601" s="105"/>
      <c r="G601" s="105"/>
      <c r="H601" s="105"/>
      <c r="I601" s="143"/>
      <c r="J601" s="105"/>
      <c r="K601" s="105"/>
      <c r="L601" s="105"/>
      <c r="M601" s="105"/>
      <c r="N601" s="105"/>
      <c r="O601" s="105"/>
      <c r="P601" s="105"/>
      <c r="Q601" s="105"/>
      <c r="R601" s="105"/>
      <c r="S601" s="105"/>
      <c r="T601" s="105"/>
      <c r="U601" s="105"/>
      <c r="V601" s="105"/>
      <c r="W601" s="105"/>
      <c r="X601" s="105"/>
      <c r="Y601" s="105"/>
      <c r="Z601" s="105"/>
      <c r="AA601" s="105"/>
      <c r="AB601" s="105"/>
      <c r="AC601" s="105"/>
    </row>
    <row r="602" spans="1:29" ht="12.75" customHeight="1">
      <c r="A602" s="105"/>
      <c r="B602" s="105"/>
      <c r="C602" s="105"/>
      <c r="D602" s="105"/>
      <c r="E602" s="105"/>
      <c r="F602" s="105"/>
      <c r="G602" s="105"/>
      <c r="H602" s="105"/>
      <c r="I602" s="143"/>
      <c r="J602" s="105"/>
      <c r="K602" s="105"/>
      <c r="L602" s="105"/>
      <c r="M602" s="105"/>
      <c r="N602" s="105"/>
      <c r="O602" s="105"/>
      <c r="P602" s="105"/>
      <c r="Q602" s="105"/>
      <c r="R602" s="105"/>
      <c r="S602" s="105"/>
      <c r="T602" s="105"/>
      <c r="U602" s="105"/>
      <c r="V602" s="105"/>
      <c r="W602" s="105"/>
      <c r="X602" s="105"/>
      <c r="Y602" s="105"/>
      <c r="Z602" s="105"/>
      <c r="AA602" s="105"/>
      <c r="AB602" s="105"/>
      <c r="AC602" s="105"/>
    </row>
    <row r="603" spans="1:29" ht="12.75" customHeight="1">
      <c r="A603" s="105"/>
      <c r="B603" s="105"/>
      <c r="C603" s="105"/>
      <c r="D603" s="105"/>
      <c r="E603" s="105"/>
      <c r="F603" s="105"/>
      <c r="G603" s="105"/>
      <c r="H603" s="105"/>
      <c r="I603" s="143"/>
      <c r="J603" s="105"/>
      <c r="K603" s="105"/>
      <c r="L603" s="105"/>
      <c r="M603" s="105"/>
      <c r="N603" s="105"/>
      <c r="O603" s="105"/>
      <c r="P603" s="105"/>
      <c r="Q603" s="105"/>
      <c r="R603" s="105"/>
      <c r="S603" s="105"/>
      <c r="T603" s="105"/>
      <c r="U603" s="105"/>
      <c r="V603" s="105"/>
      <c r="W603" s="105"/>
      <c r="X603" s="105"/>
      <c r="Y603" s="105"/>
      <c r="Z603" s="105"/>
      <c r="AA603" s="105"/>
      <c r="AB603" s="105"/>
      <c r="AC603" s="105"/>
    </row>
    <row r="604" spans="1:29" ht="12.75" customHeight="1">
      <c r="A604" s="105"/>
      <c r="B604" s="105"/>
      <c r="C604" s="105"/>
      <c r="D604" s="105"/>
      <c r="E604" s="105"/>
      <c r="F604" s="105"/>
      <c r="G604" s="105"/>
      <c r="H604" s="105"/>
      <c r="I604" s="143"/>
      <c r="J604" s="105"/>
      <c r="K604" s="105"/>
      <c r="L604" s="105"/>
      <c r="M604" s="105"/>
      <c r="N604" s="105"/>
      <c r="O604" s="105"/>
      <c r="P604" s="105"/>
      <c r="Q604" s="105"/>
      <c r="R604" s="105"/>
      <c r="S604" s="105"/>
      <c r="T604" s="105"/>
      <c r="U604" s="105"/>
      <c r="V604" s="105"/>
      <c r="W604" s="105"/>
      <c r="X604" s="105"/>
      <c r="Y604" s="105"/>
      <c r="Z604" s="105"/>
      <c r="AA604" s="105"/>
      <c r="AB604" s="105"/>
      <c r="AC604" s="105"/>
    </row>
    <row r="605" spans="1:29" ht="12.75" customHeight="1">
      <c r="A605" s="105"/>
      <c r="B605" s="105"/>
      <c r="C605" s="105"/>
      <c r="D605" s="105"/>
      <c r="E605" s="105"/>
      <c r="F605" s="105"/>
      <c r="G605" s="105"/>
      <c r="H605" s="105"/>
      <c r="I605" s="143"/>
      <c r="J605" s="105"/>
      <c r="K605" s="105"/>
      <c r="L605" s="105"/>
      <c r="M605" s="105"/>
      <c r="N605" s="105"/>
      <c r="O605" s="105"/>
      <c r="P605" s="105"/>
      <c r="Q605" s="105"/>
      <c r="R605" s="105"/>
      <c r="S605" s="105"/>
      <c r="T605" s="105"/>
      <c r="U605" s="105"/>
      <c r="V605" s="105"/>
      <c r="W605" s="105"/>
      <c r="X605" s="105"/>
      <c r="Y605" s="105"/>
      <c r="Z605" s="105"/>
      <c r="AA605" s="105"/>
      <c r="AB605" s="105"/>
      <c r="AC605" s="105"/>
    </row>
    <row r="606" spans="1:29" ht="12.75" customHeight="1">
      <c r="A606" s="105"/>
      <c r="B606" s="105"/>
      <c r="C606" s="105"/>
      <c r="D606" s="105"/>
      <c r="E606" s="105"/>
      <c r="F606" s="105"/>
      <c r="G606" s="105"/>
      <c r="H606" s="105"/>
      <c r="I606" s="143"/>
      <c r="J606" s="105"/>
      <c r="K606" s="105"/>
      <c r="L606" s="105"/>
      <c r="M606" s="105"/>
      <c r="N606" s="105"/>
      <c r="O606" s="105"/>
      <c r="P606" s="105"/>
      <c r="Q606" s="105"/>
      <c r="R606" s="105"/>
      <c r="S606" s="105"/>
      <c r="T606" s="105"/>
      <c r="U606" s="105"/>
      <c r="V606" s="105"/>
      <c r="W606" s="105"/>
      <c r="X606" s="105"/>
      <c r="Y606" s="105"/>
      <c r="Z606" s="105"/>
      <c r="AA606" s="105"/>
      <c r="AB606" s="105"/>
      <c r="AC606" s="105"/>
    </row>
    <row r="607" spans="1:29" ht="12.75" customHeight="1">
      <c r="A607" s="105"/>
      <c r="B607" s="105"/>
      <c r="C607" s="105"/>
      <c r="D607" s="105"/>
      <c r="E607" s="105"/>
      <c r="F607" s="105"/>
      <c r="G607" s="105"/>
      <c r="H607" s="105"/>
      <c r="I607" s="143"/>
      <c r="J607" s="105"/>
      <c r="K607" s="105"/>
      <c r="L607" s="105"/>
      <c r="M607" s="105"/>
      <c r="N607" s="105"/>
      <c r="O607" s="105"/>
      <c r="P607" s="105"/>
      <c r="Q607" s="105"/>
      <c r="R607" s="105"/>
      <c r="S607" s="105"/>
      <c r="T607" s="105"/>
      <c r="U607" s="105"/>
      <c r="V607" s="105"/>
      <c r="W607" s="105"/>
      <c r="X607" s="105"/>
      <c r="Y607" s="105"/>
      <c r="Z607" s="105"/>
      <c r="AA607" s="105"/>
      <c r="AB607" s="105"/>
      <c r="AC607" s="105"/>
    </row>
    <row r="608" spans="1:29" ht="12.75" customHeight="1">
      <c r="A608" s="105"/>
      <c r="B608" s="105"/>
      <c r="C608" s="105"/>
      <c r="D608" s="105"/>
      <c r="E608" s="105"/>
      <c r="F608" s="105"/>
      <c r="G608" s="105"/>
      <c r="H608" s="105"/>
      <c r="I608" s="143"/>
      <c r="J608" s="105"/>
      <c r="K608" s="105"/>
      <c r="L608" s="105"/>
      <c r="M608" s="105"/>
      <c r="N608" s="105"/>
      <c r="O608" s="105"/>
      <c r="P608" s="105"/>
      <c r="Q608" s="105"/>
      <c r="R608" s="105"/>
      <c r="S608" s="105"/>
      <c r="T608" s="105"/>
      <c r="U608" s="105"/>
      <c r="V608" s="105"/>
      <c r="W608" s="105"/>
      <c r="X608" s="105"/>
      <c r="Y608" s="105"/>
      <c r="Z608" s="105"/>
      <c r="AA608" s="105"/>
      <c r="AB608" s="105"/>
      <c r="AC608" s="105"/>
    </row>
    <row r="609" spans="1:29" ht="12.75" customHeight="1">
      <c r="A609" s="105"/>
      <c r="B609" s="105"/>
      <c r="C609" s="105"/>
      <c r="D609" s="105"/>
      <c r="E609" s="105"/>
      <c r="F609" s="105"/>
      <c r="G609" s="105"/>
      <c r="H609" s="105"/>
      <c r="I609" s="143"/>
      <c r="J609" s="105"/>
      <c r="K609" s="105"/>
      <c r="L609" s="105"/>
      <c r="M609" s="105"/>
      <c r="N609" s="105"/>
      <c r="O609" s="105"/>
      <c r="P609" s="105"/>
      <c r="Q609" s="105"/>
      <c r="R609" s="105"/>
      <c r="S609" s="105"/>
      <c r="T609" s="105"/>
      <c r="U609" s="105"/>
      <c r="V609" s="105"/>
      <c r="W609" s="105"/>
      <c r="X609" s="105"/>
      <c r="Y609" s="105"/>
      <c r="Z609" s="105"/>
      <c r="AA609" s="105"/>
      <c r="AB609" s="105"/>
      <c r="AC609" s="105"/>
    </row>
    <row r="610" spans="1:29" ht="12.75" customHeight="1">
      <c r="A610" s="105"/>
      <c r="B610" s="105"/>
      <c r="C610" s="105"/>
      <c r="D610" s="105"/>
      <c r="E610" s="105"/>
      <c r="F610" s="105"/>
      <c r="G610" s="105"/>
      <c r="H610" s="105"/>
      <c r="I610" s="143"/>
      <c r="J610" s="105"/>
      <c r="K610" s="105"/>
      <c r="L610" s="105"/>
      <c r="M610" s="105"/>
      <c r="N610" s="105"/>
      <c r="O610" s="105"/>
      <c r="P610" s="105"/>
      <c r="Q610" s="105"/>
      <c r="R610" s="105"/>
      <c r="S610" s="105"/>
      <c r="T610" s="105"/>
      <c r="U610" s="105"/>
      <c r="V610" s="105"/>
      <c r="W610" s="105"/>
      <c r="X610" s="105"/>
      <c r="Y610" s="105"/>
      <c r="Z610" s="105"/>
      <c r="AA610" s="105"/>
      <c r="AB610" s="105"/>
      <c r="AC610" s="105"/>
    </row>
    <row r="611" spans="1:29" ht="12.75" customHeight="1">
      <c r="A611" s="105"/>
      <c r="B611" s="105"/>
      <c r="C611" s="105"/>
      <c r="D611" s="105"/>
      <c r="E611" s="105"/>
      <c r="F611" s="105"/>
      <c r="G611" s="105"/>
      <c r="H611" s="105"/>
      <c r="I611" s="143"/>
      <c r="J611" s="105"/>
      <c r="K611" s="105"/>
      <c r="L611" s="105"/>
      <c r="M611" s="105"/>
      <c r="N611" s="105"/>
      <c r="O611" s="105"/>
      <c r="P611" s="105"/>
      <c r="Q611" s="105"/>
      <c r="R611" s="105"/>
      <c r="S611" s="105"/>
      <c r="T611" s="105"/>
      <c r="U611" s="105"/>
      <c r="V611" s="105"/>
      <c r="W611" s="105"/>
      <c r="X611" s="105"/>
      <c r="Y611" s="105"/>
      <c r="Z611" s="105"/>
      <c r="AA611" s="105"/>
      <c r="AB611" s="105"/>
      <c r="AC611" s="105"/>
    </row>
    <row r="612" spans="1:29" ht="12.75" customHeight="1">
      <c r="A612" s="105"/>
      <c r="B612" s="105"/>
      <c r="C612" s="105"/>
      <c r="D612" s="105"/>
      <c r="E612" s="105"/>
      <c r="F612" s="105"/>
      <c r="G612" s="105"/>
      <c r="H612" s="105"/>
      <c r="I612" s="143"/>
      <c r="J612" s="105"/>
      <c r="K612" s="105"/>
      <c r="L612" s="105"/>
      <c r="M612" s="105"/>
      <c r="N612" s="105"/>
      <c r="O612" s="105"/>
      <c r="P612" s="105"/>
      <c r="Q612" s="105"/>
      <c r="R612" s="105"/>
      <c r="S612" s="105"/>
      <c r="T612" s="105"/>
      <c r="U612" s="105"/>
      <c r="V612" s="105"/>
      <c r="W612" s="105"/>
      <c r="X612" s="105"/>
      <c r="Y612" s="105"/>
      <c r="Z612" s="105"/>
      <c r="AA612" s="105"/>
      <c r="AB612" s="105"/>
      <c r="AC612" s="105"/>
    </row>
    <row r="613" spans="1:29" ht="12.75" customHeight="1">
      <c r="A613" s="105"/>
      <c r="B613" s="105"/>
      <c r="C613" s="105"/>
      <c r="D613" s="105"/>
      <c r="E613" s="105"/>
      <c r="F613" s="105"/>
      <c r="G613" s="105"/>
      <c r="H613" s="105"/>
      <c r="I613" s="143"/>
      <c r="J613" s="105"/>
      <c r="K613" s="105"/>
      <c r="L613" s="105"/>
      <c r="M613" s="105"/>
      <c r="N613" s="105"/>
      <c r="O613" s="105"/>
      <c r="P613" s="105"/>
      <c r="Q613" s="105"/>
      <c r="R613" s="105"/>
      <c r="S613" s="105"/>
      <c r="T613" s="105"/>
      <c r="U613" s="105"/>
      <c r="V613" s="105"/>
      <c r="W613" s="105"/>
      <c r="X613" s="105"/>
      <c r="Y613" s="105"/>
      <c r="Z613" s="105"/>
      <c r="AA613" s="105"/>
      <c r="AB613" s="105"/>
      <c r="AC613" s="105"/>
    </row>
    <row r="614" spans="1:29" ht="12.75" customHeight="1">
      <c r="A614" s="105"/>
      <c r="B614" s="105"/>
      <c r="C614" s="105"/>
      <c r="D614" s="105"/>
      <c r="E614" s="105"/>
      <c r="F614" s="105"/>
      <c r="G614" s="105"/>
      <c r="H614" s="105"/>
      <c r="I614" s="143"/>
      <c r="J614" s="105"/>
      <c r="K614" s="105"/>
      <c r="L614" s="105"/>
      <c r="M614" s="105"/>
      <c r="N614" s="105"/>
      <c r="O614" s="105"/>
      <c r="P614" s="105"/>
      <c r="Q614" s="105"/>
      <c r="R614" s="105"/>
      <c r="S614" s="105"/>
      <c r="T614" s="105"/>
      <c r="U614" s="105"/>
      <c r="V614" s="105"/>
      <c r="W614" s="105"/>
      <c r="X614" s="105"/>
      <c r="Y614" s="105"/>
      <c r="Z614" s="105"/>
      <c r="AA614" s="105"/>
      <c r="AB614" s="105"/>
      <c r="AC614" s="105"/>
    </row>
    <row r="615" spans="1:29" ht="12.75" customHeight="1">
      <c r="A615" s="105"/>
      <c r="B615" s="105"/>
      <c r="C615" s="105"/>
      <c r="D615" s="105"/>
      <c r="E615" s="105"/>
      <c r="F615" s="105"/>
      <c r="G615" s="105"/>
      <c r="H615" s="105"/>
      <c r="I615" s="143"/>
      <c r="J615" s="105"/>
      <c r="K615" s="105"/>
      <c r="L615" s="105"/>
      <c r="M615" s="105"/>
      <c r="N615" s="105"/>
      <c r="O615" s="105"/>
      <c r="P615" s="105"/>
      <c r="Q615" s="105"/>
      <c r="R615" s="105"/>
      <c r="S615" s="105"/>
      <c r="T615" s="105"/>
      <c r="U615" s="105"/>
      <c r="V615" s="105"/>
      <c r="W615" s="105"/>
      <c r="X615" s="105"/>
      <c r="Y615" s="105"/>
      <c r="Z615" s="105"/>
      <c r="AA615" s="105"/>
      <c r="AB615" s="105"/>
      <c r="AC615" s="105"/>
    </row>
    <row r="616" spans="1:29" ht="12.75" customHeight="1">
      <c r="A616" s="105"/>
      <c r="B616" s="105"/>
      <c r="C616" s="105"/>
      <c r="D616" s="105"/>
      <c r="E616" s="105"/>
      <c r="F616" s="105"/>
      <c r="G616" s="105"/>
      <c r="H616" s="105"/>
      <c r="I616" s="143"/>
      <c r="J616" s="105"/>
      <c r="K616" s="105"/>
      <c r="L616" s="105"/>
      <c r="M616" s="105"/>
      <c r="N616" s="105"/>
      <c r="O616" s="105"/>
      <c r="P616" s="105"/>
      <c r="Q616" s="105"/>
      <c r="R616" s="105"/>
      <c r="S616" s="105"/>
      <c r="T616" s="105"/>
      <c r="U616" s="105"/>
      <c r="V616" s="105"/>
      <c r="W616" s="105"/>
      <c r="X616" s="105"/>
      <c r="Y616" s="105"/>
      <c r="Z616" s="105"/>
      <c r="AA616" s="105"/>
      <c r="AB616" s="105"/>
      <c r="AC616" s="105"/>
    </row>
    <row r="617" spans="1:29" ht="12.75" customHeight="1">
      <c r="A617" s="105"/>
      <c r="B617" s="105"/>
      <c r="C617" s="105"/>
      <c r="D617" s="105"/>
      <c r="E617" s="105"/>
      <c r="F617" s="105"/>
      <c r="G617" s="105"/>
      <c r="H617" s="105"/>
      <c r="I617" s="143"/>
      <c r="J617" s="105"/>
      <c r="K617" s="105"/>
      <c r="L617" s="105"/>
      <c r="M617" s="105"/>
      <c r="N617" s="105"/>
      <c r="O617" s="105"/>
      <c r="P617" s="105"/>
      <c r="Q617" s="105"/>
      <c r="R617" s="105"/>
      <c r="S617" s="105"/>
      <c r="T617" s="105"/>
      <c r="U617" s="105"/>
      <c r="V617" s="105"/>
      <c r="W617" s="105"/>
      <c r="X617" s="105"/>
      <c r="Y617" s="105"/>
      <c r="Z617" s="105"/>
      <c r="AA617" s="105"/>
      <c r="AB617" s="105"/>
      <c r="AC617" s="105"/>
    </row>
    <row r="618" spans="1:29" ht="12.75" customHeight="1">
      <c r="A618" s="105"/>
      <c r="B618" s="105"/>
      <c r="C618" s="105"/>
      <c r="D618" s="105"/>
      <c r="E618" s="105"/>
      <c r="F618" s="105"/>
      <c r="G618" s="105"/>
      <c r="H618" s="105"/>
      <c r="I618" s="143"/>
      <c r="J618" s="105"/>
      <c r="K618" s="105"/>
      <c r="L618" s="105"/>
      <c r="M618" s="105"/>
      <c r="N618" s="105"/>
      <c r="O618" s="105"/>
      <c r="P618" s="105"/>
      <c r="Q618" s="105"/>
      <c r="R618" s="105"/>
      <c r="S618" s="105"/>
      <c r="T618" s="105"/>
      <c r="U618" s="105"/>
      <c r="V618" s="105"/>
      <c r="W618" s="105"/>
      <c r="X618" s="105"/>
      <c r="Y618" s="105"/>
      <c r="Z618" s="105"/>
      <c r="AA618" s="105"/>
      <c r="AB618" s="105"/>
      <c r="AC618" s="105"/>
    </row>
    <row r="619" spans="1:29" ht="12.75" customHeight="1">
      <c r="A619" s="105"/>
      <c r="B619" s="105"/>
      <c r="C619" s="105"/>
      <c r="D619" s="105"/>
      <c r="E619" s="105"/>
      <c r="F619" s="105"/>
      <c r="G619" s="105"/>
      <c r="H619" s="105"/>
      <c r="I619" s="143"/>
      <c r="J619" s="105"/>
      <c r="K619" s="105"/>
      <c r="L619" s="105"/>
      <c r="M619" s="105"/>
      <c r="N619" s="105"/>
      <c r="O619" s="105"/>
      <c r="P619" s="105"/>
      <c r="Q619" s="105"/>
      <c r="R619" s="105"/>
      <c r="S619" s="105"/>
      <c r="T619" s="105"/>
      <c r="U619" s="105"/>
      <c r="V619" s="105"/>
      <c r="W619" s="105"/>
      <c r="X619" s="105"/>
      <c r="Y619" s="105"/>
      <c r="Z619" s="105"/>
      <c r="AA619" s="105"/>
      <c r="AB619" s="105"/>
      <c r="AC619" s="105"/>
    </row>
    <row r="620" spans="1:29" ht="12.75" customHeight="1">
      <c r="A620" s="105"/>
      <c r="B620" s="105"/>
      <c r="C620" s="105"/>
      <c r="D620" s="105"/>
      <c r="E620" s="105"/>
      <c r="F620" s="105"/>
      <c r="G620" s="105"/>
      <c r="H620" s="105"/>
      <c r="I620" s="143"/>
      <c r="J620" s="105"/>
      <c r="K620" s="105"/>
      <c r="L620" s="105"/>
      <c r="M620" s="105"/>
      <c r="N620" s="105"/>
      <c r="O620" s="105"/>
      <c r="P620" s="105"/>
      <c r="Q620" s="105"/>
      <c r="R620" s="105"/>
      <c r="S620" s="105"/>
      <c r="T620" s="105"/>
      <c r="U620" s="105"/>
      <c r="V620" s="105"/>
      <c r="W620" s="105"/>
      <c r="X620" s="105"/>
      <c r="Y620" s="105"/>
      <c r="Z620" s="105"/>
      <c r="AA620" s="105"/>
      <c r="AB620" s="105"/>
      <c r="AC620" s="105"/>
    </row>
    <row r="621" spans="1:29" ht="12.75" customHeight="1">
      <c r="A621" s="105"/>
      <c r="B621" s="105"/>
      <c r="C621" s="105"/>
      <c r="D621" s="105"/>
      <c r="E621" s="105"/>
      <c r="F621" s="105"/>
      <c r="G621" s="105"/>
      <c r="H621" s="105"/>
      <c r="I621" s="143"/>
      <c r="J621" s="105"/>
      <c r="K621" s="105"/>
      <c r="L621" s="105"/>
      <c r="M621" s="105"/>
      <c r="N621" s="105"/>
      <c r="O621" s="105"/>
      <c r="P621" s="105"/>
      <c r="Q621" s="105"/>
      <c r="R621" s="105"/>
      <c r="S621" s="105"/>
      <c r="T621" s="105"/>
      <c r="U621" s="105"/>
      <c r="V621" s="105"/>
      <c r="W621" s="105"/>
      <c r="X621" s="105"/>
      <c r="Y621" s="105"/>
      <c r="Z621" s="105"/>
      <c r="AA621" s="105"/>
      <c r="AB621" s="105"/>
      <c r="AC621" s="105"/>
    </row>
    <row r="622" spans="1:29" ht="12.75" customHeight="1">
      <c r="A622" s="105"/>
      <c r="B622" s="105"/>
      <c r="C622" s="105"/>
      <c r="D622" s="105"/>
      <c r="E622" s="105"/>
      <c r="F622" s="105"/>
      <c r="G622" s="105"/>
      <c r="H622" s="105"/>
      <c r="I622" s="143"/>
      <c r="J622" s="105"/>
      <c r="K622" s="105"/>
      <c r="L622" s="105"/>
      <c r="M622" s="105"/>
      <c r="N622" s="105"/>
      <c r="O622" s="105"/>
      <c r="P622" s="105"/>
      <c r="Q622" s="105"/>
      <c r="R622" s="105"/>
      <c r="S622" s="105"/>
      <c r="T622" s="105"/>
      <c r="U622" s="105"/>
      <c r="V622" s="105"/>
      <c r="W622" s="105"/>
      <c r="X622" s="105"/>
      <c r="Y622" s="105"/>
      <c r="Z622" s="105"/>
      <c r="AA622" s="105"/>
      <c r="AB622" s="105"/>
      <c r="AC622" s="105"/>
    </row>
    <row r="623" spans="1:29" ht="12.75" customHeight="1">
      <c r="A623" s="105"/>
      <c r="B623" s="105"/>
      <c r="C623" s="105"/>
      <c r="D623" s="105"/>
      <c r="E623" s="105"/>
      <c r="F623" s="105"/>
      <c r="G623" s="105"/>
      <c r="H623" s="105"/>
      <c r="I623" s="143"/>
      <c r="J623" s="105"/>
      <c r="K623" s="105"/>
      <c r="L623" s="105"/>
      <c r="M623" s="105"/>
      <c r="N623" s="105"/>
      <c r="O623" s="105"/>
      <c r="P623" s="105"/>
      <c r="Q623" s="105"/>
      <c r="R623" s="105"/>
      <c r="S623" s="105"/>
      <c r="T623" s="105"/>
      <c r="U623" s="105"/>
      <c r="V623" s="105"/>
      <c r="W623" s="105"/>
      <c r="X623" s="105"/>
      <c r="Y623" s="105"/>
      <c r="Z623" s="105"/>
      <c r="AA623" s="105"/>
      <c r="AB623" s="105"/>
      <c r="AC623" s="105"/>
    </row>
    <row r="624" spans="1:29" ht="12.75" customHeight="1">
      <c r="A624" s="105"/>
      <c r="B624" s="105"/>
      <c r="C624" s="105"/>
      <c r="D624" s="105"/>
      <c r="E624" s="105"/>
      <c r="F624" s="105"/>
      <c r="G624" s="105"/>
      <c r="H624" s="105"/>
      <c r="I624" s="143"/>
      <c r="J624" s="105"/>
      <c r="K624" s="105"/>
      <c r="L624" s="105"/>
      <c r="M624" s="105"/>
      <c r="N624" s="105"/>
      <c r="O624" s="105"/>
      <c r="P624" s="105"/>
      <c r="Q624" s="105"/>
      <c r="R624" s="105"/>
      <c r="S624" s="105"/>
      <c r="T624" s="105"/>
      <c r="U624" s="105"/>
      <c r="V624" s="105"/>
      <c r="W624" s="105"/>
      <c r="X624" s="105"/>
      <c r="Y624" s="105"/>
      <c r="Z624" s="105"/>
      <c r="AA624" s="105"/>
      <c r="AB624" s="105"/>
      <c r="AC624" s="105"/>
    </row>
    <row r="625" spans="1:29" ht="12.75" customHeight="1">
      <c r="A625" s="105"/>
      <c r="B625" s="105"/>
      <c r="C625" s="105"/>
      <c r="D625" s="105"/>
      <c r="E625" s="105"/>
      <c r="F625" s="105"/>
      <c r="G625" s="105"/>
      <c r="H625" s="105"/>
      <c r="I625" s="143"/>
      <c r="J625" s="105"/>
      <c r="K625" s="105"/>
      <c r="L625" s="105"/>
      <c r="M625" s="105"/>
      <c r="N625" s="105"/>
      <c r="O625" s="105"/>
      <c r="P625" s="105"/>
      <c r="Q625" s="105"/>
      <c r="R625" s="105"/>
      <c r="S625" s="105"/>
      <c r="T625" s="105"/>
      <c r="U625" s="105"/>
      <c r="V625" s="105"/>
      <c r="W625" s="105"/>
      <c r="X625" s="105"/>
      <c r="Y625" s="105"/>
      <c r="Z625" s="105"/>
      <c r="AA625" s="105"/>
      <c r="AB625" s="105"/>
      <c r="AC625" s="105"/>
    </row>
    <row r="626" spans="1:29" ht="12.75" customHeight="1">
      <c r="A626" s="105"/>
      <c r="B626" s="105"/>
      <c r="C626" s="105"/>
      <c r="D626" s="105"/>
      <c r="E626" s="105"/>
      <c r="F626" s="105"/>
      <c r="G626" s="105"/>
      <c r="H626" s="105"/>
      <c r="I626" s="143"/>
      <c r="J626" s="105"/>
      <c r="K626" s="105"/>
      <c r="L626" s="105"/>
      <c r="M626" s="105"/>
      <c r="N626" s="105"/>
      <c r="O626" s="105"/>
      <c r="P626" s="105"/>
      <c r="Q626" s="105"/>
      <c r="R626" s="105"/>
      <c r="S626" s="105"/>
      <c r="T626" s="105"/>
      <c r="U626" s="105"/>
      <c r="V626" s="105"/>
      <c r="W626" s="105"/>
      <c r="X626" s="105"/>
      <c r="Y626" s="105"/>
      <c r="Z626" s="105"/>
      <c r="AA626" s="105"/>
      <c r="AB626" s="105"/>
      <c r="AC626" s="105"/>
    </row>
    <row r="627" spans="1:29" ht="12.75" customHeight="1">
      <c r="A627" s="105"/>
      <c r="B627" s="105"/>
      <c r="C627" s="105"/>
      <c r="D627" s="105"/>
      <c r="E627" s="105"/>
      <c r="F627" s="105"/>
      <c r="G627" s="105"/>
      <c r="H627" s="105"/>
      <c r="I627" s="143"/>
      <c r="J627" s="105"/>
      <c r="K627" s="105"/>
      <c r="L627" s="105"/>
      <c r="M627" s="105"/>
      <c r="N627" s="105"/>
      <c r="O627" s="105"/>
      <c r="P627" s="105"/>
      <c r="Q627" s="105"/>
      <c r="R627" s="105"/>
      <c r="S627" s="105"/>
      <c r="T627" s="105"/>
      <c r="U627" s="105"/>
      <c r="V627" s="105"/>
      <c r="W627" s="105"/>
      <c r="X627" s="105"/>
      <c r="Y627" s="105"/>
      <c r="Z627" s="105"/>
      <c r="AA627" s="105"/>
      <c r="AB627" s="105"/>
      <c r="AC627" s="105"/>
    </row>
    <row r="628" spans="1:29" ht="12.75" customHeight="1">
      <c r="A628" s="105"/>
      <c r="B628" s="105"/>
      <c r="C628" s="105"/>
      <c r="D628" s="105"/>
      <c r="E628" s="105"/>
      <c r="F628" s="105"/>
      <c r="G628" s="105"/>
      <c r="H628" s="105"/>
      <c r="I628" s="143"/>
      <c r="J628" s="105"/>
      <c r="K628" s="105"/>
      <c r="L628" s="105"/>
      <c r="M628" s="105"/>
      <c r="N628" s="105"/>
      <c r="O628" s="105"/>
      <c r="P628" s="105"/>
      <c r="Q628" s="105"/>
      <c r="R628" s="105"/>
      <c r="S628" s="105"/>
      <c r="T628" s="105"/>
      <c r="U628" s="105"/>
      <c r="V628" s="105"/>
      <c r="W628" s="105"/>
      <c r="X628" s="105"/>
      <c r="Y628" s="105"/>
      <c r="Z628" s="105"/>
      <c r="AA628" s="105"/>
      <c r="AB628" s="105"/>
      <c r="AC628" s="105"/>
    </row>
    <row r="629" spans="1:29" ht="12.75" customHeight="1">
      <c r="A629" s="105"/>
      <c r="B629" s="105"/>
      <c r="C629" s="105"/>
      <c r="D629" s="105"/>
      <c r="E629" s="105"/>
      <c r="F629" s="105"/>
      <c r="G629" s="105"/>
      <c r="H629" s="105"/>
      <c r="I629" s="143"/>
      <c r="J629" s="105"/>
      <c r="K629" s="105"/>
      <c r="L629" s="105"/>
      <c r="M629" s="105"/>
      <c r="N629" s="105"/>
      <c r="O629" s="105"/>
      <c r="P629" s="105"/>
      <c r="Q629" s="105"/>
      <c r="R629" s="105"/>
      <c r="S629" s="105"/>
      <c r="T629" s="105"/>
      <c r="U629" s="105"/>
      <c r="V629" s="105"/>
      <c r="W629" s="105"/>
      <c r="X629" s="105"/>
      <c r="Y629" s="105"/>
      <c r="Z629" s="105"/>
      <c r="AA629" s="105"/>
      <c r="AB629" s="105"/>
      <c r="AC629" s="105"/>
    </row>
    <row r="630" spans="1:29" ht="12.75" customHeight="1">
      <c r="A630" s="105"/>
      <c r="B630" s="105"/>
      <c r="C630" s="105"/>
      <c r="D630" s="105"/>
      <c r="E630" s="105"/>
      <c r="F630" s="105"/>
      <c r="G630" s="105"/>
      <c r="H630" s="105"/>
      <c r="I630" s="143"/>
      <c r="J630" s="105"/>
      <c r="K630" s="105"/>
      <c r="L630" s="105"/>
      <c r="M630" s="105"/>
      <c r="N630" s="105"/>
      <c r="O630" s="105"/>
      <c r="P630" s="105"/>
      <c r="Q630" s="105"/>
      <c r="R630" s="105"/>
      <c r="S630" s="105"/>
      <c r="T630" s="105"/>
      <c r="U630" s="105"/>
      <c r="V630" s="105"/>
      <c r="W630" s="105"/>
      <c r="X630" s="105"/>
      <c r="Y630" s="105"/>
      <c r="Z630" s="105"/>
      <c r="AA630" s="105"/>
      <c r="AB630" s="105"/>
      <c r="AC630" s="105"/>
    </row>
    <row r="631" spans="1:29" ht="12.75" customHeight="1">
      <c r="A631" s="105"/>
      <c r="B631" s="105"/>
      <c r="C631" s="105"/>
      <c r="D631" s="105"/>
      <c r="E631" s="105"/>
      <c r="F631" s="105"/>
      <c r="G631" s="105"/>
      <c r="H631" s="105"/>
      <c r="I631" s="143"/>
      <c r="J631" s="105"/>
      <c r="K631" s="105"/>
      <c r="L631" s="105"/>
      <c r="M631" s="105"/>
      <c r="N631" s="105"/>
      <c r="O631" s="105"/>
      <c r="P631" s="105"/>
      <c r="Q631" s="105"/>
      <c r="R631" s="105"/>
      <c r="S631" s="105"/>
      <c r="T631" s="105"/>
      <c r="U631" s="105"/>
      <c r="V631" s="105"/>
      <c r="W631" s="105"/>
      <c r="X631" s="105"/>
      <c r="Y631" s="105"/>
      <c r="Z631" s="105"/>
      <c r="AA631" s="105"/>
      <c r="AB631" s="105"/>
      <c r="AC631" s="105"/>
    </row>
    <row r="632" spans="1:29" ht="12.75" customHeight="1">
      <c r="A632" s="105"/>
      <c r="B632" s="105"/>
      <c r="C632" s="105"/>
      <c r="D632" s="105"/>
      <c r="E632" s="105"/>
      <c r="F632" s="105"/>
      <c r="G632" s="105"/>
      <c r="H632" s="105"/>
      <c r="I632" s="143"/>
      <c r="J632" s="105"/>
      <c r="K632" s="105"/>
      <c r="L632" s="105"/>
      <c r="M632" s="105"/>
      <c r="N632" s="105"/>
      <c r="O632" s="105"/>
      <c r="P632" s="105"/>
      <c r="Q632" s="105"/>
      <c r="R632" s="105"/>
      <c r="S632" s="105"/>
      <c r="T632" s="105"/>
      <c r="U632" s="105"/>
      <c r="V632" s="105"/>
      <c r="W632" s="105"/>
      <c r="X632" s="105"/>
      <c r="Y632" s="105"/>
      <c r="Z632" s="105"/>
      <c r="AA632" s="105"/>
      <c r="AB632" s="105"/>
      <c r="AC632" s="105"/>
    </row>
    <row r="633" spans="1:29" ht="12.75" customHeight="1">
      <c r="A633" s="105"/>
      <c r="B633" s="105"/>
      <c r="C633" s="105"/>
      <c r="D633" s="105"/>
      <c r="E633" s="105"/>
      <c r="F633" s="105"/>
      <c r="G633" s="105"/>
      <c r="H633" s="105"/>
      <c r="I633" s="143"/>
      <c r="J633" s="105"/>
      <c r="K633" s="105"/>
      <c r="L633" s="105"/>
      <c r="M633" s="105"/>
      <c r="N633" s="105"/>
      <c r="O633" s="105"/>
      <c r="P633" s="105"/>
      <c r="Q633" s="105"/>
      <c r="R633" s="105"/>
      <c r="S633" s="105"/>
      <c r="T633" s="105"/>
      <c r="U633" s="105"/>
      <c r="V633" s="105"/>
      <c r="W633" s="105"/>
      <c r="X633" s="105"/>
      <c r="Y633" s="105"/>
      <c r="Z633" s="105"/>
      <c r="AA633" s="105"/>
      <c r="AB633" s="105"/>
      <c r="AC633" s="105"/>
    </row>
    <row r="634" spans="1:29" ht="12.75" customHeight="1">
      <c r="A634" s="105"/>
      <c r="B634" s="105"/>
      <c r="C634" s="105"/>
      <c r="D634" s="105"/>
      <c r="E634" s="105"/>
      <c r="F634" s="105"/>
      <c r="G634" s="105"/>
      <c r="H634" s="105"/>
      <c r="I634" s="143"/>
      <c r="J634" s="105"/>
      <c r="K634" s="105"/>
      <c r="L634" s="105"/>
      <c r="M634" s="105"/>
      <c r="N634" s="105"/>
      <c r="O634" s="105"/>
      <c r="P634" s="105"/>
      <c r="Q634" s="105"/>
      <c r="R634" s="105"/>
      <c r="S634" s="105"/>
      <c r="T634" s="105"/>
      <c r="U634" s="105"/>
      <c r="V634" s="105"/>
      <c r="W634" s="105"/>
      <c r="X634" s="105"/>
      <c r="Y634" s="105"/>
      <c r="Z634" s="105"/>
      <c r="AA634" s="105"/>
      <c r="AB634" s="105"/>
      <c r="AC634" s="105"/>
    </row>
    <row r="635" spans="1:29" ht="12.75" customHeight="1">
      <c r="A635" s="105"/>
      <c r="B635" s="105"/>
      <c r="C635" s="105"/>
      <c r="D635" s="105"/>
      <c r="E635" s="105"/>
      <c r="F635" s="105"/>
      <c r="G635" s="105"/>
      <c r="H635" s="105"/>
      <c r="I635" s="143"/>
      <c r="J635" s="105"/>
      <c r="K635" s="105"/>
      <c r="L635" s="105"/>
      <c r="M635" s="105"/>
      <c r="N635" s="105"/>
      <c r="O635" s="105"/>
      <c r="P635" s="105"/>
      <c r="Q635" s="105"/>
      <c r="R635" s="105"/>
      <c r="S635" s="105"/>
      <c r="T635" s="105"/>
      <c r="U635" s="105"/>
      <c r="V635" s="105"/>
      <c r="W635" s="105"/>
      <c r="X635" s="105"/>
      <c r="Y635" s="105"/>
      <c r="Z635" s="105"/>
      <c r="AA635" s="105"/>
      <c r="AB635" s="105"/>
      <c r="AC635" s="105"/>
    </row>
    <row r="636" spans="1:29" ht="12.75" customHeight="1">
      <c r="A636" s="105"/>
      <c r="B636" s="105"/>
      <c r="C636" s="105"/>
      <c r="D636" s="105"/>
      <c r="E636" s="105"/>
      <c r="F636" s="105"/>
      <c r="G636" s="105"/>
      <c r="H636" s="105"/>
      <c r="I636" s="143"/>
      <c r="J636" s="105"/>
      <c r="K636" s="105"/>
      <c r="L636" s="105"/>
      <c r="M636" s="105"/>
      <c r="N636" s="105"/>
      <c r="O636" s="105"/>
      <c r="P636" s="105"/>
      <c r="Q636" s="105"/>
      <c r="R636" s="105"/>
      <c r="S636" s="105"/>
      <c r="T636" s="105"/>
      <c r="U636" s="105"/>
      <c r="V636" s="105"/>
      <c r="W636" s="105"/>
      <c r="X636" s="105"/>
      <c r="Y636" s="105"/>
      <c r="Z636" s="105"/>
      <c r="AA636" s="105"/>
      <c r="AB636" s="105"/>
      <c r="AC636" s="105"/>
    </row>
    <row r="637" spans="1:29" ht="12.75" customHeight="1">
      <c r="A637" s="105"/>
      <c r="B637" s="105"/>
      <c r="C637" s="105"/>
      <c r="D637" s="105"/>
      <c r="E637" s="105"/>
      <c r="F637" s="105"/>
      <c r="G637" s="105"/>
      <c r="H637" s="105"/>
      <c r="I637" s="143"/>
      <c r="J637" s="105"/>
      <c r="K637" s="105"/>
      <c r="L637" s="105"/>
      <c r="M637" s="105"/>
      <c r="N637" s="105"/>
      <c r="O637" s="105"/>
      <c r="P637" s="105"/>
      <c r="Q637" s="105"/>
      <c r="R637" s="105"/>
      <c r="S637" s="105"/>
      <c r="T637" s="105"/>
      <c r="U637" s="105"/>
      <c r="V637" s="105"/>
      <c r="W637" s="105"/>
      <c r="X637" s="105"/>
      <c r="Y637" s="105"/>
      <c r="Z637" s="105"/>
      <c r="AA637" s="105"/>
      <c r="AB637" s="105"/>
      <c r="AC637" s="105"/>
    </row>
    <row r="638" spans="1:29" ht="12.75" customHeight="1">
      <c r="A638" s="105"/>
      <c r="B638" s="105"/>
      <c r="C638" s="105"/>
      <c r="D638" s="105"/>
      <c r="E638" s="105"/>
      <c r="F638" s="105"/>
      <c r="G638" s="105"/>
      <c r="H638" s="105"/>
      <c r="I638" s="143"/>
      <c r="J638" s="105"/>
      <c r="K638" s="105"/>
      <c r="L638" s="105"/>
      <c r="M638" s="105"/>
      <c r="N638" s="105"/>
      <c r="O638" s="105"/>
      <c r="P638" s="105"/>
      <c r="Q638" s="105"/>
      <c r="R638" s="105"/>
      <c r="S638" s="105"/>
      <c r="T638" s="105"/>
      <c r="U638" s="105"/>
      <c r="V638" s="105"/>
      <c r="W638" s="105"/>
      <c r="X638" s="105"/>
      <c r="Y638" s="105"/>
      <c r="Z638" s="105"/>
      <c r="AA638" s="105"/>
      <c r="AB638" s="105"/>
      <c r="AC638" s="105"/>
    </row>
    <row r="639" spans="1:29" ht="12.75" customHeight="1">
      <c r="A639" s="105"/>
      <c r="B639" s="105"/>
      <c r="C639" s="105"/>
      <c r="D639" s="105"/>
      <c r="E639" s="105"/>
      <c r="F639" s="105"/>
      <c r="G639" s="105"/>
      <c r="H639" s="105"/>
      <c r="I639" s="143"/>
      <c r="J639" s="105"/>
      <c r="K639" s="105"/>
      <c r="L639" s="105"/>
      <c r="M639" s="105"/>
      <c r="N639" s="105"/>
      <c r="O639" s="105"/>
      <c r="P639" s="105"/>
      <c r="Q639" s="105"/>
      <c r="R639" s="105"/>
      <c r="S639" s="105"/>
      <c r="T639" s="105"/>
      <c r="U639" s="105"/>
      <c r="V639" s="105"/>
      <c r="W639" s="105"/>
      <c r="X639" s="105"/>
      <c r="Y639" s="105"/>
      <c r="Z639" s="105"/>
      <c r="AA639" s="105"/>
      <c r="AB639" s="105"/>
      <c r="AC639" s="105"/>
    </row>
    <row r="640" spans="1:29" ht="12.75" customHeight="1">
      <c r="A640" s="105"/>
      <c r="B640" s="105"/>
      <c r="C640" s="105"/>
      <c r="D640" s="105"/>
      <c r="E640" s="105"/>
      <c r="F640" s="105"/>
      <c r="G640" s="105"/>
      <c r="H640" s="105"/>
      <c r="I640" s="143"/>
      <c r="J640" s="105"/>
      <c r="K640" s="105"/>
      <c r="L640" s="105"/>
      <c r="M640" s="105"/>
      <c r="N640" s="105"/>
      <c r="O640" s="105"/>
      <c r="P640" s="105"/>
      <c r="Q640" s="105"/>
      <c r="R640" s="105"/>
      <c r="S640" s="105"/>
      <c r="T640" s="105"/>
      <c r="U640" s="105"/>
      <c r="V640" s="105"/>
      <c r="W640" s="105"/>
      <c r="X640" s="105"/>
      <c r="Y640" s="105"/>
      <c r="Z640" s="105"/>
      <c r="AA640" s="105"/>
      <c r="AB640" s="105"/>
      <c r="AC640" s="105"/>
    </row>
    <row r="641" spans="1:29" ht="12.75" customHeight="1">
      <c r="A641" s="105"/>
      <c r="B641" s="105"/>
      <c r="C641" s="105"/>
      <c r="D641" s="105"/>
      <c r="E641" s="105"/>
      <c r="F641" s="105"/>
      <c r="G641" s="105"/>
      <c r="H641" s="105"/>
      <c r="I641" s="143"/>
      <c r="J641" s="105"/>
      <c r="K641" s="105"/>
      <c r="L641" s="105"/>
      <c r="M641" s="105"/>
      <c r="N641" s="105"/>
      <c r="O641" s="105"/>
      <c r="P641" s="105"/>
      <c r="Q641" s="105"/>
      <c r="R641" s="105"/>
      <c r="S641" s="105"/>
      <c r="T641" s="105"/>
      <c r="U641" s="105"/>
      <c r="V641" s="105"/>
      <c r="W641" s="105"/>
      <c r="X641" s="105"/>
      <c r="Y641" s="105"/>
      <c r="Z641" s="105"/>
      <c r="AA641" s="105"/>
      <c r="AB641" s="105"/>
      <c r="AC641" s="105"/>
    </row>
    <row r="642" spans="1:29" ht="12.75" customHeight="1">
      <c r="A642" s="105"/>
      <c r="B642" s="105"/>
      <c r="C642" s="105"/>
      <c r="D642" s="105"/>
      <c r="E642" s="105"/>
      <c r="F642" s="105"/>
      <c r="G642" s="105"/>
      <c r="H642" s="105"/>
      <c r="I642" s="143"/>
      <c r="J642" s="105"/>
      <c r="K642" s="105"/>
      <c r="L642" s="105"/>
      <c r="M642" s="105"/>
      <c r="N642" s="105"/>
      <c r="O642" s="105"/>
      <c r="P642" s="105"/>
      <c r="Q642" s="105"/>
      <c r="R642" s="105"/>
      <c r="S642" s="105"/>
      <c r="T642" s="105"/>
      <c r="U642" s="105"/>
      <c r="V642" s="105"/>
      <c r="W642" s="105"/>
      <c r="X642" s="105"/>
      <c r="Y642" s="105"/>
      <c r="Z642" s="105"/>
      <c r="AA642" s="105"/>
      <c r="AB642" s="105"/>
      <c r="AC642" s="105"/>
    </row>
    <row r="643" spans="1:29" ht="12.75" customHeight="1">
      <c r="A643" s="105"/>
      <c r="B643" s="105"/>
      <c r="C643" s="105"/>
      <c r="D643" s="105"/>
      <c r="E643" s="105"/>
      <c r="F643" s="105"/>
      <c r="G643" s="105"/>
      <c r="H643" s="105"/>
      <c r="I643" s="143"/>
      <c r="J643" s="105"/>
      <c r="K643" s="105"/>
      <c r="L643" s="105"/>
      <c r="M643" s="105"/>
      <c r="N643" s="105"/>
      <c r="O643" s="105"/>
      <c r="P643" s="105"/>
      <c r="Q643" s="105"/>
      <c r="R643" s="105"/>
      <c r="S643" s="105"/>
      <c r="T643" s="105"/>
      <c r="U643" s="105"/>
      <c r="V643" s="105"/>
      <c r="W643" s="105"/>
      <c r="X643" s="105"/>
      <c r="Y643" s="105"/>
      <c r="Z643" s="105"/>
      <c r="AA643" s="105"/>
      <c r="AB643" s="105"/>
      <c r="AC643" s="105"/>
    </row>
    <row r="644" spans="1:29" ht="12.75" customHeight="1">
      <c r="A644" s="105"/>
      <c r="B644" s="105"/>
      <c r="C644" s="105"/>
      <c r="D644" s="105"/>
      <c r="E644" s="105"/>
      <c r="F644" s="105"/>
      <c r="G644" s="105"/>
      <c r="H644" s="105"/>
      <c r="I644" s="143"/>
      <c r="J644" s="105"/>
      <c r="K644" s="105"/>
      <c r="L644" s="105"/>
      <c r="M644" s="105"/>
      <c r="N644" s="105"/>
      <c r="O644" s="105"/>
      <c r="P644" s="105"/>
      <c r="Q644" s="105"/>
      <c r="R644" s="105"/>
      <c r="S644" s="105"/>
      <c r="T644" s="105"/>
      <c r="U644" s="105"/>
      <c r="V644" s="105"/>
      <c r="W644" s="105"/>
      <c r="X644" s="105"/>
      <c r="Y644" s="105"/>
      <c r="Z644" s="105"/>
      <c r="AA644" s="105"/>
      <c r="AB644" s="105"/>
      <c r="AC644" s="105"/>
    </row>
    <row r="645" spans="1:29" ht="12.75" customHeight="1">
      <c r="A645" s="105"/>
      <c r="B645" s="105"/>
      <c r="C645" s="105"/>
      <c r="D645" s="105"/>
      <c r="E645" s="105"/>
      <c r="F645" s="105"/>
      <c r="G645" s="105"/>
      <c r="H645" s="105"/>
      <c r="I645" s="143"/>
      <c r="J645" s="105"/>
      <c r="K645" s="105"/>
      <c r="L645" s="105"/>
      <c r="M645" s="105"/>
      <c r="N645" s="105"/>
      <c r="O645" s="105"/>
      <c r="P645" s="105"/>
      <c r="Q645" s="105"/>
      <c r="R645" s="105"/>
      <c r="S645" s="105"/>
      <c r="T645" s="105"/>
      <c r="U645" s="105"/>
      <c r="V645" s="105"/>
      <c r="W645" s="105"/>
      <c r="X645" s="105"/>
      <c r="Y645" s="105"/>
      <c r="Z645" s="105"/>
      <c r="AA645" s="105"/>
      <c r="AB645" s="105"/>
      <c r="AC645" s="105"/>
    </row>
    <row r="646" spans="1:29" ht="12.75" customHeight="1">
      <c r="A646" s="105"/>
      <c r="B646" s="105"/>
      <c r="C646" s="105"/>
      <c r="D646" s="105"/>
      <c r="E646" s="105"/>
      <c r="F646" s="105"/>
      <c r="G646" s="105"/>
      <c r="H646" s="105"/>
      <c r="I646" s="143"/>
      <c r="J646" s="105"/>
      <c r="K646" s="105"/>
      <c r="L646" s="105"/>
      <c r="M646" s="105"/>
      <c r="N646" s="105"/>
      <c r="O646" s="105"/>
      <c r="P646" s="105"/>
      <c r="Q646" s="105"/>
      <c r="R646" s="105"/>
      <c r="S646" s="105"/>
      <c r="T646" s="105"/>
      <c r="U646" s="105"/>
      <c r="V646" s="105"/>
      <c r="W646" s="105"/>
      <c r="X646" s="105"/>
      <c r="Y646" s="105"/>
      <c r="Z646" s="105"/>
      <c r="AA646" s="105"/>
      <c r="AB646" s="105"/>
      <c r="AC646" s="105"/>
    </row>
    <row r="647" spans="1:29" ht="12.75" customHeight="1">
      <c r="A647" s="105"/>
      <c r="B647" s="105"/>
      <c r="C647" s="105"/>
      <c r="D647" s="105"/>
      <c r="E647" s="105"/>
      <c r="F647" s="105"/>
      <c r="G647" s="105"/>
      <c r="H647" s="105"/>
      <c r="I647" s="143"/>
      <c r="J647" s="105"/>
      <c r="K647" s="105"/>
      <c r="L647" s="105"/>
      <c r="M647" s="105"/>
      <c r="N647" s="105"/>
      <c r="O647" s="105"/>
      <c r="P647" s="105"/>
      <c r="Q647" s="105"/>
      <c r="R647" s="105"/>
      <c r="S647" s="105"/>
      <c r="T647" s="105"/>
      <c r="U647" s="105"/>
      <c r="V647" s="105"/>
      <c r="W647" s="105"/>
      <c r="X647" s="105"/>
      <c r="Y647" s="105"/>
      <c r="Z647" s="105"/>
      <c r="AA647" s="105"/>
      <c r="AB647" s="105"/>
      <c r="AC647" s="105"/>
    </row>
    <row r="648" spans="1:29" ht="12.75" customHeight="1">
      <c r="A648" s="105"/>
      <c r="B648" s="105"/>
      <c r="C648" s="105"/>
      <c r="D648" s="105"/>
      <c r="E648" s="105"/>
      <c r="F648" s="105"/>
      <c r="G648" s="105"/>
      <c r="H648" s="105"/>
      <c r="I648" s="143"/>
      <c r="J648" s="105"/>
      <c r="K648" s="105"/>
      <c r="L648" s="105"/>
      <c r="M648" s="105"/>
      <c r="N648" s="105"/>
      <c r="O648" s="105"/>
      <c r="P648" s="105"/>
      <c r="Q648" s="105"/>
      <c r="R648" s="105"/>
      <c r="S648" s="105"/>
      <c r="T648" s="105"/>
      <c r="U648" s="105"/>
      <c r="V648" s="105"/>
      <c r="W648" s="105"/>
      <c r="X648" s="105"/>
      <c r="Y648" s="105"/>
      <c r="Z648" s="105"/>
      <c r="AA648" s="105"/>
      <c r="AB648" s="105"/>
      <c r="AC648" s="105"/>
    </row>
    <row r="649" spans="1:29" ht="12.75" customHeight="1">
      <c r="A649" s="105"/>
      <c r="B649" s="105"/>
      <c r="C649" s="105"/>
      <c r="D649" s="105"/>
      <c r="E649" s="105"/>
      <c r="F649" s="105"/>
      <c r="G649" s="105"/>
      <c r="H649" s="105"/>
      <c r="I649" s="143"/>
      <c r="J649" s="105"/>
      <c r="K649" s="105"/>
      <c r="L649" s="105"/>
      <c r="M649" s="105"/>
      <c r="N649" s="105"/>
      <c r="O649" s="105"/>
      <c r="P649" s="105"/>
      <c r="Q649" s="105"/>
      <c r="R649" s="105"/>
      <c r="S649" s="105"/>
      <c r="T649" s="105"/>
      <c r="U649" s="105"/>
      <c r="V649" s="105"/>
      <c r="W649" s="105"/>
      <c r="X649" s="105"/>
      <c r="Y649" s="105"/>
      <c r="Z649" s="105"/>
      <c r="AA649" s="105"/>
      <c r="AB649" s="105"/>
      <c r="AC649" s="105"/>
    </row>
    <row r="650" spans="1:29" ht="12.75" customHeight="1">
      <c r="A650" s="105"/>
      <c r="B650" s="105"/>
      <c r="C650" s="105"/>
      <c r="D650" s="105"/>
      <c r="E650" s="105"/>
      <c r="F650" s="105"/>
      <c r="G650" s="105"/>
      <c r="H650" s="105"/>
      <c r="I650" s="143"/>
      <c r="J650" s="105"/>
      <c r="K650" s="105"/>
      <c r="L650" s="105"/>
      <c r="M650" s="105"/>
      <c r="N650" s="105"/>
      <c r="O650" s="105"/>
      <c r="P650" s="105"/>
      <c r="Q650" s="105"/>
      <c r="R650" s="105"/>
      <c r="S650" s="105"/>
      <c r="T650" s="105"/>
      <c r="U650" s="105"/>
      <c r="V650" s="105"/>
      <c r="W650" s="105"/>
      <c r="X650" s="105"/>
      <c r="Y650" s="105"/>
      <c r="Z650" s="105"/>
      <c r="AA650" s="105"/>
      <c r="AB650" s="105"/>
      <c r="AC650" s="105"/>
    </row>
    <row r="651" spans="1:29" ht="12.75" customHeight="1">
      <c r="A651" s="105"/>
      <c r="B651" s="105"/>
      <c r="C651" s="105"/>
      <c r="D651" s="105"/>
      <c r="E651" s="105"/>
      <c r="F651" s="105"/>
      <c r="G651" s="105"/>
      <c r="H651" s="105"/>
      <c r="I651" s="143"/>
      <c r="J651" s="105"/>
      <c r="K651" s="105"/>
      <c r="L651" s="105"/>
      <c r="M651" s="105"/>
      <c r="N651" s="105"/>
      <c r="O651" s="105"/>
      <c r="P651" s="105"/>
      <c r="Q651" s="105"/>
      <c r="R651" s="105"/>
      <c r="S651" s="105"/>
      <c r="T651" s="105"/>
      <c r="U651" s="105"/>
      <c r="V651" s="105"/>
      <c r="W651" s="105"/>
      <c r="X651" s="105"/>
      <c r="Y651" s="105"/>
      <c r="Z651" s="105"/>
      <c r="AA651" s="105"/>
      <c r="AB651" s="105"/>
      <c r="AC651" s="105"/>
    </row>
    <row r="652" spans="1:29" ht="12.75" customHeight="1">
      <c r="A652" s="105"/>
      <c r="B652" s="105"/>
      <c r="C652" s="105"/>
      <c r="D652" s="105"/>
      <c r="E652" s="105"/>
      <c r="F652" s="105"/>
      <c r="G652" s="105"/>
      <c r="H652" s="105"/>
      <c r="I652" s="143"/>
      <c r="J652" s="105"/>
      <c r="K652" s="105"/>
      <c r="L652" s="105"/>
      <c r="M652" s="105"/>
      <c r="N652" s="105"/>
      <c r="O652" s="105"/>
      <c r="P652" s="105"/>
      <c r="Q652" s="105"/>
      <c r="R652" s="105"/>
      <c r="S652" s="105"/>
      <c r="T652" s="105"/>
      <c r="U652" s="105"/>
      <c r="V652" s="105"/>
      <c r="W652" s="105"/>
      <c r="X652" s="105"/>
      <c r="Y652" s="105"/>
      <c r="Z652" s="105"/>
      <c r="AA652" s="105"/>
      <c r="AB652" s="105"/>
      <c r="AC652" s="105"/>
    </row>
    <row r="653" spans="1:29" ht="12.75" customHeight="1">
      <c r="A653" s="105"/>
      <c r="B653" s="105"/>
      <c r="C653" s="105"/>
      <c r="D653" s="105"/>
      <c r="E653" s="105"/>
      <c r="F653" s="105"/>
      <c r="G653" s="105"/>
      <c r="H653" s="105"/>
      <c r="I653" s="143"/>
      <c r="J653" s="105"/>
      <c r="K653" s="105"/>
      <c r="L653" s="105"/>
      <c r="M653" s="105"/>
      <c r="N653" s="105"/>
      <c r="O653" s="105"/>
      <c r="P653" s="105"/>
      <c r="Q653" s="105"/>
      <c r="R653" s="105"/>
      <c r="S653" s="105"/>
      <c r="T653" s="105"/>
      <c r="U653" s="105"/>
      <c r="V653" s="105"/>
      <c r="W653" s="105"/>
      <c r="X653" s="105"/>
      <c r="Y653" s="105"/>
      <c r="Z653" s="105"/>
      <c r="AA653" s="105"/>
      <c r="AB653" s="105"/>
      <c r="AC653" s="105"/>
    </row>
    <row r="654" spans="1:29" ht="12.75" customHeight="1">
      <c r="A654" s="105"/>
      <c r="B654" s="105"/>
      <c r="C654" s="105"/>
      <c r="D654" s="105"/>
      <c r="E654" s="105"/>
      <c r="F654" s="105"/>
      <c r="G654" s="105"/>
      <c r="H654" s="105"/>
      <c r="I654" s="143"/>
      <c r="J654" s="105"/>
      <c r="K654" s="105"/>
      <c r="L654" s="105"/>
      <c r="M654" s="105"/>
      <c r="N654" s="105"/>
      <c r="O654" s="105"/>
      <c r="P654" s="105"/>
      <c r="Q654" s="105"/>
      <c r="R654" s="105"/>
      <c r="S654" s="105"/>
      <c r="T654" s="105"/>
      <c r="U654" s="105"/>
      <c r="V654" s="105"/>
      <c r="W654" s="105"/>
      <c r="X654" s="105"/>
      <c r="Y654" s="105"/>
      <c r="Z654" s="105"/>
      <c r="AA654" s="105"/>
      <c r="AB654" s="105"/>
      <c r="AC654" s="105"/>
    </row>
    <row r="655" spans="1:29" ht="12.75" customHeight="1">
      <c r="A655" s="105"/>
      <c r="B655" s="105"/>
      <c r="C655" s="105"/>
      <c r="D655" s="105"/>
      <c r="E655" s="105"/>
      <c r="F655" s="105"/>
      <c r="G655" s="105"/>
      <c r="H655" s="105"/>
      <c r="I655" s="143"/>
      <c r="J655" s="105"/>
      <c r="K655" s="105"/>
      <c r="L655" s="105"/>
      <c r="M655" s="105"/>
      <c r="N655" s="105"/>
      <c r="O655" s="105"/>
      <c r="P655" s="105"/>
      <c r="Q655" s="105"/>
      <c r="R655" s="105"/>
      <c r="S655" s="105"/>
      <c r="T655" s="105"/>
      <c r="U655" s="105"/>
      <c r="V655" s="105"/>
      <c r="W655" s="105"/>
      <c r="X655" s="105"/>
      <c r="Y655" s="105"/>
      <c r="Z655" s="105"/>
      <c r="AA655" s="105"/>
      <c r="AB655" s="105"/>
      <c r="AC655" s="105"/>
    </row>
    <row r="656" spans="1:29" ht="12.75" customHeight="1">
      <c r="A656" s="105"/>
      <c r="B656" s="105"/>
      <c r="C656" s="105"/>
      <c r="D656" s="105"/>
      <c r="E656" s="105"/>
      <c r="F656" s="105"/>
      <c r="G656" s="105"/>
      <c r="H656" s="105"/>
      <c r="I656" s="143"/>
      <c r="J656" s="105"/>
      <c r="K656" s="105"/>
      <c r="L656" s="105"/>
      <c r="M656" s="105"/>
      <c r="N656" s="105"/>
      <c r="O656" s="105"/>
      <c r="P656" s="105"/>
      <c r="Q656" s="105"/>
      <c r="R656" s="105"/>
      <c r="S656" s="105"/>
      <c r="T656" s="105"/>
      <c r="U656" s="105"/>
      <c r="V656" s="105"/>
      <c r="W656" s="105"/>
      <c r="X656" s="105"/>
      <c r="Y656" s="105"/>
      <c r="Z656" s="105"/>
      <c r="AA656" s="105"/>
      <c r="AB656" s="105"/>
      <c r="AC656" s="105"/>
    </row>
    <row r="657" spans="1:29" ht="12.75" customHeight="1">
      <c r="A657" s="105"/>
      <c r="B657" s="105"/>
      <c r="C657" s="105"/>
      <c r="D657" s="105"/>
      <c r="E657" s="105"/>
      <c r="F657" s="105"/>
      <c r="G657" s="105"/>
      <c r="H657" s="105"/>
      <c r="I657" s="143"/>
      <c r="J657" s="105"/>
      <c r="K657" s="105"/>
      <c r="L657" s="105"/>
      <c r="M657" s="105"/>
      <c r="N657" s="105"/>
      <c r="O657" s="105"/>
      <c r="P657" s="105"/>
      <c r="Q657" s="105"/>
      <c r="R657" s="105"/>
      <c r="S657" s="105"/>
      <c r="T657" s="105"/>
      <c r="U657" s="105"/>
      <c r="V657" s="105"/>
      <c r="W657" s="105"/>
      <c r="X657" s="105"/>
      <c r="Y657" s="105"/>
      <c r="Z657" s="105"/>
      <c r="AA657" s="105"/>
      <c r="AB657" s="105"/>
      <c r="AC657" s="105"/>
    </row>
    <row r="658" spans="1:29" ht="12.75" customHeight="1">
      <c r="A658" s="105"/>
      <c r="B658" s="105"/>
      <c r="C658" s="105"/>
      <c r="D658" s="105"/>
      <c r="E658" s="105"/>
      <c r="F658" s="105"/>
      <c r="G658" s="105"/>
      <c r="H658" s="105"/>
      <c r="I658" s="143"/>
      <c r="J658" s="105"/>
      <c r="K658" s="105"/>
      <c r="L658" s="105"/>
      <c r="M658" s="105"/>
      <c r="N658" s="105"/>
      <c r="O658" s="105"/>
      <c r="P658" s="105"/>
      <c r="Q658" s="105"/>
      <c r="R658" s="105"/>
      <c r="S658" s="105"/>
      <c r="T658" s="105"/>
      <c r="U658" s="105"/>
      <c r="V658" s="105"/>
      <c r="W658" s="105"/>
      <c r="X658" s="105"/>
      <c r="Y658" s="105"/>
      <c r="Z658" s="105"/>
      <c r="AA658" s="105"/>
      <c r="AB658" s="105"/>
      <c r="AC658" s="105"/>
    </row>
    <row r="659" spans="1:29" ht="12.75" customHeight="1">
      <c r="A659" s="105"/>
      <c r="B659" s="105"/>
      <c r="C659" s="105"/>
      <c r="D659" s="105"/>
      <c r="E659" s="105"/>
      <c r="F659" s="105"/>
      <c r="G659" s="105"/>
      <c r="H659" s="105"/>
      <c r="I659" s="143"/>
      <c r="J659" s="105"/>
      <c r="K659" s="105"/>
      <c r="L659" s="105"/>
      <c r="M659" s="105"/>
      <c r="N659" s="105"/>
      <c r="O659" s="105"/>
      <c r="P659" s="105"/>
      <c r="Q659" s="105"/>
      <c r="R659" s="105"/>
      <c r="S659" s="105"/>
      <c r="T659" s="105"/>
      <c r="U659" s="105"/>
      <c r="V659" s="105"/>
      <c r="W659" s="105"/>
      <c r="X659" s="105"/>
      <c r="Y659" s="105"/>
      <c r="Z659" s="105"/>
      <c r="AA659" s="105"/>
      <c r="AB659" s="105"/>
      <c r="AC659" s="105"/>
    </row>
    <row r="660" spans="1:29" ht="12.75" customHeight="1">
      <c r="A660" s="105"/>
      <c r="B660" s="105"/>
      <c r="C660" s="105"/>
      <c r="D660" s="105"/>
      <c r="E660" s="105"/>
      <c r="F660" s="105"/>
      <c r="G660" s="105"/>
      <c r="H660" s="105"/>
      <c r="I660" s="143"/>
      <c r="J660" s="105"/>
      <c r="K660" s="105"/>
      <c r="L660" s="105"/>
      <c r="M660" s="105"/>
      <c r="N660" s="105"/>
      <c r="O660" s="105"/>
      <c r="P660" s="105"/>
      <c r="Q660" s="105"/>
      <c r="R660" s="105"/>
      <c r="S660" s="105"/>
      <c r="T660" s="105"/>
      <c r="U660" s="105"/>
      <c r="V660" s="105"/>
      <c r="W660" s="105"/>
      <c r="X660" s="105"/>
      <c r="Y660" s="105"/>
      <c r="Z660" s="105"/>
      <c r="AA660" s="105"/>
      <c r="AB660" s="105"/>
      <c r="AC660" s="105"/>
    </row>
    <row r="661" spans="1:29" ht="12.75" customHeight="1">
      <c r="A661" s="105"/>
      <c r="B661" s="105"/>
      <c r="C661" s="105"/>
      <c r="D661" s="105"/>
      <c r="E661" s="105"/>
      <c r="F661" s="105"/>
      <c r="G661" s="105"/>
      <c r="H661" s="105"/>
      <c r="I661" s="143"/>
      <c r="J661" s="105"/>
      <c r="K661" s="105"/>
      <c r="L661" s="105"/>
      <c r="M661" s="105"/>
      <c r="N661" s="105"/>
      <c r="O661" s="105"/>
      <c r="P661" s="105"/>
      <c r="Q661" s="105"/>
      <c r="R661" s="105"/>
      <c r="S661" s="105"/>
      <c r="T661" s="105"/>
      <c r="U661" s="105"/>
      <c r="V661" s="105"/>
      <c r="W661" s="105"/>
      <c r="X661" s="105"/>
      <c r="Y661" s="105"/>
      <c r="Z661" s="105"/>
      <c r="AA661" s="105"/>
      <c r="AB661" s="105"/>
      <c r="AC661" s="105"/>
    </row>
    <row r="662" spans="1:29" ht="12.75" customHeight="1">
      <c r="A662" s="105"/>
      <c r="B662" s="105"/>
      <c r="C662" s="105"/>
      <c r="D662" s="105"/>
      <c r="E662" s="105"/>
      <c r="F662" s="105"/>
      <c r="G662" s="105"/>
      <c r="H662" s="105"/>
      <c r="I662" s="143"/>
      <c r="J662" s="105"/>
      <c r="K662" s="105"/>
      <c r="L662" s="105"/>
      <c r="M662" s="105"/>
      <c r="N662" s="105"/>
      <c r="O662" s="105"/>
      <c r="P662" s="105"/>
      <c r="Q662" s="105"/>
      <c r="R662" s="105"/>
      <c r="S662" s="105"/>
      <c r="T662" s="105"/>
      <c r="U662" s="105"/>
      <c r="V662" s="105"/>
      <c r="W662" s="105"/>
      <c r="X662" s="105"/>
      <c r="Y662" s="105"/>
      <c r="Z662" s="105"/>
      <c r="AA662" s="105"/>
      <c r="AB662" s="105"/>
      <c r="AC662" s="105"/>
    </row>
    <row r="663" spans="1:29" ht="12.75" customHeight="1">
      <c r="A663" s="105"/>
      <c r="B663" s="105"/>
      <c r="C663" s="105"/>
      <c r="D663" s="105"/>
      <c r="E663" s="105"/>
      <c r="F663" s="105"/>
      <c r="G663" s="105"/>
      <c r="H663" s="105"/>
      <c r="I663" s="143"/>
      <c r="J663" s="105"/>
      <c r="K663" s="105"/>
      <c r="L663" s="105"/>
      <c r="M663" s="105"/>
      <c r="N663" s="105"/>
      <c r="O663" s="105"/>
      <c r="P663" s="105"/>
      <c r="Q663" s="105"/>
      <c r="R663" s="105"/>
      <c r="S663" s="105"/>
      <c r="T663" s="105"/>
      <c r="U663" s="105"/>
      <c r="V663" s="105"/>
      <c r="W663" s="105"/>
      <c r="X663" s="105"/>
      <c r="Y663" s="105"/>
      <c r="Z663" s="105"/>
      <c r="AA663" s="105"/>
      <c r="AB663" s="105"/>
      <c r="AC663" s="105"/>
    </row>
    <row r="664" spans="1:29" ht="12.75" customHeight="1">
      <c r="A664" s="105"/>
      <c r="B664" s="105"/>
      <c r="C664" s="105"/>
      <c r="D664" s="105"/>
      <c r="E664" s="105"/>
      <c r="F664" s="105"/>
      <c r="G664" s="105"/>
      <c r="H664" s="105"/>
      <c r="I664" s="143"/>
      <c r="J664" s="105"/>
      <c r="K664" s="105"/>
      <c r="L664" s="105"/>
      <c r="M664" s="105"/>
      <c r="N664" s="105"/>
      <c r="O664" s="105"/>
      <c r="P664" s="105"/>
      <c r="Q664" s="105"/>
      <c r="R664" s="105"/>
      <c r="S664" s="105"/>
      <c r="T664" s="105"/>
      <c r="U664" s="105"/>
      <c r="V664" s="105"/>
      <c r="W664" s="105"/>
      <c r="X664" s="105"/>
      <c r="Y664" s="105"/>
      <c r="Z664" s="105"/>
      <c r="AA664" s="105"/>
      <c r="AB664" s="105"/>
      <c r="AC664" s="105"/>
    </row>
    <row r="665" spans="1:29" ht="12.75" customHeight="1">
      <c r="A665" s="105"/>
      <c r="B665" s="105"/>
      <c r="C665" s="105"/>
      <c r="D665" s="105"/>
      <c r="E665" s="105"/>
      <c r="F665" s="105"/>
      <c r="G665" s="105"/>
      <c r="H665" s="105"/>
      <c r="I665" s="143"/>
      <c r="J665" s="105"/>
      <c r="K665" s="105"/>
      <c r="L665" s="105"/>
      <c r="M665" s="105"/>
      <c r="N665" s="105"/>
      <c r="O665" s="105"/>
      <c r="P665" s="105"/>
      <c r="Q665" s="105"/>
      <c r="R665" s="105"/>
      <c r="S665" s="105"/>
      <c r="T665" s="105"/>
      <c r="U665" s="105"/>
      <c r="V665" s="105"/>
      <c r="W665" s="105"/>
      <c r="X665" s="105"/>
      <c r="Y665" s="105"/>
      <c r="Z665" s="105"/>
      <c r="AA665" s="105"/>
      <c r="AB665" s="105"/>
      <c r="AC665" s="105"/>
    </row>
    <row r="666" spans="1:29" ht="12.75" customHeight="1">
      <c r="A666" s="105"/>
      <c r="B666" s="105"/>
      <c r="C666" s="105"/>
      <c r="D666" s="105"/>
      <c r="E666" s="105"/>
      <c r="F666" s="105"/>
      <c r="G666" s="105"/>
      <c r="H666" s="105"/>
      <c r="I666" s="143"/>
      <c r="J666" s="105"/>
      <c r="K666" s="105"/>
      <c r="L666" s="105"/>
      <c r="M666" s="105"/>
      <c r="N666" s="105"/>
      <c r="O666" s="105"/>
      <c r="P666" s="105"/>
      <c r="Q666" s="105"/>
      <c r="R666" s="105"/>
      <c r="S666" s="105"/>
      <c r="T666" s="105"/>
      <c r="U666" s="105"/>
      <c r="V666" s="105"/>
      <c r="W666" s="105"/>
      <c r="X666" s="105"/>
      <c r="Y666" s="105"/>
      <c r="Z666" s="105"/>
      <c r="AA666" s="105"/>
      <c r="AB666" s="105"/>
      <c r="AC666" s="105"/>
    </row>
    <row r="667" spans="1:29" ht="12.75" customHeight="1">
      <c r="A667" s="105"/>
      <c r="B667" s="105"/>
      <c r="C667" s="105"/>
      <c r="D667" s="105"/>
      <c r="E667" s="105"/>
      <c r="F667" s="105"/>
      <c r="G667" s="105"/>
      <c r="H667" s="105"/>
      <c r="I667" s="143"/>
      <c r="J667" s="105"/>
      <c r="K667" s="105"/>
      <c r="L667" s="105"/>
      <c r="M667" s="105"/>
      <c r="N667" s="105"/>
      <c r="O667" s="105"/>
      <c r="P667" s="105"/>
      <c r="Q667" s="105"/>
      <c r="R667" s="105"/>
      <c r="S667" s="105"/>
      <c r="T667" s="105"/>
      <c r="U667" s="105"/>
      <c r="V667" s="105"/>
      <c r="W667" s="105"/>
      <c r="X667" s="105"/>
      <c r="Y667" s="105"/>
      <c r="Z667" s="105"/>
      <c r="AA667" s="105"/>
      <c r="AB667" s="105"/>
      <c r="AC667" s="105"/>
    </row>
    <row r="668" spans="1:29" ht="12.75" customHeight="1">
      <c r="A668" s="105"/>
      <c r="B668" s="105"/>
      <c r="C668" s="105"/>
      <c r="D668" s="105"/>
      <c r="E668" s="105"/>
      <c r="F668" s="105"/>
      <c r="G668" s="105"/>
      <c r="H668" s="105"/>
      <c r="I668" s="143"/>
      <c r="J668" s="105"/>
      <c r="K668" s="105"/>
      <c r="L668" s="105"/>
      <c r="M668" s="105"/>
      <c r="N668" s="105"/>
      <c r="O668" s="105"/>
      <c r="P668" s="105"/>
      <c r="Q668" s="105"/>
      <c r="R668" s="105"/>
      <c r="S668" s="105"/>
      <c r="T668" s="105"/>
      <c r="U668" s="105"/>
      <c r="V668" s="105"/>
      <c r="W668" s="105"/>
      <c r="X668" s="105"/>
      <c r="Y668" s="105"/>
      <c r="Z668" s="105"/>
      <c r="AA668" s="105"/>
      <c r="AB668" s="105"/>
      <c r="AC668" s="105"/>
    </row>
    <row r="669" spans="1:29" ht="12.75" customHeight="1">
      <c r="A669" s="105"/>
      <c r="B669" s="105"/>
      <c r="C669" s="105"/>
      <c r="D669" s="105"/>
      <c r="E669" s="105"/>
      <c r="F669" s="105"/>
      <c r="G669" s="105"/>
      <c r="H669" s="105"/>
      <c r="I669" s="143"/>
      <c r="J669" s="105"/>
      <c r="K669" s="105"/>
      <c r="L669" s="105"/>
      <c r="M669" s="105"/>
      <c r="N669" s="105"/>
      <c r="O669" s="105"/>
      <c r="P669" s="105"/>
      <c r="Q669" s="105"/>
      <c r="R669" s="105"/>
      <c r="S669" s="105"/>
      <c r="T669" s="105"/>
      <c r="U669" s="105"/>
      <c r="V669" s="105"/>
      <c r="W669" s="105"/>
      <c r="X669" s="105"/>
      <c r="Y669" s="105"/>
      <c r="Z669" s="105"/>
      <c r="AA669" s="105"/>
      <c r="AB669" s="105"/>
      <c r="AC669" s="105"/>
    </row>
    <row r="670" spans="1:29" ht="12.75" customHeight="1">
      <c r="A670" s="105"/>
      <c r="B670" s="105"/>
      <c r="C670" s="105"/>
      <c r="D670" s="105"/>
      <c r="E670" s="105"/>
      <c r="F670" s="105"/>
      <c r="G670" s="105"/>
      <c r="H670" s="105"/>
      <c r="I670" s="143"/>
      <c r="J670" s="105"/>
      <c r="K670" s="105"/>
      <c r="L670" s="105"/>
      <c r="M670" s="105"/>
      <c r="N670" s="105"/>
      <c r="O670" s="105"/>
      <c r="P670" s="105"/>
      <c r="Q670" s="105"/>
      <c r="R670" s="105"/>
      <c r="S670" s="105"/>
      <c r="T670" s="105"/>
      <c r="U670" s="105"/>
      <c r="V670" s="105"/>
      <c r="W670" s="105"/>
      <c r="X670" s="105"/>
      <c r="Y670" s="105"/>
      <c r="Z670" s="105"/>
      <c r="AA670" s="105"/>
      <c r="AB670" s="105"/>
      <c r="AC670" s="105"/>
    </row>
    <row r="671" spans="1:29" ht="12.75" customHeight="1">
      <c r="A671" s="105"/>
      <c r="B671" s="105"/>
      <c r="C671" s="105"/>
      <c r="D671" s="105"/>
      <c r="E671" s="105"/>
      <c r="F671" s="105"/>
      <c r="G671" s="105"/>
      <c r="H671" s="105"/>
      <c r="I671" s="143"/>
      <c r="J671" s="105"/>
      <c r="K671" s="105"/>
      <c r="L671" s="105"/>
      <c r="M671" s="105"/>
      <c r="N671" s="105"/>
      <c r="O671" s="105"/>
      <c r="P671" s="105"/>
      <c r="Q671" s="105"/>
      <c r="R671" s="105"/>
      <c r="S671" s="105"/>
      <c r="T671" s="105"/>
      <c r="U671" s="105"/>
      <c r="V671" s="105"/>
      <c r="W671" s="105"/>
      <c r="X671" s="105"/>
      <c r="Y671" s="105"/>
      <c r="Z671" s="105"/>
      <c r="AA671" s="105"/>
      <c r="AB671" s="105"/>
      <c r="AC671" s="105"/>
    </row>
    <row r="672" spans="1:29" ht="12.75" customHeight="1">
      <c r="A672" s="105"/>
      <c r="B672" s="105"/>
      <c r="C672" s="105"/>
      <c r="D672" s="105"/>
      <c r="E672" s="105"/>
      <c r="F672" s="105"/>
      <c r="G672" s="105"/>
      <c r="H672" s="105"/>
      <c r="I672" s="143"/>
      <c r="J672" s="105"/>
      <c r="K672" s="105"/>
      <c r="L672" s="105"/>
      <c r="M672" s="105"/>
      <c r="N672" s="105"/>
      <c r="O672" s="105"/>
      <c r="P672" s="105"/>
      <c r="Q672" s="105"/>
      <c r="R672" s="105"/>
      <c r="S672" s="105"/>
      <c r="T672" s="105"/>
      <c r="U672" s="105"/>
      <c r="V672" s="105"/>
      <c r="W672" s="105"/>
      <c r="X672" s="105"/>
      <c r="Y672" s="105"/>
      <c r="Z672" s="105"/>
      <c r="AA672" s="105"/>
      <c r="AB672" s="105"/>
      <c r="AC672" s="105"/>
    </row>
    <row r="673" spans="1:29" ht="12.75" customHeight="1">
      <c r="A673" s="105"/>
      <c r="B673" s="105"/>
      <c r="C673" s="105"/>
      <c r="D673" s="105"/>
      <c r="E673" s="105"/>
      <c r="F673" s="105"/>
      <c r="G673" s="105"/>
      <c r="H673" s="105"/>
      <c r="I673" s="143"/>
      <c r="J673" s="105"/>
      <c r="K673" s="105"/>
      <c r="L673" s="105"/>
      <c r="M673" s="105"/>
      <c r="N673" s="105"/>
      <c r="O673" s="105"/>
      <c r="P673" s="105"/>
      <c r="Q673" s="105"/>
      <c r="R673" s="105"/>
      <c r="S673" s="105"/>
      <c r="T673" s="105"/>
      <c r="U673" s="105"/>
      <c r="V673" s="105"/>
      <c r="W673" s="105"/>
      <c r="X673" s="105"/>
      <c r="Y673" s="105"/>
      <c r="Z673" s="105"/>
      <c r="AA673" s="105"/>
      <c r="AB673" s="105"/>
      <c r="AC673" s="105"/>
    </row>
    <row r="674" spans="1:29" ht="12.75" customHeight="1">
      <c r="A674" s="105"/>
      <c r="B674" s="105"/>
      <c r="C674" s="105"/>
      <c r="D674" s="105"/>
      <c r="E674" s="105"/>
      <c r="F674" s="105"/>
      <c r="G674" s="105"/>
      <c r="H674" s="105"/>
      <c r="I674" s="143"/>
      <c r="J674" s="105"/>
      <c r="K674" s="105"/>
      <c r="L674" s="105"/>
      <c r="M674" s="105"/>
      <c r="N674" s="105"/>
      <c r="O674" s="105"/>
      <c r="P674" s="105"/>
      <c r="Q674" s="105"/>
      <c r="R674" s="105"/>
      <c r="S674" s="105"/>
      <c r="T674" s="105"/>
      <c r="U674" s="105"/>
      <c r="V674" s="105"/>
      <c r="W674" s="105"/>
      <c r="X674" s="105"/>
      <c r="Y674" s="105"/>
      <c r="Z674" s="105"/>
      <c r="AA674" s="105"/>
      <c r="AB674" s="105"/>
      <c r="AC674" s="105"/>
    </row>
    <row r="675" spans="1:29" ht="12.75" customHeight="1">
      <c r="A675" s="105"/>
      <c r="B675" s="105"/>
      <c r="C675" s="105"/>
      <c r="D675" s="105"/>
      <c r="E675" s="105"/>
      <c r="F675" s="105"/>
      <c r="G675" s="105"/>
      <c r="H675" s="105"/>
      <c r="I675" s="143"/>
      <c r="J675" s="105"/>
      <c r="K675" s="105"/>
      <c r="L675" s="105"/>
      <c r="M675" s="105"/>
      <c r="N675" s="105"/>
      <c r="O675" s="105"/>
      <c r="P675" s="105"/>
      <c r="Q675" s="105"/>
      <c r="R675" s="105"/>
      <c r="S675" s="105"/>
      <c r="T675" s="105"/>
      <c r="U675" s="105"/>
      <c r="V675" s="105"/>
      <c r="W675" s="105"/>
      <c r="X675" s="105"/>
      <c r="Y675" s="105"/>
      <c r="Z675" s="105"/>
      <c r="AA675" s="105"/>
      <c r="AB675" s="105"/>
      <c r="AC675" s="105"/>
    </row>
    <row r="676" spans="1:29" ht="12.75" customHeight="1">
      <c r="A676" s="105"/>
      <c r="B676" s="105"/>
      <c r="C676" s="105"/>
      <c r="D676" s="105"/>
      <c r="E676" s="105"/>
      <c r="F676" s="105"/>
      <c r="G676" s="105"/>
      <c r="H676" s="105"/>
      <c r="I676" s="143"/>
      <c r="J676" s="105"/>
      <c r="K676" s="105"/>
      <c r="L676" s="105"/>
      <c r="M676" s="105"/>
      <c r="N676" s="105"/>
      <c r="O676" s="105"/>
      <c r="P676" s="105"/>
      <c r="Q676" s="105"/>
      <c r="R676" s="105"/>
      <c r="S676" s="105"/>
      <c r="T676" s="105"/>
      <c r="U676" s="105"/>
      <c r="V676" s="105"/>
      <c r="W676" s="105"/>
      <c r="X676" s="105"/>
      <c r="Y676" s="105"/>
      <c r="Z676" s="105"/>
      <c r="AA676" s="105"/>
      <c r="AB676" s="105"/>
      <c r="AC676" s="105"/>
    </row>
    <row r="677" spans="1:29" ht="12.75" customHeight="1">
      <c r="A677" s="105"/>
      <c r="B677" s="105"/>
      <c r="C677" s="105"/>
      <c r="D677" s="105"/>
      <c r="E677" s="105"/>
      <c r="F677" s="105"/>
      <c r="G677" s="105"/>
      <c r="H677" s="105"/>
      <c r="I677" s="143"/>
      <c r="J677" s="105"/>
      <c r="K677" s="105"/>
      <c r="L677" s="105"/>
      <c r="M677" s="105"/>
      <c r="N677" s="105"/>
      <c r="O677" s="105"/>
      <c r="P677" s="105"/>
      <c r="Q677" s="105"/>
      <c r="R677" s="105"/>
      <c r="S677" s="105"/>
      <c r="T677" s="105"/>
      <c r="U677" s="105"/>
      <c r="V677" s="105"/>
      <c r="W677" s="105"/>
      <c r="X677" s="105"/>
      <c r="Y677" s="105"/>
      <c r="Z677" s="105"/>
      <c r="AA677" s="105"/>
      <c r="AB677" s="105"/>
      <c r="AC677" s="105"/>
    </row>
    <row r="678" spans="1:29" ht="12.75" customHeight="1">
      <c r="A678" s="105"/>
      <c r="B678" s="105"/>
      <c r="C678" s="105"/>
      <c r="D678" s="105"/>
      <c r="E678" s="105"/>
      <c r="F678" s="105"/>
      <c r="G678" s="105"/>
      <c r="H678" s="105"/>
      <c r="I678" s="143"/>
      <c r="J678" s="105"/>
      <c r="K678" s="105"/>
      <c r="L678" s="105"/>
      <c r="M678" s="105"/>
      <c r="N678" s="105"/>
      <c r="O678" s="105"/>
      <c r="P678" s="105"/>
      <c r="Q678" s="105"/>
      <c r="R678" s="105"/>
      <c r="S678" s="105"/>
      <c r="T678" s="105"/>
      <c r="U678" s="105"/>
      <c r="V678" s="105"/>
      <c r="W678" s="105"/>
      <c r="X678" s="105"/>
      <c r="Y678" s="105"/>
      <c r="Z678" s="105"/>
      <c r="AA678" s="105"/>
      <c r="AB678" s="105"/>
      <c r="AC678" s="105"/>
    </row>
    <row r="679" spans="1:29" ht="12.75" customHeight="1">
      <c r="A679" s="105"/>
      <c r="B679" s="105"/>
      <c r="C679" s="105"/>
      <c r="D679" s="105"/>
      <c r="E679" s="105"/>
      <c r="F679" s="105"/>
      <c r="G679" s="105"/>
      <c r="H679" s="105"/>
      <c r="I679" s="143"/>
      <c r="J679" s="105"/>
      <c r="K679" s="105"/>
      <c r="L679" s="105"/>
      <c r="M679" s="105"/>
      <c r="N679" s="105"/>
      <c r="O679" s="105"/>
      <c r="P679" s="105"/>
      <c r="Q679" s="105"/>
      <c r="R679" s="105"/>
      <c r="S679" s="105"/>
      <c r="T679" s="105"/>
      <c r="U679" s="105"/>
      <c r="V679" s="105"/>
      <c r="W679" s="105"/>
      <c r="X679" s="105"/>
      <c r="Y679" s="105"/>
      <c r="Z679" s="105"/>
      <c r="AA679" s="105"/>
      <c r="AB679" s="105"/>
      <c r="AC679" s="105"/>
    </row>
    <row r="680" spans="1:29" ht="12.75" customHeight="1">
      <c r="A680" s="105"/>
      <c r="B680" s="105"/>
      <c r="C680" s="105"/>
      <c r="D680" s="105"/>
      <c r="E680" s="105"/>
      <c r="F680" s="105"/>
      <c r="G680" s="105"/>
      <c r="H680" s="105"/>
      <c r="I680" s="143"/>
      <c r="J680" s="105"/>
      <c r="K680" s="105"/>
      <c r="L680" s="105"/>
      <c r="M680" s="105"/>
      <c r="N680" s="105"/>
      <c r="O680" s="105"/>
      <c r="P680" s="105"/>
      <c r="Q680" s="105"/>
      <c r="R680" s="105"/>
      <c r="S680" s="105"/>
      <c r="T680" s="105"/>
      <c r="U680" s="105"/>
      <c r="V680" s="105"/>
      <c r="W680" s="105"/>
      <c r="X680" s="105"/>
      <c r="Y680" s="105"/>
      <c r="Z680" s="105"/>
      <c r="AA680" s="105"/>
      <c r="AB680" s="105"/>
      <c r="AC680" s="105"/>
    </row>
    <row r="681" spans="1:29" ht="12.75" customHeight="1">
      <c r="A681" s="105"/>
      <c r="B681" s="105"/>
      <c r="C681" s="105"/>
      <c r="D681" s="105"/>
      <c r="E681" s="105"/>
      <c r="F681" s="105"/>
      <c r="G681" s="105"/>
      <c r="H681" s="105"/>
      <c r="I681" s="143"/>
      <c r="J681" s="105"/>
      <c r="K681" s="105"/>
      <c r="L681" s="105"/>
      <c r="M681" s="105"/>
      <c r="N681" s="105"/>
      <c r="O681" s="105"/>
      <c r="P681" s="105"/>
      <c r="Q681" s="105"/>
      <c r="R681" s="105"/>
      <c r="S681" s="105"/>
      <c r="T681" s="105"/>
      <c r="U681" s="105"/>
      <c r="V681" s="105"/>
      <c r="W681" s="105"/>
      <c r="X681" s="105"/>
      <c r="Y681" s="105"/>
      <c r="Z681" s="105"/>
      <c r="AA681" s="105"/>
      <c r="AB681" s="105"/>
      <c r="AC681" s="105"/>
    </row>
    <row r="682" spans="1:29" ht="12.75" customHeight="1">
      <c r="A682" s="105"/>
      <c r="B682" s="105"/>
      <c r="C682" s="105"/>
      <c r="D682" s="105"/>
      <c r="E682" s="105"/>
      <c r="F682" s="105"/>
      <c r="G682" s="105"/>
      <c r="H682" s="105"/>
      <c r="I682" s="143"/>
      <c r="J682" s="105"/>
      <c r="K682" s="105"/>
      <c r="L682" s="105"/>
      <c r="M682" s="105"/>
      <c r="N682" s="105"/>
      <c r="O682" s="105"/>
      <c r="P682" s="105"/>
      <c r="Q682" s="105"/>
      <c r="R682" s="105"/>
      <c r="S682" s="105"/>
      <c r="T682" s="105"/>
      <c r="U682" s="105"/>
      <c r="V682" s="105"/>
      <c r="W682" s="105"/>
      <c r="X682" s="105"/>
      <c r="Y682" s="105"/>
      <c r="Z682" s="105"/>
      <c r="AA682" s="105"/>
      <c r="AB682" s="105"/>
      <c r="AC682" s="105"/>
    </row>
    <row r="683" spans="1:29" ht="12.75" customHeight="1">
      <c r="A683" s="105"/>
      <c r="B683" s="105"/>
      <c r="C683" s="105"/>
      <c r="D683" s="105"/>
      <c r="E683" s="105"/>
      <c r="F683" s="105"/>
      <c r="G683" s="105"/>
      <c r="H683" s="105"/>
      <c r="I683" s="143"/>
      <c r="J683" s="105"/>
      <c r="K683" s="105"/>
      <c r="L683" s="105"/>
      <c r="M683" s="105"/>
      <c r="N683" s="105"/>
      <c r="O683" s="105"/>
      <c r="P683" s="105"/>
      <c r="Q683" s="105"/>
      <c r="R683" s="105"/>
      <c r="S683" s="105"/>
      <c r="T683" s="105"/>
      <c r="U683" s="105"/>
      <c r="V683" s="105"/>
      <c r="W683" s="105"/>
      <c r="X683" s="105"/>
      <c r="Y683" s="105"/>
      <c r="Z683" s="105"/>
      <c r="AA683" s="105"/>
      <c r="AB683" s="105"/>
      <c r="AC683" s="105"/>
    </row>
    <row r="684" spans="1:29" ht="12.75" customHeight="1">
      <c r="A684" s="105"/>
      <c r="B684" s="105"/>
      <c r="C684" s="105"/>
      <c r="D684" s="105"/>
      <c r="E684" s="105"/>
      <c r="F684" s="105"/>
      <c r="G684" s="105"/>
      <c r="H684" s="105"/>
      <c r="I684" s="143"/>
      <c r="J684" s="105"/>
      <c r="K684" s="105"/>
      <c r="L684" s="105"/>
      <c r="M684" s="105"/>
      <c r="N684" s="105"/>
      <c r="O684" s="105"/>
      <c r="P684" s="105"/>
      <c r="Q684" s="105"/>
      <c r="R684" s="105"/>
      <c r="S684" s="105"/>
      <c r="T684" s="105"/>
      <c r="U684" s="105"/>
      <c r="V684" s="105"/>
      <c r="W684" s="105"/>
      <c r="X684" s="105"/>
      <c r="Y684" s="105"/>
      <c r="Z684" s="105"/>
      <c r="AA684" s="105"/>
      <c r="AB684" s="105"/>
      <c r="AC684" s="105"/>
    </row>
    <row r="685" spans="1:29" ht="12.75" customHeight="1">
      <c r="A685" s="105"/>
      <c r="B685" s="105"/>
      <c r="C685" s="105"/>
      <c r="D685" s="105"/>
      <c r="E685" s="105"/>
      <c r="F685" s="105"/>
      <c r="G685" s="105"/>
      <c r="H685" s="105"/>
      <c r="I685" s="143"/>
      <c r="J685" s="105"/>
      <c r="K685" s="105"/>
      <c r="L685" s="105"/>
      <c r="M685" s="105"/>
      <c r="N685" s="105"/>
      <c r="O685" s="105"/>
      <c r="P685" s="105"/>
      <c r="Q685" s="105"/>
      <c r="R685" s="105"/>
      <c r="S685" s="105"/>
      <c r="T685" s="105"/>
      <c r="U685" s="105"/>
      <c r="V685" s="105"/>
      <c r="W685" s="105"/>
      <c r="X685" s="105"/>
      <c r="Y685" s="105"/>
      <c r="Z685" s="105"/>
      <c r="AA685" s="105"/>
      <c r="AB685" s="105"/>
      <c r="AC685" s="105"/>
    </row>
    <row r="686" spans="1:29" ht="12.75" customHeight="1">
      <c r="A686" s="105"/>
      <c r="B686" s="105"/>
      <c r="C686" s="105"/>
      <c r="D686" s="105"/>
      <c r="E686" s="105"/>
      <c r="F686" s="105"/>
      <c r="G686" s="105"/>
      <c r="H686" s="105"/>
      <c r="I686" s="143"/>
      <c r="J686" s="105"/>
      <c r="K686" s="105"/>
      <c r="L686" s="105"/>
      <c r="M686" s="105"/>
      <c r="N686" s="105"/>
      <c r="O686" s="105"/>
      <c r="P686" s="105"/>
      <c r="Q686" s="105"/>
      <c r="R686" s="105"/>
      <c r="S686" s="105"/>
      <c r="T686" s="105"/>
      <c r="U686" s="105"/>
      <c r="V686" s="105"/>
      <c r="W686" s="105"/>
      <c r="X686" s="105"/>
      <c r="Y686" s="105"/>
      <c r="Z686" s="105"/>
      <c r="AA686" s="105"/>
      <c r="AB686" s="105"/>
      <c r="AC686" s="105"/>
    </row>
    <row r="687" spans="1:29" ht="12.75" customHeight="1">
      <c r="A687" s="105"/>
      <c r="B687" s="105"/>
      <c r="C687" s="105"/>
      <c r="D687" s="105"/>
      <c r="E687" s="105"/>
      <c r="F687" s="105"/>
      <c r="G687" s="105"/>
      <c r="H687" s="105"/>
      <c r="I687" s="143"/>
      <c r="J687" s="105"/>
      <c r="K687" s="105"/>
      <c r="L687" s="105"/>
      <c r="M687" s="105"/>
      <c r="N687" s="105"/>
      <c r="O687" s="105"/>
      <c r="P687" s="105"/>
      <c r="Q687" s="105"/>
      <c r="R687" s="105"/>
      <c r="S687" s="105"/>
      <c r="T687" s="105"/>
      <c r="U687" s="105"/>
      <c r="V687" s="105"/>
      <c r="W687" s="105"/>
      <c r="X687" s="105"/>
      <c r="Y687" s="105"/>
      <c r="Z687" s="105"/>
      <c r="AA687" s="105"/>
      <c r="AB687" s="105"/>
      <c r="AC687" s="105"/>
    </row>
    <row r="688" spans="1:29" ht="12.75" customHeight="1">
      <c r="A688" s="105"/>
      <c r="B688" s="105"/>
      <c r="C688" s="105"/>
      <c r="D688" s="105"/>
      <c r="E688" s="105"/>
      <c r="F688" s="105"/>
      <c r="G688" s="105"/>
      <c r="H688" s="105"/>
      <c r="I688" s="143"/>
      <c r="J688" s="105"/>
      <c r="K688" s="105"/>
      <c r="L688" s="105"/>
      <c r="M688" s="105"/>
      <c r="N688" s="105"/>
      <c r="O688" s="105"/>
      <c r="P688" s="105"/>
      <c r="Q688" s="105"/>
      <c r="R688" s="105"/>
      <c r="S688" s="105"/>
      <c r="T688" s="105"/>
      <c r="U688" s="105"/>
      <c r="V688" s="105"/>
      <c r="W688" s="105"/>
      <c r="X688" s="105"/>
      <c r="Y688" s="105"/>
      <c r="Z688" s="105"/>
      <c r="AA688" s="105"/>
      <c r="AB688" s="105"/>
      <c r="AC688" s="105"/>
    </row>
    <row r="689" spans="1:29" ht="12.75" customHeight="1">
      <c r="A689" s="105"/>
      <c r="B689" s="105"/>
      <c r="C689" s="105"/>
      <c r="D689" s="105"/>
      <c r="E689" s="105"/>
      <c r="F689" s="105"/>
      <c r="G689" s="105"/>
      <c r="H689" s="105"/>
      <c r="I689" s="143"/>
      <c r="J689" s="105"/>
      <c r="K689" s="105"/>
      <c r="L689" s="105"/>
      <c r="M689" s="105"/>
      <c r="N689" s="105"/>
      <c r="O689" s="105"/>
      <c r="P689" s="105"/>
      <c r="Q689" s="105"/>
      <c r="R689" s="105"/>
      <c r="S689" s="105"/>
      <c r="T689" s="105"/>
      <c r="U689" s="105"/>
      <c r="V689" s="105"/>
      <c r="W689" s="105"/>
      <c r="X689" s="105"/>
      <c r="Y689" s="105"/>
      <c r="Z689" s="105"/>
      <c r="AA689" s="105"/>
      <c r="AB689" s="105"/>
      <c r="AC689" s="105"/>
    </row>
    <row r="690" spans="1:29" ht="12.75" customHeight="1">
      <c r="A690" s="105"/>
      <c r="B690" s="105"/>
      <c r="C690" s="105"/>
      <c r="D690" s="105"/>
      <c r="E690" s="105"/>
      <c r="F690" s="105"/>
      <c r="G690" s="105"/>
      <c r="H690" s="105"/>
      <c r="I690" s="143"/>
      <c r="J690" s="105"/>
      <c r="K690" s="105"/>
      <c r="L690" s="105"/>
      <c r="M690" s="105"/>
      <c r="N690" s="105"/>
      <c r="O690" s="105"/>
      <c r="P690" s="105"/>
      <c r="Q690" s="105"/>
      <c r="R690" s="105"/>
      <c r="S690" s="105"/>
      <c r="T690" s="105"/>
      <c r="U690" s="105"/>
      <c r="V690" s="105"/>
      <c r="W690" s="105"/>
      <c r="X690" s="105"/>
      <c r="Y690" s="105"/>
      <c r="Z690" s="105"/>
      <c r="AA690" s="105"/>
      <c r="AB690" s="105"/>
      <c r="AC690" s="105"/>
    </row>
    <row r="691" spans="1:29" ht="12.75" customHeight="1">
      <c r="A691" s="105"/>
      <c r="B691" s="105"/>
      <c r="C691" s="105"/>
      <c r="D691" s="105"/>
      <c r="E691" s="105"/>
      <c r="F691" s="105"/>
      <c r="G691" s="105"/>
      <c r="H691" s="105"/>
      <c r="I691" s="143"/>
      <c r="J691" s="105"/>
      <c r="K691" s="105"/>
      <c r="L691" s="105"/>
      <c r="M691" s="105"/>
      <c r="N691" s="105"/>
      <c r="O691" s="105"/>
      <c r="P691" s="105"/>
      <c r="Q691" s="105"/>
      <c r="R691" s="105"/>
      <c r="S691" s="105"/>
      <c r="T691" s="105"/>
      <c r="U691" s="105"/>
      <c r="V691" s="105"/>
      <c r="W691" s="105"/>
      <c r="X691" s="105"/>
      <c r="Y691" s="105"/>
      <c r="Z691" s="105"/>
      <c r="AA691" s="105"/>
      <c r="AB691" s="105"/>
      <c r="AC691" s="105"/>
    </row>
    <row r="692" spans="1:29" ht="12.75" customHeight="1">
      <c r="A692" s="105"/>
      <c r="B692" s="105"/>
      <c r="C692" s="105"/>
      <c r="D692" s="105"/>
      <c r="E692" s="105"/>
      <c r="F692" s="105"/>
      <c r="G692" s="105"/>
      <c r="H692" s="105"/>
      <c r="I692" s="143"/>
      <c r="J692" s="105"/>
      <c r="K692" s="105"/>
      <c r="L692" s="105"/>
      <c r="M692" s="105"/>
      <c r="N692" s="105"/>
      <c r="O692" s="105"/>
      <c r="P692" s="105"/>
      <c r="Q692" s="105"/>
      <c r="R692" s="105"/>
      <c r="S692" s="105"/>
      <c r="T692" s="105"/>
      <c r="U692" s="105"/>
      <c r="V692" s="105"/>
      <c r="W692" s="105"/>
      <c r="X692" s="105"/>
      <c r="Y692" s="105"/>
      <c r="Z692" s="105"/>
      <c r="AA692" s="105"/>
      <c r="AB692" s="105"/>
      <c r="AC692" s="105"/>
    </row>
    <row r="693" spans="1:29" ht="12.75" customHeight="1">
      <c r="A693" s="105"/>
      <c r="B693" s="105"/>
      <c r="C693" s="105"/>
      <c r="D693" s="105"/>
      <c r="E693" s="105"/>
      <c r="F693" s="105"/>
      <c r="G693" s="105"/>
      <c r="H693" s="105"/>
      <c r="I693" s="143"/>
      <c r="J693" s="105"/>
      <c r="K693" s="105"/>
      <c r="L693" s="105"/>
      <c r="M693" s="105"/>
      <c r="N693" s="105"/>
      <c r="O693" s="105"/>
      <c r="P693" s="105"/>
      <c r="Q693" s="105"/>
      <c r="R693" s="105"/>
      <c r="S693" s="105"/>
      <c r="T693" s="105"/>
      <c r="U693" s="105"/>
      <c r="V693" s="105"/>
      <c r="W693" s="105"/>
      <c r="X693" s="105"/>
      <c r="Y693" s="105"/>
      <c r="Z693" s="105"/>
      <c r="AA693" s="105"/>
      <c r="AB693" s="105"/>
      <c r="AC693" s="105"/>
    </row>
    <row r="694" spans="1:29" ht="12.75" customHeight="1">
      <c r="A694" s="105"/>
      <c r="B694" s="105"/>
      <c r="C694" s="105"/>
      <c r="D694" s="105"/>
      <c r="E694" s="105"/>
      <c r="F694" s="105"/>
      <c r="G694" s="105"/>
      <c r="H694" s="105"/>
      <c r="I694" s="143"/>
      <c r="J694" s="105"/>
      <c r="K694" s="105"/>
      <c r="L694" s="105"/>
      <c r="M694" s="105"/>
      <c r="N694" s="105"/>
      <c r="O694" s="105"/>
      <c r="P694" s="105"/>
      <c r="Q694" s="105"/>
      <c r="R694" s="105"/>
      <c r="S694" s="105"/>
      <c r="T694" s="105"/>
      <c r="U694" s="105"/>
      <c r="V694" s="105"/>
      <c r="W694" s="105"/>
      <c r="X694" s="105"/>
      <c r="Y694" s="105"/>
      <c r="Z694" s="105"/>
      <c r="AA694" s="105"/>
      <c r="AB694" s="105"/>
      <c r="AC694" s="105"/>
    </row>
    <row r="695" spans="1:29" ht="12.75" customHeight="1">
      <c r="A695" s="105"/>
      <c r="B695" s="105"/>
      <c r="C695" s="105"/>
      <c r="D695" s="105"/>
      <c r="E695" s="105"/>
      <c r="F695" s="105"/>
      <c r="G695" s="105"/>
      <c r="H695" s="105"/>
      <c r="I695" s="143"/>
      <c r="J695" s="105"/>
      <c r="K695" s="105"/>
      <c r="L695" s="105"/>
      <c r="M695" s="105"/>
      <c r="N695" s="105"/>
      <c r="O695" s="105"/>
      <c r="P695" s="105"/>
      <c r="Q695" s="105"/>
      <c r="R695" s="105"/>
      <c r="S695" s="105"/>
      <c r="T695" s="105"/>
      <c r="U695" s="105"/>
      <c r="V695" s="105"/>
      <c r="W695" s="105"/>
      <c r="X695" s="105"/>
      <c r="Y695" s="105"/>
      <c r="Z695" s="105"/>
      <c r="AA695" s="105"/>
      <c r="AB695" s="105"/>
      <c r="AC695" s="105"/>
    </row>
    <row r="696" spans="1:29" ht="12.75" customHeight="1">
      <c r="A696" s="105"/>
      <c r="B696" s="105"/>
      <c r="C696" s="105"/>
      <c r="D696" s="105"/>
      <c r="E696" s="105"/>
      <c r="F696" s="105"/>
      <c r="G696" s="105"/>
      <c r="H696" s="105"/>
      <c r="I696" s="143"/>
      <c r="J696" s="105"/>
      <c r="K696" s="105"/>
      <c r="L696" s="105"/>
      <c r="M696" s="105"/>
      <c r="N696" s="105"/>
      <c r="O696" s="105"/>
      <c r="P696" s="105"/>
      <c r="Q696" s="105"/>
      <c r="R696" s="105"/>
      <c r="S696" s="105"/>
      <c r="T696" s="105"/>
      <c r="U696" s="105"/>
      <c r="V696" s="105"/>
      <c r="W696" s="105"/>
      <c r="X696" s="105"/>
      <c r="Y696" s="105"/>
      <c r="Z696" s="105"/>
      <c r="AA696" s="105"/>
      <c r="AB696" s="105"/>
      <c r="AC696" s="105"/>
    </row>
    <row r="697" spans="1:29" ht="12.75" customHeight="1">
      <c r="A697" s="105"/>
      <c r="B697" s="105"/>
      <c r="C697" s="105"/>
      <c r="D697" s="105"/>
      <c r="E697" s="105"/>
      <c r="F697" s="105"/>
      <c r="G697" s="105"/>
      <c r="H697" s="105"/>
      <c r="I697" s="143"/>
      <c r="J697" s="105"/>
      <c r="K697" s="105"/>
      <c r="L697" s="105"/>
      <c r="M697" s="105"/>
      <c r="N697" s="105"/>
      <c r="O697" s="105"/>
      <c r="P697" s="105"/>
      <c r="Q697" s="105"/>
      <c r="R697" s="105"/>
      <c r="S697" s="105"/>
      <c r="T697" s="105"/>
      <c r="U697" s="105"/>
      <c r="V697" s="105"/>
      <c r="W697" s="105"/>
      <c r="X697" s="105"/>
      <c r="Y697" s="105"/>
      <c r="Z697" s="105"/>
      <c r="AA697" s="105"/>
      <c r="AB697" s="105"/>
      <c r="AC697" s="105"/>
    </row>
    <row r="698" spans="1:29" ht="12.75" customHeight="1">
      <c r="A698" s="105"/>
      <c r="B698" s="105"/>
      <c r="C698" s="105"/>
      <c r="D698" s="105"/>
      <c r="E698" s="105"/>
      <c r="F698" s="105"/>
      <c r="G698" s="105"/>
      <c r="H698" s="105"/>
      <c r="I698" s="143"/>
      <c r="J698" s="105"/>
      <c r="K698" s="105"/>
      <c r="L698" s="105"/>
      <c r="M698" s="105"/>
      <c r="N698" s="105"/>
      <c r="O698" s="105"/>
      <c r="P698" s="105"/>
      <c r="Q698" s="105"/>
      <c r="R698" s="105"/>
      <c r="S698" s="105"/>
      <c r="T698" s="105"/>
      <c r="U698" s="105"/>
      <c r="V698" s="105"/>
      <c r="W698" s="105"/>
      <c r="X698" s="105"/>
      <c r="Y698" s="105"/>
      <c r="Z698" s="105"/>
      <c r="AA698" s="105"/>
      <c r="AB698" s="105"/>
      <c r="AC698" s="105"/>
    </row>
    <row r="699" spans="1:29" ht="12.75" customHeight="1">
      <c r="A699" s="105"/>
      <c r="B699" s="105"/>
      <c r="C699" s="105"/>
      <c r="D699" s="105"/>
      <c r="E699" s="105"/>
      <c r="F699" s="105"/>
      <c r="G699" s="105"/>
      <c r="H699" s="105"/>
      <c r="I699" s="143"/>
      <c r="J699" s="105"/>
      <c r="K699" s="105"/>
      <c r="L699" s="105"/>
      <c r="M699" s="105"/>
      <c r="N699" s="105"/>
      <c r="O699" s="105"/>
      <c r="P699" s="105"/>
      <c r="Q699" s="105"/>
      <c r="R699" s="105"/>
      <c r="S699" s="105"/>
      <c r="T699" s="105"/>
      <c r="U699" s="105"/>
      <c r="V699" s="105"/>
      <c r="W699" s="105"/>
      <c r="X699" s="105"/>
      <c r="Y699" s="105"/>
      <c r="Z699" s="105"/>
      <c r="AA699" s="105"/>
      <c r="AB699" s="105"/>
      <c r="AC699" s="105"/>
    </row>
    <row r="700" spans="1:29" ht="12.75" customHeight="1">
      <c r="A700" s="105"/>
      <c r="B700" s="105"/>
      <c r="C700" s="105"/>
      <c r="D700" s="105"/>
      <c r="E700" s="105"/>
      <c r="F700" s="105"/>
      <c r="G700" s="105"/>
      <c r="H700" s="105"/>
      <c r="I700" s="143"/>
      <c r="J700" s="105"/>
      <c r="K700" s="105"/>
      <c r="L700" s="105"/>
      <c r="M700" s="105"/>
      <c r="N700" s="105"/>
      <c r="O700" s="105"/>
      <c r="P700" s="105"/>
      <c r="Q700" s="105"/>
      <c r="R700" s="105"/>
      <c r="S700" s="105"/>
      <c r="T700" s="105"/>
      <c r="U700" s="105"/>
      <c r="V700" s="105"/>
      <c r="W700" s="105"/>
      <c r="X700" s="105"/>
      <c r="Y700" s="105"/>
      <c r="Z700" s="105"/>
      <c r="AA700" s="105"/>
      <c r="AB700" s="105"/>
      <c r="AC700" s="105"/>
    </row>
    <row r="701" spans="1:29" ht="12.75" customHeight="1">
      <c r="A701" s="105"/>
      <c r="B701" s="105"/>
      <c r="C701" s="105"/>
      <c r="D701" s="105"/>
      <c r="E701" s="105"/>
      <c r="F701" s="105"/>
      <c r="G701" s="105"/>
      <c r="H701" s="105"/>
      <c r="I701" s="143"/>
      <c r="J701" s="105"/>
      <c r="K701" s="105"/>
      <c r="L701" s="105"/>
      <c r="M701" s="105"/>
      <c r="N701" s="105"/>
      <c r="O701" s="105"/>
      <c r="P701" s="105"/>
      <c r="Q701" s="105"/>
      <c r="R701" s="105"/>
      <c r="S701" s="105"/>
      <c r="T701" s="105"/>
      <c r="U701" s="105"/>
      <c r="V701" s="105"/>
      <c r="W701" s="105"/>
      <c r="X701" s="105"/>
      <c r="Y701" s="105"/>
      <c r="Z701" s="105"/>
      <c r="AA701" s="105"/>
      <c r="AB701" s="105"/>
      <c r="AC701" s="105"/>
    </row>
    <row r="702" spans="1:29" ht="12.75" customHeight="1">
      <c r="A702" s="105"/>
      <c r="B702" s="105"/>
      <c r="C702" s="105"/>
      <c r="D702" s="105"/>
      <c r="E702" s="105"/>
      <c r="F702" s="105"/>
      <c r="G702" s="105"/>
      <c r="H702" s="105"/>
      <c r="I702" s="143"/>
      <c r="J702" s="105"/>
      <c r="K702" s="105"/>
      <c r="L702" s="105"/>
      <c r="M702" s="105"/>
      <c r="N702" s="105"/>
      <c r="O702" s="105"/>
      <c r="P702" s="105"/>
      <c r="Q702" s="105"/>
      <c r="R702" s="105"/>
      <c r="S702" s="105"/>
      <c r="T702" s="105"/>
      <c r="U702" s="105"/>
      <c r="V702" s="105"/>
      <c r="W702" s="105"/>
      <c r="X702" s="105"/>
      <c r="Y702" s="105"/>
      <c r="Z702" s="105"/>
      <c r="AA702" s="105"/>
      <c r="AB702" s="105"/>
      <c r="AC702" s="105"/>
    </row>
    <row r="703" spans="1:29" ht="12.75" customHeight="1">
      <c r="A703" s="105"/>
      <c r="B703" s="105"/>
      <c r="C703" s="105"/>
      <c r="D703" s="105"/>
      <c r="E703" s="105"/>
      <c r="F703" s="105"/>
      <c r="G703" s="105"/>
      <c r="H703" s="105"/>
      <c r="I703" s="143"/>
      <c r="J703" s="105"/>
      <c r="K703" s="105"/>
      <c r="L703" s="105"/>
      <c r="M703" s="105"/>
      <c r="N703" s="105"/>
      <c r="O703" s="105"/>
      <c r="P703" s="105"/>
      <c r="Q703" s="105"/>
      <c r="R703" s="105"/>
      <c r="S703" s="105"/>
      <c r="T703" s="105"/>
      <c r="U703" s="105"/>
      <c r="V703" s="105"/>
      <c r="W703" s="105"/>
      <c r="X703" s="105"/>
      <c r="Y703" s="105"/>
      <c r="Z703" s="105"/>
      <c r="AA703" s="105"/>
      <c r="AB703" s="105"/>
      <c r="AC703" s="105"/>
    </row>
    <row r="704" spans="1:29" ht="12.75" customHeight="1">
      <c r="A704" s="105"/>
      <c r="B704" s="105"/>
      <c r="C704" s="105"/>
      <c r="D704" s="105"/>
      <c r="E704" s="105"/>
      <c r="F704" s="105"/>
      <c r="G704" s="105"/>
      <c r="H704" s="105"/>
      <c r="I704" s="143"/>
      <c r="J704" s="105"/>
      <c r="K704" s="105"/>
      <c r="L704" s="105"/>
      <c r="M704" s="105"/>
      <c r="N704" s="105"/>
      <c r="O704" s="105"/>
      <c r="P704" s="105"/>
      <c r="Q704" s="105"/>
      <c r="R704" s="105"/>
      <c r="S704" s="105"/>
      <c r="T704" s="105"/>
      <c r="U704" s="105"/>
      <c r="V704" s="105"/>
      <c r="W704" s="105"/>
      <c r="X704" s="105"/>
      <c r="Y704" s="105"/>
      <c r="Z704" s="105"/>
      <c r="AA704" s="105"/>
      <c r="AB704" s="105"/>
      <c r="AC704" s="105"/>
    </row>
    <row r="705" spans="1:29" ht="12.75" customHeight="1">
      <c r="A705" s="105"/>
      <c r="B705" s="105"/>
      <c r="C705" s="105"/>
      <c r="D705" s="105"/>
      <c r="E705" s="105"/>
      <c r="F705" s="105"/>
      <c r="G705" s="105"/>
      <c r="H705" s="105"/>
      <c r="I705" s="143"/>
      <c r="J705" s="105"/>
      <c r="K705" s="105"/>
      <c r="L705" s="105"/>
      <c r="M705" s="105"/>
      <c r="N705" s="105"/>
      <c r="O705" s="105"/>
      <c r="P705" s="105"/>
      <c r="Q705" s="105"/>
      <c r="R705" s="105"/>
      <c r="S705" s="105"/>
      <c r="T705" s="105"/>
      <c r="U705" s="105"/>
      <c r="V705" s="105"/>
      <c r="W705" s="105"/>
      <c r="X705" s="105"/>
      <c r="Y705" s="105"/>
      <c r="Z705" s="105"/>
      <c r="AA705" s="105"/>
      <c r="AB705" s="105"/>
      <c r="AC705" s="105"/>
    </row>
    <row r="706" spans="1:29" ht="12.75" customHeight="1">
      <c r="A706" s="105"/>
      <c r="B706" s="105"/>
      <c r="C706" s="105"/>
      <c r="D706" s="105"/>
      <c r="E706" s="105"/>
      <c r="F706" s="105"/>
      <c r="G706" s="105"/>
      <c r="H706" s="105"/>
      <c r="I706" s="143"/>
      <c r="J706" s="105"/>
      <c r="K706" s="105"/>
      <c r="L706" s="105"/>
      <c r="M706" s="105"/>
      <c r="N706" s="105"/>
      <c r="O706" s="105"/>
      <c r="P706" s="105"/>
      <c r="Q706" s="105"/>
      <c r="R706" s="105"/>
      <c r="S706" s="105"/>
      <c r="T706" s="105"/>
      <c r="U706" s="105"/>
      <c r="V706" s="105"/>
      <c r="W706" s="105"/>
      <c r="X706" s="105"/>
      <c r="Y706" s="105"/>
      <c r="Z706" s="105"/>
      <c r="AA706" s="105"/>
      <c r="AB706" s="105"/>
      <c r="AC706" s="105"/>
    </row>
    <row r="707" spans="1:29" ht="12.75" customHeight="1">
      <c r="A707" s="105"/>
      <c r="B707" s="105"/>
      <c r="C707" s="105"/>
      <c r="D707" s="105"/>
      <c r="E707" s="105"/>
      <c r="F707" s="105"/>
      <c r="G707" s="105"/>
      <c r="H707" s="105"/>
      <c r="I707" s="143"/>
      <c r="J707" s="105"/>
      <c r="K707" s="105"/>
      <c r="L707" s="105"/>
      <c r="M707" s="105"/>
      <c r="N707" s="105"/>
      <c r="O707" s="105"/>
      <c r="P707" s="105"/>
      <c r="Q707" s="105"/>
      <c r="R707" s="105"/>
      <c r="S707" s="105"/>
      <c r="T707" s="105"/>
      <c r="U707" s="105"/>
      <c r="V707" s="105"/>
      <c r="W707" s="105"/>
      <c r="X707" s="105"/>
      <c r="Y707" s="105"/>
      <c r="Z707" s="105"/>
      <c r="AA707" s="105"/>
      <c r="AB707" s="105"/>
      <c r="AC707" s="105"/>
    </row>
    <row r="708" spans="1:29" ht="12.75" customHeight="1">
      <c r="A708" s="105"/>
      <c r="B708" s="105"/>
      <c r="C708" s="105"/>
      <c r="D708" s="105"/>
      <c r="E708" s="105"/>
      <c r="F708" s="105"/>
      <c r="G708" s="105"/>
      <c r="H708" s="105"/>
      <c r="I708" s="143"/>
      <c r="J708" s="105"/>
      <c r="K708" s="105"/>
      <c r="L708" s="105"/>
      <c r="M708" s="105"/>
      <c r="N708" s="105"/>
      <c r="O708" s="105"/>
      <c r="P708" s="105"/>
      <c r="Q708" s="105"/>
      <c r="R708" s="105"/>
      <c r="S708" s="105"/>
      <c r="T708" s="105"/>
      <c r="U708" s="105"/>
      <c r="V708" s="105"/>
      <c r="W708" s="105"/>
      <c r="X708" s="105"/>
      <c r="Y708" s="105"/>
      <c r="Z708" s="105"/>
      <c r="AA708" s="105"/>
      <c r="AB708" s="105"/>
      <c r="AC708" s="105"/>
    </row>
    <row r="709" spans="1:29" ht="12.75" customHeight="1">
      <c r="A709" s="105"/>
      <c r="B709" s="105"/>
      <c r="C709" s="105"/>
      <c r="D709" s="105"/>
      <c r="E709" s="105"/>
      <c r="F709" s="105"/>
      <c r="G709" s="105"/>
      <c r="H709" s="105"/>
      <c r="I709" s="143"/>
      <c r="J709" s="105"/>
      <c r="K709" s="105"/>
      <c r="L709" s="105"/>
      <c r="M709" s="105"/>
      <c r="N709" s="105"/>
      <c r="O709" s="105"/>
      <c r="P709" s="105"/>
      <c r="Q709" s="105"/>
      <c r="R709" s="105"/>
      <c r="S709" s="105"/>
      <c r="T709" s="105"/>
      <c r="U709" s="105"/>
      <c r="V709" s="105"/>
      <c r="W709" s="105"/>
      <c r="X709" s="105"/>
      <c r="Y709" s="105"/>
      <c r="Z709" s="105"/>
      <c r="AA709" s="105"/>
      <c r="AB709" s="105"/>
      <c r="AC709" s="105"/>
    </row>
    <row r="710" spans="1:29" ht="12.75" customHeight="1">
      <c r="A710" s="105"/>
      <c r="B710" s="105"/>
      <c r="C710" s="105"/>
      <c r="D710" s="105"/>
      <c r="E710" s="105"/>
      <c r="F710" s="105"/>
      <c r="G710" s="105"/>
      <c r="H710" s="105"/>
      <c r="I710" s="143"/>
      <c r="J710" s="105"/>
      <c r="K710" s="105"/>
      <c r="L710" s="105"/>
      <c r="M710" s="105"/>
      <c r="N710" s="105"/>
      <c r="O710" s="105"/>
      <c r="P710" s="105"/>
      <c r="Q710" s="105"/>
      <c r="R710" s="105"/>
      <c r="S710" s="105"/>
      <c r="T710" s="105"/>
      <c r="U710" s="105"/>
      <c r="V710" s="105"/>
      <c r="W710" s="105"/>
      <c r="X710" s="105"/>
      <c r="Y710" s="105"/>
      <c r="Z710" s="105"/>
      <c r="AA710" s="105"/>
      <c r="AB710" s="105"/>
      <c r="AC710" s="105"/>
    </row>
    <row r="711" spans="1:29" ht="12.75" customHeight="1">
      <c r="A711" s="105"/>
      <c r="B711" s="105"/>
      <c r="C711" s="105"/>
      <c r="D711" s="105"/>
      <c r="E711" s="105"/>
      <c r="F711" s="105"/>
      <c r="G711" s="105"/>
      <c r="H711" s="105"/>
      <c r="I711" s="143"/>
      <c r="J711" s="105"/>
      <c r="K711" s="105"/>
      <c r="L711" s="105"/>
      <c r="M711" s="105"/>
      <c r="N711" s="105"/>
      <c r="O711" s="105"/>
      <c r="P711" s="105"/>
      <c r="Q711" s="105"/>
      <c r="R711" s="105"/>
      <c r="S711" s="105"/>
      <c r="T711" s="105"/>
      <c r="U711" s="105"/>
      <c r="V711" s="105"/>
      <c r="W711" s="105"/>
      <c r="X711" s="105"/>
      <c r="Y711" s="105"/>
      <c r="Z711" s="105"/>
      <c r="AA711" s="105"/>
      <c r="AB711" s="105"/>
      <c r="AC711" s="105"/>
    </row>
    <row r="712" spans="1:29" ht="12.75" customHeight="1">
      <c r="A712" s="105"/>
      <c r="B712" s="105"/>
      <c r="C712" s="105"/>
      <c r="D712" s="105"/>
      <c r="E712" s="105"/>
      <c r="F712" s="105"/>
      <c r="G712" s="105"/>
      <c r="H712" s="105"/>
      <c r="I712" s="143"/>
      <c r="J712" s="105"/>
      <c r="K712" s="105"/>
      <c r="L712" s="105"/>
      <c r="M712" s="105"/>
      <c r="N712" s="105"/>
      <c r="O712" s="105"/>
      <c r="P712" s="105"/>
      <c r="Q712" s="105"/>
      <c r="R712" s="105"/>
      <c r="S712" s="105"/>
      <c r="T712" s="105"/>
      <c r="U712" s="105"/>
      <c r="V712" s="105"/>
      <c r="W712" s="105"/>
      <c r="X712" s="105"/>
      <c r="Y712" s="105"/>
      <c r="Z712" s="105"/>
      <c r="AA712" s="105"/>
      <c r="AB712" s="105"/>
      <c r="AC712" s="105"/>
    </row>
    <row r="713" spans="1:29" ht="12.75" customHeight="1">
      <c r="A713" s="105"/>
      <c r="B713" s="105"/>
      <c r="C713" s="105"/>
      <c r="D713" s="105"/>
      <c r="E713" s="105"/>
      <c r="F713" s="105"/>
      <c r="G713" s="105"/>
      <c r="H713" s="105"/>
      <c r="I713" s="143"/>
      <c r="J713" s="105"/>
      <c r="K713" s="105"/>
      <c r="L713" s="105"/>
      <c r="M713" s="105"/>
      <c r="N713" s="105"/>
      <c r="O713" s="105"/>
      <c r="P713" s="105"/>
      <c r="Q713" s="105"/>
      <c r="R713" s="105"/>
      <c r="S713" s="105"/>
      <c r="T713" s="105"/>
      <c r="U713" s="105"/>
      <c r="V713" s="105"/>
      <c r="W713" s="105"/>
      <c r="X713" s="105"/>
      <c r="Y713" s="105"/>
      <c r="Z713" s="105"/>
      <c r="AA713" s="105"/>
      <c r="AB713" s="105"/>
      <c r="AC713" s="105"/>
    </row>
    <row r="714" spans="1:29" ht="12.75" customHeight="1">
      <c r="A714" s="105"/>
      <c r="B714" s="105"/>
      <c r="C714" s="105"/>
      <c r="D714" s="105"/>
      <c r="E714" s="105"/>
      <c r="F714" s="105"/>
      <c r="G714" s="105"/>
      <c r="H714" s="105"/>
      <c r="I714" s="143"/>
      <c r="J714" s="105"/>
      <c r="K714" s="105"/>
      <c r="L714" s="105"/>
      <c r="M714" s="105"/>
      <c r="N714" s="105"/>
      <c r="O714" s="105"/>
      <c r="P714" s="105"/>
      <c r="Q714" s="105"/>
      <c r="R714" s="105"/>
      <c r="S714" s="105"/>
      <c r="T714" s="105"/>
      <c r="U714" s="105"/>
      <c r="V714" s="105"/>
      <c r="W714" s="105"/>
      <c r="X714" s="105"/>
      <c r="Y714" s="105"/>
      <c r="Z714" s="105"/>
      <c r="AA714" s="105"/>
      <c r="AB714" s="105"/>
      <c r="AC714" s="105"/>
    </row>
    <row r="715" spans="1:29" ht="12.75" customHeight="1">
      <c r="A715" s="105"/>
      <c r="B715" s="105"/>
      <c r="C715" s="105"/>
      <c r="D715" s="105"/>
      <c r="E715" s="105"/>
      <c r="F715" s="105"/>
      <c r="G715" s="105"/>
      <c r="H715" s="105"/>
      <c r="I715" s="143"/>
      <c r="J715" s="105"/>
      <c r="K715" s="105"/>
      <c r="L715" s="105"/>
      <c r="M715" s="105"/>
      <c r="N715" s="105"/>
      <c r="O715" s="105"/>
      <c r="P715" s="105"/>
      <c r="Q715" s="105"/>
      <c r="R715" s="105"/>
      <c r="S715" s="105"/>
      <c r="T715" s="105"/>
      <c r="U715" s="105"/>
      <c r="V715" s="105"/>
      <c r="W715" s="105"/>
      <c r="X715" s="105"/>
      <c r="Y715" s="105"/>
      <c r="Z715" s="105"/>
      <c r="AA715" s="105"/>
      <c r="AB715" s="105"/>
      <c r="AC715" s="105"/>
    </row>
    <row r="716" spans="1:29" ht="12.75" customHeight="1">
      <c r="A716" s="105"/>
      <c r="B716" s="105"/>
      <c r="C716" s="105"/>
      <c r="D716" s="105"/>
      <c r="E716" s="105"/>
      <c r="F716" s="105"/>
      <c r="G716" s="105"/>
      <c r="H716" s="105"/>
      <c r="I716" s="143"/>
      <c r="J716" s="105"/>
      <c r="K716" s="105"/>
      <c r="L716" s="105"/>
      <c r="M716" s="105"/>
      <c r="N716" s="105"/>
      <c r="O716" s="105"/>
      <c r="P716" s="105"/>
      <c r="Q716" s="105"/>
      <c r="R716" s="105"/>
      <c r="S716" s="105"/>
      <c r="T716" s="105"/>
      <c r="U716" s="105"/>
      <c r="V716" s="105"/>
      <c r="W716" s="105"/>
      <c r="X716" s="105"/>
      <c r="Y716" s="105"/>
      <c r="Z716" s="105"/>
      <c r="AA716" s="105"/>
      <c r="AB716" s="105"/>
      <c r="AC716" s="105"/>
    </row>
    <row r="717" spans="1:29" ht="12.75" customHeight="1">
      <c r="A717" s="105"/>
      <c r="B717" s="105"/>
      <c r="C717" s="105"/>
      <c r="D717" s="105"/>
      <c r="E717" s="105"/>
      <c r="F717" s="105"/>
      <c r="G717" s="105"/>
      <c r="H717" s="105"/>
      <c r="I717" s="143"/>
      <c r="J717" s="105"/>
      <c r="K717" s="105"/>
      <c r="L717" s="105"/>
      <c r="M717" s="105"/>
      <c r="N717" s="105"/>
      <c r="O717" s="105"/>
      <c r="P717" s="105"/>
      <c r="Q717" s="105"/>
      <c r="R717" s="105"/>
      <c r="S717" s="105"/>
      <c r="T717" s="105"/>
      <c r="U717" s="105"/>
      <c r="V717" s="105"/>
      <c r="W717" s="105"/>
      <c r="X717" s="105"/>
      <c r="Y717" s="105"/>
      <c r="Z717" s="105"/>
      <c r="AA717" s="105"/>
      <c r="AB717" s="105"/>
      <c r="AC717" s="105"/>
    </row>
    <row r="718" spans="1:29" ht="12.75" customHeight="1">
      <c r="A718" s="105"/>
      <c r="B718" s="105"/>
      <c r="C718" s="105"/>
      <c r="D718" s="105"/>
      <c r="E718" s="105"/>
      <c r="F718" s="105"/>
      <c r="G718" s="105"/>
      <c r="H718" s="105"/>
      <c r="I718" s="143"/>
      <c r="J718" s="105"/>
      <c r="K718" s="105"/>
      <c r="L718" s="105"/>
      <c r="M718" s="105"/>
      <c r="N718" s="105"/>
      <c r="O718" s="105"/>
      <c r="P718" s="105"/>
      <c r="Q718" s="105"/>
      <c r="R718" s="105"/>
      <c r="S718" s="105"/>
      <c r="T718" s="105"/>
      <c r="U718" s="105"/>
      <c r="V718" s="105"/>
      <c r="W718" s="105"/>
      <c r="X718" s="105"/>
      <c r="Y718" s="105"/>
      <c r="Z718" s="105"/>
      <c r="AA718" s="105"/>
      <c r="AB718" s="105"/>
      <c r="AC718" s="105"/>
    </row>
    <row r="719" spans="1:29" ht="12.75" customHeight="1">
      <c r="A719" s="105"/>
      <c r="B719" s="105"/>
      <c r="C719" s="105"/>
      <c r="D719" s="105"/>
      <c r="E719" s="105"/>
      <c r="F719" s="105"/>
      <c r="G719" s="105"/>
      <c r="H719" s="105"/>
      <c r="I719" s="143"/>
      <c r="J719" s="105"/>
      <c r="K719" s="105"/>
      <c r="L719" s="105"/>
      <c r="M719" s="105"/>
      <c r="N719" s="105"/>
      <c r="O719" s="105"/>
      <c r="P719" s="105"/>
      <c r="Q719" s="105"/>
      <c r="R719" s="105"/>
      <c r="S719" s="105"/>
      <c r="T719" s="105"/>
      <c r="U719" s="105"/>
      <c r="V719" s="105"/>
      <c r="W719" s="105"/>
      <c r="X719" s="105"/>
      <c r="Y719" s="105"/>
      <c r="Z719" s="105"/>
      <c r="AA719" s="105"/>
      <c r="AB719" s="105"/>
      <c r="AC719" s="105"/>
    </row>
    <row r="720" spans="1:29" ht="12.75" customHeight="1">
      <c r="A720" s="105"/>
      <c r="B720" s="105"/>
      <c r="C720" s="105"/>
      <c r="D720" s="105"/>
      <c r="E720" s="105"/>
      <c r="F720" s="105"/>
      <c r="G720" s="105"/>
      <c r="H720" s="105"/>
      <c r="I720" s="143"/>
      <c r="J720" s="105"/>
      <c r="K720" s="105"/>
      <c r="L720" s="105"/>
      <c r="M720" s="105"/>
      <c r="N720" s="105"/>
      <c r="O720" s="105"/>
      <c r="P720" s="105"/>
      <c r="Q720" s="105"/>
      <c r="R720" s="105"/>
      <c r="S720" s="105"/>
      <c r="T720" s="105"/>
      <c r="U720" s="105"/>
      <c r="V720" s="105"/>
      <c r="W720" s="105"/>
      <c r="X720" s="105"/>
      <c r="Y720" s="105"/>
      <c r="Z720" s="105"/>
      <c r="AA720" s="105"/>
      <c r="AB720" s="105"/>
      <c r="AC720" s="105"/>
    </row>
    <row r="721" spans="1:29" ht="12.75" customHeight="1">
      <c r="A721" s="105"/>
      <c r="B721" s="105"/>
      <c r="C721" s="105"/>
      <c r="D721" s="105"/>
      <c r="E721" s="105"/>
      <c r="F721" s="105"/>
      <c r="G721" s="105"/>
      <c r="H721" s="105"/>
      <c r="I721" s="143"/>
      <c r="J721" s="105"/>
      <c r="K721" s="105"/>
      <c r="L721" s="105"/>
      <c r="M721" s="105"/>
      <c r="N721" s="105"/>
      <c r="O721" s="105"/>
      <c r="P721" s="105"/>
      <c r="Q721" s="105"/>
      <c r="R721" s="105"/>
      <c r="S721" s="105"/>
      <c r="T721" s="105"/>
      <c r="U721" s="105"/>
      <c r="V721" s="105"/>
      <c r="W721" s="105"/>
      <c r="X721" s="105"/>
      <c r="Y721" s="105"/>
      <c r="Z721" s="105"/>
      <c r="AA721" s="105"/>
      <c r="AB721" s="105"/>
      <c r="AC721" s="105"/>
    </row>
    <row r="722" spans="1:29" ht="12.75" customHeight="1">
      <c r="A722" s="105"/>
      <c r="B722" s="105"/>
      <c r="C722" s="105"/>
      <c r="D722" s="105"/>
      <c r="E722" s="105"/>
      <c r="F722" s="105"/>
      <c r="G722" s="105"/>
      <c r="H722" s="105"/>
      <c r="I722" s="143"/>
      <c r="J722" s="105"/>
      <c r="K722" s="105"/>
      <c r="L722" s="105"/>
      <c r="M722" s="105"/>
      <c r="N722" s="105"/>
      <c r="O722" s="105"/>
      <c r="P722" s="105"/>
      <c r="Q722" s="105"/>
      <c r="R722" s="105"/>
      <c r="S722" s="105"/>
      <c r="T722" s="105"/>
      <c r="U722" s="105"/>
      <c r="V722" s="105"/>
      <c r="W722" s="105"/>
      <c r="X722" s="105"/>
      <c r="Y722" s="105"/>
      <c r="Z722" s="105"/>
      <c r="AA722" s="105"/>
      <c r="AB722" s="105"/>
      <c r="AC722" s="105"/>
    </row>
    <row r="723" spans="1:29" ht="12.75" customHeight="1">
      <c r="A723" s="105"/>
      <c r="B723" s="105"/>
      <c r="C723" s="105"/>
      <c r="D723" s="105"/>
      <c r="E723" s="105"/>
      <c r="F723" s="105"/>
      <c r="G723" s="105"/>
      <c r="H723" s="105"/>
      <c r="I723" s="143"/>
      <c r="J723" s="105"/>
      <c r="K723" s="105"/>
      <c r="L723" s="105"/>
      <c r="M723" s="105"/>
      <c r="N723" s="105"/>
      <c r="O723" s="105"/>
      <c r="P723" s="105"/>
      <c r="Q723" s="105"/>
      <c r="R723" s="105"/>
      <c r="S723" s="105"/>
      <c r="T723" s="105"/>
      <c r="U723" s="105"/>
      <c r="V723" s="105"/>
      <c r="W723" s="105"/>
      <c r="X723" s="105"/>
      <c r="Y723" s="105"/>
      <c r="Z723" s="105"/>
      <c r="AA723" s="105"/>
      <c r="AB723" s="105"/>
      <c r="AC723" s="105"/>
    </row>
    <row r="724" spans="1:29" ht="12.75" customHeight="1">
      <c r="A724" s="105"/>
      <c r="B724" s="105"/>
      <c r="C724" s="105"/>
      <c r="D724" s="105"/>
      <c r="E724" s="105"/>
      <c r="F724" s="105"/>
      <c r="G724" s="105"/>
      <c r="H724" s="105"/>
      <c r="I724" s="143"/>
      <c r="J724" s="105"/>
      <c r="K724" s="105"/>
      <c r="L724" s="105"/>
      <c r="M724" s="105"/>
      <c r="N724" s="105"/>
      <c r="O724" s="105"/>
      <c r="P724" s="105"/>
      <c r="Q724" s="105"/>
      <c r="R724" s="105"/>
      <c r="S724" s="105"/>
      <c r="T724" s="105"/>
      <c r="U724" s="105"/>
      <c r="V724" s="105"/>
      <c r="W724" s="105"/>
      <c r="X724" s="105"/>
      <c r="Y724" s="105"/>
      <c r="Z724" s="105"/>
      <c r="AA724" s="105"/>
      <c r="AB724" s="105"/>
      <c r="AC724" s="105"/>
    </row>
    <row r="725" spans="1:29" ht="12.75" customHeight="1">
      <c r="A725" s="105"/>
      <c r="B725" s="105"/>
      <c r="C725" s="105"/>
      <c r="D725" s="105"/>
      <c r="E725" s="105"/>
      <c r="F725" s="105"/>
      <c r="G725" s="105"/>
      <c r="H725" s="105"/>
      <c r="I725" s="143"/>
      <c r="J725" s="105"/>
      <c r="K725" s="105"/>
      <c r="L725" s="105"/>
      <c r="M725" s="105"/>
      <c r="N725" s="105"/>
      <c r="O725" s="105"/>
      <c r="P725" s="105"/>
      <c r="Q725" s="105"/>
      <c r="R725" s="105"/>
      <c r="S725" s="105"/>
      <c r="T725" s="105"/>
      <c r="U725" s="105"/>
      <c r="V725" s="105"/>
      <c r="W725" s="105"/>
      <c r="X725" s="105"/>
      <c r="Y725" s="105"/>
      <c r="Z725" s="105"/>
      <c r="AA725" s="105"/>
      <c r="AB725" s="105"/>
      <c r="AC725" s="105"/>
    </row>
    <row r="726" spans="1:29" ht="12.75" customHeight="1">
      <c r="A726" s="105"/>
      <c r="B726" s="105"/>
      <c r="C726" s="105"/>
      <c r="D726" s="105"/>
      <c r="E726" s="105"/>
      <c r="F726" s="105"/>
      <c r="G726" s="105"/>
      <c r="H726" s="105"/>
      <c r="I726" s="143"/>
      <c r="J726" s="105"/>
      <c r="K726" s="105"/>
      <c r="L726" s="105"/>
      <c r="M726" s="105"/>
      <c r="N726" s="105"/>
      <c r="O726" s="105"/>
      <c r="P726" s="105"/>
      <c r="Q726" s="105"/>
      <c r="R726" s="105"/>
      <c r="S726" s="105"/>
      <c r="T726" s="105"/>
      <c r="U726" s="105"/>
      <c r="V726" s="105"/>
      <c r="W726" s="105"/>
      <c r="X726" s="105"/>
      <c r="Y726" s="105"/>
      <c r="Z726" s="105"/>
      <c r="AA726" s="105"/>
      <c r="AB726" s="105"/>
      <c r="AC726" s="105"/>
    </row>
    <row r="727" spans="1:29" ht="12.75" customHeight="1">
      <c r="A727" s="105"/>
      <c r="B727" s="105"/>
      <c r="C727" s="105"/>
      <c r="D727" s="105"/>
      <c r="E727" s="105"/>
      <c r="F727" s="105"/>
      <c r="G727" s="105"/>
      <c r="H727" s="105"/>
      <c r="I727" s="143"/>
      <c r="J727" s="105"/>
      <c r="K727" s="105"/>
      <c r="L727" s="105"/>
      <c r="M727" s="105"/>
      <c r="N727" s="105"/>
      <c r="O727" s="105"/>
      <c r="P727" s="105"/>
      <c r="Q727" s="105"/>
      <c r="R727" s="105"/>
      <c r="S727" s="105"/>
      <c r="T727" s="105"/>
      <c r="U727" s="105"/>
      <c r="V727" s="105"/>
      <c r="W727" s="105"/>
      <c r="X727" s="105"/>
      <c r="Y727" s="105"/>
      <c r="Z727" s="105"/>
      <c r="AA727" s="105"/>
      <c r="AB727" s="105"/>
      <c r="AC727" s="105"/>
    </row>
    <row r="728" spans="1:29" ht="12.75" customHeight="1">
      <c r="A728" s="105"/>
      <c r="B728" s="105"/>
      <c r="C728" s="105"/>
      <c r="D728" s="105"/>
      <c r="E728" s="105"/>
      <c r="F728" s="105"/>
      <c r="G728" s="105"/>
      <c r="H728" s="105"/>
      <c r="I728" s="143"/>
      <c r="J728" s="105"/>
      <c r="K728" s="105"/>
      <c r="L728" s="105"/>
      <c r="M728" s="105"/>
      <c r="N728" s="105"/>
      <c r="O728" s="105"/>
      <c r="P728" s="105"/>
      <c r="Q728" s="105"/>
      <c r="R728" s="105"/>
      <c r="S728" s="105"/>
      <c r="T728" s="105"/>
      <c r="U728" s="105"/>
      <c r="V728" s="105"/>
      <c r="W728" s="105"/>
      <c r="X728" s="105"/>
      <c r="Y728" s="105"/>
      <c r="Z728" s="105"/>
      <c r="AA728" s="105"/>
      <c r="AB728" s="105"/>
      <c r="AC728" s="105"/>
    </row>
    <row r="729" spans="1:29" ht="12.75" customHeight="1">
      <c r="A729" s="105"/>
      <c r="B729" s="105"/>
      <c r="C729" s="105"/>
      <c r="D729" s="105"/>
      <c r="E729" s="105"/>
      <c r="F729" s="105"/>
      <c r="G729" s="105"/>
      <c r="H729" s="105"/>
      <c r="I729" s="143"/>
      <c r="J729" s="105"/>
      <c r="K729" s="105"/>
      <c r="L729" s="105"/>
      <c r="M729" s="105"/>
      <c r="N729" s="105"/>
      <c r="O729" s="105"/>
      <c r="P729" s="105"/>
      <c r="Q729" s="105"/>
      <c r="R729" s="105"/>
      <c r="S729" s="105"/>
      <c r="T729" s="105"/>
      <c r="U729" s="105"/>
      <c r="V729" s="105"/>
      <c r="W729" s="105"/>
      <c r="X729" s="105"/>
      <c r="Y729" s="105"/>
      <c r="Z729" s="105"/>
      <c r="AA729" s="105"/>
      <c r="AB729" s="105"/>
      <c r="AC729" s="105"/>
    </row>
    <row r="730" spans="1:29" ht="12.75" customHeight="1">
      <c r="A730" s="105"/>
      <c r="B730" s="105"/>
      <c r="C730" s="105"/>
      <c r="D730" s="105"/>
      <c r="E730" s="105"/>
      <c r="F730" s="105"/>
      <c r="G730" s="105"/>
      <c r="H730" s="105"/>
      <c r="I730" s="143"/>
      <c r="J730" s="105"/>
      <c r="K730" s="105"/>
      <c r="L730" s="105"/>
      <c r="M730" s="105"/>
      <c r="N730" s="105"/>
      <c r="O730" s="105"/>
      <c r="P730" s="105"/>
      <c r="Q730" s="105"/>
      <c r="R730" s="105"/>
      <c r="S730" s="105"/>
      <c r="T730" s="105"/>
      <c r="U730" s="105"/>
      <c r="V730" s="105"/>
      <c r="W730" s="105"/>
      <c r="X730" s="105"/>
      <c r="Y730" s="105"/>
      <c r="Z730" s="105"/>
      <c r="AA730" s="105"/>
      <c r="AB730" s="105"/>
      <c r="AC730" s="105"/>
    </row>
    <row r="731" spans="1:29" ht="12.75" customHeight="1">
      <c r="A731" s="105"/>
      <c r="B731" s="105"/>
      <c r="C731" s="105"/>
      <c r="D731" s="105"/>
      <c r="E731" s="105"/>
      <c r="F731" s="105"/>
      <c r="G731" s="105"/>
      <c r="H731" s="105"/>
      <c r="I731" s="143"/>
      <c r="J731" s="105"/>
      <c r="K731" s="105"/>
      <c r="L731" s="105"/>
      <c r="M731" s="105"/>
      <c r="N731" s="105"/>
      <c r="O731" s="105"/>
      <c r="P731" s="105"/>
      <c r="Q731" s="105"/>
      <c r="R731" s="105"/>
      <c r="S731" s="105"/>
      <c r="T731" s="105"/>
      <c r="U731" s="105"/>
      <c r="V731" s="105"/>
      <c r="W731" s="105"/>
      <c r="X731" s="105"/>
      <c r="Y731" s="105"/>
      <c r="Z731" s="105"/>
      <c r="AA731" s="105"/>
      <c r="AB731" s="105"/>
      <c r="AC731" s="105"/>
    </row>
    <row r="732" spans="1:29" ht="12.75" customHeight="1">
      <c r="A732" s="105"/>
      <c r="B732" s="105"/>
      <c r="C732" s="105"/>
      <c r="D732" s="105"/>
      <c r="E732" s="105"/>
      <c r="F732" s="105"/>
      <c r="G732" s="105"/>
      <c r="H732" s="105"/>
      <c r="I732" s="143"/>
      <c r="J732" s="105"/>
      <c r="K732" s="105"/>
      <c r="L732" s="105"/>
      <c r="M732" s="105"/>
      <c r="N732" s="105"/>
      <c r="O732" s="105"/>
      <c r="P732" s="105"/>
      <c r="Q732" s="105"/>
      <c r="R732" s="105"/>
      <c r="S732" s="105"/>
      <c r="T732" s="105"/>
      <c r="U732" s="105"/>
      <c r="V732" s="105"/>
      <c r="W732" s="105"/>
      <c r="X732" s="105"/>
      <c r="Y732" s="105"/>
      <c r="Z732" s="105"/>
      <c r="AA732" s="105"/>
      <c r="AB732" s="105"/>
      <c r="AC732" s="105"/>
    </row>
    <row r="733" spans="1:29" ht="12.75" customHeight="1">
      <c r="A733" s="105"/>
      <c r="B733" s="105"/>
      <c r="C733" s="105"/>
      <c r="D733" s="105"/>
      <c r="E733" s="105"/>
      <c r="F733" s="105"/>
      <c r="G733" s="105"/>
      <c r="H733" s="105"/>
      <c r="I733" s="143"/>
      <c r="J733" s="105"/>
      <c r="K733" s="105"/>
      <c r="L733" s="105"/>
      <c r="M733" s="105"/>
      <c r="N733" s="105"/>
      <c r="O733" s="105"/>
      <c r="P733" s="105"/>
      <c r="Q733" s="105"/>
      <c r="R733" s="105"/>
      <c r="S733" s="105"/>
      <c r="T733" s="105"/>
      <c r="U733" s="105"/>
      <c r="V733" s="105"/>
      <c r="W733" s="105"/>
      <c r="X733" s="105"/>
      <c r="Y733" s="105"/>
      <c r="Z733" s="105"/>
      <c r="AA733" s="105"/>
      <c r="AB733" s="105"/>
      <c r="AC733" s="105"/>
    </row>
    <row r="734" spans="1:29" ht="12.75" customHeight="1">
      <c r="A734" s="105"/>
      <c r="B734" s="105"/>
      <c r="C734" s="105"/>
      <c r="D734" s="105"/>
      <c r="E734" s="105"/>
      <c r="F734" s="105"/>
      <c r="G734" s="105"/>
      <c r="H734" s="105"/>
      <c r="I734" s="143"/>
      <c r="J734" s="105"/>
      <c r="K734" s="105"/>
      <c r="L734" s="105"/>
      <c r="M734" s="105"/>
      <c r="N734" s="105"/>
      <c r="O734" s="105"/>
      <c r="P734" s="105"/>
      <c r="Q734" s="105"/>
      <c r="R734" s="105"/>
      <c r="S734" s="105"/>
      <c r="T734" s="105"/>
      <c r="U734" s="105"/>
      <c r="V734" s="105"/>
      <c r="W734" s="105"/>
      <c r="X734" s="105"/>
      <c r="Y734" s="105"/>
      <c r="Z734" s="105"/>
      <c r="AA734" s="105"/>
      <c r="AB734" s="105"/>
      <c r="AC734" s="105"/>
    </row>
    <row r="735" spans="1:29" ht="12.75" customHeight="1">
      <c r="A735" s="105"/>
      <c r="B735" s="105"/>
      <c r="C735" s="105"/>
      <c r="D735" s="105"/>
      <c r="E735" s="105"/>
      <c r="F735" s="105"/>
      <c r="G735" s="105"/>
      <c r="H735" s="105"/>
      <c r="I735" s="143"/>
      <c r="J735" s="105"/>
      <c r="K735" s="105"/>
      <c r="L735" s="105"/>
      <c r="M735" s="105"/>
      <c r="N735" s="105"/>
      <c r="O735" s="105"/>
      <c r="P735" s="105"/>
      <c r="Q735" s="105"/>
      <c r="R735" s="105"/>
      <c r="S735" s="105"/>
      <c r="T735" s="105"/>
      <c r="U735" s="105"/>
      <c r="V735" s="105"/>
      <c r="W735" s="105"/>
      <c r="X735" s="105"/>
      <c r="Y735" s="105"/>
      <c r="Z735" s="105"/>
      <c r="AA735" s="105"/>
      <c r="AB735" s="105"/>
      <c r="AC735" s="105"/>
    </row>
    <row r="736" spans="1:29" ht="12.75" customHeight="1">
      <c r="A736" s="105"/>
      <c r="B736" s="105"/>
      <c r="C736" s="105"/>
      <c r="D736" s="105"/>
      <c r="E736" s="105"/>
      <c r="F736" s="105"/>
      <c r="G736" s="105"/>
      <c r="H736" s="105"/>
      <c r="I736" s="143"/>
      <c r="J736" s="105"/>
      <c r="K736" s="105"/>
      <c r="L736" s="105"/>
      <c r="M736" s="105"/>
      <c r="N736" s="105"/>
      <c r="O736" s="105"/>
      <c r="P736" s="105"/>
      <c r="Q736" s="105"/>
      <c r="R736" s="105"/>
      <c r="S736" s="105"/>
      <c r="T736" s="105"/>
      <c r="U736" s="105"/>
      <c r="V736" s="105"/>
      <c r="W736" s="105"/>
      <c r="X736" s="105"/>
      <c r="Y736" s="105"/>
      <c r="Z736" s="105"/>
      <c r="AA736" s="105"/>
      <c r="AB736" s="105"/>
      <c r="AC736" s="105"/>
    </row>
    <row r="737" spans="1:29" ht="12.75" customHeight="1">
      <c r="A737" s="105"/>
      <c r="B737" s="105"/>
      <c r="C737" s="105"/>
      <c r="D737" s="105"/>
      <c r="E737" s="105"/>
      <c r="F737" s="105"/>
      <c r="G737" s="105"/>
      <c r="H737" s="105"/>
      <c r="I737" s="143"/>
      <c r="J737" s="105"/>
      <c r="K737" s="105"/>
      <c r="L737" s="105"/>
      <c r="M737" s="105"/>
      <c r="N737" s="105"/>
      <c r="O737" s="105"/>
      <c r="P737" s="105"/>
      <c r="Q737" s="105"/>
      <c r="R737" s="105"/>
      <c r="S737" s="105"/>
      <c r="T737" s="105"/>
      <c r="U737" s="105"/>
      <c r="V737" s="105"/>
      <c r="W737" s="105"/>
      <c r="X737" s="105"/>
      <c r="Y737" s="105"/>
      <c r="Z737" s="105"/>
      <c r="AA737" s="105"/>
      <c r="AB737" s="105"/>
      <c r="AC737" s="105"/>
    </row>
    <row r="738" spans="1:29" ht="12.75" customHeight="1">
      <c r="A738" s="105"/>
      <c r="B738" s="105"/>
      <c r="C738" s="105"/>
      <c r="D738" s="105"/>
      <c r="E738" s="105"/>
      <c r="F738" s="105"/>
      <c r="G738" s="105"/>
      <c r="H738" s="105"/>
      <c r="I738" s="143"/>
      <c r="J738" s="105"/>
      <c r="K738" s="105"/>
      <c r="L738" s="105"/>
      <c r="M738" s="105"/>
      <c r="N738" s="105"/>
      <c r="O738" s="105"/>
      <c r="P738" s="105"/>
      <c r="Q738" s="105"/>
      <c r="R738" s="105"/>
      <c r="S738" s="105"/>
      <c r="T738" s="105"/>
      <c r="U738" s="105"/>
      <c r="V738" s="105"/>
      <c r="W738" s="105"/>
      <c r="X738" s="105"/>
      <c r="Y738" s="105"/>
      <c r="Z738" s="105"/>
      <c r="AA738" s="105"/>
      <c r="AB738" s="105"/>
      <c r="AC738" s="105"/>
    </row>
    <row r="739" spans="1:29" ht="12.75" customHeight="1">
      <c r="A739" s="105"/>
      <c r="B739" s="105"/>
      <c r="C739" s="105"/>
      <c r="D739" s="105"/>
      <c r="E739" s="105"/>
      <c r="F739" s="105"/>
      <c r="G739" s="105"/>
      <c r="H739" s="105"/>
      <c r="I739" s="143"/>
      <c r="J739" s="105"/>
      <c r="K739" s="105"/>
      <c r="L739" s="105"/>
      <c r="M739" s="105"/>
      <c r="N739" s="105"/>
      <c r="O739" s="105"/>
      <c r="P739" s="105"/>
      <c r="Q739" s="105"/>
      <c r="R739" s="105"/>
      <c r="S739" s="105"/>
      <c r="T739" s="105"/>
      <c r="U739" s="105"/>
      <c r="V739" s="105"/>
      <c r="W739" s="105"/>
      <c r="X739" s="105"/>
      <c r="Y739" s="105"/>
      <c r="Z739" s="105"/>
      <c r="AA739" s="105"/>
      <c r="AB739" s="105"/>
      <c r="AC739" s="105"/>
    </row>
    <row r="740" spans="1:29" ht="12.75" customHeight="1">
      <c r="A740" s="105"/>
      <c r="B740" s="105"/>
      <c r="C740" s="105"/>
      <c r="D740" s="105"/>
      <c r="E740" s="105"/>
      <c r="F740" s="105"/>
      <c r="G740" s="105"/>
      <c r="H740" s="105"/>
      <c r="I740" s="143"/>
      <c r="J740" s="105"/>
      <c r="K740" s="105"/>
      <c r="L740" s="105"/>
      <c r="M740" s="105"/>
      <c r="N740" s="105"/>
      <c r="O740" s="105"/>
      <c r="P740" s="105"/>
      <c r="Q740" s="105"/>
      <c r="R740" s="105"/>
      <c r="S740" s="105"/>
      <c r="T740" s="105"/>
      <c r="U740" s="105"/>
      <c r="V740" s="105"/>
      <c r="W740" s="105"/>
      <c r="X740" s="105"/>
      <c r="Y740" s="105"/>
      <c r="Z740" s="105"/>
      <c r="AA740" s="105"/>
      <c r="AB740" s="105"/>
      <c r="AC740" s="105"/>
    </row>
    <row r="741" spans="1:29" ht="12.75" customHeight="1">
      <c r="A741" s="105"/>
      <c r="B741" s="105"/>
      <c r="C741" s="105"/>
      <c r="D741" s="105"/>
      <c r="E741" s="105"/>
      <c r="F741" s="105"/>
      <c r="G741" s="105"/>
      <c r="H741" s="105"/>
      <c r="I741" s="143"/>
      <c r="J741" s="105"/>
      <c r="K741" s="105"/>
      <c r="L741" s="105"/>
      <c r="M741" s="105"/>
      <c r="N741" s="105"/>
      <c r="O741" s="105"/>
      <c r="P741" s="105"/>
      <c r="Q741" s="105"/>
      <c r="R741" s="105"/>
      <c r="S741" s="105"/>
      <c r="T741" s="105"/>
      <c r="U741" s="105"/>
      <c r="V741" s="105"/>
      <c r="W741" s="105"/>
      <c r="X741" s="105"/>
      <c r="Y741" s="105"/>
      <c r="Z741" s="105"/>
      <c r="AA741" s="105"/>
      <c r="AB741" s="105"/>
      <c r="AC741" s="105"/>
    </row>
    <row r="742" spans="1:29" ht="12.75" customHeight="1">
      <c r="A742" s="105"/>
      <c r="B742" s="105"/>
      <c r="C742" s="105"/>
      <c r="D742" s="105"/>
      <c r="E742" s="105"/>
      <c r="F742" s="105"/>
      <c r="G742" s="105"/>
      <c r="H742" s="105"/>
      <c r="I742" s="143"/>
      <c r="J742" s="105"/>
      <c r="K742" s="105"/>
      <c r="L742" s="105"/>
      <c r="M742" s="105"/>
      <c r="N742" s="105"/>
      <c r="O742" s="105"/>
      <c r="P742" s="105"/>
      <c r="Q742" s="105"/>
      <c r="R742" s="105"/>
      <c r="S742" s="105"/>
      <c r="T742" s="105"/>
      <c r="U742" s="105"/>
      <c r="V742" s="105"/>
      <c r="W742" s="105"/>
      <c r="X742" s="105"/>
      <c r="Y742" s="105"/>
      <c r="Z742" s="105"/>
      <c r="AA742" s="105"/>
      <c r="AB742" s="105"/>
      <c r="AC742" s="105"/>
    </row>
    <row r="743" spans="1:29" ht="12.75" customHeight="1">
      <c r="A743" s="105"/>
      <c r="B743" s="105"/>
      <c r="C743" s="105"/>
      <c r="D743" s="105"/>
      <c r="E743" s="105"/>
      <c r="F743" s="105"/>
      <c r="G743" s="105"/>
      <c r="H743" s="105"/>
      <c r="I743" s="143"/>
      <c r="J743" s="105"/>
      <c r="K743" s="105"/>
      <c r="L743" s="105"/>
      <c r="M743" s="105"/>
      <c r="N743" s="105"/>
      <c r="O743" s="105"/>
      <c r="P743" s="105"/>
      <c r="Q743" s="105"/>
      <c r="R743" s="105"/>
      <c r="S743" s="105"/>
      <c r="T743" s="105"/>
      <c r="U743" s="105"/>
      <c r="V743" s="105"/>
      <c r="W743" s="105"/>
      <c r="X743" s="105"/>
      <c r="Y743" s="105"/>
      <c r="Z743" s="105"/>
      <c r="AA743" s="105"/>
      <c r="AB743" s="105"/>
      <c r="AC743" s="105"/>
    </row>
    <row r="744" spans="1:29" ht="12.75" customHeight="1">
      <c r="A744" s="105"/>
      <c r="B744" s="105"/>
      <c r="C744" s="105"/>
      <c r="D744" s="105"/>
      <c r="E744" s="105"/>
      <c r="F744" s="105"/>
      <c r="G744" s="105"/>
      <c r="H744" s="105"/>
      <c r="I744" s="143"/>
      <c r="J744" s="105"/>
      <c r="K744" s="105"/>
      <c r="L744" s="105"/>
      <c r="M744" s="105"/>
      <c r="N744" s="105"/>
      <c r="O744" s="105"/>
      <c r="P744" s="105"/>
      <c r="Q744" s="105"/>
      <c r="R744" s="105"/>
      <c r="S744" s="105"/>
      <c r="T744" s="105"/>
      <c r="U744" s="105"/>
      <c r="V744" s="105"/>
      <c r="W744" s="105"/>
      <c r="X744" s="105"/>
      <c r="Y744" s="105"/>
      <c r="Z744" s="105"/>
      <c r="AA744" s="105"/>
      <c r="AB744" s="105"/>
      <c r="AC744" s="105"/>
    </row>
    <row r="745" spans="1:29" ht="12.75" customHeight="1">
      <c r="A745" s="105"/>
      <c r="B745" s="105"/>
      <c r="C745" s="105"/>
      <c r="D745" s="105"/>
      <c r="E745" s="105"/>
      <c r="F745" s="105"/>
      <c r="G745" s="105"/>
      <c r="H745" s="105"/>
      <c r="I745" s="143"/>
      <c r="J745" s="105"/>
      <c r="K745" s="105"/>
      <c r="L745" s="105"/>
      <c r="M745" s="105"/>
      <c r="N745" s="105"/>
      <c r="O745" s="105"/>
      <c r="P745" s="105"/>
      <c r="Q745" s="105"/>
      <c r="R745" s="105"/>
      <c r="S745" s="105"/>
      <c r="T745" s="105"/>
      <c r="U745" s="105"/>
      <c r="V745" s="105"/>
      <c r="W745" s="105"/>
      <c r="X745" s="105"/>
      <c r="Y745" s="105"/>
      <c r="Z745" s="105"/>
      <c r="AA745" s="105"/>
      <c r="AB745" s="105"/>
      <c r="AC745" s="105"/>
    </row>
    <row r="746" spans="1:29" ht="12.75" customHeight="1">
      <c r="A746" s="105"/>
      <c r="B746" s="105"/>
      <c r="C746" s="105"/>
      <c r="D746" s="105"/>
      <c r="E746" s="105"/>
      <c r="F746" s="105"/>
      <c r="G746" s="105"/>
      <c r="H746" s="105"/>
      <c r="I746" s="143"/>
      <c r="J746" s="105"/>
      <c r="K746" s="105"/>
      <c r="L746" s="105"/>
      <c r="M746" s="105"/>
      <c r="N746" s="105"/>
      <c r="O746" s="105"/>
      <c r="P746" s="105"/>
      <c r="Q746" s="105"/>
      <c r="R746" s="105"/>
      <c r="S746" s="105"/>
      <c r="T746" s="105"/>
      <c r="U746" s="105"/>
      <c r="V746" s="105"/>
      <c r="W746" s="105"/>
      <c r="X746" s="105"/>
      <c r="Y746" s="105"/>
      <c r="Z746" s="105"/>
      <c r="AA746" s="105"/>
      <c r="AB746" s="105"/>
      <c r="AC746" s="105"/>
    </row>
    <row r="747" spans="1:29" ht="12.75" customHeight="1">
      <c r="A747" s="105"/>
      <c r="B747" s="105"/>
      <c r="C747" s="105"/>
      <c r="D747" s="105"/>
      <c r="E747" s="105"/>
      <c r="F747" s="105"/>
      <c r="G747" s="105"/>
      <c r="H747" s="105"/>
      <c r="I747" s="143"/>
      <c r="J747" s="105"/>
      <c r="K747" s="105"/>
      <c r="L747" s="105"/>
      <c r="M747" s="105"/>
      <c r="N747" s="105"/>
      <c r="O747" s="105"/>
      <c r="P747" s="105"/>
      <c r="Q747" s="105"/>
      <c r="R747" s="105"/>
      <c r="S747" s="105"/>
      <c r="T747" s="105"/>
      <c r="U747" s="105"/>
      <c r="V747" s="105"/>
      <c r="W747" s="105"/>
      <c r="X747" s="105"/>
      <c r="Y747" s="105"/>
      <c r="Z747" s="105"/>
      <c r="AA747" s="105"/>
      <c r="AB747" s="105"/>
      <c r="AC747" s="105"/>
    </row>
    <row r="748" spans="1:29" ht="12.75" customHeight="1">
      <c r="A748" s="105"/>
      <c r="B748" s="105"/>
      <c r="C748" s="105"/>
      <c r="D748" s="105"/>
      <c r="E748" s="105"/>
      <c r="F748" s="105"/>
      <c r="G748" s="105"/>
      <c r="H748" s="105"/>
      <c r="I748" s="143"/>
      <c r="J748" s="105"/>
      <c r="K748" s="105"/>
      <c r="L748" s="105"/>
      <c r="M748" s="105"/>
      <c r="N748" s="105"/>
      <c r="O748" s="105"/>
      <c r="P748" s="105"/>
      <c r="Q748" s="105"/>
      <c r="R748" s="105"/>
      <c r="S748" s="105"/>
      <c r="T748" s="105"/>
      <c r="U748" s="105"/>
      <c r="V748" s="105"/>
      <c r="W748" s="105"/>
      <c r="X748" s="105"/>
      <c r="Y748" s="105"/>
      <c r="Z748" s="105"/>
      <c r="AA748" s="105"/>
      <c r="AB748" s="105"/>
      <c r="AC748" s="105"/>
    </row>
    <row r="749" spans="1:29" ht="12.75" customHeight="1">
      <c r="A749" s="105"/>
      <c r="B749" s="105"/>
      <c r="C749" s="105"/>
      <c r="D749" s="105"/>
      <c r="E749" s="105"/>
      <c r="F749" s="105"/>
      <c r="G749" s="105"/>
      <c r="H749" s="105"/>
      <c r="I749" s="143"/>
      <c r="J749" s="105"/>
      <c r="K749" s="105"/>
      <c r="L749" s="105"/>
      <c r="M749" s="105"/>
      <c r="N749" s="105"/>
      <c r="O749" s="105"/>
      <c r="P749" s="105"/>
      <c r="Q749" s="105"/>
      <c r="R749" s="105"/>
      <c r="S749" s="105"/>
      <c r="T749" s="105"/>
      <c r="U749" s="105"/>
      <c r="V749" s="105"/>
      <c r="W749" s="105"/>
      <c r="X749" s="105"/>
      <c r="Y749" s="105"/>
      <c r="Z749" s="105"/>
      <c r="AA749" s="105"/>
      <c r="AB749" s="105"/>
      <c r="AC749" s="105"/>
    </row>
    <row r="750" spans="1:29" ht="12.75" customHeight="1">
      <c r="A750" s="105"/>
      <c r="B750" s="105"/>
      <c r="C750" s="105"/>
      <c r="D750" s="105"/>
      <c r="E750" s="105"/>
      <c r="F750" s="105"/>
      <c r="G750" s="105"/>
      <c r="H750" s="105"/>
      <c r="I750" s="143"/>
      <c r="J750" s="105"/>
      <c r="K750" s="105"/>
      <c r="L750" s="105"/>
      <c r="M750" s="105"/>
      <c r="N750" s="105"/>
      <c r="O750" s="105"/>
      <c r="P750" s="105"/>
      <c r="Q750" s="105"/>
      <c r="R750" s="105"/>
      <c r="S750" s="105"/>
      <c r="T750" s="105"/>
      <c r="U750" s="105"/>
      <c r="V750" s="105"/>
      <c r="W750" s="105"/>
      <c r="X750" s="105"/>
      <c r="Y750" s="105"/>
      <c r="Z750" s="105"/>
      <c r="AA750" s="105"/>
      <c r="AB750" s="105"/>
      <c r="AC750" s="105"/>
    </row>
    <row r="751" spans="1:29" ht="12.75" customHeight="1">
      <c r="A751" s="105"/>
      <c r="B751" s="105"/>
      <c r="C751" s="105"/>
      <c r="D751" s="105"/>
      <c r="E751" s="105"/>
      <c r="F751" s="105"/>
      <c r="G751" s="105"/>
      <c r="H751" s="105"/>
      <c r="I751" s="143"/>
      <c r="J751" s="105"/>
      <c r="K751" s="105"/>
      <c r="L751" s="105"/>
      <c r="M751" s="105"/>
      <c r="N751" s="105"/>
      <c r="O751" s="105"/>
      <c r="P751" s="105"/>
      <c r="Q751" s="105"/>
      <c r="R751" s="105"/>
      <c r="S751" s="105"/>
      <c r="T751" s="105"/>
      <c r="U751" s="105"/>
      <c r="V751" s="105"/>
      <c r="W751" s="105"/>
      <c r="X751" s="105"/>
      <c r="Y751" s="105"/>
      <c r="Z751" s="105"/>
      <c r="AA751" s="105"/>
      <c r="AB751" s="105"/>
      <c r="AC751" s="105"/>
    </row>
    <row r="752" spans="1:29" ht="12.75" customHeight="1">
      <c r="A752" s="105"/>
      <c r="B752" s="105"/>
      <c r="C752" s="105"/>
      <c r="D752" s="105"/>
      <c r="E752" s="105"/>
      <c r="F752" s="105"/>
      <c r="G752" s="105"/>
      <c r="H752" s="105"/>
      <c r="I752" s="143"/>
      <c r="J752" s="105"/>
      <c r="K752" s="105"/>
      <c r="L752" s="105"/>
      <c r="M752" s="105"/>
      <c r="N752" s="105"/>
      <c r="O752" s="105"/>
      <c r="P752" s="105"/>
      <c r="Q752" s="105"/>
      <c r="R752" s="105"/>
      <c r="S752" s="105"/>
      <c r="T752" s="105"/>
      <c r="U752" s="105"/>
      <c r="V752" s="105"/>
      <c r="W752" s="105"/>
      <c r="X752" s="105"/>
      <c r="Y752" s="105"/>
      <c r="Z752" s="105"/>
      <c r="AA752" s="105"/>
      <c r="AB752" s="105"/>
      <c r="AC752" s="105"/>
    </row>
    <row r="753" spans="1:29" ht="12.75" customHeight="1">
      <c r="A753" s="105"/>
      <c r="B753" s="105"/>
      <c r="C753" s="105"/>
      <c r="D753" s="105"/>
      <c r="E753" s="105"/>
      <c r="F753" s="105"/>
      <c r="G753" s="105"/>
      <c r="H753" s="105"/>
      <c r="I753" s="143"/>
      <c r="J753" s="105"/>
      <c r="K753" s="105"/>
      <c r="L753" s="105"/>
      <c r="M753" s="105"/>
      <c r="N753" s="105"/>
      <c r="O753" s="105"/>
      <c r="P753" s="105"/>
      <c r="Q753" s="105"/>
      <c r="R753" s="105"/>
      <c r="S753" s="105"/>
      <c r="T753" s="105"/>
      <c r="U753" s="105"/>
      <c r="V753" s="105"/>
      <c r="W753" s="105"/>
      <c r="X753" s="105"/>
      <c r="Y753" s="105"/>
      <c r="Z753" s="105"/>
      <c r="AA753" s="105"/>
      <c r="AB753" s="105"/>
      <c r="AC753" s="105"/>
    </row>
    <row r="754" spans="1:29" ht="12.75" customHeight="1">
      <c r="A754" s="105"/>
      <c r="B754" s="105"/>
      <c r="C754" s="105"/>
      <c r="D754" s="105"/>
      <c r="E754" s="105"/>
      <c r="F754" s="105"/>
      <c r="G754" s="105"/>
      <c r="H754" s="105"/>
      <c r="I754" s="143"/>
      <c r="J754" s="105"/>
      <c r="K754" s="105"/>
      <c r="L754" s="105"/>
      <c r="M754" s="105"/>
      <c r="N754" s="105"/>
      <c r="O754" s="105"/>
      <c r="P754" s="105"/>
      <c r="Q754" s="105"/>
      <c r="R754" s="105"/>
      <c r="S754" s="105"/>
      <c r="T754" s="105"/>
      <c r="U754" s="105"/>
      <c r="V754" s="105"/>
      <c r="W754" s="105"/>
      <c r="X754" s="105"/>
      <c r="Y754" s="105"/>
      <c r="Z754" s="105"/>
      <c r="AA754" s="105"/>
      <c r="AB754" s="105"/>
      <c r="AC754" s="105"/>
    </row>
    <row r="755" spans="1:29" ht="12.75" customHeight="1">
      <c r="A755" s="105"/>
      <c r="B755" s="105"/>
      <c r="C755" s="105"/>
      <c r="D755" s="105"/>
      <c r="E755" s="105"/>
      <c r="F755" s="105"/>
      <c r="G755" s="105"/>
      <c r="H755" s="105"/>
      <c r="I755" s="143"/>
      <c r="J755" s="105"/>
      <c r="K755" s="105"/>
      <c r="L755" s="105"/>
      <c r="M755" s="105"/>
      <c r="N755" s="105"/>
      <c r="O755" s="105"/>
      <c r="P755" s="105"/>
      <c r="Q755" s="105"/>
      <c r="R755" s="105"/>
      <c r="S755" s="105"/>
      <c r="T755" s="105"/>
      <c r="U755" s="105"/>
      <c r="V755" s="105"/>
      <c r="W755" s="105"/>
      <c r="X755" s="105"/>
      <c r="Y755" s="105"/>
      <c r="Z755" s="105"/>
      <c r="AA755" s="105"/>
      <c r="AB755" s="105"/>
      <c r="AC755" s="105"/>
    </row>
    <row r="756" spans="1:29" ht="12.75" customHeight="1">
      <c r="A756" s="105"/>
      <c r="B756" s="105"/>
      <c r="C756" s="105"/>
      <c r="D756" s="105"/>
      <c r="E756" s="105"/>
      <c r="F756" s="105"/>
      <c r="G756" s="105"/>
      <c r="H756" s="105"/>
      <c r="I756" s="143"/>
      <c r="J756" s="105"/>
      <c r="K756" s="105"/>
      <c r="L756" s="105"/>
      <c r="M756" s="105"/>
      <c r="N756" s="105"/>
      <c r="O756" s="105"/>
      <c r="P756" s="105"/>
      <c r="Q756" s="105"/>
      <c r="R756" s="105"/>
      <c r="S756" s="105"/>
      <c r="T756" s="105"/>
      <c r="U756" s="105"/>
      <c r="V756" s="105"/>
      <c r="W756" s="105"/>
      <c r="X756" s="105"/>
      <c r="Y756" s="105"/>
      <c r="Z756" s="105"/>
      <c r="AA756" s="105"/>
      <c r="AB756" s="105"/>
      <c r="AC756" s="105"/>
    </row>
    <row r="757" spans="1:29" ht="12.75" customHeight="1">
      <c r="A757" s="105"/>
      <c r="B757" s="105"/>
      <c r="C757" s="105"/>
      <c r="D757" s="105"/>
      <c r="E757" s="105"/>
      <c r="F757" s="105"/>
      <c r="G757" s="105"/>
      <c r="H757" s="105"/>
      <c r="I757" s="143"/>
      <c r="J757" s="105"/>
      <c r="K757" s="105"/>
      <c r="L757" s="105"/>
      <c r="M757" s="105"/>
      <c r="N757" s="105"/>
      <c r="O757" s="105"/>
      <c r="P757" s="105"/>
      <c r="Q757" s="105"/>
      <c r="R757" s="105"/>
      <c r="S757" s="105"/>
      <c r="T757" s="105"/>
      <c r="U757" s="105"/>
      <c r="V757" s="105"/>
      <c r="W757" s="105"/>
      <c r="X757" s="105"/>
      <c r="Y757" s="105"/>
      <c r="Z757" s="105"/>
      <c r="AA757" s="105"/>
      <c r="AB757" s="105"/>
      <c r="AC757" s="105"/>
    </row>
    <row r="758" spans="1:29" ht="12.75" customHeight="1">
      <c r="A758" s="105"/>
      <c r="B758" s="105"/>
      <c r="C758" s="105"/>
      <c r="D758" s="105"/>
      <c r="E758" s="105"/>
      <c r="F758" s="105"/>
      <c r="G758" s="105"/>
      <c r="H758" s="105"/>
      <c r="I758" s="143"/>
      <c r="J758" s="105"/>
      <c r="K758" s="105"/>
      <c r="L758" s="105"/>
      <c r="M758" s="105"/>
      <c r="N758" s="105"/>
      <c r="O758" s="105"/>
      <c r="P758" s="105"/>
      <c r="Q758" s="105"/>
      <c r="R758" s="105"/>
      <c r="S758" s="105"/>
      <c r="T758" s="105"/>
      <c r="U758" s="105"/>
      <c r="V758" s="105"/>
      <c r="W758" s="105"/>
      <c r="X758" s="105"/>
      <c r="Y758" s="105"/>
      <c r="Z758" s="105"/>
      <c r="AA758" s="105"/>
      <c r="AB758" s="105"/>
      <c r="AC758" s="105"/>
    </row>
    <row r="759" spans="1:29" ht="12.75" customHeight="1">
      <c r="A759" s="105"/>
      <c r="B759" s="105"/>
      <c r="C759" s="105"/>
      <c r="D759" s="105"/>
      <c r="E759" s="105"/>
      <c r="F759" s="105"/>
      <c r="G759" s="105"/>
      <c r="H759" s="105"/>
      <c r="I759" s="143"/>
      <c r="J759" s="105"/>
      <c r="K759" s="105"/>
      <c r="L759" s="105"/>
      <c r="M759" s="105"/>
      <c r="N759" s="105"/>
      <c r="O759" s="105"/>
      <c r="P759" s="105"/>
      <c r="Q759" s="105"/>
      <c r="R759" s="105"/>
      <c r="S759" s="105"/>
      <c r="T759" s="105"/>
      <c r="U759" s="105"/>
      <c r="V759" s="105"/>
      <c r="W759" s="105"/>
      <c r="X759" s="105"/>
      <c r="Y759" s="105"/>
      <c r="Z759" s="105"/>
      <c r="AA759" s="105"/>
      <c r="AB759" s="105"/>
      <c r="AC759" s="105"/>
    </row>
    <row r="760" spans="1:29" ht="12.75" customHeight="1">
      <c r="A760" s="105"/>
      <c r="B760" s="105"/>
      <c r="C760" s="105"/>
      <c r="D760" s="105"/>
      <c r="E760" s="105"/>
      <c r="F760" s="105"/>
      <c r="G760" s="105"/>
      <c r="H760" s="105"/>
      <c r="I760" s="143"/>
      <c r="J760" s="105"/>
      <c r="K760" s="105"/>
      <c r="L760" s="105"/>
      <c r="M760" s="105"/>
      <c r="N760" s="105"/>
      <c r="O760" s="105"/>
      <c r="P760" s="105"/>
      <c r="Q760" s="105"/>
      <c r="R760" s="105"/>
      <c r="S760" s="105"/>
      <c r="T760" s="105"/>
      <c r="U760" s="105"/>
      <c r="V760" s="105"/>
      <c r="W760" s="105"/>
      <c r="X760" s="105"/>
      <c r="Y760" s="105"/>
      <c r="Z760" s="105"/>
      <c r="AA760" s="105"/>
      <c r="AB760" s="105"/>
      <c r="AC760" s="105"/>
    </row>
    <row r="761" spans="1:29" ht="12.75" customHeight="1">
      <c r="A761" s="105"/>
      <c r="B761" s="105"/>
      <c r="C761" s="105"/>
      <c r="D761" s="105"/>
      <c r="E761" s="105"/>
      <c r="F761" s="105"/>
      <c r="G761" s="105"/>
      <c r="H761" s="105"/>
      <c r="I761" s="143"/>
      <c r="J761" s="105"/>
      <c r="K761" s="105"/>
      <c r="L761" s="105"/>
      <c r="M761" s="105"/>
      <c r="N761" s="105"/>
      <c r="O761" s="105"/>
      <c r="P761" s="105"/>
      <c r="Q761" s="105"/>
      <c r="R761" s="105"/>
      <c r="S761" s="105"/>
      <c r="T761" s="105"/>
      <c r="U761" s="105"/>
      <c r="V761" s="105"/>
      <c r="W761" s="105"/>
      <c r="X761" s="105"/>
      <c r="Y761" s="105"/>
      <c r="Z761" s="105"/>
      <c r="AA761" s="105"/>
      <c r="AB761" s="105"/>
      <c r="AC761" s="105"/>
    </row>
    <row r="762" spans="1:29" ht="12.75" customHeight="1">
      <c r="A762" s="105"/>
      <c r="B762" s="105"/>
      <c r="C762" s="105"/>
      <c r="D762" s="105"/>
      <c r="E762" s="105"/>
      <c r="F762" s="105"/>
      <c r="G762" s="105"/>
      <c r="H762" s="105"/>
      <c r="I762" s="143"/>
      <c r="J762" s="105"/>
      <c r="K762" s="105"/>
      <c r="L762" s="105"/>
      <c r="M762" s="105"/>
      <c r="N762" s="105"/>
      <c r="O762" s="105"/>
      <c r="P762" s="105"/>
      <c r="Q762" s="105"/>
      <c r="R762" s="105"/>
      <c r="S762" s="105"/>
      <c r="T762" s="105"/>
      <c r="U762" s="105"/>
      <c r="V762" s="105"/>
      <c r="W762" s="105"/>
      <c r="X762" s="105"/>
      <c r="Y762" s="105"/>
      <c r="Z762" s="105"/>
      <c r="AA762" s="105"/>
      <c r="AB762" s="105"/>
      <c r="AC762" s="105"/>
    </row>
    <row r="763" spans="1:29" ht="12.75" customHeight="1">
      <c r="A763" s="105"/>
      <c r="B763" s="105"/>
      <c r="C763" s="105"/>
      <c r="D763" s="105"/>
      <c r="E763" s="105"/>
      <c r="F763" s="105"/>
      <c r="G763" s="105"/>
      <c r="H763" s="105"/>
      <c r="I763" s="143"/>
      <c r="J763" s="105"/>
      <c r="K763" s="105"/>
      <c r="L763" s="105"/>
      <c r="M763" s="105"/>
      <c r="N763" s="105"/>
      <c r="O763" s="105"/>
      <c r="P763" s="105"/>
      <c r="Q763" s="105"/>
      <c r="R763" s="105"/>
      <c r="S763" s="105"/>
      <c r="T763" s="105"/>
      <c r="U763" s="105"/>
      <c r="V763" s="105"/>
      <c r="W763" s="105"/>
      <c r="X763" s="105"/>
      <c r="Y763" s="105"/>
      <c r="Z763" s="105"/>
      <c r="AA763" s="105"/>
      <c r="AB763" s="105"/>
      <c r="AC763" s="105"/>
    </row>
    <row r="764" spans="1:29" ht="12.75" customHeight="1">
      <c r="A764" s="105"/>
      <c r="B764" s="105"/>
      <c r="C764" s="105"/>
      <c r="D764" s="105"/>
      <c r="E764" s="105"/>
      <c r="F764" s="105"/>
      <c r="G764" s="105"/>
      <c r="H764" s="105"/>
      <c r="I764" s="143"/>
      <c r="J764" s="105"/>
      <c r="K764" s="105"/>
      <c r="L764" s="105"/>
      <c r="M764" s="105"/>
      <c r="N764" s="105"/>
      <c r="O764" s="105"/>
      <c r="P764" s="105"/>
      <c r="Q764" s="105"/>
      <c r="R764" s="105"/>
      <c r="S764" s="105"/>
      <c r="T764" s="105"/>
      <c r="U764" s="105"/>
      <c r="V764" s="105"/>
      <c r="W764" s="105"/>
      <c r="X764" s="105"/>
      <c r="Y764" s="105"/>
      <c r="Z764" s="105"/>
      <c r="AA764" s="105"/>
      <c r="AB764" s="105"/>
      <c r="AC764" s="105"/>
    </row>
    <row r="765" spans="1:29" ht="12.75" customHeight="1">
      <c r="A765" s="105"/>
      <c r="B765" s="105"/>
      <c r="C765" s="105"/>
      <c r="D765" s="105"/>
      <c r="E765" s="105"/>
      <c r="F765" s="105"/>
      <c r="G765" s="105"/>
      <c r="H765" s="105"/>
      <c r="I765" s="143"/>
      <c r="J765" s="105"/>
      <c r="K765" s="105"/>
      <c r="L765" s="105"/>
      <c r="M765" s="105"/>
      <c r="N765" s="105"/>
      <c r="O765" s="105"/>
      <c r="P765" s="105"/>
      <c r="Q765" s="105"/>
      <c r="R765" s="105"/>
      <c r="S765" s="105"/>
      <c r="T765" s="105"/>
      <c r="U765" s="105"/>
      <c r="V765" s="105"/>
      <c r="W765" s="105"/>
      <c r="X765" s="105"/>
      <c r="Y765" s="105"/>
      <c r="Z765" s="105"/>
      <c r="AA765" s="105"/>
      <c r="AB765" s="105"/>
      <c r="AC765" s="105"/>
    </row>
    <row r="766" spans="1:29" ht="12.75" customHeight="1">
      <c r="A766" s="105"/>
      <c r="B766" s="105"/>
      <c r="C766" s="105"/>
      <c r="D766" s="105"/>
      <c r="E766" s="105"/>
      <c r="F766" s="105"/>
      <c r="G766" s="105"/>
      <c r="H766" s="105"/>
      <c r="I766" s="143"/>
      <c r="J766" s="105"/>
      <c r="K766" s="105"/>
      <c r="L766" s="105"/>
      <c r="M766" s="105"/>
      <c r="N766" s="105"/>
      <c r="O766" s="105"/>
      <c r="P766" s="105"/>
      <c r="Q766" s="105"/>
      <c r="R766" s="105"/>
      <c r="S766" s="105"/>
      <c r="T766" s="105"/>
      <c r="U766" s="105"/>
      <c r="V766" s="105"/>
      <c r="W766" s="105"/>
      <c r="X766" s="105"/>
      <c r="Y766" s="105"/>
      <c r="Z766" s="105"/>
      <c r="AA766" s="105"/>
      <c r="AB766" s="105"/>
      <c r="AC766" s="105"/>
    </row>
    <row r="767" spans="1:29" ht="12.75" customHeight="1">
      <c r="A767" s="105"/>
      <c r="B767" s="105"/>
      <c r="C767" s="105"/>
      <c r="D767" s="105"/>
      <c r="E767" s="105"/>
      <c r="F767" s="105"/>
      <c r="G767" s="105"/>
      <c r="H767" s="105"/>
      <c r="I767" s="143"/>
      <c r="J767" s="105"/>
      <c r="K767" s="105"/>
      <c r="L767" s="105"/>
      <c r="M767" s="105"/>
      <c r="N767" s="105"/>
      <c r="O767" s="105"/>
      <c r="P767" s="105"/>
      <c r="Q767" s="105"/>
      <c r="R767" s="105"/>
      <c r="S767" s="105"/>
      <c r="T767" s="105"/>
      <c r="U767" s="105"/>
      <c r="V767" s="105"/>
      <c r="W767" s="105"/>
      <c r="X767" s="105"/>
      <c r="Y767" s="105"/>
      <c r="Z767" s="105"/>
      <c r="AA767" s="105"/>
      <c r="AB767" s="105"/>
      <c r="AC767" s="105"/>
    </row>
    <row r="768" spans="1:29" ht="12.75" customHeight="1">
      <c r="A768" s="105"/>
      <c r="B768" s="105"/>
      <c r="C768" s="105"/>
      <c r="D768" s="105"/>
      <c r="E768" s="105"/>
      <c r="F768" s="105"/>
      <c r="G768" s="105"/>
      <c r="H768" s="105"/>
      <c r="I768" s="143"/>
      <c r="J768" s="105"/>
      <c r="K768" s="105"/>
      <c r="L768" s="105"/>
      <c r="M768" s="105"/>
      <c r="N768" s="105"/>
      <c r="O768" s="105"/>
      <c r="P768" s="105"/>
      <c r="Q768" s="105"/>
      <c r="R768" s="105"/>
      <c r="S768" s="105"/>
      <c r="T768" s="105"/>
      <c r="U768" s="105"/>
      <c r="V768" s="105"/>
      <c r="W768" s="105"/>
      <c r="X768" s="105"/>
      <c r="Y768" s="105"/>
      <c r="Z768" s="105"/>
      <c r="AA768" s="105"/>
      <c r="AB768" s="105"/>
      <c r="AC768" s="105"/>
    </row>
    <row r="769" spans="1:29" ht="12.75" customHeight="1">
      <c r="A769" s="105"/>
      <c r="B769" s="105"/>
      <c r="C769" s="105"/>
      <c r="D769" s="105"/>
      <c r="E769" s="105"/>
      <c r="F769" s="105"/>
      <c r="G769" s="105"/>
      <c r="H769" s="105"/>
      <c r="I769" s="143"/>
      <c r="J769" s="105"/>
      <c r="K769" s="105"/>
      <c r="L769" s="105"/>
      <c r="M769" s="105"/>
      <c r="N769" s="105"/>
      <c r="O769" s="105"/>
      <c r="P769" s="105"/>
      <c r="Q769" s="105"/>
      <c r="R769" s="105"/>
      <c r="S769" s="105"/>
      <c r="T769" s="105"/>
      <c r="U769" s="105"/>
      <c r="V769" s="105"/>
      <c r="W769" s="105"/>
      <c r="X769" s="105"/>
      <c r="Y769" s="105"/>
      <c r="Z769" s="105"/>
      <c r="AA769" s="105"/>
      <c r="AB769" s="105"/>
      <c r="AC769" s="105"/>
    </row>
    <row r="770" spans="1:29" ht="12.75" customHeight="1">
      <c r="A770" s="105"/>
      <c r="B770" s="105"/>
      <c r="C770" s="105"/>
      <c r="D770" s="105"/>
      <c r="E770" s="105"/>
      <c r="F770" s="105"/>
      <c r="G770" s="105"/>
      <c r="H770" s="105"/>
      <c r="I770" s="143"/>
      <c r="J770" s="105"/>
      <c r="K770" s="105"/>
      <c r="L770" s="105"/>
      <c r="M770" s="105"/>
      <c r="N770" s="105"/>
      <c r="O770" s="105"/>
      <c r="P770" s="105"/>
      <c r="Q770" s="105"/>
      <c r="R770" s="105"/>
      <c r="S770" s="105"/>
      <c r="T770" s="105"/>
      <c r="U770" s="105"/>
      <c r="V770" s="105"/>
      <c r="W770" s="105"/>
      <c r="X770" s="105"/>
      <c r="Y770" s="105"/>
      <c r="Z770" s="105"/>
      <c r="AA770" s="105"/>
      <c r="AB770" s="105"/>
      <c r="AC770" s="105"/>
    </row>
    <row r="771" spans="1:29" ht="12.75" customHeight="1">
      <c r="A771" s="105"/>
      <c r="B771" s="105"/>
      <c r="C771" s="105"/>
      <c r="D771" s="105"/>
      <c r="E771" s="105"/>
      <c r="F771" s="105"/>
      <c r="G771" s="105"/>
      <c r="H771" s="105"/>
      <c r="I771" s="143"/>
      <c r="J771" s="105"/>
      <c r="K771" s="105"/>
      <c r="L771" s="105"/>
      <c r="M771" s="105"/>
      <c r="N771" s="105"/>
      <c r="O771" s="105"/>
      <c r="P771" s="105"/>
      <c r="Q771" s="105"/>
      <c r="R771" s="105"/>
      <c r="S771" s="105"/>
      <c r="T771" s="105"/>
      <c r="U771" s="105"/>
      <c r="V771" s="105"/>
      <c r="W771" s="105"/>
      <c r="X771" s="105"/>
      <c r="Y771" s="105"/>
      <c r="Z771" s="105"/>
      <c r="AA771" s="105"/>
      <c r="AB771" s="105"/>
      <c r="AC771" s="105"/>
    </row>
    <row r="772" spans="1:29" ht="12.75" customHeight="1">
      <c r="A772" s="105"/>
      <c r="B772" s="105"/>
      <c r="C772" s="105"/>
      <c r="D772" s="105"/>
      <c r="E772" s="105"/>
      <c r="F772" s="105"/>
      <c r="G772" s="105"/>
      <c r="H772" s="105"/>
      <c r="I772" s="143"/>
      <c r="J772" s="105"/>
      <c r="K772" s="105"/>
      <c r="L772" s="105"/>
      <c r="M772" s="105"/>
      <c r="N772" s="105"/>
      <c r="O772" s="105"/>
      <c r="P772" s="105"/>
      <c r="Q772" s="105"/>
      <c r="R772" s="105"/>
      <c r="S772" s="105"/>
      <c r="T772" s="105"/>
      <c r="U772" s="105"/>
      <c r="V772" s="105"/>
      <c r="W772" s="105"/>
      <c r="X772" s="105"/>
      <c r="Y772" s="105"/>
      <c r="Z772" s="105"/>
      <c r="AA772" s="105"/>
      <c r="AB772" s="105"/>
      <c r="AC772" s="105"/>
    </row>
    <row r="773" spans="1:29" ht="12.75" customHeight="1">
      <c r="A773" s="105"/>
      <c r="B773" s="105"/>
      <c r="C773" s="105"/>
      <c r="D773" s="105"/>
      <c r="E773" s="105"/>
      <c r="F773" s="105"/>
      <c r="G773" s="105"/>
      <c r="H773" s="105"/>
      <c r="I773" s="143"/>
      <c r="J773" s="105"/>
      <c r="K773" s="105"/>
      <c r="L773" s="105"/>
      <c r="M773" s="105"/>
      <c r="N773" s="105"/>
      <c r="O773" s="105"/>
      <c r="P773" s="105"/>
      <c r="Q773" s="105"/>
      <c r="R773" s="105"/>
      <c r="S773" s="105"/>
      <c r="T773" s="105"/>
      <c r="U773" s="105"/>
      <c r="V773" s="105"/>
      <c r="W773" s="105"/>
      <c r="X773" s="105"/>
      <c r="Y773" s="105"/>
      <c r="Z773" s="105"/>
      <c r="AA773" s="105"/>
      <c r="AB773" s="105"/>
      <c r="AC773" s="105"/>
    </row>
    <row r="774" spans="1:29" ht="12.75" customHeight="1">
      <c r="A774" s="105"/>
      <c r="B774" s="105"/>
      <c r="C774" s="105"/>
      <c r="D774" s="105"/>
      <c r="E774" s="105"/>
      <c r="F774" s="105"/>
      <c r="G774" s="105"/>
      <c r="H774" s="105"/>
      <c r="I774" s="143"/>
      <c r="J774" s="105"/>
      <c r="K774" s="105"/>
      <c r="L774" s="105"/>
      <c r="M774" s="105"/>
      <c r="N774" s="105"/>
      <c r="O774" s="105"/>
      <c r="P774" s="105"/>
      <c r="Q774" s="105"/>
      <c r="R774" s="105"/>
      <c r="S774" s="105"/>
      <c r="T774" s="105"/>
      <c r="U774" s="105"/>
      <c r="V774" s="105"/>
      <c r="W774" s="105"/>
      <c r="X774" s="105"/>
      <c r="Y774" s="105"/>
      <c r="Z774" s="105"/>
      <c r="AA774" s="105"/>
      <c r="AB774" s="105"/>
      <c r="AC774" s="105"/>
    </row>
    <row r="775" spans="1:29" ht="12.75" customHeight="1">
      <c r="A775" s="105"/>
      <c r="B775" s="105"/>
      <c r="C775" s="105"/>
      <c r="D775" s="105"/>
      <c r="E775" s="105"/>
      <c r="F775" s="105"/>
      <c r="G775" s="105"/>
      <c r="H775" s="105"/>
      <c r="I775" s="143"/>
      <c r="J775" s="105"/>
      <c r="K775" s="105"/>
      <c r="L775" s="105"/>
      <c r="M775" s="105"/>
      <c r="N775" s="105"/>
      <c r="O775" s="105"/>
      <c r="P775" s="105"/>
      <c r="Q775" s="105"/>
      <c r="R775" s="105"/>
      <c r="S775" s="105"/>
      <c r="T775" s="105"/>
      <c r="U775" s="105"/>
      <c r="V775" s="105"/>
      <c r="W775" s="105"/>
      <c r="X775" s="105"/>
      <c r="Y775" s="105"/>
      <c r="Z775" s="105"/>
      <c r="AA775" s="105"/>
      <c r="AB775" s="105"/>
      <c r="AC775" s="105"/>
    </row>
    <row r="776" spans="1:29" ht="12.75" customHeight="1">
      <c r="A776" s="105"/>
      <c r="B776" s="105"/>
      <c r="C776" s="105"/>
      <c r="D776" s="105"/>
      <c r="E776" s="105"/>
      <c r="F776" s="105"/>
      <c r="G776" s="105"/>
      <c r="H776" s="105"/>
      <c r="I776" s="143"/>
      <c r="J776" s="105"/>
      <c r="K776" s="105"/>
      <c r="L776" s="105"/>
      <c r="M776" s="105"/>
      <c r="N776" s="105"/>
      <c r="O776" s="105"/>
      <c r="P776" s="105"/>
      <c r="Q776" s="105"/>
      <c r="R776" s="105"/>
      <c r="S776" s="105"/>
      <c r="T776" s="105"/>
      <c r="U776" s="105"/>
      <c r="V776" s="105"/>
      <c r="W776" s="105"/>
      <c r="X776" s="105"/>
      <c r="Y776" s="105"/>
      <c r="Z776" s="105"/>
      <c r="AA776" s="105"/>
      <c r="AB776" s="105"/>
      <c r="AC776" s="105"/>
    </row>
    <row r="777" spans="1:29" ht="12.75" customHeight="1">
      <c r="A777" s="105"/>
      <c r="B777" s="105"/>
      <c r="C777" s="105"/>
      <c r="D777" s="105"/>
      <c r="E777" s="105"/>
      <c r="F777" s="105"/>
      <c r="G777" s="105"/>
      <c r="H777" s="105"/>
      <c r="I777" s="143"/>
      <c r="J777" s="105"/>
      <c r="K777" s="105"/>
      <c r="L777" s="105"/>
      <c r="M777" s="105"/>
      <c r="N777" s="105"/>
      <c r="O777" s="105"/>
      <c r="P777" s="105"/>
      <c r="Q777" s="105"/>
      <c r="R777" s="105"/>
      <c r="S777" s="105"/>
      <c r="T777" s="105"/>
      <c r="U777" s="105"/>
      <c r="V777" s="105"/>
      <c r="W777" s="105"/>
      <c r="X777" s="105"/>
      <c r="Y777" s="105"/>
      <c r="Z777" s="105"/>
      <c r="AA777" s="105"/>
      <c r="AB777" s="105"/>
      <c r="AC777" s="105"/>
    </row>
    <row r="778" spans="1:29" ht="12.75" customHeight="1">
      <c r="A778" s="105"/>
      <c r="B778" s="105"/>
      <c r="C778" s="105"/>
      <c r="D778" s="105"/>
      <c r="E778" s="105"/>
      <c r="F778" s="105"/>
      <c r="G778" s="105"/>
      <c r="H778" s="105"/>
      <c r="I778" s="143"/>
      <c r="J778" s="105"/>
      <c r="K778" s="105"/>
      <c r="L778" s="105"/>
      <c r="M778" s="105"/>
      <c r="N778" s="105"/>
      <c r="O778" s="105"/>
      <c r="P778" s="105"/>
      <c r="Q778" s="105"/>
      <c r="R778" s="105"/>
      <c r="S778" s="105"/>
      <c r="T778" s="105"/>
      <c r="U778" s="105"/>
      <c r="V778" s="105"/>
      <c r="W778" s="105"/>
      <c r="X778" s="105"/>
      <c r="Y778" s="105"/>
      <c r="Z778" s="105"/>
      <c r="AA778" s="105"/>
      <c r="AB778" s="105"/>
      <c r="AC778" s="105"/>
    </row>
    <row r="779" spans="1:29" ht="12.75" customHeight="1">
      <c r="A779" s="105"/>
      <c r="B779" s="105"/>
      <c r="C779" s="105"/>
      <c r="D779" s="105"/>
      <c r="E779" s="105"/>
      <c r="F779" s="105"/>
      <c r="G779" s="105"/>
      <c r="H779" s="105"/>
      <c r="I779" s="143"/>
      <c r="J779" s="105"/>
      <c r="K779" s="105"/>
      <c r="L779" s="105"/>
      <c r="M779" s="105"/>
      <c r="N779" s="105"/>
      <c r="O779" s="105"/>
      <c r="P779" s="105"/>
      <c r="Q779" s="105"/>
      <c r="R779" s="105"/>
      <c r="S779" s="105"/>
      <c r="T779" s="105"/>
      <c r="U779" s="105"/>
      <c r="V779" s="105"/>
      <c r="W779" s="105"/>
      <c r="X779" s="105"/>
      <c r="Y779" s="105"/>
      <c r="Z779" s="105"/>
      <c r="AA779" s="105"/>
      <c r="AB779" s="105"/>
      <c r="AC779" s="105"/>
    </row>
    <row r="780" spans="1:29" ht="12.75" customHeight="1">
      <c r="A780" s="105"/>
      <c r="B780" s="105"/>
      <c r="C780" s="105"/>
      <c r="D780" s="105"/>
      <c r="E780" s="105"/>
      <c r="F780" s="105"/>
      <c r="G780" s="105"/>
      <c r="H780" s="105"/>
      <c r="I780" s="143"/>
      <c r="J780" s="105"/>
      <c r="K780" s="105"/>
      <c r="L780" s="105"/>
      <c r="M780" s="105"/>
      <c r="N780" s="105"/>
      <c r="O780" s="105"/>
      <c r="P780" s="105"/>
      <c r="Q780" s="105"/>
      <c r="R780" s="105"/>
      <c r="S780" s="105"/>
      <c r="T780" s="105"/>
      <c r="U780" s="105"/>
      <c r="V780" s="105"/>
      <c r="W780" s="105"/>
      <c r="X780" s="105"/>
      <c r="Y780" s="105"/>
      <c r="Z780" s="105"/>
      <c r="AA780" s="105"/>
      <c r="AB780" s="105"/>
      <c r="AC780" s="105"/>
    </row>
    <row r="781" spans="1:29" ht="12.75" customHeight="1">
      <c r="A781" s="105"/>
      <c r="B781" s="105"/>
      <c r="C781" s="105"/>
      <c r="D781" s="105"/>
      <c r="E781" s="105"/>
      <c r="F781" s="105"/>
      <c r="G781" s="105"/>
      <c r="H781" s="105"/>
      <c r="I781" s="143"/>
      <c r="J781" s="105"/>
      <c r="K781" s="105"/>
      <c r="L781" s="105"/>
      <c r="M781" s="105"/>
      <c r="N781" s="105"/>
      <c r="O781" s="105"/>
      <c r="P781" s="105"/>
      <c r="Q781" s="105"/>
      <c r="R781" s="105"/>
      <c r="S781" s="105"/>
      <c r="T781" s="105"/>
      <c r="U781" s="105"/>
      <c r="V781" s="105"/>
      <c r="W781" s="105"/>
      <c r="X781" s="105"/>
      <c r="Y781" s="105"/>
      <c r="Z781" s="105"/>
      <c r="AA781" s="105"/>
      <c r="AB781" s="105"/>
      <c r="AC781" s="105"/>
    </row>
    <row r="782" spans="1:29" ht="12.75" customHeight="1">
      <c r="A782" s="105"/>
      <c r="B782" s="105"/>
      <c r="C782" s="105"/>
      <c r="D782" s="105"/>
      <c r="E782" s="105"/>
      <c r="F782" s="105"/>
      <c r="G782" s="105"/>
      <c r="H782" s="105"/>
      <c r="I782" s="143"/>
      <c r="J782" s="105"/>
      <c r="K782" s="105"/>
      <c r="L782" s="105"/>
      <c r="M782" s="105"/>
      <c r="N782" s="105"/>
      <c r="O782" s="105"/>
      <c r="P782" s="105"/>
      <c r="Q782" s="105"/>
      <c r="R782" s="105"/>
      <c r="S782" s="105"/>
      <c r="T782" s="105"/>
      <c r="U782" s="105"/>
      <c r="V782" s="105"/>
      <c r="W782" s="105"/>
      <c r="X782" s="105"/>
      <c r="Y782" s="105"/>
      <c r="Z782" s="105"/>
      <c r="AA782" s="105"/>
      <c r="AB782" s="105"/>
      <c r="AC782" s="105"/>
    </row>
    <row r="783" spans="1:29" ht="12.75" customHeight="1">
      <c r="A783" s="105"/>
      <c r="B783" s="105"/>
      <c r="C783" s="105"/>
      <c r="D783" s="105"/>
      <c r="E783" s="105"/>
      <c r="F783" s="105"/>
      <c r="G783" s="105"/>
      <c r="H783" s="105"/>
      <c r="I783" s="143"/>
      <c r="J783" s="105"/>
      <c r="K783" s="105"/>
      <c r="L783" s="105"/>
      <c r="M783" s="105"/>
      <c r="N783" s="105"/>
      <c r="O783" s="105"/>
      <c r="P783" s="105"/>
      <c r="Q783" s="105"/>
      <c r="R783" s="105"/>
      <c r="S783" s="105"/>
      <c r="T783" s="105"/>
      <c r="U783" s="105"/>
      <c r="V783" s="105"/>
      <c r="W783" s="105"/>
      <c r="X783" s="105"/>
      <c r="Y783" s="105"/>
      <c r="Z783" s="105"/>
      <c r="AA783" s="105"/>
      <c r="AB783" s="105"/>
      <c r="AC783" s="105"/>
    </row>
    <row r="784" spans="1:29" ht="12.75" customHeight="1">
      <c r="A784" s="105"/>
      <c r="B784" s="105"/>
      <c r="C784" s="105"/>
      <c r="D784" s="105"/>
      <c r="E784" s="105"/>
      <c r="F784" s="105"/>
      <c r="G784" s="105"/>
      <c r="H784" s="105"/>
      <c r="I784" s="143"/>
      <c r="J784" s="105"/>
      <c r="K784" s="105"/>
      <c r="L784" s="105"/>
      <c r="M784" s="105"/>
      <c r="N784" s="105"/>
      <c r="O784" s="105"/>
      <c r="P784" s="105"/>
      <c r="Q784" s="105"/>
      <c r="R784" s="105"/>
      <c r="S784" s="105"/>
      <c r="T784" s="105"/>
      <c r="U784" s="105"/>
      <c r="V784" s="105"/>
      <c r="W784" s="105"/>
      <c r="X784" s="105"/>
      <c r="Y784" s="105"/>
      <c r="Z784" s="105"/>
      <c r="AA784" s="105"/>
      <c r="AB784" s="105"/>
      <c r="AC784" s="105"/>
    </row>
    <row r="785" spans="1:29" ht="12.75" customHeight="1">
      <c r="A785" s="105"/>
      <c r="B785" s="105"/>
      <c r="C785" s="105"/>
      <c r="D785" s="105"/>
      <c r="E785" s="105"/>
      <c r="F785" s="105"/>
      <c r="G785" s="105"/>
      <c r="H785" s="105"/>
      <c r="I785" s="143"/>
      <c r="J785" s="105"/>
      <c r="K785" s="105"/>
      <c r="L785" s="105"/>
      <c r="M785" s="105"/>
      <c r="N785" s="105"/>
      <c r="O785" s="105"/>
      <c r="P785" s="105"/>
      <c r="Q785" s="105"/>
      <c r="R785" s="105"/>
      <c r="S785" s="105"/>
      <c r="T785" s="105"/>
      <c r="U785" s="105"/>
      <c r="V785" s="105"/>
      <c r="W785" s="105"/>
      <c r="X785" s="105"/>
      <c r="Y785" s="105"/>
      <c r="Z785" s="105"/>
      <c r="AA785" s="105"/>
      <c r="AB785" s="105"/>
      <c r="AC785" s="105"/>
    </row>
    <row r="786" spans="1:29" ht="12.75" customHeight="1">
      <c r="A786" s="105"/>
      <c r="B786" s="105"/>
      <c r="C786" s="105"/>
      <c r="D786" s="105"/>
      <c r="E786" s="105"/>
      <c r="F786" s="105"/>
      <c r="G786" s="105"/>
      <c r="H786" s="105"/>
      <c r="I786" s="143"/>
      <c r="J786" s="105"/>
      <c r="K786" s="105"/>
      <c r="L786" s="105"/>
      <c r="M786" s="105"/>
      <c r="N786" s="105"/>
      <c r="O786" s="105"/>
      <c r="P786" s="105"/>
      <c r="Q786" s="105"/>
      <c r="R786" s="105"/>
      <c r="S786" s="105"/>
      <c r="T786" s="105"/>
      <c r="U786" s="105"/>
      <c r="V786" s="105"/>
      <c r="W786" s="105"/>
      <c r="X786" s="105"/>
      <c r="Y786" s="105"/>
      <c r="Z786" s="105"/>
      <c r="AA786" s="105"/>
      <c r="AB786" s="105"/>
      <c r="AC786" s="105"/>
    </row>
    <row r="787" spans="1:29" ht="12.75" customHeight="1">
      <c r="A787" s="105"/>
      <c r="B787" s="105"/>
      <c r="C787" s="105"/>
      <c r="D787" s="105"/>
      <c r="E787" s="105"/>
      <c r="F787" s="105"/>
      <c r="G787" s="105"/>
      <c r="H787" s="105"/>
      <c r="I787" s="143"/>
      <c r="J787" s="105"/>
      <c r="K787" s="105"/>
      <c r="L787" s="105"/>
      <c r="M787" s="105"/>
      <c r="N787" s="105"/>
      <c r="O787" s="105"/>
      <c r="P787" s="105"/>
      <c r="Q787" s="105"/>
      <c r="R787" s="105"/>
      <c r="S787" s="105"/>
      <c r="T787" s="105"/>
      <c r="U787" s="105"/>
      <c r="V787" s="105"/>
      <c r="W787" s="105"/>
      <c r="X787" s="105"/>
      <c r="Y787" s="105"/>
      <c r="Z787" s="105"/>
      <c r="AA787" s="105"/>
      <c r="AB787" s="105"/>
      <c r="AC787" s="105"/>
    </row>
    <row r="788" spans="1:29" ht="12.75" customHeight="1">
      <c r="A788" s="105"/>
      <c r="B788" s="105"/>
      <c r="C788" s="105"/>
      <c r="D788" s="105"/>
      <c r="E788" s="105"/>
      <c r="F788" s="105"/>
      <c r="G788" s="105"/>
      <c r="H788" s="105"/>
      <c r="I788" s="143"/>
      <c r="J788" s="105"/>
      <c r="K788" s="105"/>
      <c r="L788" s="105"/>
      <c r="M788" s="105"/>
      <c r="N788" s="105"/>
      <c r="O788" s="105"/>
      <c r="P788" s="105"/>
      <c r="Q788" s="105"/>
      <c r="R788" s="105"/>
      <c r="S788" s="105"/>
      <c r="T788" s="105"/>
      <c r="U788" s="105"/>
      <c r="V788" s="105"/>
      <c r="W788" s="105"/>
      <c r="X788" s="105"/>
      <c r="Y788" s="105"/>
      <c r="Z788" s="105"/>
      <c r="AA788" s="105"/>
      <c r="AB788" s="105"/>
      <c r="AC788" s="105"/>
    </row>
    <row r="789" spans="1:29" ht="12.75" customHeight="1">
      <c r="A789" s="105"/>
      <c r="B789" s="105"/>
      <c r="C789" s="105"/>
      <c r="D789" s="105"/>
      <c r="E789" s="105"/>
      <c r="F789" s="105"/>
      <c r="G789" s="105"/>
      <c r="H789" s="105"/>
      <c r="I789" s="143"/>
      <c r="J789" s="105"/>
      <c r="K789" s="105"/>
      <c r="L789" s="105"/>
      <c r="M789" s="105"/>
      <c r="N789" s="105"/>
      <c r="O789" s="105"/>
      <c r="P789" s="105"/>
      <c r="Q789" s="105"/>
      <c r="R789" s="105"/>
      <c r="S789" s="105"/>
      <c r="T789" s="105"/>
      <c r="U789" s="105"/>
      <c r="V789" s="105"/>
      <c r="W789" s="105"/>
      <c r="X789" s="105"/>
      <c r="Y789" s="105"/>
      <c r="Z789" s="105"/>
      <c r="AA789" s="105"/>
      <c r="AB789" s="105"/>
      <c r="AC789" s="105"/>
    </row>
    <row r="790" spans="1:29" ht="12.75" customHeight="1">
      <c r="A790" s="105"/>
      <c r="B790" s="105"/>
      <c r="C790" s="105"/>
      <c r="D790" s="105"/>
      <c r="E790" s="105"/>
      <c r="F790" s="105"/>
      <c r="G790" s="105"/>
      <c r="H790" s="105"/>
      <c r="I790" s="143"/>
      <c r="J790" s="105"/>
      <c r="K790" s="105"/>
      <c r="L790" s="105"/>
      <c r="M790" s="105"/>
      <c r="N790" s="105"/>
      <c r="O790" s="105"/>
      <c r="P790" s="105"/>
      <c r="Q790" s="105"/>
      <c r="R790" s="105"/>
      <c r="S790" s="105"/>
      <c r="T790" s="105"/>
      <c r="U790" s="105"/>
      <c r="V790" s="105"/>
      <c r="W790" s="105"/>
      <c r="X790" s="105"/>
      <c r="Y790" s="105"/>
      <c r="Z790" s="105"/>
      <c r="AA790" s="105"/>
      <c r="AB790" s="105"/>
      <c r="AC790" s="105"/>
    </row>
    <row r="791" spans="1:29" ht="12.75" customHeight="1">
      <c r="A791" s="105"/>
      <c r="B791" s="105"/>
      <c r="C791" s="105"/>
      <c r="D791" s="105"/>
      <c r="E791" s="105"/>
      <c r="F791" s="105"/>
      <c r="G791" s="105"/>
      <c r="H791" s="105"/>
      <c r="I791" s="143"/>
      <c r="J791" s="105"/>
      <c r="K791" s="105"/>
      <c r="L791" s="105"/>
      <c r="M791" s="105"/>
      <c r="N791" s="105"/>
      <c r="O791" s="105"/>
      <c r="P791" s="105"/>
      <c r="Q791" s="105"/>
      <c r="R791" s="105"/>
      <c r="S791" s="105"/>
      <c r="T791" s="105"/>
      <c r="U791" s="105"/>
      <c r="V791" s="105"/>
      <c r="W791" s="105"/>
      <c r="X791" s="105"/>
      <c r="Y791" s="105"/>
      <c r="Z791" s="105"/>
      <c r="AA791" s="105"/>
      <c r="AB791" s="105"/>
      <c r="AC791" s="105"/>
    </row>
    <row r="792" spans="1:29" ht="12.75" customHeight="1">
      <c r="A792" s="105"/>
      <c r="B792" s="105"/>
      <c r="C792" s="105"/>
      <c r="D792" s="105"/>
      <c r="E792" s="105"/>
      <c r="F792" s="105"/>
      <c r="G792" s="105"/>
      <c r="H792" s="105"/>
      <c r="I792" s="143"/>
      <c r="J792" s="105"/>
      <c r="K792" s="105"/>
      <c r="L792" s="105"/>
      <c r="M792" s="105"/>
      <c r="N792" s="105"/>
      <c r="O792" s="105"/>
      <c r="P792" s="105"/>
      <c r="Q792" s="105"/>
      <c r="R792" s="105"/>
      <c r="S792" s="105"/>
      <c r="T792" s="105"/>
      <c r="U792" s="105"/>
      <c r="V792" s="105"/>
      <c r="W792" s="105"/>
      <c r="X792" s="105"/>
      <c r="Y792" s="105"/>
      <c r="Z792" s="105"/>
      <c r="AA792" s="105"/>
      <c r="AB792" s="105"/>
      <c r="AC792" s="105"/>
    </row>
    <row r="793" spans="1:29" ht="12.75" customHeight="1">
      <c r="A793" s="105"/>
      <c r="B793" s="105"/>
      <c r="C793" s="105"/>
      <c r="D793" s="105"/>
      <c r="E793" s="105"/>
      <c r="F793" s="105"/>
      <c r="G793" s="105"/>
      <c r="H793" s="105"/>
      <c r="I793" s="143"/>
      <c r="J793" s="105"/>
      <c r="K793" s="105"/>
      <c r="L793" s="105"/>
      <c r="M793" s="105"/>
      <c r="N793" s="105"/>
      <c r="O793" s="105"/>
      <c r="P793" s="105"/>
      <c r="Q793" s="105"/>
      <c r="R793" s="105"/>
      <c r="S793" s="105"/>
      <c r="T793" s="105"/>
      <c r="U793" s="105"/>
      <c r="V793" s="105"/>
      <c r="W793" s="105"/>
      <c r="X793" s="105"/>
      <c r="Y793" s="105"/>
      <c r="Z793" s="105"/>
      <c r="AA793" s="105"/>
      <c r="AB793" s="105"/>
      <c r="AC793" s="105"/>
    </row>
    <row r="794" spans="1:29" ht="12.75" customHeight="1">
      <c r="A794" s="105"/>
      <c r="B794" s="105"/>
      <c r="C794" s="105"/>
      <c r="D794" s="105"/>
      <c r="E794" s="105"/>
      <c r="F794" s="105"/>
      <c r="G794" s="105"/>
      <c r="H794" s="105"/>
      <c r="I794" s="143"/>
      <c r="J794" s="105"/>
      <c r="K794" s="105"/>
      <c r="L794" s="105"/>
      <c r="M794" s="105"/>
      <c r="N794" s="105"/>
      <c r="O794" s="105"/>
      <c r="P794" s="105"/>
      <c r="Q794" s="105"/>
      <c r="R794" s="105"/>
      <c r="S794" s="105"/>
      <c r="T794" s="105"/>
      <c r="U794" s="105"/>
      <c r="V794" s="105"/>
      <c r="W794" s="105"/>
      <c r="X794" s="105"/>
      <c r="Y794" s="105"/>
      <c r="Z794" s="105"/>
      <c r="AA794" s="105"/>
      <c r="AB794" s="105"/>
      <c r="AC794" s="105"/>
    </row>
    <row r="795" spans="1:29" ht="12.75" customHeight="1">
      <c r="A795" s="105"/>
      <c r="B795" s="105"/>
      <c r="C795" s="105"/>
      <c r="D795" s="105"/>
      <c r="E795" s="105"/>
      <c r="F795" s="105"/>
      <c r="G795" s="105"/>
      <c r="H795" s="105"/>
      <c r="I795" s="143"/>
      <c r="J795" s="105"/>
      <c r="K795" s="105"/>
      <c r="L795" s="105"/>
      <c r="M795" s="105"/>
      <c r="N795" s="105"/>
      <c r="O795" s="105"/>
      <c r="P795" s="105"/>
      <c r="Q795" s="105"/>
      <c r="R795" s="105"/>
      <c r="S795" s="105"/>
      <c r="T795" s="105"/>
      <c r="U795" s="105"/>
      <c r="V795" s="105"/>
      <c r="W795" s="105"/>
      <c r="X795" s="105"/>
      <c r="Y795" s="105"/>
      <c r="Z795" s="105"/>
      <c r="AA795" s="105"/>
      <c r="AB795" s="105"/>
      <c r="AC795" s="105"/>
    </row>
    <row r="796" spans="1:29" ht="12.75" customHeight="1">
      <c r="A796" s="105"/>
      <c r="B796" s="105"/>
      <c r="C796" s="105"/>
      <c r="D796" s="105"/>
      <c r="E796" s="105"/>
      <c r="F796" s="105"/>
      <c r="G796" s="105"/>
      <c r="H796" s="105"/>
      <c r="I796" s="143"/>
      <c r="J796" s="105"/>
      <c r="K796" s="105"/>
      <c r="L796" s="105"/>
      <c r="M796" s="105"/>
      <c r="N796" s="105"/>
      <c r="O796" s="105"/>
      <c r="P796" s="105"/>
      <c r="Q796" s="105"/>
      <c r="R796" s="105"/>
      <c r="S796" s="105"/>
      <c r="T796" s="105"/>
      <c r="U796" s="105"/>
      <c r="V796" s="105"/>
      <c r="W796" s="105"/>
      <c r="X796" s="105"/>
      <c r="Y796" s="105"/>
      <c r="Z796" s="105"/>
      <c r="AA796" s="105"/>
      <c r="AB796" s="105"/>
      <c r="AC796" s="105"/>
    </row>
    <row r="797" spans="1:29" ht="12.75" customHeight="1">
      <c r="A797" s="105"/>
      <c r="B797" s="105"/>
      <c r="C797" s="105"/>
      <c r="D797" s="105"/>
      <c r="E797" s="105"/>
      <c r="F797" s="105"/>
      <c r="G797" s="105"/>
      <c r="H797" s="105"/>
      <c r="I797" s="143"/>
      <c r="J797" s="105"/>
      <c r="K797" s="105"/>
      <c r="L797" s="105"/>
      <c r="M797" s="105"/>
      <c r="N797" s="105"/>
      <c r="O797" s="105"/>
      <c r="P797" s="105"/>
      <c r="Q797" s="105"/>
      <c r="R797" s="105"/>
      <c r="S797" s="105"/>
      <c r="T797" s="105"/>
      <c r="U797" s="105"/>
      <c r="V797" s="105"/>
      <c r="W797" s="105"/>
      <c r="X797" s="105"/>
      <c r="Y797" s="105"/>
      <c r="Z797" s="105"/>
      <c r="AA797" s="105"/>
      <c r="AB797" s="105"/>
      <c r="AC797" s="105"/>
    </row>
    <row r="798" spans="1:29" ht="12.75" customHeight="1">
      <c r="A798" s="105"/>
      <c r="B798" s="105"/>
      <c r="C798" s="105"/>
      <c r="D798" s="105"/>
      <c r="E798" s="105"/>
      <c r="F798" s="105"/>
      <c r="G798" s="105"/>
      <c r="H798" s="105"/>
      <c r="I798" s="143"/>
      <c r="J798" s="105"/>
      <c r="K798" s="105"/>
      <c r="L798" s="105"/>
      <c r="M798" s="105"/>
      <c r="N798" s="105"/>
      <c r="O798" s="105"/>
      <c r="P798" s="105"/>
      <c r="Q798" s="105"/>
      <c r="R798" s="105"/>
      <c r="S798" s="105"/>
      <c r="T798" s="105"/>
      <c r="U798" s="105"/>
      <c r="V798" s="105"/>
      <c r="W798" s="105"/>
      <c r="X798" s="105"/>
      <c r="Y798" s="105"/>
      <c r="Z798" s="105"/>
      <c r="AA798" s="105"/>
      <c r="AB798" s="105"/>
      <c r="AC798" s="105"/>
    </row>
    <row r="799" spans="1:29" ht="12.75" customHeight="1">
      <c r="A799" s="105"/>
      <c r="B799" s="105"/>
      <c r="C799" s="105"/>
      <c r="D799" s="105"/>
      <c r="E799" s="105"/>
      <c r="F799" s="105"/>
      <c r="G799" s="105"/>
      <c r="H799" s="105"/>
      <c r="I799" s="143"/>
      <c r="J799" s="105"/>
      <c r="K799" s="105"/>
      <c r="L799" s="105"/>
      <c r="M799" s="105"/>
      <c r="N799" s="105"/>
      <c r="O799" s="105"/>
      <c r="P799" s="105"/>
      <c r="Q799" s="105"/>
      <c r="R799" s="105"/>
      <c r="S799" s="105"/>
      <c r="T799" s="105"/>
      <c r="U799" s="105"/>
      <c r="V799" s="105"/>
      <c r="W799" s="105"/>
      <c r="X799" s="105"/>
      <c r="Y799" s="105"/>
      <c r="Z799" s="105"/>
      <c r="AA799" s="105"/>
      <c r="AB799" s="105"/>
      <c r="AC799" s="105"/>
    </row>
    <row r="800" spans="1:29" ht="12.75" customHeight="1">
      <c r="A800" s="105"/>
      <c r="B800" s="105"/>
      <c r="C800" s="105"/>
      <c r="D800" s="105"/>
      <c r="E800" s="105"/>
      <c r="F800" s="105"/>
      <c r="G800" s="105"/>
      <c r="H800" s="105"/>
      <c r="I800" s="143"/>
      <c r="J800" s="105"/>
      <c r="K800" s="105"/>
      <c r="L800" s="105"/>
      <c r="M800" s="105"/>
      <c r="N800" s="105"/>
      <c r="O800" s="105"/>
      <c r="P800" s="105"/>
      <c r="Q800" s="105"/>
      <c r="R800" s="105"/>
      <c r="S800" s="105"/>
      <c r="T800" s="105"/>
      <c r="U800" s="105"/>
      <c r="V800" s="105"/>
      <c r="W800" s="105"/>
      <c r="X800" s="105"/>
      <c r="Y800" s="105"/>
      <c r="Z800" s="105"/>
      <c r="AA800" s="105"/>
      <c r="AB800" s="105"/>
      <c r="AC800" s="105"/>
    </row>
    <row r="801" spans="1:29" ht="12.75" customHeight="1">
      <c r="A801" s="105"/>
      <c r="B801" s="105"/>
      <c r="C801" s="105"/>
      <c r="D801" s="105"/>
      <c r="E801" s="105"/>
      <c r="F801" s="105"/>
      <c r="G801" s="105"/>
      <c r="H801" s="105"/>
      <c r="I801" s="143"/>
      <c r="J801" s="105"/>
      <c r="K801" s="105"/>
      <c r="L801" s="105"/>
      <c r="M801" s="105"/>
      <c r="N801" s="105"/>
      <c r="O801" s="105"/>
      <c r="P801" s="105"/>
      <c r="Q801" s="105"/>
      <c r="R801" s="105"/>
      <c r="S801" s="105"/>
      <c r="T801" s="105"/>
      <c r="U801" s="105"/>
      <c r="V801" s="105"/>
      <c r="W801" s="105"/>
      <c r="X801" s="105"/>
      <c r="Y801" s="105"/>
      <c r="Z801" s="105"/>
      <c r="AA801" s="105"/>
      <c r="AB801" s="105"/>
      <c r="AC801" s="105"/>
    </row>
    <row r="802" spans="1:29" ht="12.75" customHeight="1">
      <c r="A802" s="105"/>
      <c r="B802" s="105"/>
      <c r="C802" s="105"/>
      <c r="D802" s="105"/>
      <c r="E802" s="105"/>
      <c r="F802" s="105"/>
      <c r="G802" s="105"/>
      <c r="H802" s="105"/>
      <c r="I802" s="143"/>
      <c r="J802" s="105"/>
      <c r="K802" s="105"/>
      <c r="L802" s="105"/>
      <c r="M802" s="105"/>
      <c r="N802" s="105"/>
      <c r="O802" s="105"/>
      <c r="P802" s="105"/>
      <c r="Q802" s="105"/>
      <c r="R802" s="105"/>
      <c r="S802" s="105"/>
      <c r="T802" s="105"/>
      <c r="U802" s="105"/>
      <c r="V802" s="105"/>
      <c r="W802" s="105"/>
      <c r="X802" s="105"/>
      <c r="Y802" s="105"/>
      <c r="Z802" s="105"/>
      <c r="AA802" s="105"/>
      <c r="AB802" s="105"/>
      <c r="AC802" s="105"/>
    </row>
    <row r="803" spans="1:29" ht="12.75" customHeight="1">
      <c r="A803" s="105"/>
      <c r="B803" s="105"/>
      <c r="C803" s="105"/>
      <c r="D803" s="105"/>
      <c r="E803" s="105"/>
      <c r="F803" s="105"/>
      <c r="G803" s="105"/>
      <c r="H803" s="105"/>
      <c r="I803" s="143"/>
      <c r="J803" s="105"/>
      <c r="K803" s="105"/>
      <c r="L803" s="105"/>
      <c r="M803" s="105"/>
      <c r="N803" s="105"/>
      <c r="O803" s="105"/>
      <c r="P803" s="105"/>
      <c r="Q803" s="105"/>
      <c r="R803" s="105"/>
      <c r="S803" s="105"/>
      <c r="T803" s="105"/>
      <c r="U803" s="105"/>
      <c r="V803" s="105"/>
      <c r="W803" s="105"/>
      <c r="X803" s="105"/>
      <c r="Y803" s="105"/>
      <c r="Z803" s="105"/>
      <c r="AA803" s="105"/>
      <c r="AB803" s="105"/>
      <c r="AC803" s="105"/>
    </row>
    <row r="804" spans="1:29" ht="12.75" customHeight="1">
      <c r="A804" s="105"/>
      <c r="B804" s="105"/>
      <c r="C804" s="105"/>
      <c r="D804" s="105"/>
      <c r="E804" s="105"/>
      <c r="F804" s="105"/>
      <c r="G804" s="105"/>
      <c r="H804" s="105"/>
      <c r="I804" s="143"/>
      <c r="J804" s="105"/>
      <c r="K804" s="105"/>
      <c r="L804" s="105"/>
      <c r="M804" s="105"/>
      <c r="N804" s="105"/>
      <c r="O804" s="105"/>
      <c r="P804" s="105"/>
      <c r="Q804" s="105"/>
      <c r="R804" s="105"/>
      <c r="S804" s="105"/>
      <c r="T804" s="105"/>
      <c r="U804" s="105"/>
      <c r="V804" s="105"/>
      <c r="W804" s="105"/>
      <c r="X804" s="105"/>
      <c r="Y804" s="105"/>
      <c r="Z804" s="105"/>
      <c r="AA804" s="105"/>
      <c r="AB804" s="105"/>
      <c r="AC804" s="105"/>
    </row>
    <row r="805" spans="1:29" ht="12.75" customHeight="1">
      <c r="A805" s="105"/>
      <c r="B805" s="105"/>
      <c r="C805" s="105"/>
      <c r="D805" s="105"/>
      <c r="E805" s="105"/>
      <c r="F805" s="105"/>
      <c r="G805" s="105"/>
      <c r="H805" s="105"/>
      <c r="I805" s="143"/>
      <c r="J805" s="105"/>
      <c r="K805" s="105"/>
      <c r="L805" s="105"/>
      <c r="M805" s="105"/>
      <c r="N805" s="105"/>
      <c r="O805" s="105"/>
      <c r="P805" s="105"/>
      <c r="Q805" s="105"/>
      <c r="R805" s="105"/>
      <c r="S805" s="105"/>
      <c r="T805" s="105"/>
      <c r="U805" s="105"/>
      <c r="V805" s="105"/>
      <c r="W805" s="105"/>
      <c r="X805" s="105"/>
      <c r="Y805" s="105"/>
      <c r="Z805" s="105"/>
      <c r="AA805" s="105"/>
      <c r="AB805" s="105"/>
      <c r="AC805" s="105"/>
    </row>
    <row r="806" spans="1:29" ht="12.75" customHeight="1">
      <c r="A806" s="105"/>
      <c r="B806" s="105"/>
      <c r="C806" s="105"/>
      <c r="D806" s="105"/>
      <c r="E806" s="105"/>
      <c r="F806" s="105"/>
      <c r="G806" s="105"/>
      <c r="H806" s="105"/>
      <c r="I806" s="143"/>
      <c r="J806" s="105"/>
      <c r="K806" s="105"/>
      <c r="L806" s="105"/>
      <c r="M806" s="105"/>
      <c r="N806" s="105"/>
      <c r="O806" s="105"/>
      <c r="P806" s="105"/>
      <c r="Q806" s="105"/>
      <c r="R806" s="105"/>
      <c r="S806" s="105"/>
      <c r="T806" s="105"/>
      <c r="U806" s="105"/>
      <c r="V806" s="105"/>
      <c r="W806" s="105"/>
      <c r="X806" s="105"/>
      <c r="Y806" s="105"/>
      <c r="Z806" s="105"/>
      <c r="AA806" s="105"/>
      <c r="AB806" s="105"/>
      <c r="AC806" s="105"/>
    </row>
    <row r="807" spans="1:29" ht="12.75" customHeight="1">
      <c r="A807" s="105"/>
      <c r="B807" s="105"/>
      <c r="C807" s="105"/>
      <c r="D807" s="105"/>
      <c r="E807" s="105"/>
      <c r="F807" s="105"/>
      <c r="G807" s="105"/>
      <c r="H807" s="105"/>
      <c r="I807" s="143"/>
      <c r="J807" s="105"/>
      <c r="K807" s="105"/>
      <c r="L807" s="105"/>
      <c r="M807" s="105"/>
      <c r="N807" s="105"/>
      <c r="O807" s="105"/>
      <c r="P807" s="105"/>
      <c r="Q807" s="105"/>
      <c r="R807" s="105"/>
      <c r="S807" s="105"/>
      <c r="T807" s="105"/>
      <c r="U807" s="105"/>
      <c r="V807" s="105"/>
      <c r="W807" s="105"/>
      <c r="X807" s="105"/>
      <c r="Y807" s="105"/>
      <c r="Z807" s="105"/>
      <c r="AA807" s="105"/>
      <c r="AB807" s="105"/>
      <c r="AC807" s="105"/>
    </row>
    <row r="808" spans="1:29" ht="12.75" customHeight="1">
      <c r="A808" s="105"/>
      <c r="B808" s="105"/>
      <c r="C808" s="105"/>
      <c r="D808" s="105"/>
      <c r="E808" s="105"/>
      <c r="F808" s="105"/>
      <c r="G808" s="105"/>
      <c r="H808" s="105"/>
      <c r="I808" s="143"/>
      <c r="J808" s="105"/>
      <c r="K808" s="105"/>
      <c r="L808" s="105"/>
      <c r="M808" s="105"/>
      <c r="N808" s="105"/>
      <c r="O808" s="105"/>
      <c r="P808" s="105"/>
      <c r="Q808" s="105"/>
      <c r="R808" s="105"/>
      <c r="S808" s="105"/>
      <c r="T808" s="105"/>
      <c r="U808" s="105"/>
      <c r="V808" s="105"/>
      <c r="W808" s="105"/>
      <c r="X808" s="105"/>
      <c r="Y808" s="105"/>
      <c r="Z808" s="105"/>
      <c r="AA808" s="105"/>
      <c r="AB808" s="105"/>
      <c r="AC808" s="105"/>
    </row>
    <row r="809" spans="1:29" ht="12.75" customHeight="1">
      <c r="A809" s="105"/>
      <c r="B809" s="105"/>
      <c r="C809" s="105"/>
      <c r="D809" s="105"/>
      <c r="E809" s="105"/>
      <c r="F809" s="105"/>
      <c r="G809" s="105"/>
      <c r="H809" s="105"/>
      <c r="I809" s="143"/>
      <c r="J809" s="105"/>
      <c r="K809" s="105"/>
      <c r="L809" s="105"/>
      <c r="M809" s="105"/>
      <c r="N809" s="105"/>
      <c r="O809" s="105"/>
      <c r="P809" s="105"/>
      <c r="Q809" s="105"/>
      <c r="R809" s="105"/>
      <c r="S809" s="105"/>
      <c r="T809" s="105"/>
      <c r="U809" s="105"/>
      <c r="V809" s="105"/>
      <c r="W809" s="105"/>
      <c r="X809" s="105"/>
      <c r="Y809" s="105"/>
      <c r="Z809" s="105"/>
      <c r="AA809" s="105"/>
      <c r="AB809" s="105"/>
      <c r="AC809" s="105"/>
    </row>
    <row r="810" spans="1:29" ht="12.75" customHeight="1">
      <c r="A810" s="105"/>
      <c r="B810" s="105"/>
      <c r="C810" s="105"/>
      <c r="D810" s="105"/>
      <c r="E810" s="105"/>
      <c r="F810" s="105"/>
      <c r="G810" s="105"/>
      <c r="H810" s="105"/>
      <c r="I810" s="143"/>
      <c r="J810" s="105"/>
      <c r="K810" s="105"/>
      <c r="L810" s="105"/>
      <c r="M810" s="105"/>
      <c r="N810" s="105"/>
      <c r="O810" s="105"/>
      <c r="P810" s="105"/>
      <c r="Q810" s="105"/>
      <c r="R810" s="105"/>
      <c r="S810" s="105"/>
      <c r="T810" s="105"/>
      <c r="U810" s="105"/>
      <c r="V810" s="105"/>
      <c r="W810" s="105"/>
      <c r="X810" s="105"/>
      <c r="Y810" s="105"/>
      <c r="Z810" s="105"/>
      <c r="AA810" s="105"/>
      <c r="AB810" s="105"/>
      <c r="AC810" s="105"/>
    </row>
    <row r="811" spans="1:29" ht="12.75" customHeight="1">
      <c r="A811" s="105"/>
      <c r="B811" s="105"/>
      <c r="C811" s="105"/>
      <c r="D811" s="105"/>
      <c r="E811" s="105"/>
      <c r="F811" s="105"/>
      <c r="G811" s="105"/>
      <c r="H811" s="105"/>
      <c r="I811" s="143"/>
      <c r="J811" s="105"/>
      <c r="K811" s="105"/>
      <c r="L811" s="105"/>
      <c r="M811" s="105"/>
      <c r="N811" s="105"/>
      <c r="O811" s="105"/>
      <c r="P811" s="105"/>
      <c r="Q811" s="105"/>
      <c r="R811" s="105"/>
      <c r="S811" s="105"/>
      <c r="T811" s="105"/>
      <c r="U811" s="105"/>
      <c r="V811" s="105"/>
      <c r="W811" s="105"/>
      <c r="X811" s="105"/>
      <c r="Y811" s="105"/>
      <c r="Z811" s="105"/>
      <c r="AA811" s="105"/>
      <c r="AB811" s="105"/>
      <c r="AC811" s="105"/>
    </row>
    <row r="812" spans="1:29" ht="12.75" customHeight="1">
      <c r="A812" s="105"/>
      <c r="B812" s="105"/>
      <c r="C812" s="105"/>
      <c r="D812" s="105"/>
      <c r="E812" s="105"/>
      <c r="F812" s="105"/>
      <c r="G812" s="105"/>
      <c r="H812" s="105"/>
      <c r="I812" s="143"/>
      <c r="J812" s="105"/>
      <c r="K812" s="105"/>
      <c r="L812" s="105"/>
      <c r="M812" s="105"/>
      <c r="N812" s="105"/>
      <c r="O812" s="105"/>
      <c r="P812" s="105"/>
      <c r="Q812" s="105"/>
      <c r="R812" s="105"/>
      <c r="S812" s="105"/>
      <c r="T812" s="105"/>
      <c r="U812" s="105"/>
      <c r="V812" s="105"/>
      <c r="W812" s="105"/>
      <c r="X812" s="105"/>
      <c r="Y812" s="105"/>
      <c r="Z812" s="105"/>
      <c r="AA812" s="105"/>
      <c r="AB812" s="105"/>
      <c r="AC812" s="105"/>
    </row>
    <row r="813" spans="1:29" ht="12.75" customHeight="1">
      <c r="A813" s="105"/>
      <c r="B813" s="105"/>
      <c r="C813" s="105"/>
      <c r="D813" s="105"/>
      <c r="E813" s="105"/>
      <c r="F813" s="105"/>
      <c r="G813" s="105"/>
      <c r="H813" s="105"/>
      <c r="I813" s="143"/>
      <c r="J813" s="105"/>
      <c r="K813" s="105"/>
      <c r="L813" s="105"/>
      <c r="M813" s="105"/>
      <c r="N813" s="105"/>
      <c r="O813" s="105"/>
      <c r="P813" s="105"/>
      <c r="Q813" s="105"/>
      <c r="R813" s="105"/>
      <c r="S813" s="105"/>
      <c r="T813" s="105"/>
      <c r="U813" s="105"/>
      <c r="V813" s="105"/>
      <c r="W813" s="105"/>
      <c r="X813" s="105"/>
      <c r="Y813" s="105"/>
      <c r="Z813" s="105"/>
      <c r="AA813" s="105"/>
      <c r="AB813" s="105"/>
      <c r="AC813" s="105"/>
    </row>
    <row r="814" spans="1:29" ht="12.75" customHeight="1">
      <c r="A814" s="105"/>
      <c r="B814" s="105"/>
      <c r="C814" s="105"/>
      <c r="D814" s="105"/>
      <c r="E814" s="105"/>
      <c r="F814" s="105"/>
      <c r="G814" s="105"/>
      <c r="H814" s="105"/>
      <c r="I814" s="143"/>
      <c r="J814" s="105"/>
      <c r="K814" s="105"/>
      <c r="L814" s="105"/>
      <c r="M814" s="105"/>
      <c r="N814" s="105"/>
      <c r="O814" s="105"/>
      <c r="P814" s="105"/>
      <c r="Q814" s="105"/>
      <c r="R814" s="105"/>
      <c r="S814" s="105"/>
      <c r="T814" s="105"/>
      <c r="U814" s="105"/>
      <c r="V814" s="105"/>
      <c r="W814" s="105"/>
      <c r="X814" s="105"/>
      <c r="Y814" s="105"/>
      <c r="Z814" s="105"/>
      <c r="AA814" s="105"/>
      <c r="AB814" s="105"/>
      <c r="AC814" s="105"/>
    </row>
    <row r="815" spans="1:29" ht="12.75" customHeight="1">
      <c r="A815" s="105"/>
      <c r="B815" s="105"/>
      <c r="C815" s="105"/>
      <c r="D815" s="105"/>
      <c r="E815" s="105"/>
      <c r="F815" s="105"/>
      <c r="G815" s="105"/>
      <c r="H815" s="105"/>
      <c r="I815" s="143"/>
      <c r="J815" s="105"/>
      <c r="K815" s="105"/>
      <c r="L815" s="105"/>
      <c r="M815" s="105"/>
      <c r="N815" s="105"/>
      <c r="O815" s="105"/>
      <c r="P815" s="105"/>
      <c r="Q815" s="105"/>
      <c r="R815" s="105"/>
      <c r="S815" s="105"/>
      <c r="T815" s="105"/>
      <c r="U815" s="105"/>
      <c r="V815" s="105"/>
      <c r="W815" s="105"/>
      <c r="X815" s="105"/>
      <c r="Y815" s="105"/>
      <c r="Z815" s="105"/>
      <c r="AA815" s="105"/>
      <c r="AB815" s="105"/>
      <c r="AC815" s="105"/>
    </row>
    <row r="816" spans="1:29" ht="12.75" customHeight="1">
      <c r="A816" s="105"/>
      <c r="B816" s="105"/>
      <c r="C816" s="105"/>
      <c r="D816" s="105"/>
      <c r="E816" s="105"/>
      <c r="F816" s="105"/>
      <c r="G816" s="105"/>
      <c r="H816" s="105"/>
      <c r="I816" s="143"/>
      <c r="J816" s="105"/>
      <c r="K816" s="105"/>
      <c r="L816" s="105"/>
      <c r="M816" s="105"/>
      <c r="N816" s="105"/>
      <c r="O816" s="105"/>
      <c r="P816" s="105"/>
      <c r="Q816" s="105"/>
      <c r="R816" s="105"/>
      <c r="S816" s="105"/>
      <c r="T816" s="105"/>
      <c r="U816" s="105"/>
      <c r="V816" s="105"/>
      <c r="W816" s="105"/>
      <c r="X816" s="105"/>
      <c r="Y816" s="105"/>
      <c r="Z816" s="105"/>
      <c r="AA816" s="105"/>
      <c r="AB816" s="105"/>
      <c r="AC816" s="105"/>
    </row>
    <row r="817" spans="1:29" ht="12.75" customHeight="1">
      <c r="A817" s="105"/>
      <c r="B817" s="105"/>
      <c r="C817" s="105"/>
      <c r="D817" s="105"/>
      <c r="E817" s="105"/>
      <c r="F817" s="105"/>
      <c r="G817" s="105"/>
      <c r="H817" s="105"/>
      <c r="I817" s="143"/>
      <c r="J817" s="105"/>
      <c r="K817" s="105"/>
      <c r="L817" s="105"/>
      <c r="M817" s="105"/>
      <c r="N817" s="105"/>
      <c r="O817" s="105"/>
      <c r="P817" s="105"/>
      <c r="Q817" s="105"/>
      <c r="R817" s="105"/>
      <c r="S817" s="105"/>
      <c r="T817" s="105"/>
      <c r="U817" s="105"/>
      <c r="V817" s="105"/>
      <c r="W817" s="105"/>
      <c r="X817" s="105"/>
      <c r="Y817" s="105"/>
      <c r="Z817" s="105"/>
      <c r="AA817" s="105"/>
      <c r="AB817" s="105"/>
      <c r="AC817" s="105"/>
    </row>
    <row r="818" spans="1:29" ht="12.75" customHeight="1">
      <c r="A818" s="105"/>
      <c r="B818" s="105"/>
      <c r="C818" s="105"/>
      <c r="D818" s="105"/>
      <c r="E818" s="105"/>
      <c r="F818" s="105"/>
      <c r="G818" s="105"/>
      <c r="H818" s="105"/>
      <c r="I818" s="143"/>
      <c r="J818" s="105"/>
      <c r="K818" s="105"/>
      <c r="L818" s="105"/>
      <c r="M818" s="105"/>
      <c r="N818" s="105"/>
      <c r="O818" s="105"/>
      <c r="P818" s="105"/>
      <c r="Q818" s="105"/>
      <c r="R818" s="105"/>
      <c r="S818" s="105"/>
      <c r="T818" s="105"/>
      <c r="U818" s="105"/>
      <c r="V818" s="105"/>
      <c r="W818" s="105"/>
      <c r="X818" s="105"/>
      <c r="Y818" s="105"/>
      <c r="Z818" s="105"/>
      <c r="AA818" s="105"/>
      <c r="AB818" s="105"/>
      <c r="AC818" s="105"/>
    </row>
    <row r="819" spans="1:29" ht="12.75" customHeight="1">
      <c r="A819" s="105"/>
      <c r="B819" s="105"/>
      <c r="C819" s="105"/>
      <c r="D819" s="105"/>
      <c r="E819" s="105"/>
      <c r="F819" s="105"/>
      <c r="G819" s="105"/>
      <c r="H819" s="105"/>
      <c r="I819" s="143"/>
      <c r="J819" s="105"/>
      <c r="K819" s="105"/>
      <c r="L819" s="105"/>
      <c r="M819" s="105"/>
      <c r="N819" s="105"/>
      <c r="O819" s="105"/>
      <c r="P819" s="105"/>
      <c r="Q819" s="105"/>
      <c r="R819" s="105"/>
      <c r="S819" s="105"/>
      <c r="T819" s="105"/>
      <c r="U819" s="105"/>
      <c r="V819" s="105"/>
      <c r="W819" s="105"/>
      <c r="X819" s="105"/>
      <c r="Y819" s="105"/>
      <c r="Z819" s="105"/>
      <c r="AA819" s="105"/>
      <c r="AB819" s="105"/>
      <c r="AC819" s="105"/>
    </row>
    <row r="820" spans="1:29" ht="12.75" customHeight="1">
      <c r="A820" s="105"/>
      <c r="B820" s="105"/>
      <c r="C820" s="105"/>
      <c r="D820" s="105"/>
      <c r="E820" s="105"/>
      <c r="F820" s="105"/>
      <c r="G820" s="105"/>
      <c r="H820" s="105"/>
      <c r="I820" s="143"/>
      <c r="J820" s="105"/>
      <c r="K820" s="105"/>
      <c r="L820" s="105"/>
      <c r="M820" s="105"/>
      <c r="N820" s="105"/>
      <c r="O820" s="105"/>
      <c r="P820" s="105"/>
      <c r="Q820" s="105"/>
      <c r="R820" s="105"/>
      <c r="S820" s="105"/>
      <c r="T820" s="105"/>
      <c r="U820" s="105"/>
      <c r="V820" s="105"/>
      <c r="W820" s="105"/>
      <c r="X820" s="105"/>
      <c r="Y820" s="105"/>
      <c r="Z820" s="105"/>
      <c r="AA820" s="105"/>
      <c r="AB820" s="105"/>
      <c r="AC820" s="105"/>
    </row>
    <row r="821" spans="1:29" ht="12.75" customHeight="1">
      <c r="A821" s="105"/>
      <c r="B821" s="105"/>
      <c r="C821" s="105"/>
      <c r="D821" s="105"/>
      <c r="E821" s="105"/>
      <c r="F821" s="105"/>
      <c r="G821" s="105"/>
      <c r="H821" s="105"/>
      <c r="I821" s="143"/>
      <c r="J821" s="105"/>
      <c r="K821" s="105"/>
      <c r="L821" s="105"/>
      <c r="M821" s="105"/>
      <c r="N821" s="105"/>
      <c r="O821" s="105"/>
      <c r="P821" s="105"/>
      <c r="Q821" s="105"/>
      <c r="R821" s="105"/>
      <c r="S821" s="105"/>
      <c r="T821" s="105"/>
      <c r="U821" s="105"/>
      <c r="V821" s="105"/>
      <c r="W821" s="105"/>
      <c r="X821" s="105"/>
      <c r="Y821" s="105"/>
      <c r="Z821" s="105"/>
      <c r="AA821" s="105"/>
      <c r="AB821" s="105"/>
      <c r="AC821" s="105"/>
    </row>
    <row r="822" spans="1:29" ht="12.75" customHeight="1">
      <c r="A822" s="105"/>
      <c r="B822" s="105"/>
      <c r="C822" s="105"/>
      <c r="D822" s="105"/>
      <c r="E822" s="105"/>
      <c r="F822" s="105"/>
      <c r="G822" s="105"/>
      <c r="H822" s="105"/>
      <c r="I822" s="143"/>
      <c r="J822" s="105"/>
      <c r="K822" s="105"/>
      <c r="L822" s="105"/>
      <c r="M822" s="105"/>
      <c r="N822" s="105"/>
      <c r="O822" s="105"/>
      <c r="P822" s="105"/>
      <c r="Q822" s="105"/>
      <c r="R822" s="105"/>
      <c r="S822" s="105"/>
      <c r="T822" s="105"/>
      <c r="U822" s="105"/>
      <c r="V822" s="105"/>
      <c r="W822" s="105"/>
      <c r="X822" s="105"/>
      <c r="Y822" s="105"/>
      <c r="Z822" s="105"/>
      <c r="AA822" s="105"/>
      <c r="AB822" s="105"/>
      <c r="AC822" s="105"/>
    </row>
    <row r="823" spans="1:29" ht="12.75" customHeight="1">
      <c r="A823" s="105"/>
      <c r="B823" s="105"/>
      <c r="C823" s="105"/>
      <c r="D823" s="105"/>
      <c r="E823" s="105"/>
      <c r="F823" s="105"/>
      <c r="G823" s="105"/>
      <c r="H823" s="105"/>
      <c r="I823" s="143"/>
      <c r="J823" s="105"/>
      <c r="K823" s="105"/>
      <c r="L823" s="105"/>
      <c r="M823" s="105"/>
      <c r="N823" s="105"/>
      <c r="O823" s="105"/>
      <c r="P823" s="105"/>
      <c r="Q823" s="105"/>
      <c r="R823" s="105"/>
      <c r="S823" s="105"/>
      <c r="T823" s="105"/>
      <c r="U823" s="105"/>
      <c r="V823" s="105"/>
      <c r="W823" s="105"/>
      <c r="X823" s="105"/>
      <c r="Y823" s="105"/>
      <c r="Z823" s="105"/>
      <c r="AA823" s="105"/>
      <c r="AB823" s="105"/>
      <c r="AC823" s="105"/>
    </row>
    <row r="824" spans="1:29" ht="12.75" customHeight="1">
      <c r="A824" s="105"/>
      <c r="B824" s="105"/>
      <c r="C824" s="105"/>
      <c r="D824" s="105"/>
      <c r="E824" s="105"/>
      <c r="F824" s="105"/>
      <c r="G824" s="105"/>
      <c r="H824" s="105"/>
      <c r="I824" s="143"/>
      <c r="J824" s="105"/>
      <c r="K824" s="105"/>
      <c r="L824" s="105"/>
      <c r="M824" s="105"/>
      <c r="N824" s="105"/>
      <c r="O824" s="105"/>
      <c r="P824" s="105"/>
      <c r="Q824" s="105"/>
      <c r="R824" s="105"/>
      <c r="S824" s="105"/>
      <c r="T824" s="105"/>
      <c r="U824" s="105"/>
      <c r="V824" s="105"/>
      <c r="W824" s="105"/>
      <c r="X824" s="105"/>
      <c r="Y824" s="105"/>
      <c r="Z824" s="105"/>
      <c r="AA824" s="105"/>
      <c r="AB824" s="105"/>
      <c r="AC824" s="105"/>
    </row>
    <row r="825" spans="1:29" ht="12.75" customHeight="1">
      <c r="A825" s="105"/>
      <c r="B825" s="105"/>
      <c r="C825" s="105"/>
      <c r="D825" s="105"/>
      <c r="E825" s="105"/>
      <c r="F825" s="105"/>
      <c r="G825" s="105"/>
      <c r="H825" s="105"/>
      <c r="I825" s="143"/>
      <c r="J825" s="105"/>
      <c r="K825" s="105"/>
      <c r="L825" s="105"/>
      <c r="M825" s="105"/>
      <c r="N825" s="105"/>
      <c r="O825" s="105"/>
      <c r="P825" s="105"/>
      <c r="Q825" s="105"/>
      <c r="R825" s="105"/>
      <c r="S825" s="105"/>
      <c r="T825" s="105"/>
      <c r="U825" s="105"/>
      <c r="V825" s="105"/>
      <c r="W825" s="105"/>
      <c r="X825" s="105"/>
      <c r="Y825" s="105"/>
      <c r="Z825" s="105"/>
      <c r="AA825" s="105"/>
      <c r="AB825" s="105"/>
      <c r="AC825" s="105"/>
    </row>
    <row r="826" spans="1:29" ht="12.75" customHeight="1">
      <c r="A826" s="105"/>
      <c r="B826" s="105"/>
      <c r="C826" s="105"/>
      <c r="D826" s="105"/>
      <c r="E826" s="105"/>
      <c r="F826" s="105"/>
      <c r="G826" s="105"/>
      <c r="H826" s="105"/>
      <c r="I826" s="143"/>
      <c r="J826" s="105"/>
      <c r="K826" s="105"/>
      <c r="L826" s="105"/>
      <c r="M826" s="105"/>
      <c r="N826" s="105"/>
      <c r="O826" s="105"/>
      <c r="P826" s="105"/>
      <c r="Q826" s="105"/>
      <c r="R826" s="105"/>
      <c r="S826" s="105"/>
      <c r="T826" s="105"/>
      <c r="U826" s="105"/>
      <c r="V826" s="105"/>
      <c r="W826" s="105"/>
      <c r="X826" s="105"/>
      <c r="Y826" s="105"/>
      <c r="Z826" s="105"/>
      <c r="AA826" s="105"/>
      <c r="AB826" s="105"/>
      <c r="AC826" s="105"/>
    </row>
    <row r="827" spans="1:29" ht="12.75" customHeight="1">
      <c r="A827" s="105"/>
      <c r="B827" s="105"/>
      <c r="C827" s="105"/>
      <c r="D827" s="105"/>
      <c r="E827" s="105"/>
      <c r="F827" s="105"/>
      <c r="G827" s="105"/>
      <c r="H827" s="105"/>
      <c r="I827" s="143"/>
      <c r="J827" s="105"/>
      <c r="K827" s="105"/>
      <c r="L827" s="105"/>
      <c r="M827" s="105"/>
      <c r="N827" s="105"/>
      <c r="O827" s="105"/>
      <c r="P827" s="105"/>
      <c r="Q827" s="105"/>
      <c r="R827" s="105"/>
      <c r="S827" s="105"/>
      <c r="T827" s="105"/>
      <c r="U827" s="105"/>
      <c r="V827" s="105"/>
      <c r="W827" s="105"/>
      <c r="X827" s="105"/>
      <c r="Y827" s="105"/>
      <c r="Z827" s="105"/>
      <c r="AA827" s="105"/>
      <c r="AB827" s="105"/>
      <c r="AC827" s="105"/>
    </row>
    <row r="828" spans="1:29" ht="12.75" customHeight="1">
      <c r="A828" s="105"/>
      <c r="B828" s="105"/>
      <c r="C828" s="105"/>
      <c r="D828" s="105"/>
      <c r="E828" s="105"/>
      <c r="F828" s="105"/>
      <c r="G828" s="105"/>
      <c r="H828" s="105"/>
      <c r="I828" s="143"/>
      <c r="J828" s="105"/>
      <c r="K828" s="105"/>
      <c r="L828" s="105"/>
      <c r="M828" s="105"/>
      <c r="N828" s="105"/>
      <c r="O828" s="105"/>
      <c r="P828" s="105"/>
      <c r="Q828" s="105"/>
      <c r="R828" s="105"/>
      <c r="S828" s="105"/>
      <c r="T828" s="105"/>
      <c r="U828" s="105"/>
      <c r="V828" s="105"/>
      <c r="W828" s="105"/>
      <c r="X828" s="105"/>
      <c r="Y828" s="105"/>
      <c r="Z828" s="105"/>
      <c r="AA828" s="105"/>
      <c r="AB828" s="105"/>
      <c r="AC828" s="105"/>
    </row>
    <row r="829" spans="1:29" ht="12.75" customHeight="1">
      <c r="A829" s="105"/>
      <c r="B829" s="105"/>
      <c r="C829" s="105"/>
      <c r="D829" s="105"/>
      <c r="E829" s="105"/>
      <c r="F829" s="105"/>
      <c r="G829" s="105"/>
      <c r="H829" s="105"/>
      <c r="I829" s="143"/>
      <c r="J829" s="105"/>
      <c r="K829" s="105"/>
      <c r="L829" s="105"/>
      <c r="M829" s="105"/>
      <c r="N829" s="105"/>
      <c r="O829" s="105"/>
      <c r="P829" s="105"/>
      <c r="Q829" s="105"/>
      <c r="R829" s="105"/>
      <c r="S829" s="105"/>
      <c r="T829" s="105"/>
      <c r="U829" s="105"/>
      <c r="V829" s="105"/>
      <c r="W829" s="105"/>
      <c r="X829" s="105"/>
      <c r="Y829" s="105"/>
      <c r="Z829" s="105"/>
      <c r="AA829" s="105"/>
      <c r="AB829" s="105"/>
      <c r="AC829" s="105"/>
    </row>
    <row r="830" spans="1:29" ht="12.75" customHeight="1">
      <c r="A830" s="105"/>
      <c r="B830" s="105"/>
      <c r="C830" s="105"/>
      <c r="D830" s="105"/>
      <c r="E830" s="105"/>
      <c r="F830" s="105"/>
      <c r="G830" s="105"/>
      <c r="H830" s="105"/>
      <c r="I830" s="143"/>
      <c r="J830" s="105"/>
      <c r="K830" s="105"/>
      <c r="L830" s="105"/>
      <c r="M830" s="105"/>
      <c r="N830" s="105"/>
      <c r="O830" s="105"/>
      <c r="P830" s="105"/>
      <c r="Q830" s="105"/>
      <c r="R830" s="105"/>
      <c r="S830" s="105"/>
      <c r="T830" s="105"/>
      <c r="U830" s="105"/>
      <c r="V830" s="105"/>
      <c r="W830" s="105"/>
      <c r="X830" s="105"/>
      <c r="Y830" s="105"/>
      <c r="Z830" s="105"/>
      <c r="AA830" s="105"/>
      <c r="AB830" s="105"/>
      <c r="AC830" s="105"/>
    </row>
    <row r="831" spans="1:29" ht="12.75" customHeight="1">
      <c r="A831" s="105"/>
      <c r="B831" s="105"/>
      <c r="C831" s="105"/>
      <c r="D831" s="105"/>
      <c r="E831" s="105"/>
      <c r="F831" s="105"/>
      <c r="G831" s="105"/>
      <c r="H831" s="105"/>
      <c r="I831" s="143"/>
      <c r="J831" s="105"/>
      <c r="K831" s="105"/>
      <c r="L831" s="105"/>
      <c r="M831" s="105"/>
      <c r="N831" s="105"/>
      <c r="O831" s="105"/>
      <c r="P831" s="105"/>
      <c r="Q831" s="105"/>
      <c r="R831" s="105"/>
      <c r="S831" s="105"/>
      <c r="T831" s="105"/>
      <c r="U831" s="105"/>
      <c r="V831" s="105"/>
      <c r="W831" s="105"/>
      <c r="X831" s="105"/>
      <c r="Y831" s="105"/>
      <c r="Z831" s="105"/>
      <c r="AA831" s="105"/>
      <c r="AB831" s="105"/>
      <c r="AC831" s="105"/>
    </row>
    <row r="832" spans="1:29" ht="12.75" customHeight="1">
      <c r="A832" s="105"/>
      <c r="B832" s="105"/>
      <c r="C832" s="105"/>
      <c r="D832" s="105"/>
      <c r="E832" s="105"/>
      <c r="F832" s="105"/>
      <c r="G832" s="105"/>
      <c r="H832" s="105"/>
      <c r="I832" s="143"/>
      <c r="J832" s="105"/>
      <c r="K832" s="105"/>
      <c r="L832" s="105"/>
      <c r="M832" s="105"/>
      <c r="N832" s="105"/>
      <c r="O832" s="105"/>
      <c r="P832" s="105"/>
      <c r="Q832" s="105"/>
      <c r="R832" s="105"/>
      <c r="S832" s="105"/>
      <c r="T832" s="105"/>
      <c r="U832" s="105"/>
      <c r="V832" s="105"/>
      <c r="W832" s="105"/>
      <c r="X832" s="105"/>
      <c r="Y832" s="105"/>
      <c r="Z832" s="105"/>
      <c r="AA832" s="105"/>
      <c r="AB832" s="105"/>
      <c r="AC832" s="105"/>
    </row>
    <row r="833" spans="1:29" ht="12.75" customHeight="1">
      <c r="A833" s="105"/>
      <c r="B833" s="105"/>
      <c r="C833" s="105"/>
      <c r="D833" s="105"/>
      <c r="E833" s="105"/>
      <c r="F833" s="105"/>
      <c r="G833" s="105"/>
      <c r="H833" s="105"/>
      <c r="I833" s="143"/>
      <c r="J833" s="105"/>
      <c r="K833" s="105"/>
      <c r="L833" s="105"/>
      <c r="M833" s="105"/>
      <c r="N833" s="105"/>
      <c r="O833" s="105"/>
      <c r="P833" s="105"/>
      <c r="Q833" s="105"/>
      <c r="R833" s="105"/>
      <c r="S833" s="105"/>
      <c r="T833" s="105"/>
      <c r="U833" s="105"/>
      <c r="V833" s="105"/>
      <c r="W833" s="105"/>
      <c r="X833" s="105"/>
      <c r="Y833" s="105"/>
      <c r="Z833" s="105"/>
      <c r="AA833" s="105"/>
      <c r="AB833" s="105"/>
      <c r="AC833" s="105"/>
    </row>
    <row r="834" spans="1:29" ht="12.75" customHeight="1">
      <c r="A834" s="105"/>
      <c r="B834" s="105"/>
      <c r="C834" s="105"/>
      <c r="D834" s="105"/>
      <c r="E834" s="105"/>
      <c r="F834" s="105"/>
      <c r="G834" s="105"/>
      <c r="H834" s="105"/>
      <c r="I834" s="143"/>
      <c r="J834" s="105"/>
      <c r="K834" s="105"/>
      <c r="L834" s="105"/>
      <c r="M834" s="105"/>
      <c r="N834" s="105"/>
      <c r="O834" s="105"/>
      <c r="P834" s="105"/>
      <c r="Q834" s="105"/>
      <c r="R834" s="105"/>
      <c r="S834" s="105"/>
      <c r="T834" s="105"/>
      <c r="U834" s="105"/>
      <c r="V834" s="105"/>
      <c r="W834" s="105"/>
      <c r="X834" s="105"/>
      <c r="Y834" s="105"/>
      <c r="Z834" s="105"/>
      <c r="AA834" s="105"/>
      <c r="AB834" s="105"/>
      <c r="AC834" s="105"/>
    </row>
    <row r="835" spans="1:29" ht="12.75" customHeight="1">
      <c r="A835" s="105"/>
      <c r="B835" s="105"/>
      <c r="C835" s="105"/>
      <c r="D835" s="105"/>
      <c r="E835" s="105"/>
      <c r="F835" s="105"/>
      <c r="G835" s="105"/>
      <c r="H835" s="105"/>
      <c r="I835" s="143"/>
      <c r="J835" s="105"/>
      <c r="K835" s="105"/>
      <c r="L835" s="105"/>
      <c r="M835" s="105"/>
      <c r="N835" s="105"/>
      <c r="O835" s="105"/>
      <c r="P835" s="105"/>
      <c r="Q835" s="105"/>
      <c r="R835" s="105"/>
      <c r="S835" s="105"/>
      <c r="T835" s="105"/>
      <c r="U835" s="105"/>
      <c r="V835" s="105"/>
      <c r="W835" s="105"/>
      <c r="X835" s="105"/>
      <c r="Y835" s="105"/>
      <c r="Z835" s="105"/>
      <c r="AA835" s="105"/>
      <c r="AB835" s="105"/>
      <c r="AC835" s="105"/>
    </row>
    <row r="836" spans="1:29" ht="12.75" customHeight="1">
      <c r="A836" s="105"/>
      <c r="B836" s="105"/>
      <c r="C836" s="105"/>
      <c r="D836" s="105"/>
      <c r="E836" s="105"/>
      <c r="F836" s="105"/>
      <c r="G836" s="105"/>
      <c r="H836" s="105"/>
      <c r="I836" s="143"/>
      <c r="J836" s="105"/>
      <c r="K836" s="105"/>
      <c r="L836" s="105"/>
      <c r="M836" s="105"/>
      <c r="N836" s="105"/>
      <c r="O836" s="105"/>
      <c r="P836" s="105"/>
      <c r="Q836" s="105"/>
      <c r="R836" s="105"/>
      <c r="S836" s="105"/>
      <c r="T836" s="105"/>
      <c r="U836" s="105"/>
      <c r="V836" s="105"/>
      <c r="W836" s="105"/>
      <c r="X836" s="105"/>
      <c r="Y836" s="105"/>
      <c r="Z836" s="105"/>
      <c r="AA836" s="105"/>
      <c r="AB836" s="105"/>
      <c r="AC836" s="105"/>
    </row>
    <row r="837" spans="1:29" ht="12.75" customHeight="1">
      <c r="A837" s="105"/>
      <c r="B837" s="105"/>
      <c r="C837" s="105"/>
      <c r="D837" s="105"/>
      <c r="E837" s="105"/>
      <c r="F837" s="105"/>
      <c r="G837" s="105"/>
      <c r="H837" s="105"/>
      <c r="I837" s="143"/>
      <c r="J837" s="105"/>
      <c r="K837" s="105"/>
      <c r="L837" s="105"/>
      <c r="M837" s="105"/>
      <c r="N837" s="105"/>
      <c r="O837" s="105"/>
      <c r="P837" s="105"/>
      <c r="Q837" s="105"/>
      <c r="R837" s="105"/>
      <c r="S837" s="105"/>
      <c r="T837" s="105"/>
      <c r="U837" s="105"/>
      <c r="V837" s="105"/>
      <c r="W837" s="105"/>
      <c r="X837" s="105"/>
      <c r="Y837" s="105"/>
      <c r="Z837" s="105"/>
      <c r="AA837" s="105"/>
      <c r="AB837" s="105"/>
      <c r="AC837" s="105"/>
    </row>
    <row r="838" spans="1:29" ht="12.75" customHeight="1">
      <c r="A838" s="105"/>
      <c r="B838" s="105"/>
      <c r="C838" s="105"/>
      <c r="D838" s="105"/>
      <c r="E838" s="105"/>
      <c r="F838" s="105"/>
      <c r="G838" s="105"/>
      <c r="H838" s="105"/>
      <c r="I838" s="143"/>
      <c r="J838" s="105"/>
      <c r="K838" s="105"/>
      <c r="L838" s="105"/>
      <c r="M838" s="105"/>
      <c r="N838" s="105"/>
      <c r="O838" s="105"/>
      <c r="P838" s="105"/>
      <c r="Q838" s="105"/>
      <c r="R838" s="105"/>
      <c r="S838" s="105"/>
      <c r="T838" s="105"/>
      <c r="U838" s="105"/>
      <c r="V838" s="105"/>
      <c r="W838" s="105"/>
      <c r="X838" s="105"/>
      <c r="Y838" s="105"/>
      <c r="Z838" s="105"/>
      <c r="AA838" s="105"/>
      <c r="AB838" s="105"/>
      <c r="AC838" s="105"/>
    </row>
    <row r="839" spans="1:29" ht="12.75" customHeight="1">
      <c r="A839" s="105"/>
      <c r="B839" s="105"/>
      <c r="C839" s="105"/>
      <c r="D839" s="105"/>
      <c r="E839" s="105"/>
      <c r="F839" s="105"/>
      <c r="G839" s="105"/>
      <c r="H839" s="105"/>
      <c r="I839" s="143"/>
      <c r="J839" s="105"/>
      <c r="K839" s="105"/>
      <c r="L839" s="105"/>
      <c r="M839" s="105"/>
      <c r="N839" s="105"/>
      <c r="O839" s="105"/>
      <c r="P839" s="105"/>
      <c r="Q839" s="105"/>
      <c r="R839" s="105"/>
      <c r="S839" s="105"/>
      <c r="T839" s="105"/>
      <c r="U839" s="105"/>
      <c r="V839" s="105"/>
      <c r="W839" s="105"/>
      <c r="X839" s="105"/>
      <c r="Y839" s="105"/>
      <c r="Z839" s="105"/>
      <c r="AA839" s="105"/>
      <c r="AB839" s="105"/>
      <c r="AC839" s="105"/>
    </row>
    <row r="840" spans="1:29" ht="12.75" customHeight="1">
      <c r="A840" s="105"/>
      <c r="B840" s="105"/>
      <c r="C840" s="105"/>
      <c r="D840" s="105"/>
      <c r="E840" s="105"/>
      <c r="F840" s="105"/>
      <c r="G840" s="105"/>
      <c r="H840" s="105"/>
      <c r="I840" s="143"/>
      <c r="J840" s="105"/>
      <c r="K840" s="105"/>
      <c r="L840" s="105"/>
      <c r="M840" s="105"/>
      <c r="N840" s="105"/>
      <c r="O840" s="105"/>
      <c r="P840" s="105"/>
      <c r="Q840" s="105"/>
      <c r="R840" s="105"/>
      <c r="S840" s="105"/>
      <c r="T840" s="105"/>
      <c r="U840" s="105"/>
      <c r="V840" s="105"/>
      <c r="W840" s="105"/>
      <c r="X840" s="105"/>
      <c r="Y840" s="105"/>
      <c r="Z840" s="105"/>
      <c r="AA840" s="105"/>
      <c r="AB840" s="105"/>
      <c r="AC840" s="105"/>
    </row>
    <row r="841" spans="1:29" ht="12.75" customHeight="1">
      <c r="A841" s="105"/>
      <c r="B841" s="105"/>
      <c r="C841" s="105"/>
      <c r="D841" s="105"/>
      <c r="E841" s="105"/>
      <c r="F841" s="105"/>
      <c r="G841" s="105"/>
      <c r="H841" s="105"/>
      <c r="I841" s="143"/>
      <c r="J841" s="105"/>
      <c r="K841" s="105"/>
      <c r="L841" s="105"/>
      <c r="M841" s="105"/>
      <c r="N841" s="105"/>
      <c r="O841" s="105"/>
      <c r="P841" s="105"/>
      <c r="Q841" s="105"/>
      <c r="R841" s="105"/>
      <c r="S841" s="105"/>
      <c r="T841" s="105"/>
      <c r="U841" s="105"/>
      <c r="V841" s="105"/>
      <c r="W841" s="105"/>
      <c r="X841" s="105"/>
      <c r="Y841" s="105"/>
      <c r="Z841" s="105"/>
      <c r="AA841" s="105"/>
      <c r="AB841" s="105"/>
      <c r="AC841" s="105"/>
    </row>
    <row r="842" spans="1:29" ht="12.75" customHeight="1">
      <c r="A842" s="105"/>
      <c r="B842" s="105"/>
      <c r="C842" s="105"/>
      <c r="D842" s="105"/>
      <c r="E842" s="105"/>
      <c r="F842" s="105"/>
      <c r="G842" s="105"/>
      <c r="H842" s="105"/>
      <c r="I842" s="143"/>
      <c r="J842" s="105"/>
      <c r="K842" s="105"/>
      <c r="L842" s="105"/>
      <c r="M842" s="105"/>
      <c r="N842" s="105"/>
      <c r="O842" s="105"/>
      <c r="P842" s="105"/>
      <c r="Q842" s="105"/>
      <c r="R842" s="105"/>
      <c r="S842" s="105"/>
      <c r="T842" s="105"/>
      <c r="U842" s="105"/>
      <c r="V842" s="105"/>
      <c r="W842" s="105"/>
      <c r="X842" s="105"/>
      <c r="Y842" s="105"/>
      <c r="Z842" s="105"/>
      <c r="AA842" s="105"/>
      <c r="AB842" s="105"/>
      <c r="AC842" s="105"/>
    </row>
    <row r="843" spans="1:29" ht="12.75" customHeight="1">
      <c r="A843" s="105"/>
      <c r="B843" s="105"/>
      <c r="C843" s="105"/>
      <c r="D843" s="105"/>
      <c r="E843" s="105"/>
      <c r="F843" s="105"/>
      <c r="G843" s="105"/>
      <c r="H843" s="105"/>
      <c r="I843" s="143"/>
      <c r="J843" s="105"/>
      <c r="K843" s="105"/>
      <c r="L843" s="105"/>
      <c r="M843" s="105"/>
      <c r="N843" s="105"/>
      <c r="O843" s="105"/>
      <c r="P843" s="105"/>
      <c r="Q843" s="105"/>
      <c r="R843" s="105"/>
      <c r="S843" s="105"/>
      <c r="T843" s="105"/>
      <c r="U843" s="105"/>
      <c r="V843" s="105"/>
      <c r="W843" s="105"/>
      <c r="X843" s="105"/>
      <c r="Y843" s="105"/>
      <c r="Z843" s="105"/>
      <c r="AA843" s="105"/>
      <c r="AB843" s="105"/>
      <c r="AC843" s="105"/>
    </row>
    <row r="844" spans="1:29" ht="12.75" customHeight="1">
      <c r="A844" s="105"/>
      <c r="B844" s="105"/>
      <c r="C844" s="105"/>
      <c r="D844" s="105"/>
      <c r="E844" s="105"/>
      <c r="F844" s="105"/>
      <c r="G844" s="105"/>
      <c r="H844" s="105"/>
      <c r="I844" s="143"/>
      <c r="J844" s="105"/>
      <c r="K844" s="105"/>
      <c r="L844" s="105"/>
      <c r="M844" s="105"/>
      <c r="N844" s="105"/>
      <c r="O844" s="105"/>
      <c r="P844" s="105"/>
      <c r="Q844" s="105"/>
      <c r="R844" s="105"/>
      <c r="S844" s="105"/>
      <c r="T844" s="105"/>
      <c r="U844" s="105"/>
      <c r="V844" s="105"/>
      <c r="W844" s="105"/>
      <c r="X844" s="105"/>
      <c r="Y844" s="105"/>
      <c r="Z844" s="105"/>
      <c r="AA844" s="105"/>
      <c r="AB844" s="105"/>
      <c r="AC844" s="105"/>
    </row>
    <row r="845" spans="1:29" ht="12.75" customHeight="1">
      <c r="A845" s="105"/>
      <c r="B845" s="105"/>
      <c r="C845" s="105"/>
      <c r="D845" s="105"/>
      <c r="E845" s="105"/>
      <c r="F845" s="105"/>
      <c r="G845" s="105"/>
      <c r="H845" s="105"/>
      <c r="I845" s="143"/>
      <c r="J845" s="105"/>
      <c r="K845" s="105"/>
      <c r="L845" s="105"/>
      <c r="M845" s="105"/>
      <c r="N845" s="105"/>
      <c r="O845" s="105"/>
      <c r="P845" s="105"/>
      <c r="Q845" s="105"/>
      <c r="R845" s="105"/>
      <c r="S845" s="105"/>
      <c r="T845" s="105"/>
      <c r="U845" s="105"/>
      <c r="V845" s="105"/>
      <c r="W845" s="105"/>
      <c r="X845" s="105"/>
      <c r="Y845" s="105"/>
      <c r="Z845" s="105"/>
      <c r="AA845" s="105"/>
      <c r="AB845" s="105"/>
      <c r="AC845" s="105"/>
    </row>
    <row r="846" spans="1:29" ht="12.75" customHeight="1">
      <c r="A846" s="105"/>
      <c r="B846" s="105"/>
      <c r="C846" s="105"/>
      <c r="D846" s="105"/>
      <c r="E846" s="105"/>
      <c r="F846" s="105"/>
      <c r="G846" s="105"/>
      <c r="H846" s="105"/>
      <c r="I846" s="143"/>
      <c r="J846" s="105"/>
      <c r="K846" s="105"/>
      <c r="L846" s="105"/>
      <c r="M846" s="105"/>
      <c r="N846" s="105"/>
      <c r="O846" s="105"/>
      <c r="P846" s="105"/>
      <c r="Q846" s="105"/>
      <c r="R846" s="105"/>
      <c r="S846" s="105"/>
      <c r="T846" s="105"/>
      <c r="U846" s="105"/>
      <c r="V846" s="105"/>
      <c r="W846" s="105"/>
      <c r="X846" s="105"/>
      <c r="Y846" s="105"/>
      <c r="Z846" s="105"/>
      <c r="AA846" s="105"/>
      <c r="AB846" s="105"/>
      <c r="AC846" s="105"/>
    </row>
    <row r="847" spans="1:29" ht="12.75" customHeight="1">
      <c r="A847" s="105"/>
      <c r="B847" s="105"/>
      <c r="C847" s="105"/>
      <c r="D847" s="105"/>
      <c r="E847" s="105"/>
      <c r="F847" s="105"/>
      <c r="G847" s="105"/>
      <c r="H847" s="105"/>
      <c r="I847" s="143"/>
      <c r="J847" s="105"/>
      <c r="K847" s="105"/>
      <c r="L847" s="105"/>
      <c r="M847" s="105"/>
      <c r="N847" s="105"/>
      <c r="O847" s="105"/>
      <c r="P847" s="105"/>
      <c r="Q847" s="105"/>
      <c r="R847" s="105"/>
      <c r="S847" s="105"/>
      <c r="T847" s="105"/>
      <c r="U847" s="105"/>
      <c r="V847" s="105"/>
      <c r="W847" s="105"/>
      <c r="X847" s="105"/>
      <c r="Y847" s="105"/>
      <c r="Z847" s="105"/>
      <c r="AA847" s="105"/>
      <c r="AB847" s="105"/>
      <c r="AC847" s="105"/>
    </row>
    <row r="848" spans="1:29" ht="12.75" customHeight="1">
      <c r="A848" s="105"/>
      <c r="B848" s="105"/>
      <c r="C848" s="105"/>
      <c r="D848" s="105"/>
      <c r="E848" s="105"/>
      <c r="F848" s="105"/>
      <c r="G848" s="105"/>
      <c r="H848" s="105"/>
      <c r="I848" s="143"/>
      <c r="J848" s="105"/>
      <c r="K848" s="105"/>
      <c r="L848" s="105"/>
      <c r="M848" s="105"/>
      <c r="N848" s="105"/>
      <c r="O848" s="105"/>
      <c r="P848" s="105"/>
      <c r="Q848" s="105"/>
      <c r="R848" s="105"/>
      <c r="S848" s="105"/>
      <c r="T848" s="105"/>
      <c r="U848" s="105"/>
      <c r="V848" s="105"/>
      <c r="W848" s="105"/>
      <c r="X848" s="105"/>
      <c r="Y848" s="105"/>
      <c r="Z848" s="105"/>
      <c r="AA848" s="105"/>
      <c r="AB848" s="105"/>
      <c r="AC848" s="105"/>
    </row>
    <row r="849" spans="1:29" ht="12.75" customHeight="1">
      <c r="A849" s="105"/>
      <c r="B849" s="105"/>
      <c r="C849" s="105"/>
      <c r="D849" s="105"/>
      <c r="E849" s="105"/>
      <c r="F849" s="105"/>
      <c r="G849" s="105"/>
      <c r="H849" s="105"/>
      <c r="I849" s="143"/>
      <c r="J849" s="105"/>
      <c r="K849" s="105"/>
      <c r="L849" s="105"/>
      <c r="M849" s="105"/>
      <c r="N849" s="105"/>
      <c r="O849" s="105"/>
      <c r="P849" s="105"/>
      <c r="Q849" s="105"/>
      <c r="R849" s="105"/>
      <c r="S849" s="105"/>
      <c r="T849" s="105"/>
      <c r="U849" s="105"/>
      <c r="V849" s="105"/>
      <c r="W849" s="105"/>
      <c r="X849" s="105"/>
      <c r="Y849" s="105"/>
      <c r="Z849" s="105"/>
      <c r="AA849" s="105"/>
      <c r="AB849" s="105"/>
      <c r="AC849" s="105"/>
    </row>
    <row r="850" spans="1:29" ht="12.75" customHeight="1">
      <c r="A850" s="105"/>
      <c r="B850" s="105"/>
      <c r="C850" s="105"/>
      <c r="D850" s="105"/>
      <c r="E850" s="105"/>
      <c r="F850" s="105"/>
      <c r="G850" s="105"/>
      <c r="H850" s="105"/>
      <c r="I850" s="143"/>
      <c r="J850" s="105"/>
      <c r="K850" s="105"/>
      <c r="L850" s="105"/>
      <c r="M850" s="105"/>
      <c r="N850" s="105"/>
      <c r="O850" s="105"/>
      <c r="P850" s="105"/>
      <c r="Q850" s="105"/>
      <c r="R850" s="105"/>
      <c r="S850" s="105"/>
      <c r="T850" s="105"/>
      <c r="U850" s="105"/>
      <c r="V850" s="105"/>
      <c r="W850" s="105"/>
      <c r="X850" s="105"/>
      <c r="Y850" s="105"/>
      <c r="Z850" s="105"/>
      <c r="AA850" s="105"/>
      <c r="AB850" s="105"/>
      <c r="AC850" s="105"/>
    </row>
    <row r="851" spans="1:29" ht="12.75" customHeight="1">
      <c r="A851" s="105"/>
      <c r="B851" s="105"/>
      <c r="C851" s="105"/>
      <c r="D851" s="105"/>
      <c r="E851" s="105"/>
      <c r="F851" s="105"/>
      <c r="G851" s="105"/>
      <c r="H851" s="105"/>
      <c r="I851" s="143"/>
      <c r="J851" s="105"/>
      <c r="K851" s="105"/>
      <c r="L851" s="105"/>
      <c r="M851" s="105"/>
      <c r="N851" s="105"/>
      <c r="O851" s="105"/>
      <c r="P851" s="105"/>
      <c r="Q851" s="105"/>
      <c r="R851" s="105"/>
      <c r="S851" s="105"/>
      <c r="T851" s="105"/>
      <c r="U851" s="105"/>
      <c r="V851" s="105"/>
      <c r="W851" s="105"/>
      <c r="X851" s="105"/>
      <c r="Y851" s="105"/>
      <c r="Z851" s="105"/>
      <c r="AA851" s="105"/>
      <c r="AB851" s="105"/>
      <c r="AC851" s="105"/>
    </row>
    <row r="852" spans="1:29" ht="12.75" customHeight="1">
      <c r="A852" s="105"/>
      <c r="B852" s="105"/>
      <c r="C852" s="105"/>
      <c r="D852" s="105"/>
      <c r="E852" s="105"/>
      <c r="F852" s="105"/>
      <c r="G852" s="105"/>
      <c r="H852" s="105"/>
      <c r="I852" s="143"/>
      <c r="J852" s="105"/>
      <c r="K852" s="105"/>
      <c r="L852" s="105"/>
      <c r="M852" s="105"/>
      <c r="N852" s="105"/>
      <c r="O852" s="105"/>
      <c r="P852" s="105"/>
      <c r="Q852" s="105"/>
      <c r="R852" s="105"/>
      <c r="S852" s="105"/>
      <c r="T852" s="105"/>
      <c r="U852" s="105"/>
      <c r="V852" s="105"/>
      <c r="W852" s="105"/>
      <c r="X852" s="105"/>
      <c r="Y852" s="105"/>
      <c r="Z852" s="105"/>
      <c r="AA852" s="105"/>
      <c r="AB852" s="105"/>
      <c r="AC852" s="105"/>
    </row>
    <row r="853" spans="1:29" ht="12.75" customHeight="1">
      <c r="A853" s="105"/>
      <c r="B853" s="105"/>
      <c r="C853" s="105"/>
      <c r="D853" s="105"/>
      <c r="E853" s="105"/>
      <c r="F853" s="105"/>
      <c r="G853" s="105"/>
      <c r="H853" s="105"/>
      <c r="I853" s="143"/>
      <c r="J853" s="105"/>
      <c r="K853" s="105"/>
      <c r="L853" s="105"/>
      <c r="M853" s="105"/>
      <c r="N853" s="105"/>
      <c r="O853" s="105"/>
      <c r="P853" s="105"/>
      <c r="Q853" s="105"/>
      <c r="R853" s="105"/>
      <c r="S853" s="105"/>
      <c r="T853" s="105"/>
      <c r="U853" s="105"/>
      <c r="V853" s="105"/>
      <c r="W853" s="105"/>
      <c r="X853" s="105"/>
      <c r="Y853" s="105"/>
      <c r="Z853" s="105"/>
      <c r="AA853" s="105"/>
      <c r="AB853" s="105"/>
      <c r="AC853" s="105"/>
    </row>
    <row r="854" spans="1:29" ht="12.75" customHeight="1">
      <c r="A854" s="105"/>
      <c r="B854" s="105"/>
      <c r="C854" s="105"/>
      <c r="D854" s="105"/>
      <c r="E854" s="105"/>
      <c r="F854" s="105"/>
      <c r="G854" s="105"/>
      <c r="H854" s="105"/>
      <c r="I854" s="143"/>
      <c r="J854" s="105"/>
      <c r="K854" s="105"/>
      <c r="L854" s="105"/>
      <c r="M854" s="105"/>
      <c r="N854" s="105"/>
      <c r="O854" s="105"/>
      <c r="P854" s="105"/>
      <c r="Q854" s="105"/>
      <c r="R854" s="105"/>
      <c r="S854" s="105"/>
      <c r="T854" s="105"/>
      <c r="U854" s="105"/>
      <c r="V854" s="105"/>
      <c r="W854" s="105"/>
      <c r="X854" s="105"/>
      <c r="Y854" s="105"/>
      <c r="Z854" s="105"/>
      <c r="AA854" s="105"/>
      <c r="AB854" s="105"/>
      <c r="AC854" s="105"/>
    </row>
    <row r="855" spans="1:29" ht="12.75" customHeight="1">
      <c r="A855" s="105"/>
      <c r="B855" s="105"/>
      <c r="C855" s="105"/>
      <c r="D855" s="105"/>
      <c r="E855" s="105"/>
      <c r="F855" s="105"/>
      <c r="G855" s="105"/>
      <c r="H855" s="105"/>
      <c r="I855" s="143"/>
      <c r="J855" s="105"/>
      <c r="K855" s="105"/>
      <c r="L855" s="105"/>
      <c r="M855" s="105"/>
      <c r="N855" s="105"/>
      <c r="O855" s="105"/>
      <c r="P855" s="105"/>
      <c r="Q855" s="105"/>
      <c r="R855" s="105"/>
      <c r="S855" s="105"/>
      <c r="T855" s="105"/>
      <c r="U855" s="105"/>
      <c r="V855" s="105"/>
      <c r="W855" s="105"/>
      <c r="X855" s="105"/>
      <c r="Y855" s="105"/>
      <c r="Z855" s="105"/>
      <c r="AA855" s="105"/>
      <c r="AB855" s="105"/>
      <c r="AC855" s="105"/>
    </row>
    <row r="856" spans="1:29" ht="12.75" customHeight="1">
      <c r="A856" s="105"/>
      <c r="B856" s="105"/>
      <c r="C856" s="105"/>
      <c r="D856" s="105"/>
      <c r="E856" s="105"/>
      <c r="F856" s="105"/>
      <c r="G856" s="105"/>
      <c r="H856" s="105"/>
      <c r="I856" s="143"/>
      <c r="J856" s="105"/>
      <c r="K856" s="105"/>
      <c r="L856" s="105"/>
      <c r="M856" s="105"/>
      <c r="N856" s="105"/>
      <c r="O856" s="105"/>
      <c r="P856" s="105"/>
      <c r="Q856" s="105"/>
      <c r="R856" s="105"/>
      <c r="S856" s="105"/>
      <c r="T856" s="105"/>
      <c r="U856" s="105"/>
      <c r="V856" s="105"/>
      <c r="W856" s="105"/>
      <c r="X856" s="105"/>
      <c r="Y856" s="105"/>
      <c r="Z856" s="105"/>
      <c r="AA856" s="105"/>
      <c r="AB856" s="105"/>
      <c r="AC856" s="105"/>
    </row>
    <row r="857" spans="1:29" ht="12.75" customHeight="1">
      <c r="A857" s="105"/>
      <c r="B857" s="105"/>
      <c r="C857" s="105"/>
      <c r="D857" s="105"/>
      <c r="E857" s="105"/>
      <c r="F857" s="105"/>
      <c r="G857" s="105"/>
      <c r="H857" s="105"/>
      <c r="I857" s="143"/>
      <c r="J857" s="105"/>
      <c r="K857" s="105"/>
      <c r="L857" s="105"/>
      <c r="M857" s="105"/>
      <c r="N857" s="105"/>
      <c r="O857" s="105"/>
      <c r="P857" s="105"/>
      <c r="Q857" s="105"/>
      <c r="R857" s="105"/>
      <c r="S857" s="105"/>
      <c r="T857" s="105"/>
      <c r="U857" s="105"/>
      <c r="V857" s="105"/>
      <c r="W857" s="105"/>
      <c r="X857" s="105"/>
      <c r="Y857" s="105"/>
      <c r="Z857" s="105"/>
      <c r="AA857" s="105"/>
      <c r="AB857" s="105"/>
      <c r="AC857" s="105"/>
    </row>
    <row r="858" spans="1:29" ht="12.75" customHeight="1">
      <c r="A858" s="105"/>
      <c r="B858" s="105"/>
      <c r="C858" s="105"/>
      <c r="D858" s="105"/>
      <c r="E858" s="105"/>
      <c r="F858" s="105"/>
      <c r="G858" s="105"/>
      <c r="H858" s="105"/>
      <c r="I858" s="143"/>
      <c r="J858" s="105"/>
      <c r="K858" s="105"/>
      <c r="L858" s="105"/>
      <c r="M858" s="105"/>
      <c r="N858" s="105"/>
      <c r="O858" s="105"/>
      <c r="P858" s="105"/>
      <c r="Q858" s="105"/>
      <c r="R858" s="105"/>
      <c r="S858" s="105"/>
      <c r="T858" s="105"/>
      <c r="U858" s="105"/>
      <c r="V858" s="105"/>
      <c r="W858" s="105"/>
      <c r="X858" s="105"/>
      <c r="Y858" s="105"/>
      <c r="Z858" s="105"/>
      <c r="AA858" s="105"/>
      <c r="AB858" s="105"/>
      <c r="AC858" s="105"/>
    </row>
    <row r="859" spans="1:29" ht="12.75" customHeight="1">
      <c r="A859" s="105"/>
      <c r="B859" s="105"/>
      <c r="C859" s="105"/>
      <c r="D859" s="105"/>
      <c r="E859" s="105"/>
      <c r="F859" s="105"/>
      <c r="G859" s="105"/>
      <c r="H859" s="105"/>
      <c r="I859" s="143"/>
      <c r="J859" s="105"/>
      <c r="K859" s="105"/>
      <c r="L859" s="105"/>
      <c r="M859" s="105"/>
      <c r="N859" s="105"/>
      <c r="O859" s="105"/>
      <c r="P859" s="105"/>
      <c r="Q859" s="105"/>
      <c r="R859" s="105"/>
      <c r="S859" s="105"/>
      <c r="T859" s="105"/>
      <c r="U859" s="105"/>
      <c r="V859" s="105"/>
      <c r="W859" s="105"/>
      <c r="X859" s="105"/>
      <c r="Y859" s="105"/>
      <c r="Z859" s="105"/>
      <c r="AA859" s="105"/>
      <c r="AB859" s="105"/>
      <c r="AC859" s="105"/>
    </row>
    <row r="860" spans="1:29" ht="12.75" customHeight="1">
      <c r="A860" s="105"/>
      <c r="B860" s="105"/>
      <c r="C860" s="105"/>
      <c r="D860" s="105"/>
      <c r="E860" s="105"/>
      <c r="F860" s="105"/>
      <c r="G860" s="105"/>
      <c r="H860" s="105"/>
      <c r="I860" s="143"/>
      <c r="J860" s="105"/>
      <c r="K860" s="105"/>
      <c r="L860" s="105"/>
      <c r="M860" s="105"/>
      <c r="N860" s="105"/>
      <c r="O860" s="105"/>
      <c r="P860" s="105"/>
      <c r="Q860" s="105"/>
      <c r="R860" s="105"/>
      <c r="S860" s="105"/>
      <c r="T860" s="105"/>
      <c r="U860" s="105"/>
      <c r="V860" s="105"/>
      <c r="W860" s="105"/>
      <c r="X860" s="105"/>
      <c r="Y860" s="105"/>
      <c r="Z860" s="105"/>
      <c r="AA860" s="105"/>
      <c r="AB860" s="105"/>
      <c r="AC860" s="105"/>
    </row>
    <row r="861" spans="1:29" ht="12.75" customHeight="1">
      <c r="A861" s="105"/>
      <c r="B861" s="105"/>
      <c r="C861" s="105"/>
      <c r="D861" s="105"/>
      <c r="E861" s="105"/>
      <c r="F861" s="105"/>
      <c r="G861" s="105"/>
      <c r="H861" s="105"/>
      <c r="I861" s="143"/>
      <c r="J861" s="105"/>
      <c r="K861" s="105"/>
      <c r="L861" s="105"/>
      <c r="M861" s="105"/>
      <c r="N861" s="105"/>
      <c r="O861" s="105"/>
      <c r="P861" s="105"/>
      <c r="Q861" s="105"/>
      <c r="R861" s="105"/>
      <c r="S861" s="105"/>
      <c r="T861" s="105"/>
      <c r="U861" s="105"/>
      <c r="V861" s="105"/>
      <c r="W861" s="105"/>
      <c r="X861" s="105"/>
      <c r="Y861" s="105"/>
      <c r="Z861" s="105"/>
      <c r="AA861" s="105"/>
      <c r="AB861" s="105"/>
      <c r="AC861" s="105"/>
    </row>
    <row r="862" spans="1:29" ht="12.75" customHeight="1">
      <c r="A862" s="105"/>
      <c r="B862" s="105"/>
      <c r="C862" s="105"/>
      <c r="D862" s="105"/>
      <c r="E862" s="105"/>
      <c r="F862" s="105"/>
      <c r="G862" s="105"/>
      <c r="H862" s="105"/>
      <c r="I862" s="143"/>
      <c r="J862" s="105"/>
      <c r="K862" s="105"/>
      <c r="L862" s="105"/>
      <c r="M862" s="105"/>
      <c r="N862" s="105"/>
      <c r="O862" s="105"/>
      <c r="P862" s="105"/>
      <c r="Q862" s="105"/>
      <c r="R862" s="105"/>
      <c r="S862" s="105"/>
      <c r="T862" s="105"/>
      <c r="U862" s="105"/>
      <c r="V862" s="105"/>
      <c r="W862" s="105"/>
      <c r="X862" s="105"/>
      <c r="Y862" s="105"/>
      <c r="Z862" s="105"/>
      <c r="AA862" s="105"/>
      <c r="AB862" s="105"/>
      <c r="AC862" s="105"/>
    </row>
    <row r="863" spans="1:29" ht="12.75" customHeight="1">
      <c r="A863" s="105"/>
      <c r="B863" s="105"/>
      <c r="C863" s="105"/>
      <c r="D863" s="105"/>
      <c r="E863" s="105"/>
      <c r="F863" s="105"/>
      <c r="G863" s="105"/>
      <c r="H863" s="105"/>
      <c r="I863" s="143"/>
      <c r="J863" s="105"/>
      <c r="K863" s="105"/>
      <c r="L863" s="105"/>
      <c r="M863" s="105"/>
      <c r="N863" s="105"/>
      <c r="O863" s="105"/>
      <c r="P863" s="105"/>
      <c r="Q863" s="105"/>
      <c r="R863" s="105"/>
      <c r="S863" s="105"/>
      <c r="T863" s="105"/>
      <c r="U863" s="105"/>
      <c r="V863" s="105"/>
      <c r="W863" s="105"/>
      <c r="X863" s="105"/>
      <c r="Y863" s="105"/>
      <c r="Z863" s="105"/>
      <c r="AA863" s="105"/>
      <c r="AB863" s="105"/>
      <c r="AC863" s="105"/>
    </row>
    <row r="864" spans="1:29" ht="12.75" customHeight="1">
      <c r="A864" s="105"/>
      <c r="B864" s="105"/>
      <c r="C864" s="105"/>
      <c r="D864" s="105"/>
      <c r="E864" s="105"/>
      <c r="F864" s="105"/>
      <c r="G864" s="105"/>
      <c r="H864" s="105"/>
      <c r="I864" s="143"/>
      <c r="J864" s="105"/>
      <c r="K864" s="105"/>
      <c r="L864" s="105"/>
      <c r="M864" s="105"/>
      <c r="N864" s="105"/>
      <c r="O864" s="105"/>
      <c r="P864" s="105"/>
      <c r="Q864" s="105"/>
      <c r="R864" s="105"/>
      <c r="S864" s="105"/>
      <c r="T864" s="105"/>
      <c r="U864" s="105"/>
      <c r="V864" s="105"/>
      <c r="W864" s="105"/>
      <c r="X864" s="105"/>
      <c r="Y864" s="105"/>
      <c r="Z864" s="105"/>
      <c r="AA864" s="105"/>
      <c r="AB864" s="105"/>
      <c r="AC864" s="105"/>
    </row>
    <row r="865" spans="1:29" ht="12.75" customHeight="1">
      <c r="A865" s="105"/>
      <c r="B865" s="105"/>
      <c r="C865" s="105"/>
      <c r="D865" s="105"/>
      <c r="E865" s="105"/>
      <c r="F865" s="105"/>
      <c r="G865" s="105"/>
      <c r="H865" s="105"/>
      <c r="I865" s="143"/>
      <c r="J865" s="105"/>
      <c r="K865" s="105"/>
      <c r="L865" s="105"/>
      <c r="M865" s="105"/>
      <c r="N865" s="105"/>
      <c r="O865" s="105"/>
      <c r="P865" s="105"/>
      <c r="Q865" s="105"/>
      <c r="R865" s="105"/>
      <c r="S865" s="105"/>
      <c r="T865" s="105"/>
      <c r="U865" s="105"/>
      <c r="V865" s="105"/>
      <c r="W865" s="105"/>
      <c r="X865" s="105"/>
      <c r="Y865" s="105"/>
      <c r="Z865" s="105"/>
      <c r="AA865" s="105"/>
      <c r="AB865" s="105"/>
      <c r="AC865" s="105"/>
    </row>
    <row r="866" spans="1:29" ht="12.75" customHeight="1">
      <c r="A866" s="105"/>
      <c r="B866" s="105"/>
      <c r="C866" s="105"/>
      <c r="D866" s="105"/>
      <c r="E866" s="105"/>
      <c r="F866" s="105"/>
      <c r="G866" s="105"/>
      <c r="H866" s="105"/>
      <c r="I866" s="143"/>
      <c r="J866" s="105"/>
      <c r="K866" s="105"/>
      <c r="L866" s="105"/>
      <c r="M866" s="105"/>
      <c r="N866" s="105"/>
      <c r="O866" s="105"/>
      <c r="P866" s="105"/>
      <c r="Q866" s="105"/>
      <c r="R866" s="105"/>
      <c r="S866" s="105"/>
      <c r="T866" s="105"/>
      <c r="U866" s="105"/>
      <c r="V866" s="105"/>
      <c r="W866" s="105"/>
      <c r="X866" s="105"/>
      <c r="Y866" s="105"/>
      <c r="Z866" s="105"/>
      <c r="AA866" s="105"/>
      <c r="AB866" s="105"/>
      <c r="AC866" s="105"/>
    </row>
    <row r="867" spans="1:29" ht="12.75" customHeight="1">
      <c r="A867" s="105"/>
      <c r="B867" s="105"/>
      <c r="C867" s="105"/>
      <c r="D867" s="105"/>
      <c r="E867" s="105"/>
      <c r="F867" s="105"/>
      <c r="G867" s="105"/>
      <c r="H867" s="105"/>
      <c r="I867" s="143"/>
      <c r="J867" s="105"/>
      <c r="K867" s="105"/>
      <c r="L867" s="105"/>
      <c r="M867" s="105"/>
      <c r="N867" s="105"/>
      <c r="O867" s="105"/>
      <c r="P867" s="105"/>
      <c r="Q867" s="105"/>
      <c r="R867" s="105"/>
      <c r="S867" s="105"/>
      <c r="T867" s="105"/>
      <c r="U867" s="105"/>
      <c r="V867" s="105"/>
      <c r="W867" s="105"/>
      <c r="X867" s="105"/>
      <c r="Y867" s="105"/>
      <c r="Z867" s="105"/>
      <c r="AA867" s="105"/>
      <c r="AB867" s="105"/>
      <c r="AC867" s="105"/>
    </row>
    <row r="868" spans="1:29" ht="12.75" customHeight="1">
      <c r="A868" s="105"/>
      <c r="B868" s="105"/>
      <c r="C868" s="105"/>
      <c r="D868" s="105"/>
      <c r="E868" s="105"/>
      <c r="F868" s="105"/>
      <c r="G868" s="105"/>
      <c r="H868" s="105"/>
      <c r="I868" s="143"/>
      <c r="J868" s="105"/>
      <c r="K868" s="105"/>
      <c r="L868" s="105"/>
      <c r="M868" s="105"/>
      <c r="N868" s="105"/>
      <c r="O868" s="105"/>
      <c r="P868" s="105"/>
      <c r="Q868" s="105"/>
      <c r="R868" s="105"/>
      <c r="S868" s="105"/>
      <c r="T868" s="105"/>
      <c r="U868" s="105"/>
      <c r="V868" s="105"/>
      <c r="W868" s="105"/>
      <c r="X868" s="105"/>
      <c r="Y868" s="105"/>
      <c r="Z868" s="105"/>
      <c r="AA868" s="105"/>
      <c r="AB868" s="105"/>
      <c r="AC868" s="105"/>
    </row>
    <row r="869" spans="1:29" ht="12.75" customHeight="1">
      <c r="A869" s="105"/>
      <c r="B869" s="105"/>
      <c r="C869" s="105"/>
      <c r="D869" s="105"/>
      <c r="E869" s="105"/>
      <c r="F869" s="105"/>
      <c r="G869" s="105"/>
      <c r="H869" s="105"/>
      <c r="I869" s="143"/>
      <c r="J869" s="105"/>
      <c r="K869" s="105"/>
      <c r="L869" s="105"/>
      <c r="M869" s="105"/>
      <c r="N869" s="105"/>
      <c r="O869" s="105"/>
      <c r="P869" s="105"/>
      <c r="Q869" s="105"/>
      <c r="R869" s="105"/>
      <c r="S869" s="105"/>
      <c r="T869" s="105"/>
      <c r="U869" s="105"/>
      <c r="V869" s="105"/>
      <c r="W869" s="105"/>
      <c r="X869" s="105"/>
      <c r="Y869" s="105"/>
      <c r="Z869" s="105"/>
      <c r="AA869" s="105"/>
      <c r="AB869" s="105"/>
      <c r="AC869" s="105"/>
    </row>
    <row r="870" spans="1:29" ht="12.75" customHeight="1">
      <c r="A870" s="105"/>
      <c r="B870" s="105"/>
      <c r="C870" s="105"/>
      <c r="D870" s="105"/>
      <c r="E870" s="105"/>
      <c r="F870" s="105"/>
      <c r="G870" s="105"/>
      <c r="H870" s="105"/>
      <c r="I870" s="143"/>
      <c r="J870" s="105"/>
      <c r="K870" s="105"/>
      <c r="L870" s="105"/>
      <c r="M870" s="105"/>
      <c r="N870" s="105"/>
      <c r="O870" s="105"/>
      <c r="P870" s="105"/>
      <c r="Q870" s="105"/>
      <c r="R870" s="105"/>
      <c r="S870" s="105"/>
      <c r="T870" s="105"/>
      <c r="U870" s="105"/>
      <c r="V870" s="105"/>
      <c r="W870" s="105"/>
      <c r="X870" s="105"/>
      <c r="Y870" s="105"/>
      <c r="Z870" s="105"/>
      <c r="AA870" s="105"/>
      <c r="AB870" s="105"/>
      <c r="AC870" s="105"/>
    </row>
    <row r="871" spans="1:29" ht="12.75" customHeight="1">
      <c r="A871" s="105"/>
      <c r="B871" s="105"/>
      <c r="C871" s="105"/>
      <c r="D871" s="105"/>
      <c r="E871" s="105"/>
      <c r="F871" s="105"/>
      <c r="G871" s="105"/>
      <c r="H871" s="105"/>
      <c r="I871" s="143"/>
      <c r="J871" s="105"/>
      <c r="K871" s="105"/>
      <c r="L871" s="105"/>
      <c r="M871" s="105"/>
      <c r="N871" s="105"/>
      <c r="O871" s="105"/>
      <c r="P871" s="105"/>
      <c r="Q871" s="105"/>
      <c r="R871" s="105"/>
      <c r="S871" s="105"/>
      <c r="T871" s="105"/>
      <c r="U871" s="105"/>
      <c r="V871" s="105"/>
      <c r="W871" s="105"/>
      <c r="X871" s="105"/>
      <c r="Y871" s="105"/>
      <c r="Z871" s="105"/>
      <c r="AA871" s="105"/>
      <c r="AB871" s="105"/>
      <c r="AC871" s="105"/>
    </row>
    <row r="872" spans="1:29" ht="12.75" customHeight="1">
      <c r="A872" s="105"/>
      <c r="B872" s="105"/>
      <c r="C872" s="105"/>
      <c r="D872" s="105"/>
      <c r="E872" s="105"/>
      <c r="F872" s="105"/>
      <c r="G872" s="105"/>
      <c r="H872" s="105"/>
      <c r="I872" s="143"/>
      <c r="J872" s="105"/>
      <c r="K872" s="105"/>
      <c r="L872" s="105"/>
      <c r="M872" s="105"/>
      <c r="N872" s="105"/>
      <c r="O872" s="105"/>
      <c r="P872" s="105"/>
      <c r="Q872" s="105"/>
      <c r="R872" s="105"/>
      <c r="S872" s="105"/>
      <c r="T872" s="105"/>
      <c r="U872" s="105"/>
      <c r="V872" s="105"/>
      <c r="W872" s="105"/>
      <c r="X872" s="105"/>
      <c r="Y872" s="105"/>
      <c r="Z872" s="105"/>
      <c r="AA872" s="105"/>
      <c r="AB872" s="105"/>
      <c r="AC872" s="105"/>
    </row>
    <row r="873" spans="1:29" ht="12.75" customHeight="1">
      <c r="A873" s="105"/>
      <c r="B873" s="105"/>
      <c r="C873" s="105"/>
      <c r="D873" s="105"/>
      <c r="E873" s="105"/>
      <c r="F873" s="105"/>
      <c r="G873" s="105"/>
      <c r="H873" s="105"/>
      <c r="I873" s="143"/>
      <c r="J873" s="105"/>
      <c r="K873" s="105"/>
      <c r="L873" s="105"/>
      <c r="M873" s="105"/>
      <c r="N873" s="105"/>
      <c r="O873" s="105"/>
      <c r="P873" s="105"/>
      <c r="Q873" s="105"/>
      <c r="R873" s="105"/>
      <c r="S873" s="105"/>
      <c r="T873" s="105"/>
      <c r="U873" s="105"/>
      <c r="V873" s="105"/>
      <c r="W873" s="105"/>
      <c r="X873" s="105"/>
      <c r="Y873" s="105"/>
      <c r="Z873" s="105"/>
      <c r="AA873" s="105"/>
      <c r="AB873" s="105"/>
      <c r="AC873" s="105"/>
    </row>
    <row r="874" spans="1:29" ht="12.75" customHeight="1">
      <c r="A874" s="105"/>
      <c r="B874" s="105"/>
      <c r="C874" s="105"/>
      <c r="D874" s="105"/>
      <c r="E874" s="105"/>
      <c r="F874" s="105"/>
      <c r="G874" s="105"/>
      <c r="H874" s="105"/>
      <c r="I874" s="143"/>
      <c r="J874" s="105"/>
      <c r="K874" s="105"/>
      <c r="L874" s="105"/>
      <c r="M874" s="105"/>
      <c r="N874" s="105"/>
      <c r="O874" s="105"/>
      <c r="P874" s="105"/>
      <c r="Q874" s="105"/>
      <c r="R874" s="105"/>
      <c r="S874" s="105"/>
      <c r="T874" s="105"/>
      <c r="U874" s="105"/>
      <c r="V874" s="105"/>
      <c r="W874" s="105"/>
      <c r="X874" s="105"/>
      <c r="Y874" s="105"/>
      <c r="Z874" s="105"/>
      <c r="AA874" s="105"/>
      <c r="AB874" s="105"/>
      <c r="AC874" s="105"/>
    </row>
    <row r="875" spans="1:29" ht="12.75" customHeight="1">
      <c r="A875" s="105"/>
      <c r="B875" s="105"/>
      <c r="C875" s="105"/>
      <c r="D875" s="105"/>
      <c r="E875" s="105"/>
      <c r="F875" s="105"/>
      <c r="G875" s="105"/>
      <c r="H875" s="105"/>
      <c r="I875" s="143"/>
      <c r="J875" s="105"/>
      <c r="K875" s="105"/>
      <c r="L875" s="105"/>
      <c r="M875" s="105"/>
      <c r="N875" s="105"/>
      <c r="O875" s="105"/>
      <c r="P875" s="105"/>
      <c r="Q875" s="105"/>
      <c r="R875" s="105"/>
      <c r="S875" s="105"/>
      <c r="T875" s="105"/>
      <c r="U875" s="105"/>
      <c r="V875" s="105"/>
      <c r="W875" s="105"/>
      <c r="X875" s="105"/>
      <c r="Y875" s="105"/>
      <c r="Z875" s="105"/>
      <c r="AA875" s="105"/>
      <c r="AB875" s="105"/>
      <c r="AC875" s="105"/>
    </row>
    <row r="876" spans="1:29" ht="12.75" customHeight="1">
      <c r="A876" s="105"/>
      <c r="B876" s="105"/>
      <c r="C876" s="105"/>
      <c r="D876" s="105"/>
      <c r="E876" s="105"/>
      <c r="F876" s="105"/>
      <c r="G876" s="105"/>
      <c r="H876" s="105"/>
      <c r="I876" s="143"/>
      <c r="J876" s="105"/>
      <c r="K876" s="105"/>
      <c r="L876" s="105"/>
      <c r="M876" s="105"/>
      <c r="N876" s="105"/>
      <c r="O876" s="105"/>
      <c r="P876" s="105"/>
      <c r="Q876" s="105"/>
      <c r="R876" s="105"/>
      <c r="S876" s="105"/>
      <c r="T876" s="105"/>
      <c r="U876" s="105"/>
      <c r="V876" s="105"/>
      <c r="W876" s="105"/>
      <c r="X876" s="105"/>
      <c r="Y876" s="105"/>
      <c r="Z876" s="105"/>
      <c r="AA876" s="105"/>
      <c r="AB876" s="105"/>
      <c r="AC876" s="105"/>
    </row>
    <row r="877" spans="1:29" ht="12.75" customHeight="1">
      <c r="A877" s="105"/>
      <c r="B877" s="105"/>
      <c r="C877" s="105"/>
      <c r="D877" s="105"/>
      <c r="E877" s="105"/>
      <c r="F877" s="105"/>
      <c r="G877" s="105"/>
      <c r="H877" s="105"/>
      <c r="I877" s="143"/>
      <c r="J877" s="105"/>
      <c r="K877" s="105"/>
      <c r="L877" s="105"/>
      <c r="M877" s="105"/>
      <c r="N877" s="105"/>
      <c r="O877" s="105"/>
      <c r="P877" s="105"/>
      <c r="Q877" s="105"/>
      <c r="R877" s="105"/>
      <c r="S877" s="105"/>
      <c r="T877" s="105"/>
      <c r="U877" s="105"/>
      <c r="V877" s="105"/>
      <c r="W877" s="105"/>
      <c r="X877" s="105"/>
      <c r="Y877" s="105"/>
      <c r="Z877" s="105"/>
      <c r="AA877" s="105"/>
      <c r="AB877" s="105"/>
      <c r="AC877" s="105"/>
    </row>
    <row r="878" spans="1:29" ht="12.75" customHeight="1">
      <c r="A878" s="105"/>
      <c r="B878" s="105"/>
      <c r="C878" s="105"/>
      <c r="D878" s="105"/>
      <c r="E878" s="105"/>
      <c r="F878" s="105"/>
      <c r="G878" s="105"/>
      <c r="H878" s="105"/>
      <c r="I878" s="143"/>
      <c r="J878" s="105"/>
      <c r="K878" s="105"/>
      <c r="L878" s="105"/>
      <c r="M878" s="105"/>
      <c r="N878" s="105"/>
      <c r="O878" s="105"/>
      <c r="P878" s="105"/>
      <c r="Q878" s="105"/>
      <c r="R878" s="105"/>
      <c r="S878" s="105"/>
      <c r="T878" s="105"/>
      <c r="U878" s="105"/>
      <c r="V878" s="105"/>
      <c r="W878" s="105"/>
      <c r="X878" s="105"/>
      <c r="Y878" s="105"/>
      <c r="Z878" s="105"/>
      <c r="AA878" s="105"/>
      <c r="AB878" s="105"/>
      <c r="AC878" s="105"/>
    </row>
    <row r="879" spans="1:29" ht="12.75" customHeight="1">
      <c r="A879" s="105"/>
      <c r="B879" s="105"/>
      <c r="C879" s="105"/>
      <c r="D879" s="105"/>
      <c r="E879" s="105"/>
      <c r="F879" s="105"/>
      <c r="G879" s="105"/>
      <c r="H879" s="105"/>
      <c r="I879" s="143"/>
      <c r="J879" s="105"/>
      <c r="K879" s="105"/>
      <c r="L879" s="105"/>
      <c r="M879" s="105"/>
      <c r="N879" s="105"/>
      <c r="O879" s="105"/>
      <c r="P879" s="105"/>
      <c r="Q879" s="105"/>
      <c r="R879" s="105"/>
      <c r="S879" s="105"/>
      <c r="T879" s="105"/>
      <c r="U879" s="105"/>
      <c r="V879" s="105"/>
      <c r="W879" s="105"/>
      <c r="X879" s="105"/>
      <c r="Y879" s="105"/>
      <c r="Z879" s="105"/>
      <c r="AA879" s="105"/>
      <c r="AB879" s="105"/>
      <c r="AC879" s="105"/>
    </row>
    <row r="880" spans="1:29" ht="12.75" customHeight="1">
      <c r="A880" s="105"/>
      <c r="B880" s="105"/>
      <c r="C880" s="105"/>
      <c r="D880" s="105"/>
      <c r="E880" s="105"/>
      <c r="F880" s="105"/>
      <c r="G880" s="105"/>
      <c r="H880" s="105"/>
      <c r="I880" s="143"/>
      <c r="J880" s="105"/>
      <c r="K880" s="105"/>
      <c r="L880" s="105"/>
      <c r="M880" s="105"/>
      <c r="N880" s="105"/>
      <c r="O880" s="105"/>
      <c r="P880" s="105"/>
      <c r="Q880" s="105"/>
      <c r="R880" s="105"/>
      <c r="S880" s="105"/>
      <c r="T880" s="105"/>
      <c r="U880" s="105"/>
      <c r="V880" s="105"/>
      <c r="W880" s="105"/>
      <c r="X880" s="105"/>
      <c r="Y880" s="105"/>
      <c r="Z880" s="105"/>
      <c r="AA880" s="105"/>
      <c r="AB880" s="105"/>
      <c r="AC880" s="105"/>
    </row>
    <row r="881" spans="1:29" ht="12.75" customHeight="1">
      <c r="A881" s="105"/>
      <c r="B881" s="105"/>
      <c r="C881" s="105"/>
      <c r="D881" s="105"/>
      <c r="E881" s="105"/>
      <c r="F881" s="105"/>
      <c r="G881" s="105"/>
      <c r="H881" s="105"/>
      <c r="I881" s="143"/>
      <c r="J881" s="105"/>
      <c r="K881" s="105"/>
      <c r="L881" s="105"/>
      <c r="M881" s="105"/>
      <c r="N881" s="105"/>
      <c r="O881" s="105"/>
      <c r="P881" s="105"/>
      <c r="Q881" s="105"/>
      <c r="R881" s="105"/>
      <c r="S881" s="105"/>
      <c r="T881" s="105"/>
      <c r="U881" s="105"/>
      <c r="V881" s="105"/>
      <c r="W881" s="105"/>
      <c r="X881" s="105"/>
      <c r="Y881" s="105"/>
      <c r="Z881" s="105"/>
      <c r="AA881" s="105"/>
      <c r="AB881" s="105"/>
      <c r="AC881" s="105"/>
    </row>
    <row r="882" spans="1:29" ht="12.75" customHeight="1">
      <c r="A882" s="105"/>
      <c r="B882" s="105"/>
      <c r="C882" s="105"/>
      <c r="D882" s="105"/>
      <c r="E882" s="105"/>
      <c r="F882" s="105"/>
      <c r="G882" s="105"/>
      <c r="H882" s="105"/>
      <c r="I882" s="143"/>
      <c r="J882" s="105"/>
      <c r="K882" s="105"/>
      <c r="L882" s="105"/>
      <c r="M882" s="105"/>
      <c r="N882" s="105"/>
      <c r="O882" s="105"/>
      <c r="P882" s="105"/>
      <c r="Q882" s="105"/>
      <c r="R882" s="105"/>
      <c r="S882" s="105"/>
      <c r="T882" s="105"/>
      <c r="U882" s="105"/>
      <c r="V882" s="105"/>
      <c r="W882" s="105"/>
      <c r="X882" s="105"/>
      <c r="Y882" s="105"/>
      <c r="Z882" s="105"/>
      <c r="AA882" s="105"/>
      <c r="AB882" s="105"/>
      <c r="AC882" s="105"/>
    </row>
    <row r="883" spans="1:29" ht="12.75" customHeight="1">
      <c r="A883" s="105"/>
      <c r="B883" s="105"/>
      <c r="C883" s="105"/>
      <c r="D883" s="105"/>
      <c r="E883" s="105"/>
      <c r="F883" s="105"/>
      <c r="G883" s="105"/>
      <c r="H883" s="105"/>
      <c r="I883" s="143"/>
      <c r="J883" s="105"/>
      <c r="K883" s="105"/>
      <c r="L883" s="105"/>
      <c r="M883" s="105"/>
      <c r="N883" s="105"/>
      <c r="O883" s="105"/>
      <c r="P883" s="105"/>
      <c r="Q883" s="105"/>
      <c r="R883" s="105"/>
      <c r="S883" s="105"/>
      <c r="T883" s="105"/>
      <c r="U883" s="105"/>
      <c r="V883" s="105"/>
      <c r="W883" s="105"/>
      <c r="X883" s="105"/>
      <c r="Y883" s="105"/>
      <c r="Z883" s="105"/>
      <c r="AA883" s="105"/>
      <c r="AB883" s="105"/>
      <c r="AC883" s="105"/>
    </row>
    <row r="884" spans="1:29" ht="12.75" customHeight="1">
      <c r="A884" s="105"/>
      <c r="B884" s="105"/>
      <c r="C884" s="105"/>
      <c r="D884" s="105"/>
      <c r="E884" s="105"/>
      <c r="F884" s="105"/>
      <c r="G884" s="105"/>
      <c r="H884" s="105"/>
      <c r="I884" s="143"/>
      <c r="J884" s="105"/>
      <c r="K884" s="105"/>
      <c r="L884" s="105"/>
      <c r="M884" s="105"/>
      <c r="N884" s="105"/>
      <c r="O884" s="105"/>
      <c r="P884" s="105"/>
      <c r="Q884" s="105"/>
      <c r="R884" s="105"/>
      <c r="S884" s="105"/>
      <c r="T884" s="105"/>
      <c r="U884" s="105"/>
      <c r="V884" s="105"/>
      <c r="W884" s="105"/>
      <c r="X884" s="105"/>
      <c r="Y884" s="105"/>
      <c r="Z884" s="105"/>
      <c r="AA884" s="105"/>
      <c r="AB884" s="105"/>
      <c r="AC884" s="105"/>
    </row>
    <row r="885" spans="1:29" ht="12.75" customHeight="1">
      <c r="A885" s="105"/>
      <c r="B885" s="105"/>
      <c r="C885" s="105"/>
      <c r="D885" s="105"/>
      <c r="E885" s="105"/>
      <c r="F885" s="105"/>
      <c r="G885" s="105"/>
      <c r="H885" s="105"/>
      <c r="I885" s="143"/>
      <c r="J885" s="105"/>
      <c r="K885" s="105"/>
      <c r="L885" s="105"/>
      <c r="M885" s="105"/>
      <c r="N885" s="105"/>
      <c r="O885" s="105"/>
      <c r="P885" s="105"/>
      <c r="Q885" s="105"/>
      <c r="R885" s="105"/>
      <c r="S885" s="105"/>
      <c r="T885" s="105"/>
      <c r="U885" s="105"/>
      <c r="V885" s="105"/>
      <c r="W885" s="105"/>
      <c r="X885" s="105"/>
      <c r="Y885" s="105"/>
      <c r="Z885" s="105"/>
      <c r="AA885" s="105"/>
      <c r="AB885" s="105"/>
      <c r="AC885" s="105"/>
    </row>
    <row r="886" spans="1:29" ht="12.75" customHeight="1">
      <c r="A886" s="105"/>
      <c r="B886" s="105"/>
      <c r="C886" s="105"/>
      <c r="D886" s="105"/>
      <c r="E886" s="105"/>
      <c r="F886" s="105"/>
      <c r="G886" s="105"/>
      <c r="H886" s="105"/>
      <c r="I886" s="143"/>
      <c r="J886" s="105"/>
      <c r="K886" s="105"/>
      <c r="L886" s="105"/>
      <c r="M886" s="105"/>
      <c r="N886" s="105"/>
      <c r="O886" s="105"/>
      <c r="P886" s="105"/>
      <c r="Q886" s="105"/>
      <c r="R886" s="105"/>
      <c r="S886" s="105"/>
      <c r="T886" s="105"/>
      <c r="U886" s="105"/>
      <c r="V886" s="105"/>
      <c r="W886" s="105"/>
      <c r="X886" s="105"/>
      <c r="Y886" s="105"/>
      <c r="Z886" s="105"/>
      <c r="AA886" s="105"/>
      <c r="AB886" s="105"/>
      <c r="AC886" s="105"/>
    </row>
    <row r="887" spans="1:29" ht="12.75" customHeight="1">
      <c r="A887" s="105"/>
      <c r="B887" s="105"/>
      <c r="C887" s="105"/>
      <c r="D887" s="105"/>
      <c r="E887" s="105"/>
      <c r="F887" s="105"/>
      <c r="G887" s="105"/>
      <c r="H887" s="105"/>
      <c r="I887" s="143"/>
      <c r="J887" s="105"/>
      <c r="K887" s="105"/>
      <c r="L887" s="105"/>
      <c r="M887" s="105"/>
      <c r="N887" s="105"/>
      <c r="O887" s="105"/>
      <c r="P887" s="105"/>
      <c r="Q887" s="105"/>
      <c r="R887" s="105"/>
      <c r="S887" s="105"/>
      <c r="T887" s="105"/>
      <c r="U887" s="105"/>
      <c r="V887" s="105"/>
      <c r="W887" s="105"/>
      <c r="X887" s="105"/>
      <c r="Y887" s="105"/>
      <c r="Z887" s="105"/>
      <c r="AA887" s="105"/>
      <c r="AB887" s="105"/>
      <c r="AC887" s="105"/>
    </row>
    <row r="888" spans="1:29" ht="12.75" customHeight="1">
      <c r="A888" s="105"/>
      <c r="B888" s="105"/>
      <c r="C888" s="105"/>
      <c r="D888" s="105"/>
      <c r="E888" s="105"/>
      <c r="F888" s="105"/>
      <c r="G888" s="105"/>
      <c r="H888" s="105"/>
      <c r="I888" s="143"/>
      <c r="J888" s="105"/>
      <c r="K888" s="105"/>
      <c r="L888" s="105"/>
      <c r="M888" s="105"/>
      <c r="N888" s="105"/>
      <c r="O888" s="105"/>
      <c r="P888" s="105"/>
      <c r="Q888" s="105"/>
      <c r="R888" s="105"/>
      <c r="S888" s="105"/>
      <c r="T888" s="105"/>
      <c r="U888" s="105"/>
      <c r="V888" s="105"/>
      <c r="W888" s="105"/>
      <c r="X888" s="105"/>
      <c r="Y888" s="105"/>
      <c r="Z888" s="105"/>
      <c r="AA888" s="105"/>
      <c r="AB888" s="105"/>
      <c r="AC888" s="105"/>
    </row>
    <row r="889" spans="1:29" ht="12.75" customHeight="1">
      <c r="A889" s="105"/>
      <c r="B889" s="105"/>
      <c r="C889" s="105"/>
      <c r="D889" s="105"/>
      <c r="E889" s="105"/>
      <c r="F889" s="105"/>
      <c r="G889" s="105"/>
      <c r="H889" s="105"/>
      <c r="I889" s="143"/>
      <c r="J889" s="105"/>
      <c r="K889" s="105"/>
      <c r="L889" s="105"/>
      <c r="M889" s="105"/>
      <c r="N889" s="105"/>
      <c r="O889" s="105"/>
      <c r="P889" s="105"/>
      <c r="Q889" s="105"/>
      <c r="R889" s="105"/>
      <c r="S889" s="105"/>
      <c r="T889" s="105"/>
      <c r="U889" s="105"/>
      <c r="V889" s="105"/>
      <c r="W889" s="105"/>
      <c r="X889" s="105"/>
      <c r="Y889" s="105"/>
      <c r="Z889" s="105"/>
      <c r="AA889" s="105"/>
      <c r="AB889" s="105"/>
      <c r="AC889" s="105"/>
    </row>
    <row r="890" spans="1:29" ht="12.75" customHeight="1">
      <c r="A890" s="105"/>
      <c r="B890" s="105"/>
      <c r="C890" s="105"/>
      <c r="D890" s="105"/>
      <c r="E890" s="105"/>
      <c r="F890" s="105"/>
      <c r="G890" s="105"/>
      <c r="H890" s="105"/>
      <c r="I890" s="143"/>
      <c r="J890" s="105"/>
      <c r="K890" s="105"/>
      <c r="L890" s="105"/>
      <c r="M890" s="105"/>
      <c r="N890" s="105"/>
      <c r="O890" s="105"/>
      <c r="P890" s="105"/>
      <c r="Q890" s="105"/>
      <c r="R890" s="105"/>
      <c r="S890" s="105"/>
      <c r="T890" s="105"/>
      <c r="U890" s="105"/>
      <c r="V890" s="105"/>
      <c r="W890" s="105"/>
      <c r="X890" s="105"/>
      <c r="Y890" s="105"/>
      <c r="Z890" s="105"/>
      <c r="AA890" s="105"/>
      <c r="AB890" s="105"/>
      <c r="AC890" s="105"/>
    </row>
    <row r="891" spans="1:29" ht="12.75" customHeight="1">
      <c r="A891" s="105"/>
      <c r="B891" s="105"/>
      <c r="C891" s="105"/>
      <c r="D891" s="105"/>
      <c r="E891" s="105"/>
      <c r="F891" s="105"/>
      <c r="G891" s="105"/>
      <c r="H891" s="105"/>
      <c r="I891" s="143"/>
      <c r="J891" s="105"/>
      <c r="K891" s="105"/>
      <c r="L891" s="105"/>
      <c r="M891" s="105"/>
      <c r="N891" s="105"/>
      <c r="O891" s="105"/>
      <c r="P891" s="105"/>
      <c r="Q891" s="105"/>
      <c r="R891" s="105"/>
      <c r="S891" s="105"/>
      <c r="T891" s="105"/>
      <c r="U891" s="105"/>
      <c r="V891" s="105"/>
      <c r="W891" s="105"/>
      <c r="X891" s="105"/>
      <c r="Y891" s="105"/>
      <c r="Z891" s="105"/>
      <c r="AA891" s="105"/>
      <c r="AB891" s="105"/>
      <c r="AC891" s="105"/>
    </row>
    <row r="892" spans="1:29" ht="12.75" customHeight="1">
      <c r="A892" s="105"/>
      <c r="B892" s="105"/>
      <c r="C892" s="105"/>
      <c r="D892" s="105"/>
      <c r="E892" s="105"/>
      <c r="F892" s="105"/>
      <c r="G892" s="105"/>
      <c r="H892" s="105"/>
      <c r="I892" s="143"/>
      <c r="J892" s="105"/>
      <c r="K892" s="105"/>
      <c r="L892" s="105"/>
      <c r="M892" s="105"/>
      <c r="N892" s="105"/>
      <c r="O892" s="105"/>
      <c r="P892" s="105"/>
      <c r="Q892" s="105"/>
      <c r="R892" s="105"/>
      <c r="S892" s="105"/>
      <c r="T892" s="105"/>
      <c r="U892" s="105"/>
      <c r="V892" s="105"/>
      <c r="W892" s="105"/>
      <c r="X892" s="105"/>
      <c r="Y892" s="105"/>
      <c r="Z892" s="105"/>
      <c r="AA892" s="105"/>
      <c r="AB892" s="105"/>
      <c r="AC892" s="105"/>
    </row>
    <row r="893" spans="1:29" ht="12.75" customHeight="1">
      <c r="A893" s="105"/>
      <c r="B893" s="105"/>
      <c r="C893" s="105"/>
      <c r="D893" s="105"/>
      <c r="E893" s="105"/>
      <c r="F893" s="105"/>
      <c r="G893" s="105"/>
      <c r="H893" s="105"/>
      <c r="I893" s="143"/>
      <c r="J893" s="105"/>
      <c r="K893" s="105"/>
      <c r="L893" s="105"/>
      <c r="M893" s="105"/>
      <c r="N893" s="105"/>
      <c r="O893" s="105"/>
      <c r="P893" s="105"/>
      <c r="Q893" s="105"/>
      <c r="R893" s="105"/>
      <c r="S893" s="105"/>
      <c r="T893" s="105"/>
      <c r="U893" s="105"/>
      <c r="V893" s="105"/>
      <c r="W893" s="105"/>
      <c r="X893" s="105"/>
      <c r="Y893" s="105"/>
      <c r="Z893" s="105"/>
      <c r="AA893" s="105"/>
      <c r="AB893" s="105"/>
      <c r="AC893" s="105"/>
    </row>
    <row r="894" spans="1:29" ht="12.75" customHeight="1">
      <c r="A894" s="105"/>
      <c r="B894" s="105"/>
      <c r="C894" s="105"/>
      <c r="D894" s="105"/>
      <c r="E894" s="105"/>
      <c r="F894" s="105"/>
      <c r="G894" s="105"/>
      <c r="H894" s="105"/>
      <c r="I894" s="143"/>
      <c r="J894" s="105"/>
      <c r="K894" s="105"/>
      <c r="L894" s="105"/>
      <c r="M894" s="105"/>
      <c r="N894" s="105"/>
      <c r="O894" s="105"/>
      <c r="P894" s="105"/>
      <c r="Q894" s="105"/>
      <c r="R894" s="105"/>
      <c r="S894" s="105"/>
      <c r="T894" s="105"/>
      <c r="U894" s="105"/>
      <c r="V894" s="105"/>
      <c r="W894" s="105"/>
      <c r="X894" s="105"/>
      <c r="Y894" s="105"/>
      <c r="Z894" s="105"/>
      <c r="AA894" s="105"/>
      <c r="AB894" s="105"/>
      <c r="AC894" s="105"/>
    </row>
    <row r="895" spans="1:29" ht="12.75" customHeight="1">
      <c r="A895" s="105"/>
      <c r="B895" s="105"/>
      <c r="C895" s="105"/>
      <c r="D895" s="105"/>
      <c r="E895" s="105"/>
      <c r="F895" s="105"/>
      <c r="G895" s="105"/>
      <c r="H895" s="105"/>
      <c r="I895" s="143"/>
      <c r="J895" s="105"/>
      <c r="K895" s="105"/>
      <c r="L895" s="105"/>
      <c r="M895" s="105"/>
      <c r="N895" s="105"/>
      <c r="O895" s="105"/>
      <c r="P895" s="105"/>
      <c r="Q895" s="105"/>
      <c r="R895" s="105"/>
      <c r="S895" s="105"/>
      <c r="T895" s="105"/>
      <c r="U895" s="105"/>
      <c r="V895" s="105"/>
      <c r="W895" s="105"/>
      <c r="X895" s="105"/>
      <c r="Y895" s="105"/>
      <c r="Z895" s="105"/>
      <c r="AA895" s="105"/>
      <c r="AB895" s="105"/>
      <c r="AC895" s="105"/>
    </row>
    <row r="896" spans="1:29" ht="12.75" customHeight="1">
      <c r="A896" s="105"/>
      <c r="B896" s="105"/>
      <c r="C896" s="105"/>
      <c r="D896" s="105"/>
      <c r="E896" s="105"/>
      <c r="F896" s="105"/>
      <c r="G896" s="105"/>
      <c r="H896" s="105"/>
      <c r="I896" s="143"/>
      <c r="J896" s="105"/>
      <c r="K896" s="105"/>
      <c r="L896" s="105"/>
      <c r="M896" s="105"/>
      <c r="N896" s="105"/>
      <c r="O896" s="105"/>
      <c r="P896" s="105"/>
      <c r="Q896" s="105"/>
      <c r="R896" s="105"/>
      <c r="S896" s="105"/>
      <c r="T896" s="105"/>
      <c r="U896" s="105"/>
      <c r="V896" s="105"/>
      <c r="W896" s="105"/>
      <c r="X896" s="105"/>
      <c r="Y896" s="105"/>
      <c r="Z896" s="105"/>
      <c r="AA896" s="105"/>
      <c r="AB896" s="105"/>
      <c r="AC896" s="105"/>
    </row>
    <row r="897" spans="1:29" ht="12.75" customHeight="1">
      <c r="A897" s="105"/>
      <c r="B897" s="105"/>
      <c r="C897" s="105"/>
      <c r="D897" s="105"/>
      <c r="E897" s="105"/>
      <c r="F897" s="105"/>
      <c r="G897" s="105"/>
      <c r="H897" s="105"/>
      <c r="I897" s="143"/>
      <c r="J897" s="105"/>
      <c r="K897" s="105"/>
      <c r="L897" s="105"/>
      <c r="M897" s="105"/>
      <c r="N897" s="105"/>
      <c r="O897" s="105"/>
      <c r="P897" s="105"/>
      <c r="Q897" s="105"/>
      <c r="R897" s="105"/>
      <c r="S897" s="105"/>
      <c r="T897" s="105"/>
      <c r="U897" s="105"/>
      <c r="V897" s="105"/>
      <c r="W897" s="105"/>
      <c r="X897" s="105"/>
      <c r="Y897" s="105"/>
      <c r="Z897" s="105"/>
      <c r="AA897" s="105"/>
      <c r="AB897" s="105"/>
      <c r="AC897" s="105"/>
    </row>
    <row r="898" spans="1:29" ht="12.75" customHeight="1">
      <c r="A898" s="105"/>
      <c r="B898" s="105"/>
      <c r="C898" s="105"/>
      <c r="D898" s="105"/>
      <c r="E898" s="105"/>
      <c r="F898" s="105"/>
      <c r="G898" s="105"/>
      <c r="H898" s="105"/>
      <c r="I898" s="143"/>
      <c r="J898" s="105"/>
      <c r="K898" s="105"/>
      <c r="L898" s="105"/>
      <c r="M898" s="105"/>
      <c r="N898" s="105"/>
      <c r="O898" s="105"/>
      <c r="P898" s="105"/>
      <c r="Q898" s="105"/>
      <c r="R898" s="105"/>
      <c r="S898" s="105"/>
      <c r="T898" s="105"/>
      <c r="U898" s="105"/>
      <c r="V898" s="105"/>
      <c r="W898" s="105"/>
      <c r="X898" s="105"/>
      <c r="Y898" s="105"/>
      <c r="Z898" s="105"/>
      <c r="AA898" s="105"/>
      <c r="AB898" s="105"/>
      <c r="AC898" s="105"/>
    </row>
    <row r="899" spans="1:29" ht="12.75" customHeight="1">
      <c r="A899" s="105"/>
      <c r="B899" s="105"/>
      <c r="C899" s="105"/>
      <c r="D899" s="105"/>
      <c r="E899" s="105"/>
      <c r="F899" s="105"/>
      <c r="G899" s="105"/>
      <c r="H899" s="105"/>
      <c r="I899" s="143"/>
      <c r="J899" s="105"/>
      <c r="K899" s="105"/>
      <c r="L899" s="105"/>
      <c r="M899" s="105"/>
      <c r="N899" s="105"/>
      <c r="O899" s="105"/>
      <c r="P899" s="105"/>
      <c r="Q899" s="105"/>
      <c r="R899" s="105"/>
      <c r="S899" s="105"/>
      <c r="T899" s="105"/>
      <c r="U899" s="105"/>
      <c r="V899" s="105"/>
      <c r="W899" s="105"/>
      <c r="X899" s="105"/>
      <c r="Y899" s="105"/>
      <c r="Z899" s="105"/>
      <c r="AA899" s="105"/>
      <c r="AB899" s="105"/>
      <c r="AC899" s="105"/>
    </row>
    <row r="900" spans="1:29" ht="12.75" customHeight="1">
      <c r="A900" s="105"/>
      <c r="B900" s="105"/>
      <c r="C900" s="105"/>
      <c r="D900" s="105"/>
      <c r="E900" s="105"/>
      <c r="F900" s="105"/>
      <c r="G900" s="105"/>
      <c r="H900" s="105"/>
      <c r="I900" s="143"/>
      <c r="J900" s="105"/>
      <c r="K900" s="105"/>
      <c r="L900" s="105"/>
      <c r="M900" s="105"/>
      <c r="N900" s="105"/>
      <c r="O900" s="105"/>
      <c r="P900" s="105"/>
      <c r="Q900" s="105"/>
      <c r="R900" s="105"/>
      <c r="S900" s="105"/>
      <c r="T900" s="105"/>
      <c r="U900" s="105"/>
      <c r="V900" s="105"/>
      <c r="W900" s="105"/>
      <c r="X900" s="105"/>
      <c r="Y900" s="105"/>
      <c r="Z900" s="105"/>
      <c r="AA900" s="105"/>
      <c r="AB900" s="105"/>
      <c r="AC900" s="105"/>
    </row>
    <row r="901" spans="1:29" ht="12.75" customHeight="1">
      <c r="A901" s="105"/>
      <c r="B901" s="105"/>
      <c r="C901" s="105"/>
      <c r="D901" s="105"/>
      <c r="E901" s="105"/>
      <c r="F901" s="105"/>
      <c r="G901" s="105"/>
      <c r="H901" s="105"/>
      <c r="I901" s="143"/>
      <c r="J901" s="105"/>
      <c r="K901" s="105"/>
      <c r="L901" s="105"/>
      <c r="M901" s="105"/>
      <c r="N901" s="105"/>
      <c r="O901" s="105"/>
      <c r="P901" s="105"/>
      <c r="Q901" s="105"/>
      <c r="R901" s="105"/>
      <c r="S901" s="105"/>
      <c r="T901" s="105"/>
      <c r="U901" s="105"/>
      <c r="V901" s="105"/>
      <c r="W901" s="105"/>
      <c r="X901" s="105"/>
      <c r="Y901" s="105"/>
      <c r="Z901" s="105"/>
      <c r="AA901" s="105"/>
      <c r="AB901" s="105"/>
      <c r="AC901" s="105"/>
    </row>
    <row r="902" spans="1:29" ht="12.75" customHeight="1">
      <c r="A902" s="105"/>
      <c r="B902" s="105"/>
      <c r="C902" s="105"/>
      <c r="D902" s="105"/>
      <c r="E902" s="105"/>
      <c r="F902" s="105"/>
      <c r="G902" s="105"/>
      <c r="H902" s="105"/>
      <c r="I902" s="143"/>
      <c r="J902" s="105"/>
      <c r="K902" s="105"/>
      <c r="L902" s="105"/>
      <c r="M902" s="105"/>
      <c r="N902" s="105"/>
      <c r="O902" s="105"/>
      <c r="P902" s="105"/>
      <c r="Q902" s="105"/>
      <c r="R902" s="105"/>
      <c r="S902" s="105"/>
      <c r="T902" s="105"/>
      <c r="U902" s="105"/>
      <c r="V902" s="105"/>
      <c r="W902" s="105"/>
      <c r="X902" s="105"/>
      <c r="Y902" s="105"/>
      <c r="Z902" s="105"/>
      <c r="AA902" s="105"/>
      <c r="AB902" s="105"/>
      <c r="AC902" s="105"/>
    </row>
    <row r="903" spans="1:29" ht="12.75" customHeight="1">
      <c r="A903" s="105"/>
      <c r="B903" s="105"/>
      <c r="C903" s="105"/>
      <c r="D903" s="105"/>
      <c r="E903" s="105"/>
      <c r="F903" s="105"/>
      <c r="G903" s="105"/>
      <c r="H903" s="105"/>
      <c r="I903" s="143"/>
      <c r="J903" s="105"/>
      <c r="K903" s="105"/>
      <c r="L903" s="105"/>
      <c r="M903" s="105"/>
      <c r="N903" s="105"/>
      <c r="O903" s="105"/>
      <c r="P903" s="105"/>
      <c r="Q903" s="105"/>
      <c r="R903" s="105"/>
      <c r="S903" s="105"/>
      <c r="T903" s="105"/>
      <c r="U903" s="105"/>
      <c r="V903" s="105"/>
      <c r="W903" s="105"/>
      <c r="X903" s="105"/>
      <c r="Y903" s="105"/>
      <c r="Z903" s="105"/>
      <c r="AA903" s="105"/>
      <c r="AB903" s="105"/>
      <c r="AC903" s="105"/>
    </row>
    <row r="904" spans="1:29" ht="12.75" customHeight="1">
      <c r="A904" s="105"/>
      <c r="B904" s="105"/>
      <c r="C904" s="105"/>
      <c r="D904" s="105"/>
      <c r="E904" s="105"/>
      <c r="F904" s="105"/>
      <c r="G904" s="105"/>
      <c r="H904" s="105"/>
      <c r="I904" s="143"/>
      <c r="J904" s="105"/>
      <c r="K904" s="105"/>
      <c r="L904" s="105"/>
      <c r="M904" s="105"/>
      <c r="N904" s="105"/>
      <c r="O904" s="105"/>
      <c r="P904" s="105"/>
      <c r="Q904" s="105"/>
      <c r="R904" s="105"/>
      <c r="S904" s="105"/>
      <c r="T904" s="105"/>
      <c r="U904" s="105"/>
      <c r="V904" s="105"/>
      <c r="W904" s="105"/>
      <c r="X904" s="105"/>
      <c r="Y904" s="105"/>
      <c r="Z904" s="105"/>
      <c r="AA904" s="105"/>
      <c r="AB904" s="105"/>
      <c r="AC904" s="105"/>
    </row>
    <row r="905" spans="1:29" ht="12.75" customHeight="1">
      <c r="A905" s="105"/>
      <c r="B905" s="105"/>
      <c r="C905" s="105"/>
      <c r="D905" s="105"/>
      <c r="E905" s="105"/>
      <c r="F905" s="105"/>
      <c r="G905" s="105"/>
      <c r="H905" s="105"/>
      <c r="I905" s="143"/>
      <c r="J905" s="105"/>
      <c r="K905" s="105"/>
      <c r="L905" s="105"/>
      <c r="M905" s="105"/>
      <c r="N905" s="105"/>
      <c r="O905" s="105"/>
      <c r="P905" s="105"/>
      <c r="Q905" s="105"/>
      <c r="R905" s="105"/>
      <c r="S905" s="105"/>
      <c r="T905" s="105"/>
      <c r="U905" s="105"/>
      <c r="V905" s="105"/>
      <c r="W905" s="105"/>
      <c r="X905" s="105"/>
      <c r="Y905" s="105"/>
      <c r="Z905" s="105"/>
      <c r="AA905" s="105"/>
      <c r="AB905" s="105"/>
      <c r="AC905" s="105"/>
    </row>
    <row r="906" spans="1:29" ht="12.75" customHeight="1">
      <c r="A906" s="105"/>
      <c r="B906" s="105"/>
      <c r="C906" s="105"/>
      <c r="D906" s="105"/>
      <c r="E906" s="105"/>
      <c r="F906" s="105"/>
      <c r="G906" s="105"/>
      <c r="H906" s="105"/>
      <c r="I906" s="143"/>
      <c r="J906" s="105"/>
      <c r="K906" s="105"/>
      <c r="L906" s="105"/>
      <c r="M906" s="105"/>
      <c r="N906" s="105"/>
      <c r="O906" s="105"/>
      <c r="P906" s="105"/>
      <c r="Q906" s="105"/>
      <c r="R906" s="105"/>
      <c r="S906" s="105"/>
      <c r="T906" s="105"/>
      <c r="U906" s="105"/>
      <c r="V906" s="105"/>
      <c r="W906" s="105"/>
      <c r="X906" s="105"/>
      <c r="Y906" s="105"/>
      <c r="Z906" s="105"/>
      <c r="AA906" s="105"/>
      <c r="AB906" s="105"/>
      <c r="AC906" s="105"/>
    </row>
    <row r="907" spans="1:29" ht="12.75" customHeight="1">
      <c r="A907" s="105"/>
      <c r="B907" s="105"/>
      <c r="C907" s="105"/>
      <c r="D907" s="105"/>
      <c r="E907" s="105"/>
      <c r="F907" s="105"/>
      <c r="G907" s="105"/>
      <c r="H907" s="105"/>
      <c r="I907" s="143"/>
      <c r="J907" s="105"/>
      <c r="K907" s="105"/>
      <c r="L907" s="105"/>
      <c r="M907" s="105"/>
      <c r="N907" s="105"/>
      <c r="O907" s="105"/>
      <c r="P907" s="105"/>
      <c r="Q907" s="105"/>
      <c r="R907" s="105"/>
      <c r="S907" s="105"/>
      <c r="T907" s="105"/>
      <c r="U907" s="105"/>
      <c r="V907" s="105"/>
      <c r="W907" s="105"/>
      <c r="X907" s="105"/>
      <c r="Y907" s="105"/>
      <c r="Z907" s="105"/>
      <c r="AA907" s="105"/>
      <c r="AB907" s="105"/>
      <c r="AC907" s="105"/>
    </row>
    <row r="908" spans="1:29" ht="12.75" customHeight="1">
      <c r="A908" s="105"/>
      <c r="B908" s="105"/>
      <c r="C908" s="105"/>
      <c r="D908" s="105"/>
      <c r="E908" s="105"/>
      <c r="F908" s="105"/>
      <c r="G908" s="105"/>
      <c r="H908" s="105"/>
      <c r="I908" s="143"/>
      <c r="J908" s="105"/>
      <c r="K908" s="105"/>
      <c r="L908" s="105"/>
      <c r="M908" s="105"/>
      <c r="N908" s="105"/>
      <c r="O908" s="105"/>
      <c r="P908" s="105"/>
      <c r="Q908" s="105"/>
      <c r="R908" s="105"/>
      <c r="S908" s="105"/>
      <c r="T908" s="105"/>
      <c r="U908" s="105"/>
      <c r="V908" s="105"/>
      <c r="W908" s="105"/>
      <c r="X908" s="105"/>
      <c r="Y908" s="105"/>
      <c r="Z908" s="105"/>
      <c r="AA908" s="105"/>
      <c r="AB908" s="105"/>
      <c r="AC908" s="105"/>
    </row>
    <row r="909" spans="1:29" ht="12.75" customHeight="1">
      <c r="A909" s="105"/>
      <c r="B909" s="105"/>
      <c r="C909" s="105"/>
      <c r="D909" s="105"/>
      <c r="E909" s="105"/>
      <c r="F909" s="105"/>
      <c r="G909" s="105"/>
      <c r="H909" s="105"/>
      <c r="I909" s="143"/>
      <c r="J909" s="105"/>
      <c r="K909" s="105"/>
      <c r="L909" s="105"/>
      <c r="M909" s="105"/>
      <c r="N909" s="105"/>
      <c r="O909" s="105"/>
      <c r="P909" s="105"/>
      <c r="Q909" s="105"/>
      <c r="R909" s="105"/>
      <c r="S909" s="105"/>
      <c r="T909" s="105"/>
      <c r="U909" s="105"/>
      <c r="V909" s="105"/>
      <c r="W909" s="105"/>
      <c r="X909" s="105"/>
      <c r="Y909" s="105"/>
      <c r="Z909" s="105"/>
      <c r="AA909" s="105"/>
      <c r="AB909" s="105"/>
      <c r="AC909" s="105"/>
    </row>
    <row r="910" spans="1:29" ht="12.75" customHeight="1">
      <c r="A910" s="105"/>
      <c r="B910" s="105"/>
      <c r="C910" s="105"/>
      <c r="D910" s="105"/>
      <c r="E910" s="105"/>
      <c r="F910" s="105"/>
      <c r="G910" s="105"/>
      <c r="H910" s="105"/>
      <c r="I910" s="143"/>
      <c r="J910" s="105"/>
      <c r="K910" s="105"/>
      <c r="L910" s="105"/>
      <c r="M910" s="105"/>
      <c r="N910" s="105"/>
      <c r="O910" s="105"/>
      <c r="P910" s="105"/>
      <c r="Q910" s="105"/>
      <c r="R910" s="105"/>
      <c r="S910" s="105"/>
      <c r="T910" s="105"/>
      <c r="U910" s="105"/>
      <c r="V910" s="105"/>
      <c r="W910" s="105"/>
      <c r="X910" s="105"/>
      <c r="Y910" s="105"/>
      <c r="Z910" s="105"/>
      <c r="AA910" s="105"/>
      <c r="AB910" s="105"/>
      <c r="AC910" s="105"/>
    </row>
    <row r="911" spans="1:29" ht="12.75" customHeight="1">
      <c r="A911" s="105"/>
      <c r="B911" s="105"/>
      <c r="C911" s="105"/>
      <c r="D911" s="105"/>
      <c r="E911" s="105"/>
      <c r="F911" s="105"/>
      <c r="G911" s="105"/>
      <c r="H911" s="105"/>
      <c r="I911" s="143"/>
      <c r="J911" s="105"/>
      <c r="K911" s="105"/>
      <c r="L911" s="105"/>
      <c r="M911" s="105"/>
      <c r="N911" s="105"/>
      <c r="O911" s="105"/>
      <c r="P911" s="105"/>
      <c r="Q911" s="105"/>
      <c r="R911" s="105"/>
      <c r="S911" s="105"/>
      <c r="T911" s="105"/>
      <c r="U911" s="105"/>
      <c r="V911" s="105"/>
      <c r="W911" s="105"/>
      <c r="X911" s="105"/>
      <c r="Y911" s="105"/>
      <c r="Z911" s="105"/>
      <c r="AA911" s="105"/>
      <c r="AB911" s="105"/>
      <c r="AC911" s="105"/>
    </row>
    <row r="912" spans="1:29" ht="12.75" customHeight="1">
      <c r="A912" s="105"/>
      <c r="B912" s="105"/>
      <c r="C912" s="105"/>
      <c r="D912" s="105"/>
      <c r="E912" s="105"/>
      <c r="F912" s="105"/>
      <c r="G912" s="105"/>
      <c r="H912" s="105"/>
      <c r="I912" s="143"/>
      <c r="J912" s="105"/>
      <c r="K912" s="105"/>
      <c r="L912" s="105"/>
      <c r="M912" s="105"/>
      <c r="N912" s="105"/>
      <c r="O912" s="105"/>
      <c r="P912" s="105"/>
      <c r="Q912" s="105"/>
      <c r="R912" s="105"/>
      <c r="S912" s="105"/>
      <c r="T912" s="105"/>
      <c r="U912" s="105"/>
      <c r="V912" s="105"/>
      <c r="W912" s="105"/>
      <c r="X912" s="105"/>
      <c r="Y912" s="105"/>
      <c r="Z912" s="105"/>
      <c r="AA912" s="105"/>
      <c r="AB912" s="105"/>
      <c r="AC912" s="105"/>
    </row>
    <row r="913" spans="1:29" ht="12.75" customHeight="1">
      <c r="A913" s="105"/>
      <c r="B913" s="105"/>
      <c r="C913" s="105"/>
      <c r="D913" s="105"/>
      <c r="E913" s="105"/>
      <c r="F913" s="105"/>
      <c r="G913" s="105"/>
      <c r="H913" s="105"/>
      <c r="I913" s="143"/>
      <c r="J913" s="105"/>
      <c r="K913" s="105"/>
      <c r="L913" s="105"/>
      <c r="M913" s="105"/>
      <c r="N913" s="105"/>
      <c r="O913" s="105"/>
      <c r="P913" s="105"/>
      <c r="Q913" s="105"/>
      <c r="R913" s="105"/>
      <c r="S913" s="105"/>
      <c r="T913" s="105"/>
      <c r="U913" s="105"/>
      <c r="V913" s="105"/>
      <c r="W913" s="105"/>
      <c r="X913" s="105"/>
      <c r="Y913" s="105"/>
      <c r="Z913" s="105"/>
      <c r="AA913" s="105"/>
      <c r="AB913" s="105"/>
      <c r="AC913" s="105"/>
    </row>
    <row r="914" spans="1:29" ht="12.75" customHeight="1">
      <c r="A914" s="105"/>
      <c r="B914" s="105"/>
      <c r="C914" s="105"/>
      <c r="D914" s="105"/>
      <c r="E914" s="105"/>
      <c r="F914" s="105"/>
      <c r="G914" s="105"/>
      <c r="H914" s="105"/>
      <c r="I914" s="143"/>
      <c r="J914" s="105"/>
      <c r="K914" s="105"/>
      <c r="L914" s="105"/>
      <c r="M914" s="105"/>
      <c r="N914" s="105"/>
      <c r="O914" s="105"/>
      <c r="P914" s="105"/>
      <c r="Q914" s="105"/>
      <c r="R914" s="105"/>
      <c r="S914" s="105"/>
      <c r="T914" s="105"/>
      <c r="U914" s="105"/>
      <c r="V914" s="105"/>
      <c r="W914" s="105"/>
      <c r="X914" s="105"/>
      <c r="Y914" s="105"/>
      <c r="Z914" s="105"/>
      <c r="AA914" s="105"/>
      <c r="AB914" s="105"/>
      <c r="AC914" s="105"/>
    </row>
    <row r="915" spans="1:29" ht="12.75" customHeight="1">
      <c r="A915" s="105"/>
      <c r="B915" s="105"/>
      <c r="C915" s="105"/>
      <c r="D915" s="105"/>
      <c r="E915" s="105"/>
      <c r="F915" s="105"/>
      <c r="G915" s="105"/>
      <c r="H915" s="105"/>
      <c r="I915" s="143"/>
      <c r="J915" s="105"/>
      <c r="K915" s="105"/>
      <c r="L915" s="105"/>
      <c r="M915" s="105"/>
      <c r="N915" s="105"/>
      <c r="O915" s="105"/>
      <c r="P915" s="105"/>
      <c r="Q915" s="105"/>
      <c r="R915" s="105"/>
      <c r="S915" s="105"/>
      <c r="T915" s="105"/>
      <c r="U915" s="105"/>
      <c r="V915" s="105"/>
      <c r="W915" s="105"/>
      <c r="X915" s="105"/>
      <c r="Y915" s="105"/>
      <c r="Z915" s="105"/>
      <c r="AA915" s="105"/>
      <c r="AB915" s="105"/>
      <c r="AC915" s="105"/>
    </row>
    <row r="916" spans="1:29" ht="12.75" customHeight="1">
      <c r="A916" s="105"/>
      <c r="B916" s="105"/>
      <c r="C916" s="105"/>
      <c r="D916" s="105"/>
      <c r="E916" s="105"/>
      <c r="F916" s="105"/>
      <c r="G916" s="105"/>
      <c r="H916" s="105"/>
      <c r="I916" s="143"/>
      <c r="J916" s="105"/>
      <c r="K916" s="105"/>
      <c r="L916" s="105"/>
      <c r="M916" s="105"/>
      <c r="N916" s="105"/>
      <c r="O916" s="105"/>
      <c r="P916" s="105"/>
      <c r="Q916" s="105"/>
      <c r="R916" s="105"/>
      <c r="S916" s="105"/>
      <c r="T916" s="105"/>
      <c r="U916" s="105"/>
      <c r="V916" s="105"/>
      <c r="W916" s="105"/>
      <c r="X916" s="105"/>
      <c r="Y916" s="105"/>
      <c r="Z916" s="105"/>
      <c r="AA916" s="105"/>
      <c r="AB916" s="105"/>
      <c r="AC916" s="105"/>
    </row>
    <row r="917" spans="1:29" ht="12.75" customHeight="1">
      <c r="A917" s="105"/>
      <c r="B917" s="105"/>
      <c r="C917" s="105"/>
      <c r="D917" s="105"/>
      <c r="E917" s="105"/>
      <c r="F917" s="105"/>
      <c r="G917" s="105"/>
      <c r="H917" s="105"/>
      <c r="I917" s="143"/>
      <c r="J917" s="105"/>
      <c r="K917" s="105"/>
      <c r="L917" s="105"/>
      <c r="M917" s="105"/>
      <c r="N917" s="105"/>
      <c r="O917" s="105"/>
      <c r="P917" s="105"/>
      <c r="Q917" s="105"/>
      <c r="R917" s="105"/>
      <c r="S917" s="105"/>
      <c r="T917" s="105"/>
      <c r="U917" s="105"/>
      <c r="V917" s="105"/>
      <c r="W917" s="105"/>
      <c r="X917" s="105"/>
      <c r="Y917" s="105"/>
      <c r="Z917" s="105"/>
      <c r="AA917" s="105"/>
      <c r="AB917" s="105"/>
      <c r="AC917" s="105"/>
    </row>
    <row r="918" spans="1:29" ht="12.75" customHeight="1">
      <c r="A918" s="105"/>
      <c r="B918" s="105"/>
      <c r="C918" s="105"/>
      <c r="D918" s="105"/>
      <c r="E918" s="105"/>
      <c r="F918" s="105"/>
      <c r="G918" s="105"/>
      <c r="H918" s="105"/>
      <c r="I918" s="143"/>
      <c r="J918" s="105"/>
      <c r="K918" s="105"/>
      <c r="L918" s="105"/>
      <c r="M918" s="105"/>
      <c r="N918" s="105"/>
      <c r="O918" s="105"/>
      <c r="P918" s="105"/>
      <c r="Q918" s="105"/>
      <c r="R918" s="105"/>
      <c r="S918" s="105"/>
      <c r="T918" s="105"/>
      <c r="U918" s="105"/>
      <c r="V918" s="105"/>
      <c r="W918" s="105"/>
      <c r="X918" s="105"/>
      <c r="Y918" s="105"/>
      <c r="Z918" s="105"/>
      <c r="AA918" s="105"/>
      <c r="AB918" s="105"/>
      <c r="AC918" s="105"/>
    </row>
    <row r="919" spans="1:29" ht="12.75" customHeight="1">
      <c r="A919" s="105"/>
      <c r="B919" s="105"/>
      <c r="C919" s="105"/>
      <c r="D919" s="105"/>
      <c r="E919" s="105"/>
      <c r="F919" s="105"/>
      <c r="G919" s="105"/>
      <c r="H919" s="105"/>
      <c r="I919" s="143"/>
      <c r="J919" s="105"/>
      <c r="K919" s="105"/>
      <c r="L919" s="105"/>
      <c r="M919" s="105"/>
      <c r="N919" s="105"/>
      <c r="O919" s="105"/>
      <c r="P919" s="105"/>
      <c r="Q919" s="105"/>
      <c r="R919" s="105"/>
      <c r="S919" s="105"/>
      <c r="T919" s="105"/>
      <c r="U919" s="105"/>
      <c r="V919" s="105"/>
      <c r="W919" s="105"/>
      <c r="X919" s="105"/>
      <c r="Y919" s="105"/>
      <c r="Z919" s="105"/>
      <c r="AA919" s="105"/>
      <c r="AB919" s="105"/>
      <c r="AC919" s="105"/>
    </row>
    <row r="920" spans="1:29" ht="12.75" customHeight="1">
      <c r="A920" s="105"/>
      <c r="B920" s="105"/>
      <c r="C920" s="105"/>
      <c r="D920" s="105"/>
      <c r="E920" s="105"/>
      <c r="F920" s="105"/>
      <c r="G920" s="105"/>
      <c r="H920" s="105"/>
      <c r="I920" s="143"/>
      <c r="J920" s="105"/>
      <c r="K920" s="105"/>
      <c r="L920" s="105"/>
      <c r="M920" s="105"/>
      <c r="N920" s="105"/>
      <c r="O920" s="105"/>
      <c r="P920" s="105"/>
      <c r="Q920" s="105"/>
      <c r="R920" s="105"/>
      <c r="S920" s="105"/>
      <c r="T920" s="105"/>
      <c r="U920" s="105"/>
      <c r="V920" s="105"/>
      <c r="W920" s="105"/>
      <c r="X920" s="105"/>
      <c r="Y920" s="105"/>
      <c r="Z920" s="105"/>
      <c r="AA920" s="105"/>
      <c r="AB920" s="105"/>
      <c r="AC920" s="105"/>
    </row>
    <row r="921" spans="1:29" ht="12.75" customHeight="1">
      <c r="A921" s="105"/>
      <c r="B921" s="105"/>
      <c r="C921" s="105"/>
      <c r="D921" s="105"/>
      <c r="E921" s="105"/>
      <c r="F921" s="105"/>
      <c r="G921" s="105"/>
      <c r="H921" s="105"/>
      <c r="I921" s="143"/>
      <c r="J921" s="105"/>
      <c r="K921" s="105"/>
      <c r="L921" s="105"/>
      <c r="M921" s="105"/>
      <c r="N921" s="105"/>
      <c r="O921" s="105"/>
      <c r="P921" s="105"/>
      <c r="Q921" s="105"/>
      <c r="R921" s="105"/>
      <c r="S921" s="105"/>
      <c r="T921" s="105"/>
      <c r="U921" s="105"/>
      <c r="V921" s="105"/>
      <c r="W921" s="105"/>
      <c r="X921" s="105"/>
      <c r="Y921" s="105"/>
      <c r="Z921" s="105"/>
      <c r="AA921" s="105"/>
      <c r="AB921" s="105"/>
      <c r="AC921" s="105"/>
    </row>
    <row r="922" spans="1:29" ht="12.75" customHeight="1">
      <c r="A922" s="105"/>
      <c r="B922" s="105"/>
      <c r="C922" s="105"/>
      <c r="D922" s="105"/>
      <c r="E922" s="105"/>
      <c r="F922" s="105"/>
      <c r="G922" s="105"/>
      <c r="H922" s="105"/>
      <c r="I922" s="143"/>
      <c r="J922" s="105"/>
      <c r="K922" s="105"/>
      <c r="L922" s="105"/>
      <c r="M922" s="105"/>
      <c r="N922" s="105"/>
      <c r="O922" s="105"/>
      <c r="P922" s="105"/>
      <c r="Q922" s="105"/>
      <c r="R922" s="105"/>
      <c r="S922" s="105"/>
      <c r="T922" s="105"/>
      <c r="U922" s="105"/>
      <c r="V922" s="105"/>
      <c r="W922" s="105"/>
      <c r="X922" s="105"/>
      <c r="Y922" s="105"/>
      <c r="Z922" s="105"/>
      <c r="AA922" s="105"/>
      <c r="AB922" s="105"/>
      <c r="AC922" s="105"/>
    </row>
    <row r="923" spans="1:29" ht="12.75" customHeight="1">
      <c r="A923" s="105"/>
      <c r="B923" s="105"/>
      <c r="C923" s="105"/>
      <c r="D923" s="105"/>
      <c r="E923" s="105"/>
      <c r="F923" s="105"/>
      <c r="G923" s="105"/>
      <c r="H923" s="105"/>
      <c r="I923" s="143"/>
      <c r="J923" s="105"/>
      <c r="K923" s="105"/>
      <c r="L923" s="105"/>
      <c r="M923" s="105"/>
      <c r="N923" s="105"/>
      <c r="O923" s="105"/>
      <c r="P923" s="105"/>
      <c r="Q923" s="105"/>
      <c r="R923" s="105"/>
      <c r="S923" s="105"/>
      <c r="T923" s="105"/>
      <c r="U923" s="105"/>
      <c r="V923" s="105"/>
      <c r="W923" s="105"/>
      <c r="X923" s="105"/>
      <c r="Y923" s="105"/>
      <c r="Z923" s="105"/>
      <c r="AA923" s="105"/>
      <c r="AB923" s="105"/>
      <c r="AC923" s="105"/>
    </row>
    <row r="924" spans="1:29" ht="12.75" customHeight="1">
      <c r="A924" s="105"/>
      <c r="B924" s="105"/>
      <c r="C924" s="105"/>
      <c r="D924" s="105"/>
      <c r="E924" s="105"/>
      <c r="F924" s="105"/>
      <c r="G924" s="105"/>
      <c r="H924" s="105"/>
      <c r="I924" s="143"/>
      <c r="J924" s="105"/>
      <c r="K924" s="105"/>
      <c r="L924" s="105"/>
      <c r="M924" s="105"/>
      <c r="N924" s="105"/>
      <c r="O924" s="105"/>
      <c r="P924" s="105"/>
      <c r="Q924" s="105"/>
      <c r="R924" s="105"/>
      <c r="S924" s="105"/>
      <c r="T924" s="105"/>
      <c r="U924" s="105"/>
      <c r="V924" s="105"/>
      <c r="W924" s="105"/>
      <c r="X924" s="105"/>
      <c r="Y924" s="105"/>
      <c r="Z924" s="105"/>
      <c r="AA924" s="105"/>
      <c r="AB924" s="105"/>
      <c r="AC924" s="105"/>
    </row>
    <row r="925" spans="1:29" ht="12.75" customHeight="1">
      <c r="A925" s="105"/>
      <c r="B925" s="105"/>
      <c r="C925" s="105"/>
      <c r="D925" s="105"/>
      <c r="E925" s="105"/>
      <c r="F925" s="105"/>
      <c r="G925" s="105"/>
      <c r="H925" s="105"/>
      <c r="I925" s="143"/>
      <c r="J925" s="105"/>
      <c r="K925" s="105"/>
      <c r="L925" s="105"/>
      <c r="M925" s="105"/>
      <c r="N925" s="105"/>
      <c r="O925" s="105"/>
      <c r="P925" s="105"/>
      <c r="Q925" s="105"/>
      <c r="R925" s="105"/>
      <c r="S925" s="105"/>
      <c r="T925" s="105"/>
      <c r="U925" s="105"/>
      <c r="V925" s="105"/>
      <c r="W925" s="105"/>
      <c r="X925" s="105"/>
      <c r="Y925" s="105"/>
      <c r="Z925" s="105"/>
      <c r="AA925" s="105"/>
      <c r="AB925" s="105"/>
      <c r="AC925" s="105"/>
    </row>
    <row r="926" spans="1:29" ht="12.75" customHeight="1">
      <c r="A926" s="105"/>
      <c r="B926" s="105"/>
      <c r="C926" s="105"/>
      <c r="D926" s="105"/>
      <c r="E926" s="105"/>
      <c r="F926" s="105"/>
      <c r="G926" s="105"/>
      <c r="H926" s="105"/>
      <c r="I926" s="143"/>
      <c r="J926" s="105"/>
      <c r="K926" s="105"/>
      <c r="L926" s="105"/>
      <c r="M926" s="105"/>
      <c r="N926" s="105"/>
      <c r="O926" s="105"/>
      <c r="P926" s="105"/>
      <c r="Q926" s="105"/>
      <c r="R926" s="105"/>
      <c r="S926" s="105"/>
      <c r="T926" s="105"/>
      <c r="U926" s="105"/>
      <c r="V926" s="105"/>
      <c r="W926" s="105"/>
      <c r="X926" s="105"/>
      <c r="Y926" s="105"/>
      <c r="Z926" s="105"/>
      <c r="AA926" s="105"/>
      <c r="AB926" s="105"/>
      <c r="AC926" s="105"/>
    </row>
    <row r="927" spans="1:29" ht="12.75" customHeight="1">
      <c r="A927" s="105"/>
      <c r="B927" s="105"/>
      <c r="C927" s="105"/>
      <c r="D927" s="105"/>
      <c r="E927" s="105"/>
      <c r="F927" s="105"/>
      <c r="G927" s="105"/>
      <c r="H927" s="105"/>
      <c r="I927" s="143"/>
      <c r="J927" s="105"/>
      <c r="K927" s="105"/>
      <c r="L927" s="105"/>
      <c r="M927" s="105"/>
      <c r="N927" s="105"/>
      <c r="O927" s="105"/>
      <c r="P927" s="105"/>
      <c r="Q927" s="105"/>
      <c r="R927" s="105"/>
      <c r="S927" s="105"/>
      <c r="T927" s="105"/>
      <c r="U927" s="105"/>
      <c r="V927" s="105"/>
      <c r="W927" s="105"/>
      <c r="X927" s="105"/>
      <c r="Y927" s="105"/>
      <c r="Z927" s="105"/>
      <c r="AA927" s="105"/>
      <c r="AB927" s="105"/>
      <c r="AC927" s="105"/>
    </row>
    <row r="928" spans="1:29" ht="12.75" customHeight="1">
      <c r="A928" s="105"/>
      <c r="B928" s="105"/>
      <c r="C928" s="105"/>
      <c r="D928" s="105"/>
      <c r="E928" s="105"/>
      <c r="F928" s="105"/>
      <c r="G928" s="105"/>
      <c r="H928" s="105"/>
      <c r="I928" s="143"/>
      <c r="J928" s="105"/>
      <c r="K928" s="105"/>
      <c r="L928" s="105"/>
      <c r="M928" s="105"/>
      <c r="N928" s="105"/>
      <c r="O928" s="105"/>
      <c r="P928" s="105"/>
      <c r="Q928" s="105"/>
      <c r="R928" s="105"/>
      <c r="S928" s="105"/>
      <c r="T928" s="105"/>
      <c r="U928" s="105"/>
      <c r="V928" s="105"/>
      <c r="W928" s="105"/>
      <c r="X928" s="105"/>
      <c r="Y928" s="105"/>
      <c r="Z928" s="105"/>
      <c r="AA928" s="105"/>
      <c r="AB928" s="105"/>
      <c r="AC928" s="105"/>
    </row>
    <row r="929" spans="1:29" ht="12.75" customHeight="1">
      <c r="A929" s="105"/>
      <c r="B929" s="105"/>
      <c r="C929" s="105"/>
      <c r="D929" s="105"/>
      <c r="E929" s="105"/>
      <c r="F929" s="105"/>
      <c r="G929" s="105"/>
      <c r="H929" s="105"/>
      <c r="I929" s="143"/>
      <c r="J929" s="105"/>
      <c r="K929" s="105"/>
      <c r="L929" s="105"/>
      <c r="M929" s="105"/>
      <c r="N929" s="105"/>
      <c r="O929" s="105"/>
      <c r="P929" s="105"/>
      <c r="Q929" s="105"/>
      <c r="R929" s="105"/>
      <c r="S929" s="105"/>
      <c r="T929" s="105"/>
      <c r="U929" s="105"/>
      <c r="V929" s="105"/>
      <c r="W929" s="105"/>
      <c r="X929" s="105"/>
      <c r="Y929" s="105"/>
      <c r="Z929" s="105"/>
      <c r="AA929" s="105"/>
      <c r="AB929" s="105"/>
      <c r="AC929" s="105"/>
    </row>
    <row r="930" spans="1:29" ht="12.75" customHeight="1">
      <c r="A930" s="105"/>
      <c r="B930" s="105"/>
      <c r="C930" s="105"/>
      <c r="D930" s="105"/>
      <c r="E930" s="105"/>
      <c r="F930" s="105"/>
      <c r="G930" s="105"/>
      <c r="H930" s="105"/>
      <c r="I930" s="143"/>
      <c r="J930" s="105"/>
      <c r="K930" s="105"/>
      <c r="L930" s="105"/>
      <c r="M930" s="105"/>
      <c r="N930" s="105"/>
      <c r="O930" s="105"/>
      <c r="P930" s="105"/>
      <c r="Q930" s="105"/>
      <c r="R930" s="105"/>
      <c r="S930" s="105"/>
      <c r="T930" s="105"/>
      <c r="U930" s="105"/>
      <c r="V930" s="105"/>
      <c r="W930" s="105"/>
      <c r="X930" s="105"/>
      <c r="Y930" s="105"/>
      <c r="Z930" s="105"/>
      <c r="AA930" s="105"/>
      <c r="AB930" s="105"/>
      <c r="AC930" s="105"/>
    </row>
    <row r="931" spans="1:29" ht="12.75" customHeight="1">
      <c r="A931" s="105"/>
      <c r="B931" s="105"/>
      <c r="C931" s="105"/>
      <c r="D931" s="105"/>
      <c r="E931" s="105"/>
      <c r="F931" s="105"/>
      <c r="G931" s="105"/>
      <c r="H931" s="105"/>
      <c r="I931" s="143"/>
      <c r="J931" s="105"/>
      <c r="K931" s="105"/>
      <c r="L931" s="105"/>
      <c r="M931" s="105"/>
      <c r="N931" s="105"/>
      <c r="O931" s="105"/>
      <c r="P931" s="105"/>
      <c r="Q931" s="105"/>
      <c r="R931" s="105"/>
      <c r="S931" s="105"/>
      <c r="T931" s="105"/>
      <c r="U931" s="105"/>
      <c r="V931" s="105"/>
      <c r="W931" s="105"/>
      <c r="X931" s="105"/>
      <c r="Y931" s="105"/>
      <c r="Z931" s="105"/>
      <c r="AA931" s="105"/>
      <c r="AB931" s="105"/>
      <c r="AC931" s="105"/>
    </row>
    <row r="932" spans="1:29" ht="12.75" customHeight="1">
      <c r="A932" s="105"/>
      <c r="B932" s="105"/>
      <c r="C932" s="105"/>
      <c r="D932" s="105"/>
      <c r="E932" s="105"/>
      <c r="F932" s="105"/>
      <c r="G932" s="105"/>
      <c r="H932" s="105"/>
      <c r="I932" s="143"/>
      <c r="J932" s="105"/>
      <c r="K932" s="105"/>
      <c r="L932" s="105"/>
      <c r="M932" s="105"/>
      <c r="N932" s="105"/>
      <c r="O932" s="105"/>
      <c r="P932" s="105"/>
      <c r="Q932" s="105"/>
      <c r="R932" s="105"/>
      <c r="S932" s="105"/>
      <c r="T932" s="105"/>
      <c r="U932" s="105"/>
      <c r="V932" s="105"/>
      <c r="W932" s="105"/>
      <c r="X932" s="105"/>
      <c r="Y932" s="105"/>
      <c r="Z932" s="105"/>
      <c r="AA932" s="105"/>
      <c r="AB932" s="105"/>
      <c r="AC932" s="105"/>
    </row>
    <row r="933" spans="1:29" ht="12.75" customHeight="1">
      <c r="A933" s="105"/>
      <c r="B933" s="105"/>
      <c r="C933" s="105"/>
      <c r="D933" s="105"/>
      <c r="E933" s="105"/>
      <c r="F933" s="105"/>
      <c r="G933" s="105"/>
      <c r="H933" s="105"/>
      <c r="I933" s="143"/>
      <c r="J933" s="105"/>
      <c r="K933" s="105"/>
      <c r="L933" s="105"/>
      <c r="M933" s="105"/>
      <c r="N933" s="105"/>
      <c r="O933" s="105"/>
      <c r="P933" s="105"/>
      <c r="Q933" s="105"/>
      <c r="R933" s="105"/>
      <c r="S933" s="105"/>
      <c r="T933" s="105"/>
      <c r="U933" s="105"/>
      <c r="V933" s="105"/>
      <c r="W933" s="105"/>
      <c r="X933" s="105"/>
      <c r="Y933" s="105"/>
      <c r="Z933" s="105"/>
      <c r="AA933" s="105"/>
      <c r="AB933" s="105"/>
      <c r="AC933" s="105"/>
    </row>
    <row r="934" spans="1:29" ht="12.75" customHeight="1">
      <c r="A934" s="105"/>
      <c r="B934" s="105"/>
      <c r="C934" s="105"/>
      <c r="D934" s="105"/>
      <c r="E934" s="105"/>
      <c r="F934" s="105"/>
      <c r="G934" s="105"/>
      <c r="H934" s="105"/>
      <c r="I934" s="143"/>
      <c r="J934" s="105"/>
      <c r="K934" s="105"/>
      <c r="L934" s="105"/>
      <c r="M934" s="105"/>
      <c r="N934" s="105"/>
      <c r="O934" s="105"/>
      <c r="P934" s="105"/>
      <c r="Q934" s="105"/>
      <c r="R934" s="105"/>
      <c r="S934" s="105"/>
      <c r="T934" s="105"/>
      <c r="U934" s="105"/>
      <c r="V934" s="105"/>
      <c r="W934" s="105"/>
      <c r="X934" s="105"/>
      <c r="Y934" s="105"/>
      <c r="Z934" s="105"/>
      <c r="AA934" s="105"/>
      <c r="AB934" s="105"/>
      <c r="AC934" s="105"/>
    </row>
    <row r="935" spans="1:29" ht="12.75" customHeight="1">
      <c r="A935" s="105"/>
      <c r="B935" s="105"/>
      <c r="C935" s="105"/>
      <c r="D935" s="105"/>
      <c r="E935" s="105"/>
      <c r="F935" s="105"/>
      <c r="G935" s="105"/>
      <c r="H935" s="105"/>
      <c r="I935" s="143"/>
      <c r="J935" s="105"/>
      <c r="K935" s="105"/>
      <c r="L935" s="105"/>
      <c r="M935" s="105"/>
      <c r="N935" s="105"/>
      <c r="O935" s="105"/>
      <c r="P935" s="105"/>
      <c r="Q935" s="105"/>
      <c r="R935" s="105"/>
      <c r="S935" s="105"/>
      <c r="T935" s="105"/>
      <c r="U935" s="105"/>
      <c r="V935" s="105"/>
      <c r="W935" s="105"/>
      <c r="X935" s="105"/>
      <c r="Y935" s="105"/>
      <c r="Z935" s="105"/>
      <c r="AA935" s="105"/>
      <c r="AB935" s="105"/>
      <c r="AC935" s="105"/>
    </row>
    <row r="936" spans="1:29" ht="12.75" customHeight="1">
      <c r="A936" s="105"/>
      <c r="B936" s="105"/>
      <c r="C936" s="105"/>
      <c r="D936" s="105"/>
      <c r="E936" s="105"/>
      <c r="F936" s="105"/>
      <c r="G936" s="105"/>
      <c r="H936" s="105"/>
      <c r="I936" s="143"/>
      <c r="J936" s="105"/>
      <c r="K936" s="105"/>
      <c r="L936" s="105"/>
      <c r="M936" s="105"/>
      <c r="N936" s="105"/>
      <c r="O936" s="105"/>
      <c r="P936" s="105"/>
      <c r="Q936" s="105"/>
      <c r="R936" s="105"/>
      <c r="S936" s="105"/>
      <c r="T936" s="105"/>
      <c r="U936" s="105"/>
      <c r="V936" s="105"/>
      <c r="W936" s="105"/>
      <c r="X936" s="105"/>
      <c r="Y936" s="105"/>
      <c r="Z936" s="105"/>
      <c r="AA936" s="105"/>
      <c r="AB936" s="105"/>
      <c r="AC936" s="105"/>
    </row>
    <row r="937" spans="1:29" ht="12.75" customHeight="1">
      <c r="A937" s="105"/>
      <c r="B937" s="105"/>
      <c r="C937" s="105"/>
      <c r="D937" s="105"/>
      <c r="E937" s="105"/>
      <c r="F937" s="105"/>
      <c r="G937" s="105"/>
      <c r="H937" s="105"/>
      <c r="I937" s="143"/>
      <c r="J937" s="105"/>
      <c r="K937" s="105"/>
      <c r="L937" s="105"/>
      <c r="M937" s="105"/>
      <c r="N937" s="105"/>
      <c r="O937" s="105"/>
      <c r="P937" s="105"/>
      <c r="Q937" s="105"/>
      <c r="R937" s="105"/>
      <c r="S937" s="105"/>
      <c r="T937" s="105"/>
      <c r="U937" s="105"/>
      <c r="V937" s="105"/>
      <c r="W937" s="105"/>
      <c r="X937" s="105"/>
      <c r="Y937" s="105"/>
      <c r="Z937" s="105"/>
      <c r="AA937" s="105"/>
      <c r="AB937" s="105"/>
      <c r="AC937" s="105"/>
    </row>
    <row r="938" spans="1:29" ht="12.75" customHeight="1">
      <c r="A938" s="105"/>
      <c r="B938" s="105"/>
      <c r="C938" s="105"/>
      <c r="D938" s="105"/>
      <c r="E938" s="105"/>
      <c r="F938" s="105"/>
      <c r="G938" s="105"/>
      <c r="H938" s="105"/>
      <c r="I938" s="143"/>
      <c r="J938" s="105"/>
      <c r="K938" s="105"/>
      <c r="L938" s="105"/>
      <c r="M938" s="105"/>
      <c r="N938" s="105"/>
      <c r="O938" s="105"/>
      <c r="P938" s="105"/>
      <c r="Q938" s="105"/>
      <c r="R938" s="105"/>
      <c r="S938" s="105"/>
      <c r="T938" s="105"/>
      <c r="U938" s="105"/>
      <c r="V938" s="105"/>
      <c r="W938" s="105"/>
      <c r="X938" s="105"/>
      <c r="Y938" s="105"/>
      <c r="Z938" s="105"/>
      <c r="AA938" s="105"/>
      <c r="AB938" s="105"/>
      <c r="AC938" s="105"/>
    </row>
    <row r="939" spans="1:29" ht="12.75" customHeight="1">
      <c r="A939" s="105"/>
      <c r="B939" s="105"/>
      <c r="C939" s="105"/>
      <c r="D939" s="105"/>
      <c r="E939" s="105"/>
      <c r="F939" s="105"/>
      <c r="G939" s="105"/>
      <c r="H939" s="105"/>
      <c r="I939" s="143"/>
      <c r="J939" s="105"/>
      <c r="K939" s="105"/>
      <c r="L939" s="105"/>
      <c r="M939" s="105"/>
      <c r="N939" s="105"/>
      <c r="O939" s="105"/>
      <c r="P939" s="105"/>
      <c r="Q939" s="105"/>
      <c r="R939" s="105"/>
      <c r="S939" s="105"/>
      <c r="T939" s="105"/>
      <c r="U939" s="105"/>
      <c r="V939" s="105"/>
      <c r="W939" s="105"/>
      <c r="X939" s="105"/>
      <c r="Y939" s="105"/>
      <c r="Z939" s="105"/>
      <c r="AA939" s="105"/>
      <c r="AB939" s="105"/>
      <c r="AC939" s="105"/>
    </row>
    <row r="940" spans="1:29" ht="12.75" customHeight="1">
      <c r="A940" s="105"/>
      <c r="B940" s="105"/>
      <c r="C940" s="105"/>
      <c r="D940" s="105"/>
      <c r="E940" s="105"/>
      <c r="F940" s="105"/>
      <c r="G940" s="105"/>
      <c r="H940" s="105"/>
      <c r="I940" s="143"/>
      <c r="J940" s="105"/>
      <c r="K940" s="105"/>
      <c r="L940" s="105"/>
      <c r="M940" s="105"/>
      <c r="N940" s="105"/>
      <c r="O940" s="105"/>
      <c r="P940" s="105"/>
      <c r="Q940" s="105"/>
      <c r="R940" s="105"/>
      <c r="S940" s="105"/>
      <c r="T940" s="105"/>
      <c r="U940" s="105"/>
      <c r="V940" s="105"/>
      <c r="W940" s="105"/>
      <c r="X940" s="105"/>
      <c r="Y940" s="105"/>
      <c r="Z940" s="105"/>
      <c r="AA940" s="105"/>
      <c r="AB940" s="105"/>
      <c r="AC940" s="105"/>
    </row>
    <row r="941" spans="1:29" ht="12.75" customHeight="1">
      <c r="A941" s="105"/>
      <c r="B941" s="105"/>
      <c r="C941" s="105"/>
      <c r="D941" s="105"/>
      <c r="E941" s="105"/>
      <c r="F941" s="105"/>
      <c r="G941" s="105"/>
      <c r="H941" s="105"/>
      <c r="I941" s="143"/>
      <c r="J941" s="105"/>
      <c r="K941" s="105"/>
      <c r="L941" s="105"/>
      <c r="M941" s="105"/>
      <c r="N941" s="105"/>
      <c r="O941" s="105"/>
      <c r="P941" s="105"/>
      <c r="Q941" s="105"/>
      <c r="R941" s="105"/>
      <c r="S941" s="105"/>
      <c r="T941" s="105"/>
      <c r="U941" s="105"/>
      <c r="V941" s="105"/>
      <c r="W941" s="105"/>
      <c r="X941" s="105"/>
      <c r="Y941" s="105"/>
      <c r="Z941" s="105"/>
      <c r="AA941" s="105"/>
      <c r="AB941" s="105"/>
      <c r="AC941" s="105"/>
    </row>
    <row r="942" spans="1:29" ht="12.75" customHeight="1">
      <c r="A942" s="105"/>
      <c r="B942" s="105"/>
      <c r="C942" s="105"/>
      <c r="D942" s="105"/>
      <c r="E942" s="105"/>
      <c r="F942" s="105"/>
      <c r="G942" s="105"/>
      <c r="H942" s="105"/>
      <c r="I942" s="143"/>
      <c r="J942" s="105"/>
      <c r="K942" s="105"/>
      <c r="L942" s="105"/>
      <c r="M942" s="105"/>
      <c r="N942" s="105"/>
      <c r="O942" s="105"/>
      <c r="P942" s="105"/>
      <c r="Q942" s="105"/>
      <c r="R942" s="105"/>
      <c r="S942" s="105"/>
      <c r="T942" s="105"/>
      <c r="U942" s="105"/>
      <c r="V942" s="105"/>
      <c r="W942" s="105"/>
      <c r="X942" s="105"/>
      <c r="Y942" s="105"/>
      <c r="Z942" s="105"/>
      <c r="AA942" s="105"/>
      <c r="AB942" s="105"/>
      <c r="AC942" s="105"/>
    </row>
    <row r="943" spans="1:29" ht="12.75" customHeight="1">
      <c r="A943" s="105"/>
      <c r="B943" s="105"/>
      <c r="C943" s="105"/>
      <c r="D943" s="105"/>
      <c r="E943" s="105"/>
      <c r="F943" s="105"/>
      <c r="G943" s="105"/>
      <c r="H943" s="105"/>
      <c r="I943" s="143"/>
      <c r="J943" s="105"/>
      <c r="K943" s="105"/>
      <c r="L943" s="105"/>
      <c r="M943" s="105"/>
      <c r="N943" s="105"/>
      <c r="O943" s="105"/>
      <c r="P943" s="105"/>
      <c r="Q943" s="105"/>
      <c r="R943" s="105"/>
      <c r="S943" s="105"/>
      <c r="T943" s="105"/>
      <c r="U943" s="105"/>
      <c r="V943" s="105"/>
      <c r="W943" s="105"/>
      <c r="X943" s="105"/>
      <c r="Y943" s="105"/>
      <c r="Z943" s="105"/>
      <c r="AA943" s="105"/>
      <c r="AB943" s="105"/>
      <c r="AC943" s="105"/>
    </row>
    <row r="944" spans="1:29" ht="12.75" customHeight="1">
      <c r="A944" s="105"/>
      <c r="B944" s="105"/>
      <c r="C944" s="105"/>
      <c r="D944" s="105"/>
      <c r="E944" s="105"/>
      <c r="F944" s="105"/>
      <c r="G944" s="105"/>
      <c r="H944" s="105"/>
      <c r="I944" s="143"/>
      <c r="J944" s="105"/>
      <c r="K944" s="105"/>
      <c r="L944" s="105"/>
      <c r="M944" s="105"/>
      <c r="N944" s="105"/>
      <c r="O944" s="105"/>
      <c r="P944" s="105"/>
      <c r="Q944" s="105"/>
      <c r="R944" s="105"/>
      <c r="S944" s="105"/>
      <c r="T944" s="105"/>
      <c r="U944" s="105"/>
      <c r="V944" s="105"/>
      <c r="W944" s="105"/>
      <c r="X944" s="105"/>
      <c r="Y944" s="105"/>
      <c r="Z944" s="105"/>
      <c r="AA944" s="105"/>
      <c r="AB944" s="105"/>
      <c r="AC944" s="105"/>
    </row>
    <row r="945" spans="1:29" ht="12.75" customHeight="1">
      <c r="A945" s="105"/>
      <c r="B945" s="105"/>
      <c r="C945" s="105"/>
      <c r="D945" s="105"/>
      <c r="E945" s="105"/>
      <c r="F945" s="105"/>
      <c r="G945" s="105"/>
      <c r="H945" s="105"/>
      <c r="I945" s="143"/>
      <c r="J945" s="105"/>
      <c r="K945" s="105"/>
      <c r="L945" s="105"/>
      <c r="M945" s="105"/>
      <c r="N945" s="105"/>
      <c r="O945" s="105"/>
      <c r="P945" s="105"/>
      <c r="Q945" s="105"/>
      <c r="R945" s="105"/>
      <c r="S945" s="105"/>
      <c r="T945" s="105"/>
      <c r="U945" s="105"/>
      <c r="V945" s="105"/>
      <c r="W945" s="105"/>
      <c r="X945" s="105"/>
      <c r="Y945" s="105"/>
      <c r="Z945" s="105"/>
      <c r="AA945" s="105"/>
      <c r="AB945" s="105"/>
      <c r="AC945" s="105"/>
    </row>
    <row r="946" spans="1:29" ht="12.75" customHeight="1">
      <c r="A946" s="105"/>
      <c r="B946" s="105"/>
      <c r="C946" s="105"/>
      <c r="D946" s="105"/>
      <c r="E946" s="105"/>
      <c r="F946" s="105"/>
      <c r="G946" s="105"/>
      <c r="H946" s="105"/>
      <c r="I946" s="143"/>
      <c r="J946" s="105"/>
      <c r="K946" s="105"/>
      <c r="L946" s="105"/>
      <c r="M946" s="105"/>
      <c r="N946" s="105"/>
      <c r="O946" s="105"/>
      <c r="P946" s="105"/>
      <c r="Q946" s="105"/>
      <c r="R946" s="105"/>
      <c r="S946" s="105"/>
      <c r="T946" s="105"/>
      <c r="U946" s="105"/>
      <c r="V946" s="105"/>
      <c r="W946" s="105"/>
      <c r="X946" s="105"/>
      <c r="Y946" s="105"/>
      <c r="Z946" s="105"/>
      <c r="AA946" s="105"/>
      <c r="AB946" s="105"/>
      <c r="AC946" s="105"/>
    </row>
    <row r="947" spans="1:29" ht="12.75" customHeight="1">
      <c r="A947" s="105"/>
      <c r="B947" s="105"/>
      <c r="C947" s="105"/>
      <c r="D947" s="105"/>
      <c r="E947" s="105"/>
      <c r="F947" s="105"/>
      <c r="G947" s="105"/>
      <c r="H947" s="105"/>
      <c r="I947" s="143"/>
      <c r="J947" s="105"/>
      <c r="K947" s="105"/>
      <c r="L947" s="105"/>
      <c r="M947" s="105"/>
      <c r="N947" s="105"/>
      <c r="O947" s="105"/>
      <c r="P947" s="105"/>
      <c r="Q947" s="105"/>
      <c r="R947" s="105"/>
      <c r="S947" s="105"/>
      <c r="T947" s="105"/>
      <c r="U947" s="105"/>
      <c r="V947" s="105"/>
      <c r="W947" s="105"/>
      <c r="X947" s="105"/>
      <c r="Y947" s="105"/>
      <c r="Z947" s="105"/>
      <c r="AA947" s="105"/>
      <c r="AB947" s="105"/>
      <c r="AC947" s="105"/>
    </row>
    <row r="948" spans="1:29" ht="12.75" customHeight="1">
      <c r="A948" s="105"/>
      <c r="B948" s="105"/>
      <c r="C948" s="105"/>
      <c r="D948" s="105"/>
      <c r="E948" s="105"/>
      <c r="F948" s="105"/>
      <c r="G948" s="105"/>
      <c r="H948" s="105"/>
      <c r="I948" s="143"/>
      <c r="J948" s="105"/>
      <c r="K948" s="105"/>
      <c r="L948" s="105"/>
      <c r="M948" s="105"/>
      <c r="N948" s="105"/>
      <c r="O948" s="105"/>
      <c r="P948" s="105"/>
      <c r="Q948" s="105"/>
      <c r="R948" s="105"/>
      <c r="S948" s="105"/>
      <c r="T948" s="105"/>
      <c r="U948" s="105"/>
      <c r="V948" s="105"/>
      <c r="W948" s="105"/>
      <c r="X948" s="105"/>
      <c r="Y948" s="105"/>
      <c r="Z948" s="105"/>
      <c r="AA948" s="105"/>
      <c r="AB948" s="105"/>
      <c r="AC948" s="105"/>
    </row>
    <row r="949" spans="1:29" ht="12.75" customHeight="1">
      <c r="A949" s="105"/>
      <c r="B949" s="105"/>
      <c r="C949" s="105"/>
      <c r="D949" s="105"/>
      <c r="E949" s="105"/>
      <c r="F949" s="105"/>
      <c r="G949" s="105"/>
      <c r="H949" s="105"/>
      <c r="I949" s="143"/>
      <c r="J949" s="105"/>
      <c r="K949" s="105"/>
      <c r="L949" s="105"/>
      <c r="M949" s="105"/>
      <c r="N949" s="105"/>
      <c r="O949" s="105"/>
      <c r="P949" s="105"/>
      <c r="Q949" s="105"/>
      <c r="R949" s="105"/>
      <c r="S949" s="105"/>
      <c r="T949" s="105"/>
      <c r="U949" s="105"/>
      <c r="V949" s="105"/>
      <c r="W949" s="105"/>
      <c r="X949" s="105"/>
      <c r="Y949" s="105"/>
      <c r="Z949" s="105"/>
      <c r="AA949" s="105"/>
      <c r="AB949" s="105"/>
      <c r="AC949" s="105"/>
    </row>
    <row r="950" spans="1:29" ht="12.75" customHeight="1">
      <c r="A950" s="105"/>
      <c r="B950" s="105"/>
      <c r="C950" s="105"/>
      <c r="D950" s="105"/>
      <c r="E950" s="105"/>
      <c r="F950" s="105"/>
      <c r="G950" s="105"/>
      <c r="H950" s="105"/>
      <c r="I950" s="143"/>
      <c r="J950" s="105"/>
      <c r="K950" s="105"/>
      <c r="L950" s="105"/>
      <c r="M950" s="105"/>
      <c r="N950" s="105"/>
      <c r="O950" s="105"/>
      <c r="P950" s="105"/>
      <c r="Q950" s="105"/>
      <c r="R950" s="105"/>
      <c r="S950" s="105"/>
      <c r="T950" s="105"/>
      <c r="U950" s="105"/>
      <c r="V950" s="105"/>
      <c r="W950" s="105"/>
      <c r="X950" s="105"/>
      <c r="Y950" s="105"/>
      <c r="Z950" s="105"/>
      <c r="AA950" s="105"/>
      <c r="AB950" s="105"/>
      <c r="AC950" s="105"/>
    </row>
    <row r="951" spans="1:29" ht="12.75" customHeight="1">
      <c r="A951" s="105"/>
      <c r="B951" s="105"/>
      <c r="C951" s="105"/>
      <c r="D951" s="105"/>
      <c r="E951" s="105"/>
      <c r="F951" s="105"/>
      <c r="G951" s="105"/>
      <c r="H951" s="105"/>
      <c r="I951" s="143"/>
      <c r="J951" s="105"/>
      <c r="K951" s="105"/>
      <c r="L951" s="105"/>
      <c r="M951" s="105"/>
      <c r="N951" s="105"/>
      <c r="O951" s="105"/>
      <c r="P951" s="105"/>
      <c r="Q951" s="105"/>
      <c r="R951" s="105"/>
      <c r="S951" s="105"/>
      <c r="T951" s="105"/>
      <c r="U951" s="105"/>
      <c r="V951" s="105"/>
      <c r="W951" s="105"/>
      <c r="X951" s="105"/>
      <c r="Y951" s="105"/>
      <c r="Z951" s="105"/>
      <c r="AA951" s="105"/>
      <c r="AB951" s="105"/>
      <c r="AC951" s="105"/>
    </row>
    <row r="952" spans="1:29" ht="12.75" customHeight="1">
      <c r="A952" s="105"/>
      <c r="B952" s="105"/>
      <c r="C952" s="105"/>
      <c r="D952" s="105"/>
      <c r="E952" s="105"/>
      <c r="F952" s="105"/>
      <c r="G952" s="105"/>
      <c r="H952" s="105"/>
      <c r="I952" s="143"/>
      <c r="J952" s="105"/>
      <c r="K952" s="105"/>
      <c r="L952" s="105"/>
      <c r="M952" s="105"/>
      <c r="N952" s="105"/>
      <c r="O952" s="105"/>
      <c r="P952" s="105"/>
      <c r="Q952" s="105"/>
      <c r="R952" s="105"/>
      <c r="S952" s="105"/>
      <c r="T952" s="105"/>
      <c r="U952" s="105"/>
      <c r="V952" s="105"/>
      <c r="W952" s="105"/>
      <c r="X952" s="105"/>
      <c r="Y952" s="105"/>
      <c r="Z952" s="105"/>
      <c r="AA952" s="105"/>
      <c r="AB952" s="105"/>
      <c r="AC952" s="105"/>
    </row>
    <row r="953" spans="1:29" ht="12.75" customHeight="1">
      <c r="A953" s="105"/>
      <c r="B953" s="105"/>
      <c r="C953" s="105"/>
      <c r="D953" s="105"/>
      <c r="E953" s="105"/>
      <c r="F953" s="105"/>
      <c r="G953" s="105"/>
      <c r="H953" s="105"/>
      <c r="I953" s="143"/>
      <c r="J953" s="105"/>
      <c r="K953" s="105"/>
      <c r="L953" s="105"/>
      <c r="M953" s="105"/>
      <c r="N953" s="105"/>
      <c r="O953" s="105"/>
      <c r="P953" s="105"/>
      <c r="Q953" s="105"/>
      <c r="R953" s="105"/>
      <c r="S953" s="105"/>
      <c r="T953" s="105"/>
      <c r="U953" s="105"/>
      <c r="V953" s="105"/>
      <c r="W953" s="105"/>
      <c r="X953" s="105"/>
      <c r="Y953" s="105"/>
      <c r="Z953" s="105"/>
      <c r="AA953" s="105"/>
      <c r="AB953" s="105"/>
      <c r="AC953" s="105"/>
    </row>
    <row r="954" spans="1:29" ht="12.75" customHeight="1">
      <c r="A954" s="105"/>
      <c r="B954" s="105"/>
      <c r="C954" s="105"/>
      <c r="D954" s="105"/>
      <c r="E954" s="105"/>
      <c r="F954" s="105"/>
      <c r="G954" s="105"/>
      <c r="H954" s="105"/>
      <c r="I954" s="143"/>
      <c r="J954" s="105"/>
      <c r="K954" s="105"/>
      <c r="L954" s="105"/>
      <c r="M954" s="105"/>
      <c r="N954" s="105"/>
      <c r="O954" s="105"/>
      <c r="P954" s="105"/>
      <c r="Q954" s="105"/>
      <c r="R954" s="105"/>
      <c r="S954" s="105"/>
      <c r="T954" s="105"/>
      <c r="U954" s="105"/>
      <c r="V954" s="105"/>
      <c r="W954" s="105"/>
      <c r="X954" s="105"/>
      <c r="Y954" s="105"/>
      <c r="Z954" s="105"/>
      <c r="AA954" s="105"/>
      <c r="AB954" s="105"/>
      <c r="AC954" s="105"/>
    </row>
    <row r="955" spans="1:29" ht="12.75" customHeight="1">
      <c r="A955" s="105"/>
      <c r="B955" s="105"/>
      <c r="C955" s="105"/>
      <c r="D955" s="105"/>
      <c r="E955" s="105"/>
      <c r="F955" s="105"/>
      <c r="G955" s="105"/>
      <c r="H955" s="105"/>
      <c r="I955" s="143"/>
      <c r="J955" s="105"/>
      <c r="K955" s="105"/>
      <c r="L955" s="105"/>
      <c r="M955" s="105"/>
      <c r="N955" s="105"/>
      <c r="O955" s="105"/>
      <c r="P955" s="105"/>
      <c r="Q955" s="105"/>
      <c r="R955" s="105"/>
      <c r="S955" s="105"/>
      <c r="T955" s="105"/>
      <c r="U955" s="105"/>
      <c r="V955" s="105"/>
      <c r="W955" s="105"/>
      <c r="X955" s="105"/>
      <c r="Y955" s="105"/>
      <c r="Z955" s="105"/>
      <c r="AA955" s="105"/>
      <c r="AB955" s="105"/>
      <c r="AC955" s="105"/>
    </row>
    <row r="956" spans="1:29" ht="12.75" customHeight="1">
      <c r="A956" s="105"/>
      <c r="B956" s="105"/>
      <c r="C956" s="105"/>
      <c r="D956" s="105"/>
      <c r="E956" s="105"/>
      <c r="F956" s="105"/>
      <c r="G956" s="105"/>
      <c r="H956" s="105"/>
      <c r="I956" s="143"/>
      <c r="J956" s="105"/>
      <c r="K956" s="105"/>
      <c r="L956" s="105"/>
      <c r="M956" s="105"/>
      <c r="N956" s="105"/>
      <c r="O956" s="105"/>
      <c r="P956" s="105"/>
      <c r="Q956" s="105"/>
      <c r="R956" s="105"/>
      <c r="S956" s="105"/>
      <c r="T956" s="105"/>
      <c r="U956" s="105"/>
      <c r="V956" s="105"/>
      <c r="W956" s="105"/>
      <c r="X956" s="105"/>
      <c r="Y956" s="105"/>
      <c r="Z956" s="105"/>
      <c r="AA956" s="105"/>
      <c r="AB956" s="105"/>
      <c r="AC956" s="105"/>
    </row>
    <row r="957" spans="1:29" ht="12.75" customHeight="1">
      <c r="A957" s="105"/>
      <c r="B957" s="105"/>
      <c r="C957" s="105"/>
      <c r="D957" s="105"/>
      <c r="E957" s="105"/>
      <c r="F957" s="105"/>
      <c r="G957" s="105"/>
      <c r="H957" s="105"/>
      <c r="I957" s="143"/>
      <c r="J957" s="105"/>
      <c r="K957" s="105"/>
      <c r="L957" s="105"/>
      <c r="M957" s="105"/>
      <c r="N957" s="105"/>
      <c r="O957" s="105"/>
      <c r="P957" s="105"/>
      <c r="Q957" s="105"/>
      <c r="R957" s="105"/>
      <c r="S957" s="105"/>
      <c r="T957" s="105"/>
      <c r="U957" s="105"/>
      <c r="V957" s="105"/>
      <c r="W957" s="105"/>
      <c r="X957" s="105"/>
      <c r="Y957" s="105"/>
      <c r="Z957" s="105"/>
      <c r="AA957" s="105"/>
      <c r="AB957" s="105"/>
      <c r="AC957" s="105"/>
    </row>
    <row r="958" spans="1:29" ht="12.75" customHeight="1">
      <c r="A958" s="105"/>
      <c r="B958" s="105"/>
      <c r="C958" s="105"/>
      <c r="D958" s="105"/>
      <c r="E958" s="105"/>
      <c r="F958" s="105"/>
      <c r="G958" s="105"/>
      <c r="H958" s="105"/>
      <c r="I958" s="143"/>
      <c r="J958" s="105"/>
      <c r="K958" s="105"/>
      <c r="L958" s="105"/>
      <c r="M958" s="105"/>
      <c r="N958" s="105"/>
      <c r="O958" s="105"/>
      <c r="P958" s="105"/>
      <c r="Q958" s="105"/>
      <c r="R958" s="105"/>
      <c r="S958" s="105"/>
      <c r="T958" s="105"/>
      <c r="U958" s="105"/>
      <c r="V958" s="105"/>
      <c r="W958" s="105"/>
      <c r="X958" s="105"/>
      <c r="Y958" s="105"/>
      <c r="Z958" s="105"/>
      <c r="AA958" s="105"/>
      <c r="AB958" s="105"/>
      <c r="AC958" s="105"/>
    </row>
    <row r="959" spans="1:29" ht="12.75" customHeight="1">
      <c r="A959" s="105"/>
      <c r="B959" s="105"/>
      <c r="C959" s="105"/>
      <c r="D959" s="105"/>
      <c r="E959" s="105"/>
      <c r="F959" s="105"/>
      <c r="G959" s="105"/>
      <c r="H959" s="105"/>
      <c r="I959" s="143"/>
      <c r="J959" s="105"/>
      <c r="K959" s="105"/>
      <c r="L959" s="105"/>
      <c r="M959" s="105"/>
      <c r="N959" s="105"/>
      <c r="O959" s="105"/>
      <c r="P959" s="105"/>
      <c r="Q959" s="105"/>
      <c r="R959" s="105"/>
      <c r="S959" s="105"/>
      <c r="T959" s="105"/>
      <c r="U959" s="105"/>
      <c r="V959" s="105"/>
      <c r="W959" s="105"/>
      <c r="X959" s="105"/>
      <c r="Y959" s="105"/>
      <c r="Z959" s="105"/>
      <c r="AA959" s="105"/>
      <c r="AB959" s="105"/>
      <c r="AC959" s="105"/>
    </row>
    <row r="960" spans="1:29" ht="12.75" customHeight="1">
      <c r="A960" s="105"/>
      <c r="B960" s="105"/>
      <c r="C960" s="105"/>
      <c r="D960" s="105"/>
      <c r="E960" s="105"/>
      <c r="F960" s="105"/>
      <c r="G960" s="105"/>
      <c r="H960" s="105"/>
      <c r="I960" s="143"/>
      <c r="J960" s="105"/>
      <c r="K960" s="105"/>
      <c r="L960" s="105"/>
      <c r="M960" s="105"/>
      <c r="N960" s="105"/>
      <c r="O960" s="105"/>
      <c r="P960" s="105"/>
      <c r="Q960" s="105"/>
      <c r="R960" s="105"/>
      <c r="S960" s="105"/>
      <c r="T960" s="105"/>
      <c r="U960" s="105"/>
      <c r="V960" s="105"/>
      <c r="W960" s="105"/>
      <c r="X960" s="105"/>
      <c r="Y960" s="105"/>
      <c r="Z960" s="105"/>
      <c r="AA960" s="105"/>
      <c r="AB960" s="105"/>
      <c r="AC960" s="105"/>
    </row>
    <row r="961" spans="1:29" ht="12.75" customHeight="1">
      <c r="A961" s="105"/>
      <c r="B961" s="105"/>
      <c r="C961" s="105"/>
      <c r="D961" s="105"/>
      <c r="E961" s="105"/>
      <c r="F961" s="105"/>
      <c r="G961" s="105"/>
      <c r="H961" s="105"/>
      <c r="I961" s="143"/>
      <c r="J961" s="105"/>
      <c r="K961" s="105"/>
      <c r="L961" s="105"/>
      <c r="M961" s="105"/>
      <c r="N961" s="105"/>
      <c r="O961" s="105"/>
      <c r="P961" s="105"/>
      <c r="Q961" s="105"/>
      <c r="R961" s="105"/>
      <c r="S961" s="105"/>
      <c r="T961" s="105"/>
      <c r="U961" s="105"/>
      <c r="V961" s="105"/>
      <c r="W961" s="105"/>
      <c r="X961" s="105"/>
      <c r="Y961" s="105"/>
      <c r="Z961" s="105"/>
      <c r="AA961" s="105"/>
      <c r="AB961" s="105"/>
      <c r="AC961" s="105"/>
    </row>
    <row r="962" spans="1:29" ht="12.75" customHeight="1">
      <c r="A962" s="105"/>
      <c r="B962" s="105"/>
      <c r="C962" s="105"/>
      <c r="D962" s="105"/>
      <c r="E962" s="105"/>
      <c r="F962" s="105"/>
      <c r="G962" s="105"/>
      <c r="H962" s="105"/>
      <c r="I962" s="143"/>
      <c r="J962" s="105"/>
      <c r="K962" s="105"/>
      <c r="L962" s="105"/>
      <c r="M962" s="105"/>
      <c r="N962" s="105"/>
      <c r="O962" s="105"/>
      <c r="P962" s="105"/>
      <c r="Q962" s="105"/>
      <c r="R962" s="105"/>
      <c r="S962" s="105"/>
      <c r="T962" s="105"/>
      <c r="U962" s="105"/>
      <c r="V962" s="105"/>
      <c r="W962" s="105"/>
      <c r="X962" s="105"/>
      <c r="Y962" s="105"/>
      <c r="Z962" s="105"/>
      <c r="AA962" s="105"/>
      <c r="AB962" s="105"/>
      <c r="AC962" s="105"/>
    </row>
    <row r="963" spans="1:29" ht="12.75" customHeight="1">
      <c r="A963" s="105"/>
      <c r="B963" s="105"/>
      <c r="C963" s="105"/>
      <c r="D963" s="105"/>
      <c r="E963" s="105"/>
      <c r="F963" s="105"/>
      <c r="G963" s="105"/>
      <c r="H963" s="105"/>
      <c r="I963" s="143"/>
      <c r="J963" s="105"/>
      <c r="K963" s="105"/>
      <c r="L963" s="105"/>
      <c r="M963" s="105"/>
      <c r="N963" s="105"/>
      <c r="O963" s="105"/>
      <c r="P963" s="105"/>
      <c r="Q963" s="105"/>
      <c r="R963" s="105"/>
      <c r="S963" s="105"/>
      <c r="T963" s="105"/>
      <c r="U963" s="105"/>
      <c r="V963" s="105"/>
      <c r="W963" s="105"/>
      <c r="X963" s="105"/>
      <c r="Y963" s="105"/>
      <c r="Z963" s="105"/>
      <c r="AA963" s="105"/>
      <c r="AB963" s="105"/>
      <c r="AC963" s="105"/>
    </row>
    <row r="964" spans="1:29" ht="12.75" customHeight="1">
      <c r="A964" s="105"/>
      <c r="B964" s="105"/>
      <c r="C964" s="105"/>
      <c r="D964" s="105"/>
      <c r="E964" s="105"/>
      <c r="F964" s="105"/>
      <c r="G964" s="105"/>
      <c r="H964" s="105"/>
      <c r="I964" s="143"/>
      <c r="J964" s="105"/>
      <c r="K964" s="105"/>
      <c r="L964" s="105"/>
      <c r="M964" s="105"/>
      <c r="N964" s="105"/>
      <c r="O964" s="105"/>
      <c r="P964" s="105"/>
      <c r="Q964" s="105"/>
      <c r="R964" s="105"/>
      <c r="S964" s="105"/>
      <c r="T964" s="105"/>
      <c r="U964" s="105"/>
      <c r="V964" s="105"/>
      <c r="W964" s="105"/>
      <c r="X964" s="105"/>
      <c r="Y964" s="105"/>
      <c r="Z964" s="105"/>
      <c r="AA964" s="105"/>
      <c r="AB964" s="105"/>
      <c r="AC964" s="105"/>
    </row>
    <row r="965" spans="1:29" ht="12.75" customHeight="1">
      <c r="A965" s="105"/>
      <c r="B965" s="105"/>
      <c r="C965" s="105"/>
      <c r="D965" s="105"/>
      <c r="E965" s="105"/>
      <c r="F965" s="105"/>
      <c r="G965" s="105"/>
      <c r="H965" s="105"/>
      <c r="I965" s="143"/>
      <c r="J965" s="105"/>
      <c r="K965" s="105"/>
      <c r="L965" s="105"/>
      <c r="M965" s="105"/>
      <c r="N965" s="105"/>
      <c r="O965" s="105"/>
      <c r="P965" s="105"/>
      <c r="Q965" s="105"/>
      <c r="R965" s="105"/>
      <c r="S965" s="105"/>
      <c r="T965" s="105"/>
      <c r="U965" s="105"/>
      <c r="V965" s="105"/>
      <c r="W965" s="105"/>
      <c r="X965" s="105"/>
      <c r="Y965" s="105"/>
      <c r="Z965" s="105"/>
      <c r="AA965" s="105"/>
      <c r="AB965" s="105"/>
      <c r="AC965" s="105"/>
    </row>
    <row r="966" spans="1:29" ht="12.75" customHeight="1">
      <c r="A966" s="105"/>
      <c r="B966" s="105"/>
      <c r="C966" s="105"/>
      <c r="D966" s="105"/>
      <c r="E966" s="105"/>
      <c r="F966" s="105"/>
      <c r="G966" s="105"/>
      <c r="H966" s="105"/>
      <c r="I966" s="143"/>
      <c r="J966" s="105"/>
      <c r="K966" s="105"/>
      <c r="L966" s="105"/>
      <c r="M966" s="105"/>
      <c r="N966" s="105"/>
      <c r="O966" s="105"/>
      <c r="P966" s="105"/>
      <c r="Q966" s="105"/>
      <c r="R966" s="105"/>
      <c r="S966" s="105"/>
      <c r="T966" s="105"/>
      <c r="U966" s="105"/>
      <c r="V966" s="105"/>
      <c r="W966" s="105"/>
      <c r="X966" s="105"/>
      <c r="Y966" s="105"/>
      <c r="Z966" s="105"/>
      <c r="AA966" s="105"/>
      <c r="AB966" s="105"/>
      <c r="AC966" s="105"/>
    </row>
    <row r="967" spans="1:29" ht="12.75" customHeight="1">
      <c r="A967" s="105"/>
      <c r="B967" s="105"/>
      <c r="C967" s="105"/>
      <c r="D967" s="105"/>
      <c r="E967" s="105"/>
      <c r="F967" s="105"/>
      <c r="G967" s="105"/>
      <c r="H967" s="105"/>
      <c r="I967" s="143"/>
      <c r="J967" s="105"/>
      <c r="K967" s="105"/>
      <c r="L967" s="105"/>
      <c r="M967" s="105"/>
      <c r="N967" s="105"/>
      <c r="O967" s="105"/>
      <c r="P967" s="105"/>
      <c r="Q967" s="105"/>
      <c r="R967" s="105"/>
      <c r="S967" s="105"/>
      <c r="T967" s="105"/>
      <c r="U967" s="105"/>
      <c r="V967" s="105"/>
      <c r="W967" s="105"/>
      <c r="X967" s="105"/>
      <c r="Y967" s="105"/>
      <c r="Z967" s="105"/>
      <c r="AA967" s="105"/>
      <c r="AB967" s="105"/>
      <c r="AC967" s="105"/>
    </row>
    <row r="968" spans="1:29" ht="12.75" customHeight="1">
      <c r="A968" s="105"/>
      <c r="B968" s="105"/>
      <c r="C968" s="105"/>
      <c r="D968" s="105"/>
      <c r="E968" s="105"/>
      <c r="F968" s="105"/>
      <c r="G968" s="105"/>
      <c r="H968" s="105"/>
      <c r="I968" s="143"/>
      <c r="J968" s="105"/>
      <c r="K968" s="105"/>
      <c r="L968" s="105"/>
      <c r="M968" s="105"/>
      <c r="N968" s="105"/>
      <c r="O968" s="105"/>
      <c r="P968" s="105"/>
      <c r="Q968" s="105"/>
      <c r="R968" s="105"/>
      <c r="S968" s="105"/>
      <c r="T968" s="105"/>
      <c r="U968" s="105"/>
      <c r="V968" s="105"/>
      <c r="W968" s="105"/>
      <c r="X968" s="105"/>
      <c r="Y968" s="105"/>
      <c r="Z968" s="105"/>
      <c r="AA968" s="105"/>
      <c r="AB968" s="105"/>
      <c r="AC968" s="105"/>
    </row>
    <row r="969" spans="1:29" ht="12.75" customHeight="1">
      <c r="A969" s="105"/>
      <c r="B969" s="105"/>
      <c r="C969" s="105"/>
      <c r="D969" s="105"/>
      <c r="E969" s="105"/>
      <c r="F969" s="105"/>
      <c r="G969" s="105"/>
      <c r="H969" s="105"/>
      <c r="I969" s="143"/>
      <c r="J969" s="105"/>
      <c r="K969" s="105"/>
      <c r="L969" s="105"/>
      <c r="M969" s="105"/>
      <c r="N969" s="105"/>
      <c r="O969" s="105"/>
      <c r="P969" s="105"/>
      <c r="Q969" s="105"/>
      <c r="R969" s="105"/>
      <c r="S969" s="105"/>
      <c r="T969" s="105"/>
      <c r="U969" s="105"/>
      <c r="V969" s="105"/>
      <c r="W969" s="105"/>
      <c r="X969" s="105"/>
      <c r="Y969" s="105"/>
      <c r="Z969" s="105"/>
      <c r="AA969" s="105"/>
      <c r="AB969" s="105"/>
      <c r="AC969" s="105"/>
    </row>
    <row r="970" spans="1:29" ht="12.75" customHeight="1">
      <c r="A970" s="105"/>
      <c r="B970" s="105"/>
      <c r="C970" s="105"/>
      <c r="D970" s="105"/>
      <c r="E970" s="105"/>
      <c r="F970" s="105"/>
      <c r="G970" s="105"/>
      <c r="H970" s="105"/>
      <c r="I970" s="143"/>
      <c r="J970" s="105"/>
      <c r="K970" s="105"/>
      <c r="L970" s="105"/>
      <c r="M970" s="105"/>
      <c r="N970" s="105"/>
      <c r="O970" s="105"/>
      <c r="P970" s="105"/>
      <c r="Q970" s="105"/>
      <c r="R970" s="105"/>
      <c r="S970" s="105"/>
      <c r="T970" s="105"/>
      <c r="U970" s="105"/>
      <c r="V970" s="105"/>
      <c r="W970" s="105"/>
      <c r="X970" s="105"/>
      <c r="Y970" s="105"/>
      <c r="Z970" s="105"/>
      <c r="AA970" s="105"/>
      <c r="AB970" s="105"/>
      <c r="AC970" s="105"/>
    </row>
    <row r="971" spans="1:29" ht="12.75" customHeight="1">
      <c r="A971" s="105"/>
      <c r="B971" s="105"/>
      <c r="C971" s="105"/>
      <c r="D971" s="105"/>
      <c r="E971" s="105"/>
      <c r="F971" s="105"/>
      <c r="G971" s="105"/>
      <c r="H971" s="105"/>
      <c r="I971" s="143"/>
      <c r="J971" s="105"/>
      <c r="K971" s="105"/>
      <c r="L971" s="105"/>
      <c r="M971" s="105"/>
      <c r="N971" s="105"/>
      <c r="O971" s="105"/>
      <c r="P971" s="105"/>
      <c r="Q971" s="105"/>
      <c r="R971" s="105"/>
      <c r="S971" s="105"/>
      <c r="T971" s="105"/>
      <c r="U971" s="105"/>
      <c r="V971" s="105"/>
      <c r="W971" s="105"/>
      <c r="X971" s="105"/>
      <c r="Y971" s="105"/>
      <c r="Z971" s="105"/>
      <c r="AA971" s="105"/>
      <c r="AB971" s="105"/>
      <c r="AC971" s="105"/>
    </row>
    <row r="972" spans="1:29" ht="12.75" customHeight="1">
      <c r="A972" s="105"/>
      <c r="B972" s="105"/>
      <c r="C972" s="105"/>
      <c r="D972" s="105"/>
      <c r="E972" s="105"/>
      <c r="F972" s="105"/>
      <c r="G972" s="105"/>
      <c r="H972" s="105"/>
      <c r="I972" s="143"/>
      <c r="J972" s="105"/>
      <c r="K972" s="105"/>
      <c r="L972" s="105"/>
      <c r="M972" s="105"/>
      <c r="N972" s="105"/>
      <c r="O972" s="105"/>
      <c r="P972" s="105"/>
      <c r="Q972" s="105"/>
      <c r="R972" s="105"/>
      <c r="S972" s="105"/>
      <c r="T972" s="105"/>
      <c r="U972" s="105"/>
      <c r="V972" s="105"/>
      <c r="W972" s="105"/>
      <c r="X972" s="105"/>
      <c r="Y972" s="105"/>
      <c r="Z972" s="105"/>
      <c r="AA972" s="105"/>
      <c r="AB972" s="105"/>
      <c r="AC972" s="105"/>
    </row>
    <row r="973" spans="1:29" ht="12.75" customHeight="1">
      <c r="A973" s="105"/>
      <c r="B973" s="105"/>
      <c r="C973" s="105"/>
      <c r="D973" s="105"/>
      <c r="E973" s="105"/>
      <c r="F973" s="105"/>
      <c r="G973" s="105"/>
      <c r="H973" s="105"/>
      <c r="I973" s="143"/>
      <c r="J973" s="105"/>
      <c r="K973" s="105"/>
      <c r="L973" s="105"/>
      <c r="M973" s="105"/>
      <c r="N973" s="105"/>
      <c r="O973" s="105"/>
      <c r="P973" s="105"/>
      <c r="Q973" s="105"/>
      <c r="R973" s="105"/>
      <c r="S973" s="105"/>
      <c r="T973" s="105"/>
      <c r="U973" s="105"/>
      <c r="V973" s="105"/>
      <c r="W973" s="105"/>
      <c r="X973" s="105"/>
      <c r="Y973" s="105"/>
      <c r="Z973" s="105"/>
      <c r="AA973" s="105"/>
      <c r="AB973" s="105"/>
      <c r="AC973" s="105"/>
    </row>
    <row r="974" spans="1:29" ht="12.75" customHeight="1">
      <c r="A974" s="105"/>
      <c r="B974" s="105"/>
      <c r="C974" s="105"/>
      <c r="D974" s="105"/>
      <c r="E974" s="105"/>
      <c r="F974" s="105"/>
      <c r="G974" s="105"/>
      <c r="H974" s="105"/>
      <c r="I974" s="143"/>
      <c r="J974" s="105"/>
      <c r="K974" s="105"/>
      <c r="L974" s="105"/>
      <c r="M974" s="105"/>
      <c r="N974" s="105"/>
      <c r="O974" s="105"/>
      <c r="P974" s="105"/>
      <c r="Q974" s="105"/>
      <c r="R974" s="105"/>
      <c r="S974" s="105"/>
      <c r="T974" s="105"/>
      <c r="U974" s="105"/>
      <c r="V974" s="105"/>
      <c r="W974" s="105"/>
      <c r="X974" s="105"/>
      <c r="Y974" s="105"/>
      <c r="Z974" s="105"/>
      <c r="AA974" s="105"/>
      <c r="AB974" s="105"/>
      <c r="AC974" s="105"/>
    </row>
    <row r="975" spans="1:29" ht="12.75" customHeight="1">
      <c r="A975" s="105"/>
      <c r="B975" s="105"/>
      <c r="C975" s="105"/>
      <c r="D975" s="105"/>
      <c r="E975" s="105"/>
      <c r="F975" s="105"/>
      <c r="G975" s="105"/>
      <c r="H975" s="105"/>
      <c r="I975" s="143"/>
      <c r="J975" s="105"/>
      <c r="K975" s="105"/>
      <c r="L975" s="105"/>
      <c r="M975" s="105"/>
      <c r="N975" s="105"/>
      <c r="O975" s="105"/>
      <c r="P975" s="105"/>
      <c r="Q975" s="105"/>
      <c r="R975" s="105"/>
      <c r="S975" s="105"/>
      <c r="T975" s="105"/>
      <c r="U975" s="105"/>
      <c r="V975" s="105"/>
      <c r="W975" s="105"/>
      <c r="X975" s="105"/>
      <c r="Y975" s="105"/>
      <c r="Z975" s="105"/>
      <c r="AA975" s="105"/>
      <c r="AB975" s="105"/>
      <c r="AC975" s="105"/>
    </row>
    <row r="976" spans="1:29" ht="12.75" customHeight="1">
      <c r="A976" s="105"/>
      <c r="B976" s="105"/>
      <c r="C976" s="105"/>
      <c r="D976" s="105"/>
      <c r="E976" s="105"/>
      <c r="F976" s="105"/>
      <c r="G976" s="105"/>
      <c r="H976" s="105"/>
      <c r="I976" s="143"/>
      <c r="J976" s="105"/>
      <c r="K976" s="105"/>
      <c r="L976" s="105"/>
      <c r="M976" s="105"/>
      <c r="N976" s="105"/>
      <c r="O976" s="105"/>
      <c r="P976" s="105"/>
      <c r="Q976" s="105"/>
      <c r="R976" s="105"/>
      <c r="S976" s="105"/>
      <c r="T976" s="105"/>
      <c r="U976" s="105"/>
      <c r="V976" s="105"/>
      <c r="W976" s="105"/>
      <c r="X976" s="105"/>
      <c r="Y976" s="105"/>
      <c r="Z976" s="105"/>
      <c r="AA976" s="105"/>
      <c r="AB976" s="105"/>
      <c r="AC976" s="105"/>
    </row>
    <row r="977" spans="1:29" ht="12.75" customHeight="1">
      <c r="A977" s="105"/>
      <c r="B977" s="105"/>
      <c r="C977" s="105"/>
      <c r="D977" s="105"/>
      <c r="E977" s="105"/>
      <c r="F977" s="105"/>
      <c r="G977" s="105"/>
      <c r="H977" s="105"/>
      <c r="I977" s="143"/>
      <c r="J977" s="105"/>
      <c r="K977" s="105"/>
      <c r="L977" s="105"/>
      <c r="M977" s="105"/>
      <c r="N977" s="105"/>
      <c r="O977" s="105"/>
      <c r="P977" s="105"/>
      <c r="Q977" s="105"/>
      <c r="R977" s="105"/>
      <c r="S977" s="105"/>
      <c r="T977" s="105"/>
      <c r="U977" s="105"/>
      <c r="V977" s="105"/>
      <c r="W977" s="105"/>
      <c r="X977" s="105"/>
      <c r="Y977" s="105"/>
      <c r="Z977" s="105"/>
      <c r="AA977" s="105"/>
      <c r="AB977" s="105"/>
      <c r="AC977" s="105"/>
    </row>
    <row r="978" spans="1:29" ht="12.75" customHeight="1">
      <c r="A978" s="105"/>
      <c r="B978" s="105"/>
      <c r="C978" s="105"/>
      <c r="D978" s="105"/>
      <c r="E978" s="105"/>
      <c r="F978" s="105"/>
      <c r="G978" s="105"/>
      <c r="H978" s="105"/>
      <c r="I978" s="143"/>
      <c r="J978" s="105"/>
      <c r="K978" s="105"/>
      <c r="L978" s="105"/>
      <c r="M978" s="105"/>
      <c r="N978" s="105"/>
      <c r="O978" s="105"/>
      <c r="P978" s="105"/>
      <c r="Q978" s="105"/>
      <c r="R978" s="105"/>
      <c r="S978" s="105"/>
      <c r="T978" s="105"/>
      <c r="U978" s="105"/>
      <c r="V978" s="105"/>
      <c r="W978" s="105"/>
      <c r="X978" s="105"/>
      <c r="Y978" s="105"/>
      <c r="Z978" s="105"/>
      <c r="AA978" s="105"/>
      <c r="AB978" s="105"/>
      <c r="AC978" s="105"/>
    </row>
    <row r="979" spans="1:29" ht="12.75" customHeight="1">
      <c r="A979" s="105"/>
      <c r="B979" s="105"/>
      <c r="C979" s="105"/>
      <c r="D979" s="105"/>
      <c r="E979" s="105"/>
      <c r="F979" s="105"/>
      <c r="G979" s="105"/>
      <c r="H979" s="105"/>
      <c r="I979" s="143"/>
      <c r="J979" s="105"/>
      <c r="K979" s="105"/>
      <c r="L979" s="105"/>
      <c r="M979" s="105"/>
      <c r="N979" s="105"/>
      <c r="O979" s="105"/>
      <c r="P979" s="105"/>
      <c r="Q979" s="105"/>
      <c r="R979" s="105"/>
      <c r="S979" s="105"/>
      <c r="T979" s="105"/>
      <c r="U979" s="105"/>
      <c r="V979" s="105"/>
      <c r="W979" s="105"/>
      <c r="X979" s="105"/>
      <c r="Y979" s="105"/>
      <c r="Z979" s="105"/>
      <c r="AA979" s="105"/>
      <c r="AB979" s="105"/>
      <c r="AC979" s="105"/>
    </row>
    <row r="980" spans="1:29" ht="12.75" customHeight="1">
      <c r="A980" s="105"/>
      <c r="B980" s="105"/>
      <c r="C980" s="105"/>
      <c r="D980" s="105"/>
      <c r="E980" s="105"/>
      <c r="F980" s="105"/>
      <c r="G980" s="105"/>
      <c r="H980" s="105"/>
      <c r="I980" s="143"/>
      <c r="J980" s="105"/>
      <c r="K980" s="105"/>
      <c r="L980" s="105"/>
      <c r="M980" s="105"/>
      <c r="N980" s="105"/>
      <c r="O980" s="105"/>
      <c r="P980" s="105"/>
      <c r="Q980" s="105"/>
      <c r="R980" s="105"/>
      <c r="S980" s="105"/>
      <c r="T980" s="105"/>
      <c r="U980" s="105"/>
      <c r="V980" s="105"/>
      <c r="W980" s="105"/>
      <c r="X980" s="105"/>
      <c r="Y980" s="105"/>
      <c r="Z980" s="105"/>
      <c r="AA980" s="105"/>
      <c r="AB980" s="105"/>
      <c r="AC980" s="105"/>
    </row>
    <row r="981" spans="1:29" ht="12.75" customHeight="1">
      <c r="A981" s="105"/>
      <c r="B981" s="105"/>
      <c r="C981" s="105"/>
      <c r="D981" s="105"/>
      <c r="E981" s="105"/>
      <c r="F981" s="105"/>
      <c r="G981" s="105"/>
      <c r="H981" s="105"/>
      <c r="I981" s="143"/>
      <c r="J981" s="105"/>
      <c r="K981" s="105"/>
      <c r="L981" s="105"/>
      <c r="M981" s="105"/>
      <c r="N981" s="105"/>
      <c r="O981" s="105"/>
      <c r="P981" s="105"/>
      <c r="Q981" s="105"/>
      <c r="R981" s="105"/>
      <c r="S981" s="105"/>
      <c r="T981" s="105"/>
      <c r="U981" s="105"/>
      <c r="V981" s="105"/>
      <c r="W981" s="105"/>
      <c r="X981" s="105"/>
      <c r="Y981" s="105"/>
      <c r="Z981" s="105"/>
      <c r="AA981" s="105"/>
      <c r="AB981" s="105"/>
      <c r="AC981" s="105"/>
    </row>
    <row r="982" spans="1:29" ht="12.75" customHeight="1">
      <c r="A982" s="105"/>
      <c r="B982" s="105"/>
      <c r="C982" s="105"/>
      <c r="D982" s="105"/>
      <c r="E982" s="105"/>
      <c r="F982" s="105"/>
      <c r="G982" s="105"/>
      <c r="H982" s="105"/>
      <c r="I982" s="143"/>
      <c r="J982" s="105"/>
      <c r="K982" s="105"/>
      <c r="L982" s="105"/>
      <c r="M982" s="105"/>
      <c r="N982" s="105"/>
      <c r="O982" s="105"/>
      <c r="P982" s="105"/>
      <c r="Q982" s="105"/>
      <c r="R982" s="105"/>
      <c r="S982" s="105"/>
      <c r="T982" s="105"/>
      <c r="U982" s="105"/>
      <c r="V982" s="105"/>
      <c r="W982" s="105"/>
      <c r="X982" s="105"/>
      <c r="Y982" s="105"/>
      <c r="Z982" s="105"/>
      <c r="AA982" s="105"/>
      <c r="AB982" s="105"/>
      <c r="AC982" s="105"/>
    </row>
    <row r="983" spans="1:29" ht="12.75" customHeight="1">
      <c r="A983" s="105"/>
      <c r="B983" s="105"/>
      <c r="C983" s="105"/>
      <c r="D983" s="105"/>
      <c r="E983" s="105"/>
      <c r="F983" s="105"/>
      <c r="G983" s="105"/>
      <c r="H983" s="105"/>
      <c r="I983" s="143"/>
      <c r="J983" s="105"/>
      <c r="K983" s="105"/>
      <c r="L983" s="105"/>
      <c r="M983" s="105"/>
      <c r="N983" s="105"/>
      <c r="O983" s="105"/>
      <c r="P983" s="105"/>
      <c r="Q983" s="105"/>
      <c r="R983" s="105"/>
      <c r="S983" s="105"/>
      <c r="T983" s="105"/>
      <c r="U983" s="105"/>
      <c r="V983" s="105"/>
      <c r="W983" s="105"/>
      <c r="X983" s="105"/>
      <c r="Y983" s="105"/>
      <c r="Z983" s="105"/>
      <c r="AA983" s="105"/>
      <c r="AB983" s="105"/>
      <c r="AC983" s="105"/>
    </row>
    <row r="984" spans="1:29" ht="12.75" customHeight="1">
      <c r="A984" s="105"/>
      <c r="B984" s="105"/>
      <c r="C984" s="105"/>
      <c r="D984" s="105"/>
      <c r="E984" s="105"/>
      <c r="F984" s="105"/>
      <c r="G984" s="105"/>
      <c r="H984" s="105"/>
      <c r="I984" s="143"/>
      <c r="J984" s="105"/>
      <c r="K984" s="105"/>
      <c r="L984" s="105"/>
      <c r="M984" s="105"/>
      <c r="N984" s="105"/>
      <c r="O984" s="105"/>
      <c r="P984" s="105"/>
      <c r="Q984" s="105"/>
      <c r="R984" s="105"/>
      <c r="S984" s="105"/>
      <c r="T984" s="105"/>
      <c r="U984" s="105"/>
      <c r="V984" s="105"/>
      <c r="W984" s="105"/>
      <c r="X984" s="105"/>
      <c r="Y984" s="105"/>
      <c r="Z984" s="105"/>
      <c r="AA984" s="105"/>
      <c r="AB984" s="105"/>
      <c r="AC984" s="105"/>
    </row>
    <row r="985" spans="1:29" ht="12.75" customHeight="1">
      <c r="A985" s="105"/>
      <c r="B985" s="105"/>
      <c r="C985" s="105"/>
      <c r="D985" s="105"/>
      <c r="E985" s="105"/>
      <c r="F985" s="105"/>
      <c r="G985" s="105"/>
      <c r="H985" s="105"/>
      <c r="I985" s="143"/>
      <c r="J985" s="105"/>
      <c r="K985" s="105"/>
      <c r="L985" s="105"/>
      <c r="M985" s="105"/>
      <c r="N985" s="105"/>
      <c r="O985" s="105"/>
      <c r="P985" s="105"/>
      <c r="Q985" s="105"/>
      <c r="R985" s="105"/>
      <c r="S985" s="105"/>
      <c r="T985" s="105"/>
      <c r="U985" s="105"/>
      <c r="V985" s="105"/>
      <c r="W985" s="105"/>
      <c r="X985" s="105"/>
      <c r="Y985" s="105"/>
      <c r="Z985" s="105"/>
      <c r="AA985" s="105"/>
      <c r="AB985" s="105"/>
      <c r="AC985" s="105"/>
    </row>
    <row r="986" spans="1:29" ht="12.75" customHeight="1">
      <c r="A986" s="105"/>
      <c r="B986" s="105"/>
      <c r="C986" s="105"/>
      <c r="D986" s="105"/>
      <c r="E986" s="105"/>
      <c r="F986" s="105"/>
      <c r="G986" s="105"/>
      <c r="H986" s="105"/>
      <c r="I986" s="143"/>
      <c r="J986" s="105"/>
      <c r="K986" s="105"/>
      <c r="L986" s="105"/>
      <c r="M986" s="105"/>
      <c r="N986" s="105"/>
      <c r="O986" s="105"/>
      <c r="P986" s="105"/>
      <c r="Q986" s="105"/>
      <c r="R986" s="105"/>
      <c r="S986" s="105"/>
      <c r="T986" s="105"/>
      <c r="U986" s="105"/>
      <c r="V986" s="105"/>
      <c r="W986" s="105"/>
      <c r="X986" s="105"/>
      <c r="Y986" s="105"/>
      <c r="Z986" s="105"/>
      <c r="AA986" s="105"/>
      <c r="AB986" s="105"/>
      <c r="AC986" s="105"/>
    </row>
    <row r="987" spans="1:29" ht="12.75" customHeight="1">
      <c r="A987" s="105"/>
      <c r="B987" s="105"/>
      <c r="C987" s="105"/>
      <c r="D987" s="105"/>
      <c r="E987" s="105"/>
      <c r="F987" s="105"/>
      <c r="G987" s="105"/>
      <c r="H987" s="105"/>
      <c r="I987" s="143"/>
      <c r="J987" s="105"/>
      <c r="K987" s="105"/>
      <c r="L987" s="105"/>
      <c r="M987" s="105"/>
      <c r="N987" s="105"/>
      <c r="O987" s="105"/>
      <c r="P987" s="105"/>
      <c r="Q987" s="105"/>
      <c r="R987" s="105"/>
      <c r="S987" s="105"/>
      <c r="T987" s="105"/>
      <c r="U987" s="105"/>
      <c r="V987" s="105"/>
      <c r="W987" s="105"/>
      <c r="X987" s="105"/>
      <c r="Y987" s="105"/>
      <c r="Z987" s="105"/>
      <c r="AA987" s="105"/>
      <c r="AB987" s="105"/>
      <c r="AC987" s="105"/>
    </row>
    <row r="988" spans="1:29" ht="12.75" customHeight="1">
      <c r="A988" s="105"/>
      <c r="B988" s="105"/>
      <c r="C988" s="105"/>
      <c r="D988" s="105"/>
      <c r="E988" s="105"/>
      <c r="F988" s="105"/>
      <c r="G988" s="105"/>
      <c r="H988" s="105"/>
      <c r="I988" s="143"/>
      <c r="J988" s="105"/>
      <c r="K988" s="105"/>
      <c r="L988" s="105"/>
      <c r="M988" s="105"/>
      <c r="N988" s="105"/>
      <c r="O988" s="105"/>
      <c r="P988" s="105"/>
      <c r="Q988" s="105"/>
      <c r="R988" s="105"/>
      <c r="S988" s="105"/>
      <c r="T988" s="105"/>
      <c r="U988" s="105"/>
      <c r="V988" s="105"/>
      <c r="W988" s="105"/>
      <c r="X988" s="105"/>
      <c r="Y988" s="105"/>
      <c r="Z988" s="105"/>
      <c r="AA988" s="105"/>
      <c r="AB988" s="105"/>
      <c r="AC988" s="105"/>
    </row>
    <row r="989" spans="1:29" ht="12.75" customHeight="1">
      <c r="A989" s="105"/>
      <c r="B989" s="105"/>
      <c r="C989" s="105"/>
      <c r="D989" s="105"/>
      <c r="E989" s="105"/>
      <c r="F989" s="105"/>
      <c r="G989" s="105"/>
      <c r="H989" s="105"/>
      <c r="I989" s="143"/>
      <c r="J989" s="105"/>
      <c r="K989" s="105"/>
      <c r="L989" s="105"/>
      <c r="M989" s="105"/>
      <c r="N989" s="105"/>
      <c r="O989" s="105"/>
      <c r="P989" s="105"/>
      <c r="Q989" s="105"/>
      <c r="R989" s="105"/>
      <c r="S989" s="105"/>
      <c r="T989" s="105"/>
      <c r="U989" s="105"/>
      <c r="V989" s="105"/>
      <c r="W989" s="105"/>
      <c r="X989" s="105"/>
      <c r="Y989" s="105"/>
      <c r="Z989" s="105"/>
      <c r="AA989" s="105"/>
      <c r="AB989" s="105"/>
      <c r="AC989" s="105"/>
    </row>
    <row r="990" spans="1:29" ht="12.75" customHeight="1">
      <c r="A990" s="105"/>
      <c r="B990" s="105"/>
      <c r="C990" s="105"/>
      <c r="D990" s="105"/>
      <c r="E990" s="105"/>
      <c r="F990" s="105"/>
      <c r="G990" s="105"/>
      <c r="H990" s="105"/>
      <c r="I990" s="143"/>
      <c r="J990" s="105"/>
      <c r="K990" s="105"/>
      <c r="L990" s="105"/>
      <c r="M990" s="105"/>
      <c r="N990" s="105"/>
      <c r="O990" s="105"/>
      <c r="P990" s="105"/>
      <c r="Q990" s="105"/>
      <c r="R990" s="105"/>
      <c r="S990" s="105"/>
      <c r="T990" s="105"/>
      <c r="U990" s="105"/>
      <c r="V990" s="105"/>
      <c r="W990" s="105"/>
      <c r="X990" s="105"/>
      <c r="Y990" s="105"/>
      <c r="Z990" s="105"/>
      <c r="AA990" s="105"/>
      <c r="AB990" s="105"/>
      <c r="AC990" s="105"/>
    </row>
    <row r="991" spans="1:29" ht="12.75" customHeight="1">
      <c r="A991" s="105"/>
      <c r="B991" s="105"/>
      <c r="C991" s="105"/>
      <c r="D991" s="105"/>
      <c r="E991" s="105"/>
      <c r="F991" s="105"/>
      <c r="G991" s="105"/>
      <c r="H991" s="105"/>
      <c r="I991" s="143"/>
      <c r="J991" s="105"/>
      <c r="K991" s="105"/>
      <c r="L991" s="105"/>
      <c r="M991" s="105"/>
      <c r="N991" s="105"/>
      <c r="O991" s="105"/>
      <c r="P991" s="105"/>
      <c r="Q991" s="105"/>
      <c r="R991" s="105"/>
      <c r="S991" s="105"/>
      <c r="T991" s="105"/>
      <c r="U991" s="105"/>
      <c r="V991" s="105"/>
      <c r="W991" s="105"/>
      <c r="X991" s="105"/>
      <c r="Y991" s="105"/>
      <c r="Z991" s="105"/>
      <c r="AA991" s="105"/>
      <c r="AB991" s="105"/>
      <c r="AC991" s="105"/>
    </row>
    <row r="992" spans="1:29" ht="12.75" customHeight="1">
      <c r="A992" s="105"/>
      <c r="B992" s="105"/>
      <c r="C992" s="105"/>
      <c r="D992" s="105"/>
      <c r="E992" s="105"/>
      <c r="F992" s="105"/>
      <c r="G992" s="105"/>
      <c r="H992" s="105"/>
      <c r="I992" s="143"/>
      <c r="J992" s="105"/>
      <c r="K992" s="105"/>
      <c r="L992" s="105"/>
      <c r="M992" s="105"/>
      <c r="N992" s="105"/>
      <c r="O992" s="105"/>
      <c r="P992" s="105"/>
      <c r="Q992" s="105"/>
      <c r="R992" s="105"/>
      <c r="S992" s="105"/>
      <c r="T992" s="105"/>
      <c r="U992" s="105"/>
      <c r="V992" s="105"/>
      <c r="W992" s="105"/>
      <c r="X992" s="105"/>
      <c r="Y992" s="105"/>
      <c r="Z992" s="105"/>
      <c r="AA992" s="105"/>
      <c r="AB992" s="105"/>
      <c r="AC992" s="105"/>
    </row>
    <row r="993" spans="1:29" ht="12.75" customHeight="1">
      <c r="A993" s="105"/>
      <c r="B993" s="105"/>
      <c r="C993" s="105"/>
      <c r="D993" s="105"/>
      <c r="E993" s="105"/>
      <c r="F993" s="105"/>
      <c r="G993" s="105"/>
      <c r="H993" s="105"/>
      <c r="I993" s="143"/>
      <c r="J993" s="105"/>
      <c r="K993" s="105"/>
      <c r="L993" s="105"/>
      <c r="M993" s="105"/>
      <c r="N993" s="105"/>
      <c r="O993" s="105"/>
      <c r="P993" s="105"/>
      <c r="Q993" s="105"/>
      <c r="R993" s="105"/>
      <c r="S993" s="105"/>
      <c r="T993" s="105"/>
      <c r="U993" s="105"/>
      <c r="V993" s="105"/>
      <c r="W993" s="105"/>
      <c r="X993" s="105"/>
      <c r="Y993" s="105"/>
      <c r="Z993" s="105"/>
      <c r="AA993" s="105"/>
      <c r="AB993" s="105"/>
      <c r="AC993" s="105"/>
    </row>
    <row r="994" spans="1:29" ht="12.75" customHeight="1">
      <c r="A994" s="105"/>
      <c r="B994" s="105"/>
      <c r="C994" s="105"/>
      <c r="D994" s="105"/>
      <c r="E994" s="105"/>
      <c r="F994" s="105"/>
      <c r="G994" s="105"/>
      <c r="H994" s="105"/>
      <c r="I994" s="143"/>
      <c r="J994" s="105"/>
      <c r="K994" s="105"/>
      <c r="L994" s="105"/>
      <c r="M994" s="105"/>
      <c r="N994" s="105"/>
      <c r="O994" s="105"/>
      <c r="P994" s="105"/>
      <c r="Q994" s="105"/>
      <c r="R994" s="105"/>
      <c r="S994" s="105"/>
      <c r="T994" s="105"/>
      <c r="U994" s="105"/>
      <c r="V994" s="105"/>
      <c r="W994" s="105"/>
      <c r="X994" s="105"/>
      <c r="Y994" s="105"/>
      <c r="Z994" s="105"/>
      <c r="AA994" s="105"/>
      <c r="AB994" s="105"/>
      <c r="AC994" s="105"/>
    </row>
    <row r="995" spans="1:29" ht="12.75" customHeight="1">
      <c r="A995" s="105"/>
      <c r="B995" s="105"/>
      <c r="C995" s="105"/>
      <c r="D995" s="105"/>
      <c r="E995" s="105"/>
      <c r="F995" s="105"/>
      <c r="G995" s="105"/>
      <c r="H995" s="105"/>
      <c r="I995" s="143"/>
      <c r="J995" s="105"/>
      <c r="K995" s="105"/>
      <c r="L995" s="105"/>
      <c r="M995" s="105"/>
      <c r="N995" s="105"/>
      <c r="O995" s="105"/>
      <c r="P995" s="105"/>
      <c r="Q995" s="105"/>
      <c r="R995" s="105"/>
      <c r="S995" s="105"/>
      <c r="T995" s="105"/>
      <c r="U995" s="105"/>
      <c r="V995" s="105"/>
      <c r="W995" s="105"/>
      <c r="X995" s="105"/>
      <c r="Y995" s="105"/>
      <c r="Z995" s="105"/>
      <c r="AA995" s="105"/>
      <c r="AB995" s="105"/>
      <c r="AC995" s="105"/>
    </row>
    <row r="996" spans="1:29" ht="12.75" customHeight="1">
      <c r="A996" s="105"/>
      <c r="B996" s="105"/>
      <c r="C996" s="105"/>
      <c r="D996" s="105"/>
      <c r="E996" s="105"/>
      <c r="F996" s="105"/>
      <c r="G996" s="105"/>
      <c r="H996" s="105"/>
      <c r="I996" s="143"/>
      <c r="J996" s="105"/>
      <c r="K996" s="105"/>
      <c r="L996" s="105"/>
      <c r="M996" s="105"/>
      <c r="N996" s="105"/>
      <c r="O996" s="105"/>
      <c r="P996" s="105"/>
      <c r="Q996" s="105"/>
      <c r="R996" s="105"/>
      <c r="S996" s="105"/>
      <c r="T996" s="105"/>
      <c r="U996" s="105"/>
      <c r="V996" s="105"/>
      <c r="W996" s="105"/>
      <c r="X996" s="105"/>
      <c r="Y996" s="105"/>
      <c r="Z996" s="105"/>
      <c r="AA996" s="105"/>
      <c r="AB996" s="105"/>
      <c r="AC996" s="105"/>
    </row>
    <row r="997" spans="1:29" ht="12.75" customHeight="1">
      <c r="A997" s="105"/>
      <c r="B997" s="105"/>
      <c r="C997" s="105"/>
      <c r="D997" s="105"/>
      <c r="E997" s="105"/>
      <c r="F997" s="105"/>
      <c r="G997" s="105"/>
      <c r="H997" s="105"/>
      <c r="I997" s="143"/>
      <c r="J997" s="105"/>
      <c r="K997" s="105"/>
      <c r="L997" s="105"/>
      <c r="M997" s="105"/>
      <c r="N997" s="105"/>
      <c r="O997" s="105"/>
      <c r="P997" s="105"/>
      <c r="Q997" s="105"/>
      <c r="R997" s="105"/>
      <c r="S997" s="105"/>
      <c r="T997" s="105"/>
      <c r="U997" s="105"/>
      <c r="V997" s="105"/>
      <c r="W997" s="105"/>
      <c r="X997" s="105"/>
      <c r="Y997" s="105"/>
      <c r="Z997" s="105"/>
      <c r="AA997" s="105"/>
      <c r="AB997" s="105"/>
      <c r="AC997" s="105"/>
    </row>
    <row r="998" spans="1:29" ht="12.75" customHeight="1">
      <c r="A998" s="105"/>
      <c r="B998" s="105"/>
      <c r="C998" s="105"/>
      <c r="D998" s="105"/>
      <c r="E998" s="105"/>
      <c r="F998" s="105"/>
      <c r="G998" s="105"/>
      <c r="H998" s="105"/>
      <c r="I998" s="143"/>
      <c r="J998" s="105"/>
      <c r="K998" s="105"/>
      <c r="L998" s="105"/>
      <c r="M998" s="105"/>
      <c r="N998" s="105"/>
      <c r="O998" s="105"/>
      <c r="P998" s="105"/>
      <c r="Q998" s="105"/>
      <c r="R998" s="105"/>
      <c r="S998" s="105"/>
      <c r="T998" s="105"/>
      <c r="U998" s="105"/>
      <c r="V998" s="105"/>
      <c r="W998" s="105"/>
      <c r="X998" s="105"/>
      <c r="Y998" s="105"/>
      <c r="Z998" s="105"/>
      <c r="AA998" s="105"/>
      <c r="AB998" s="105"/>
      <c r="AC998" s="105"/>
    </row>
    <row r="999" spans="1:29" ht="12.75" customHeight="1">
      <c r="A999" s="105"/>
      <c r="B999" s="105"/>
      <c r="C999" s="105"/>
      <c r="D999" s="105"/>
      <c r="E999" s="105"/>
      <c r="F999" s="105"/>
      <c r="G999" s="105"/>
      <c r="H999" s="105"/>
      <c r="I999" s="143"/>
      <c r="J999" s="105"/>
      <c r="K999" s="105"/>
      <c r="L999" s="105"/>
      <c r="M999" s="105"/>
      <c r="N999" s="105"/>
      <c r="O999" s="105"/>
      <c r="P999" s="105"/>
      <c r="Q999" s="105"/>
      <c r="R999" s="105"/>
      <c r="S999" s="105"/>
      <c r="T999" s="105"/>
      <c r="U999" s="105"/>
      <c r="V999" s="105"/>
      <c r="W999" s="105"/>
      <c r="X999" s="105"/>
      <c r="Y999" s="105"/>
      <c r="Z999" s="105"/>
      <c r="AA999" s="105"/>
      <c r="AB999" s="105"/>
      <c r="AC999" s="105"/>
    </row>
    <row r="1000" spans="1:29" ht="12.75" customHeight="1">
      <c r="A1000" s="105"/>
      <c r="B1000" s="105"/>
      <c r="C1000" s="105"/>
      <c r="D1000" s="105"/>
      <c r="E1000" s="105"/>
      <c r="F1000" s="105"/>
      <c r="G1000" s="105"/>
      <c r="H1000" s="105"/>
      <c r="I1000" s="143"/>
      <c r="J1000" s="105"/>
      <c r="K1000" s="105"/>
      <c r="L1000" s="105"/>
      <c r="M1000" s="105"/>
      <c r="N1000" s="105"/>
      <c r="O1000" s="105"/>
      <c r="P1000" s="105"/>
      <c r="Q1000" s="105"/>
      <c r="R1000" s="105"/>
      <c r="S1000" s="105"/>
      <c r="T1000" s="105"/>
      <c r="U1000" s="105"/>
      <c r="V1000" s="105"/>
      <c r="W1000" s="105"/>
      <c r="X1000" s="105"/>
      <c r="Y1000" s="105"/>
      <c r="Z1000" s="105"/>
      <c r="AA1000" s="105"/>
      <c r="AB1000" s="105"/>
      <c r="AC1000" s="105"/>
    </row>
  </sheetData>
  <mergeCells count="2">
    <mergeCell ref="B1:V1"/>
    <mergeCell ref="B2:V2"/>
  </mergeCells>
  <dataValidations count="2">
    <dataValidation type="decimal" allowBlank="1" showInputMessage="1" showErrorMessage="1" prompt="Molimo unos brojčane vrijednosti!" sqref="E5:W5">
      <formula1>0</formula1>
      <formula2>500000000</formula2>
    </dataValidation>
    <dataValidation type="decimal" allowBlank="1" showInputMessage="1" showErrorMessage="1" prompt="Dozvoljen je unos samo negativnih vrijednosti (cijeli broj)" sqref="E7:W7 E15:W15 E23:W23">
      <formula1>-10000000000</formula1>
      <formula2>0</formula2>
    </dataValidation>
  </dataValidations>
  <pageMargins left="0" right="0" top="0" bottom="0" header="0" footer="0"/>
  <pageSetup paperSize="9" scale="43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showGridLines="0" topLeftCell="A4" zoomScale="110" zoomScaleNormal="110" workbookViewId="0">
      <selection activeCell="E7" sqref="E7"/>
    </sheetView>
  </sheetViews>
  <sheetFormatPr defaultColWidth="14.42578125" defaultRowHeight="15" customHeight="1"/>
  <cols>
    <col min="1" max="1" width="3.28515625" customWidth="1"/>
    <col min="2" max="2" width="8.42578125" customWidth="1"/>
    <col min="3" max="3" width="37.85546875" customWidth="1"/>
    <col min="4" max="8" width="15.42578125" customWidth="1"/>
    <col min="9" max="10" width="17.5703125" hidden="1" customWidth="1"/>
    <col min="11" max="26" width="8.7109375" customWidth="1"/>
  </cols>
  <sheetData>
    <row r="1" spans="1:26" ht="15.75">
      <c r="A1" s="19"/>
      <c r="B1" s="19"/>
      <c r="C1" s="19"/>
      <c r="D1" s="19"/>
      <c r="E1" s="19"/>
      <c r="F1" s="19"/>
      <c r="G1" s="19"/>
      <c r="H1" s="19"/>
      <c r="I1" s="19"/>
      <c r="J1" s="19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</row>
    <row r="2" spans="1:26" ht="15.75">
      <c r="A2" s="326" t="s">
        <v>3090</v>
      </c>
      <c r="B2" s="309"/>
      <c r="C2" s="309"/>
      <c r="D2" s="309"/>
      <c r="E2" s="309"/>
      <c r="F2" s="309"/>
      <c r="G2" s="309"/>
      <c r="H2" s="309"/>
      <c r="I2" s="149"/>
      <c r="J2" s="149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</row>
    <row r="3" spans="1:26" ht="18.75">
      <c r="A3" s="148"/>
      <c r="B3" s="148"/>
      <c r="C3" s="148"/>
      <c r="D3" s="148"/>
      <c r="E3" s="148"/>
      <c r="F3" s="148"/>
      <c r="G3" s="148"/>
      <c r="H3" s="148"/>
      <c r="I3" s="149"/>
      <c r="J3" s="149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</row>
    <row r="4" spans="1:26" ht="15.75">
      <c r="A4" s="326" t="s">
        <v>3091</v>
      </c>
      <c r="B4" s="309"/>
      <c r="C4" s="309"/>
      <c r="D4" s="309"/>
      <c r="E4" s="309"/>
      <c r="F4" s="309"/>
      <c r="G4" s="309"/>
      <c r="H4" s="309"/>
      <c r="I4" s="150"/>
      <c r="J4" s="150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</row>
    <row r="5" spans="1:26" ht="18.75">
      <c r="A5" s="148"/>
      <c r="B5" s="148"/>
      <c r="C5" s="148"/>
      <c r="D5" s="148"/>
      <c r="E5" s="148"/>
      <c r="F5" s="148"/>
      <c r="G5" s="148"/>
      <c r="H5" s="148"/>
      <c r="I5" s="149"/>
      <c r="J5" s="149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</row>
    <row r="6" spans="1:26" ht="15.75">
      <c r="A6" s="326" t="s">
        <v>3092</v>
      </c>
      <c r="B6" s="309"/>
      <c r="C6" s="309"/>
      <c r="D6" s="309"/>
      <c r="E6" s="309"/>
      <c r="F6" s="309"/>
      <c r="G6" s="309"/>
      <c r="H6" s="309"/>
      <c r="I6" s="151"/>
      <c r="J6" s="151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</row>
    <row r="7" spans="1:26">
      <c r="A7" s="32"/>
      <c r="B7" s="32"/>
      <c r="C7" s="32"/>
      <c r="D7" s="32"/>
      <c r="E7" s="32"/>
      <c r="F7" s="32"/>
      <c r="G7" s="32"/>
      <c r="H7" s="32"/>
      <c r="I7" s="152"/>
      <c r="J7" s="152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</row>
    <row r="8" spans="1:26" ht="30">
      <c r="A8" s="322" t="s">
        <v>3093</v>
      </c>
      <c r="B8" s="323"/>
      <c r="C8" s="324"/>
      <c r="D8" s="153" t="s">
        <v>57</v>
      </c>
      <c r="E8" s="153" t="s">
        <v>58</v>
      </c>
      <c r="F8" s="154" t="s">
        <v>59</v>
      </c>
      <c r="G8" s="154" t="s">
        <v>60</v>
      </c>
      <c r="H8" s="154" t="s">
        <v>61</v>
      </c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</row>
    <row r="9" spans="1:26">
      <c r="A9" s="325">
        <v>1</v>
      </c>
      <c r="B9" s="323"/>
      <c r="C9" s="324"/>
      <c r="D9" s="155">
        <v>2</v>
      </c>
      <c r="E9" s="155">
        <v>3</v>
      </c>
      <c r="F9" s="155">
        <v>4</v>
      </c>
      <c r="G9" s="155">
        <v>5</v>
      </c>
      <c r="H9" s="155">
        <v>6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</row>
    <row r="10" spans="1:26">
      <c r="A10" s="156"/>
      <c r="B10" s="156"/>
      <c r="C10" s="156" t="s">
        <v>3094</v>
      </c>
      <c r="D10" s="157">
        <f>+D11+D19</f>
        <v>41762681.481186539</v>
      </c>
      <c r="E10" s="157">
        <f>+E11+E19</f>
        <v>70275906.939513892</v>
      </c>
      <c r="F10" s="157">
        <f>+F11+F19</f>
        <v>74749069.280996442</v>
      </c>
      <c r="G10" s="157">
        <f>+G11+G19</f>
        <v>58500293.016196869</v>
      </c>
      <c r="H10" s="157">
        <f>+H11+H19</f>
        <v>52099929.941727705</v>
      </c>
      <c r="I10" s="158" t="str">
        <f>'OPĆI DIO'!$C$1</f>
        <v>3041 INSTITUT RUĐER BOŠKOVIĆ</v>
      </c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58"/>
      <c r="Z10" s="158"/>
    </row>
    <row r="11" spans="1:26">
      <c r="A11" s="159">
        <v>6</v>
      </c>
      <c r="B11" s="159"/>
      <c r="C11" s="159" t="s">
        <v>3095</v>
      </c>
      <c r="D11" s="160">
        <f>SUM(D12:D18)</f>
        <v>41757116.725728311</v>
      </c>
      <c r="E11" s="160">
        <f>SUM(E12:E18)</f>
        <v>70275906.939513892</v>
      </c>
      <c r="F11" s="160">
        <f>SUM(F12:F18)</f>
        <v>74749069.280996442</v>
      </c>
      <c r="G11" s="160">
        <f>SUM(G12:G18)</f>
        <v>58500293.016196869</v>
      </c>
      <c r="H11" s="160">
        <f>SUM(H12:H18)</f>
        <v>52099929.941727705</v>
      </c>
      <c r="I11" s="158" t="str">
        <f>'OPĆI DIO'!$C$1</f>
        <v>3041 INSTITUT RUĐER BOŠKOVIĆ</v>
      </c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</row>
    <row r="12" spans="1:26">
      <c r="A12" s="159"/>
      <c r="B12" s="161" t="s">
        <v>3096</v>
      </c>
      <c r="C12" s="161" t="s">
        <v>3097</v>
      </c>
      <c r="D12" s="162">
        <v>0</v>
      </c>
      <c r="E12" s="162">
        <v>0</v>
      </c>
      <c r="F12" s="163">
        <f>SUMIF('Unos prihoda i primitaka'!$L$3:$L$501,$B12,'Unos prihoda i primitaka'!G$3:G$501)</f>
        <v>0</v>
      </c>
      <c r="G12" s="163">
        <f>SUMIF('Unos prihoda i primitaka'!$L$3:$L$501,$B12,'Unos prihoda i primitaka'!H$3:H$501)</f>
        <v>0</v>
      </c>
      <c r="H12" s="163">
        <f>SUMIF('Unos prihoda i primitaka'!$L$3:$L$501,$B12,'Unos prihoda i primitaka'!I$3:I$501)</f>
        <v>0</v>
      </c>
      <c r="I12" s="158" t="str">
        <f>'OPĆI DIO'!$C$1</f>
        <v>3041 INSTITUT RUĐER BOŠKOVIĆ</v>
      </c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</row>
    <row r="13" spans="1:26" ht="30">
      <c r="A13" s="159"/>
      <c r="B13" s="161" t="s">
        <v>3098</v>
      </c>
      <c r="C13" s="161" t="s">
        <v>3099</v>
      </c>
      <c r="D13" s="162">
        <v>13394102.339903111</v>
      </c>
      <c r="E13" s="162">
        <v>36349977</v>
      </c>
      <c r="F13" s="163">
        <f>SUMIF('Unos prihoda i primitaka'!$L$3:$L$501,$B13,'Unos prihoda i primitaka'!G$3:G$501)</f>
        <v>38559792.034682967</v>
      </c>
      <c r="G13" s="163">
        <f>SUMIF('Unos prihoda i primitaka'!$L$3:$L$501,$B13,'Unos prihoda i primitaka'!H$3:H$501)</f>
        <v>24183614.401193947</v>
      </c>
      <c r="H13" s="163">
        <f>SUMIF('Unos prihoda i primitaka'!$L$3:$L$501,$B13,'Unos prihoda i primitaka'!I$3:I$501)</f>
        <v>18344495.645473689</v>
      </c>
      <c r="I13" s="158" t="str">
        <f>'OPĆI DIO'!$C$1</f>
        <v>3041 INSTITUT RUĐER BOŠKOVIĆ</v>
      </c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</row>
    <row r="14" spans="1:26">
      <c r="A14" s="159"/>
      <c r="B14" s="161" t="s">
        <v>3100</v>
      </c>
      <c r="C14" s="161" t="s">
        <v>3101</v>
      </c>
      <c r="D14" s="162">
        <v>30852.239697391997</v>
      </c>
      <c r="E14" s="162">
        <v>0</v>
      </c>
      <c r="F14" s="163">
        <f>SUMIF('Unos prihoda i primitaka'!$L$3:$L$501,$B14,'Unos prihoda i primitaka'!G$3:G$501)</f>
        <v>0</v>
      </c>
      <c r="G14" s="163">
        <f>SUMIF('Unos prihoda i primitaka'!$L$3:$L$501,$B14,'Unos prihoda i primitaka'!H$3:H$501)</f>
        <v>0</v>
      </c>
      <c r="H14" s="163">
        <f>SUMIF('Unos prihoda i primitaka'!$L$3:$L$501,$B14,'Unos prihoda i primitaka'!I$3:I$501)</f>
        <v>0</v>
      </c>
      <c r="I14" s="158" t="str">
        <f>'OPĆI DIO'!$C$1</f>
        <v>3041 INSTITUT RUĐER BOŠKOVIĆ</v>
      </c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</row>
    <row r="15" spans="1:26" ht="45">
      <c r="A15" s="159"/>
      <c r="B15" s="161" t="s">
        <v>3102</v>
      </c>
      <c r="C15" s="161" t="s">
        <v>3103</v>
      </c>
      <c r="D15" s="162">
        <v>6548.0907824009546</v>
      </c>
      <c r="E15" s="162">
        <v>0</v>
      </c>
      <c r="F15" s="163">
        <f>SUMIF('Unos prihoda i primitaka'!$L$3:$L$501,$B15,'Unos prihoda i primitaka'!G$3:G$501)</f>
        <v>0</v>
      </c>
      <c r="G15" s="163">
        <f>SUMIF('Unos prihoda i primitaka'!$L$3:$L$501,$B15,'Unos prihoda i primitaka'!H$3:H$501)</f>
        <v>0</v>
      </c>
      <c r="H15" s="163">
        <f>SUMIF('Unos prihoda i primitaka'!$L$3:$L$501,$B15,'Unos prihoda i primitaka'!I$3:I$501)</f>
        <v>0</v>
      </c>
      <c r="I15" s="158" t="str">
        <f>'OPĆI DIO'!$C$1</f>
        <v>3041 INSTITUT RUĐER BOŠKOVIĆ</v>
      </c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</row>
    <row r="16" spans="1:26" ht="30">
      <c r="A16" s="159"/>
      <c r="B16" s="161" t="s">
        <v>3104</v>
      </c>
      <c r="C16" s="161" t="s">
        <v>3105</v>
      </c>
      <c r="D16" s="162">
        <v>4456290.0802972987</v>
      </c>
      <c r="E16" s="162">
        <v>2503857</v>
      </c>
      <c r="F16" s="163">
        <f>SUMIF('Unos prihoda i primitaka'!$L$3:$L$501,$B16,'Unos prihoda i primitaka'!G$3:G$501)</f>
        <v>2286668.9325104514</v>
      </c>
      <c r="G16" s="163">
        <f>SUMIF('Unos prihoda i primitaka'!$L$3:$L$501,$B16,'Unos prihoda i primitaka'!H$3:H$501)</f>
        <v>2514651.5257614972</v>
      </c>
      <c r="H16" s="163">
        <f>SUMIF('Unos prihoda i primitaka'!$L$3:$L$501,$B16,'Unos prihoda i primitaka'!I$3:I$501)</f>
        <v>2643582.6270495709</v>
      </c>
      <c r="I16" s="158" t="str">
        <f>'OPĆI DIO'!$C$1</f>
        <v>3041 INSTITUT RUĐER BOŠKOVIĆ</v>
      </c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</row>
    <row r="17" spans="1:26" ht="30">
      <c r="A17" s="159"/>
      <c r="B17" s="161" t="s">
        <v>3106</v>
      </c>
      <c r="C17" s="161" t="s">
        <v>3107</v>
      </c>
      <c r="D17" s="162">
        <v>23866461.71743314</v>
      </c>
      <c r="E17" s="162">
        <v>31422072.939513892</v>
      </c>
      <c r="F17" s="163">
        <f>SUMIF('Unos prihoda i primitaka'!$L$3:$L$501,$B17,'Unos prihoda i primitaka'!G$3:G$501)</f>
        <v>33902608.313803017</v>
      </c>
      <c r="G17" s="163">
        <f>SUMIF('Unos prihoda i primitaka'!$L$3:$L$501,$B17,'Unos prihoda i primitaka'!H$3:H$501)</f>
        <v>31802027.089241426</v>
      </c>
      <c r="H17" s="163">
        <f>SUMIF('Unos prihoda i primitaka'!$L$3:$L$501,$B17,'Unos prihoda i primitaka'!I$3:I$501)</f>
        <v>31111851.669204444</v>
      </c>
      <c r="I17" s="158" t="str">
        <f>'OPĆI DIO'!$C$1</f>
        <v>3041 INSTITUT RUĐER BOŠKOVIĆ</v>
      </c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</row>
    <row r="18" spans="1:26">
      <c r="A18" s="159"/>
      <c r="B18" s="161" t="s">
        <v>3108</v>
      </c>
      <c r="C18" s="161" t="s">
        <v>3109</v>
      </c>
      <c r="D18" s="162">
        <v>2862.2576149711326</v>
      </c>
      <c r="E18" s="162">
        <v>0</v>
      </c>
      <c r="F18" s="163">
        <f>SUMIF('Unos prihoda i primitaka'!$L$3:$L$501,$B18,'Unos prihoda i primitaka'!G$3:G$501)</f>
        <v>0</v>
      </c>
      <c r="G18" s="163">
        <f>SUMIF('Unos prihoda i primitaka'!$L$3:$L$501,$B18,'Unos prihoda i primitaka'!H$3:H$501)</f>
        <v>0</v>
      </c>
      <c r="H18" s="163">
        <f>SUMIF('Unos prihoda i primitaka'!$L$3:$L$501,$B18,'Unos prihoda i primitaka'!I$3:I$501)</f>
        <v>0</v>
      </c>
      <c r="I18" s="158" t="str">
        <f>'OPĆI DIO'!$C$1</f>
        <v>3041 INSTITUT RUĐER BOŠKOVIĆ</v>
      </c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</row>
    <row r="19" spans="1:26" ht="30">
      <c r="A19" s="164">
        <v>7</v>
      </c>
      <c r="B19" s="164"/>
      <c r="C19" s="159" t="s">
        <v>3110</v>
      </c>
      <c r="D19" s="160">
        <f>+D20+D21</f>
        <v>5564.7554582254961</v>
      </c>
      <c r="E19" s="160">
        <f>+E20+E21</f>
        <v>0</v>
      </c>
      <c r="F19" s="160">
        <f>+F20+F21</f>
        <v>0</v>
      </c>
      <c r="G19" s="160">
        <f>+G20+G21</f>
        <v>0</v>
      </c>
      <c r="H19" s="160">
        <f>+H20+H21</f>
        <v>0</v>
      </c>
      <c r="I19" s="158" t="str">
        <f>'OPĆI DIO'!$C$1</f>
        <v>3041 INSTITUT RUĐER BOŠKOVIĆ</v>
      </c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  <c r="Z19" s="158"/>
    </row>
    <row r="20" spans="1:26" ht="30">
      <c r="A20" s="164"/>
      <c r="B20" s="165" t="s">
        <v>3111</v>
      </c>
      <c r="C20" s="161" t="s">
        <v>3112</v>
      </c>
      <c r="D20" s="162"/>
      <c r="E20" s="162"/>
      <c r="F20" s="163">
        <f>SUMIF('Unos prihoda i primitaka'!$L$3:$L$501,$B20,'Unos prihoda i primitaka'!G$3:G$501)</f>
        <v>0</v>
      </c>
      <c r="G20" s="163">
        <f>SUMIF('Unos prihoda i primitaka'!$L$3:$L$501,$B20,'Unos prihoda i primitaka'!H$3:H$501)</f>
        <v>0</v>
      </c>
      <c r="H20" s="163">
        <f>SUMIF('Unos prihoda i primitaka'!$L$3:$L$501,$B20,'Unos prihoda i primitaka'!I$3:I$501)</f>
        <v>0</v>
      </c>
      <c r="I20" s="158" t="str">
        <f>'OPĆI DIO'!$C$1</f>
        <v>3041 INSTITUT RUĐER BOŠKOVIĆ</v>
      </c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</row>
    <row r="21" spans="1:26" ht="28.5" customHeight="1">
      <c r="A21" s="164"/>
      <c r="B21" s="165" t="s">
        <v>3113</v>
      </c>
      <c r="C21" s="161" t="s">
        <v>3114</v>
      </c>
      <c r="D21" s="162">
        <v>5564.7554582254961</v>
      </c>
      <c r="E21" s="162"/>
      <c r="F21" s="163">
        <f>SUMIF('Unos prihoda i primitaka'!$L$3:$L$501,$B21,'Unos prihoda i primitaka'!G$3:G$501)</f>
        <v>0</v>
      </c>
      <c r="G21" s="163">
        <f>SUMIF('Unos prihoda i primitaka'!$L$3:$L$501,$B21,'Unos prihoda i primitaka'!H$3:H$501)</f>
        <v>0</v>
      </c>
      <c r="H21" s="163">
        <f>SUMIF('Unos prihoda i primitaka'!$L$3:$L$501,$B21,'Unos prihoda i primitaka'!I$3:I$501)</f>
        <v>0</v>
      </c>
      <c r="I21" s="158" t="str">
        <f>'OPĆI DIO'!$C$1</f>
        <v>3041 INSTITUT RUĐER BOŠKOVIĆ</v>
      </c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</row>
    <row r="22" spans="1:26" ht="15.75" customHeight="1">
      <c r="A22" s="59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</row>
    <row r="23" spans="1:26" ht="15.75" customHeight="1">
      <c r="A23" s="59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</row>
    <row r="24" spans="1:26" ht="36.75" customHeight="1">
      <c r="A24" s="322" t="s">
        <v>3093</v>
      </c>
      <c r="B24" s="323"/>
      <c r="C24" s="324"/>
      <c r="D24" s="153" t="s">
        <v>57</v>
      </c>
      <c r="E24" s="153" t="s">
        <v>58</v>
      </c>
      <c r="F24" s="154" t="s">
        <v>59</v>
      </c>
      <c r="G24" s="154" t="s">
        <v>60</v>
      </c>
      <c r="H24" s="154" t="s">
        <v>61</v>
      </c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</row>
    <row r="25" spans="1:26" ht="15.75" customHeight="1">
      <c r="A25" s="325">
        <v>1</v>
      </c>
      <c r="B25" s="323"/>
      <c r="C25" s="324"/>
      <c r="D25" s="155">
        <v>2</v>
      </c>
      <c r="E25" s="155">
        <v>3</v>
      </c>
      <c r="F25" s="155">
        <v>4</v>
      </c>
      <c r="G25" s="155">
        <v>5</v>
      </c>
      <c r="H25" s="155">
        <v>6</v>
      </c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</row>
    <row r="26" spans="1:26" ht="15.75" customHeight="1">
      <c r="A26" s="156"/>
      <c r="B26" s="156"/>
      <c r="C26" s="156" t="s">
        <v>3115</v>
      </c>
      <c r="D26" s="166">
        <f>+D27+D35</f>
        <v>46177827.820027858</v>
      </c>
      <c r="E26" s="166">
        <f>+E27+E35</f>
        <v>70275906.968587935</v>
      </c>
      <c r="F26" s="166">
        <f>+F27+F35</f>
        <v>74749068.994287878</v>
      </c>
      <c r="G26" s="166">
        <f>+G27+G35</f>
        <v>58500293.02269645</v>
      </c>
      <c r="H26" s="166">
        <f>+H27+H35</f>
        <v>52099929.651227593</v>
      </c>
      <c r="I26" s="158" t="str">
        <f>'OPĆI DIO'!$C$1</f>
        <v>3041 INSTITUT RUĐER BOŠKOVIĆ</v>
      </c>
      <c r="J26" s="158"/>
      <c r="K26" s="158"/>
      <c r="L26" s="158"/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  <c r="X26" s="158"/>
      <c r="Y26" s="158"/>
      <c r="Z26" s="158"/>
    </row>
    <row r="27" spans="1:26" ht="15.75" customHeight="1">
      <c r="A27" s="159">
        <v>3</v>
      </c>
      <c r="B27" s="159"/>
      <c r="C27" s="159" t="s">
        <v>3116</v>
      </c>
      <c r="D27" s="167">
        <f>SUM(D28:D34)</f>
        <v>37072596.892959043</v>
      </c>
      <c r="E27" s="167">
        <f>SUM(E28:E34)</f>
        <v>35393753.012482464</v>
      </c>
      <c r="F27" s="167">
        <f>SUM(F28:F34)</f>
        <v>36039292.863282658</v>
      </c>
      <c r="G27" s="167">
        <f>SUM(G28:G34)</f>
        <v>34081191.639062151</v>
      </c>
      <c r="H27" s="167">
        <f>SUM(H28:H34)</f>
        <v>32407215.064983096</v>
      </c>
      <c r="I27" s="158" t="str">
        <f>'OPĆI DIO'!$C$1</f>
        <v>3041 INSTITUT RUĐER BOŠKOVIĆ</v>
      </c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</row>
    <row r="28" spans="1:26" ht="15.75" customHeight="1">
      <c r="A28" s="159"/>
      <c r="B28" s="161">
        <v>31</v>
      </c>
      <c r="C28" s="161" t="s">
        <v>3117</v>
      </c>
      <c r="D28" s="168">
        <v>25588678.452452052</v>
      </c>
      <c r="E28" s="168">
        <v>27558305.547959704</v>
      </c>
      <c r="F28" s="169">
        <f>SUMIF('Unos rashoda i izdataka'!$P$3:$P$501,$B28,'Unos rashoda i izdataka'!J$3:J$501)+SUMIF('Unos rashoda P4'!$S$3:$S$501,$B28,'Unos rashoda P4'!H$3:H$501)</f>
        <v>27613152.207138028</v>
      </c>
      <c r="G28" s="169">
        <f>SUMIF('Unos rashoda i izdataka'!$P$3:$P$501,$B28,'Unos rashoda i izdataka'!K$3:K$501)+SUMIF('Unos rashoda P4'!$S$3:$S$501,$B28,'Unos rashoda P4'!I$3:I$501)</f>
        <v>26695150.377392657</v>
      </c>
      <c r="H28" s="169">
        <f>SUMIF('Unos rashoda i izdataka'!$P$3:$P$501,$B28,'Unos rashoda i izdataka'!L$3:L$501)+SUMIF('Unos rashoda P4'!$S$3:$S$501,$B28,'Unos rashoda P4'!J$3:J$501)</f>
        <v>25807687.359976888</v>
      </c>
      <c r="I28" s="158" t="str">
        <f>'OPĆI DIO'!$C$1</f>
        <v>3041 INSTITUT RUĐER BOŠKOVIĆ</v>
      </c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</row>
    <row r="29" spans="1:26" ht="15.75" customHeight="1">
      <c r="A29" s="170"/>
      <c r="B29" s="170">
        <v>32</v>
      </c>
      <c r="C29" s="171" t="s">
        <v>3118</v>
      </c>
      <c r="D29" s="172">
        <v>10731206.833897403</v>
      </c>
      <c r="E29" s="172">
        <v>7518157.4645227604</v>
      </c>
      <c r="F29" s="169">
        <f>SUMIF('Unos rashoda i izdataka'!$P$3:$P$501,$B29,'Unos rashoda i izdataka'!J$3:J$501)+SUMIF('Unos rashoda P4'!$S$3:$S$501,$B29,'Unos rashoda P4'!H$3:H$501)</f>
        <v>7975595.7503836062</v>
      </c>
      <c r="G29" s="169">
        <f>SUMIF('Unos rashoda i izdataka'!$P$3:$P$501,$B29,'Unos rashoda i izdataka'!K$3:K$501)+SUMIF('Unos rashoda P4'!$S$3:$S$501,$B29,'Unos rashoda P4'!I$3:I$501)</f>
        <v>7299990.2921941718</v>
      </c>
      <c r="H29" s="169">
        <f>SUMIF('Unos rashoda i izdataka'!$P$3:$P$501,$B29,'Unos rashoda i izdataka'!L$3:L$501)+SUMIF('Unos rashoda P4'!$S$3:$S$501,$B29,'Unos rashoda P4'!J$3:J$501)</f>
        <v>6534625.2673169095</v>
      </c>
      <c r="I29" s="158" t="str">
        <f>'OPĆI DIO'!$C$1</f>
        <v>3041 INSTITUT RUĐER BOŠKOVIĆ</v>
      </c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</row>
    <row r="30" spans="1:26" ht="15.75" customHeight="1">
      <c r="A30" s="170"/>
      <c r="B30" s="170">
        <v>34</v>
      </c>
      <c r="C30" s="171" t="s">
        <v>3119</v>
      </c>
      <c r="D30" s="172">
        <v>82143.019443891419</v>
      </c>
      <c r="E30" s="172">
        <v>24623</v>
      </c>
      <c r="F30" s="169">
        <f>SUMIF('Unos rashoda i izdataka'!$P$3:$P$501,$B30,'Unos rashoda i izdataka'!J$3:J$501)+SUMIF('Unos rashoda P4'!$S$3:$S$501,$B30,'Unos rashoda P4'!H$3:H$501)</f>
        <v>10093.309292528638</v>
      </c>
      <c r="G30" s="169">
        <f>SUMIF('Unos rashoda i izdataka'!$P$3:$P$501,$B30,'Unos rashoda i izdataka'!K$3:K$501)+SUMIF('Unos rashoda P4'!$S$3:$S$501,$B30,'Unos rashoda P4'!I$3:I$501)</f>
        <v>10648.939834861241</v>
      </c>
      <c r="H30" s="169">
        <f>SUMIF('Unos rashoda i izdataka'!$P$3:$P$501,$B30,'Unos rashoda i izdataka'!L$3:L$501)+SUMIF('Unos rashoda P4'!$S$3:$S$501,$B30,'Unos rashoda P4'!J$3:J$501)</f>
        <v>10904.875224398047</v>
      </c>
      <c r="I30" s="158" t="str">
        <f>'OPĆI DIO'!$C$1</f>
        <v>3041 INSTITUT RUĐER BOŠKOVIĆ</v>
      </c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</row>
    <row r="31" spans="1:26" ht="15.75" customHeight="1">
      <c r="A31" s="170"/>
      <c r="B31" s="170">
        <v>35</v>
      </c>
      <c r="C31" s="171" t="s">
        <v>3120</v>
      </c>
      <c r="D31" s="172">
        <v>0</v>
      </c>
      <c r="E31" s="172">
        <v>0</v>
      </c>
      <c r="F31" s="169">
        <f>SUMIF('Unos rashoda i izdataka'!$P$3:$P$501,$B31,'Unos rashoda i izdataka'!J$3:J$501)+SUMIF('Unos rashoda P4'!$S$3:$S$501,$B31,'Unos rashoda P4'!H$3:H$501)</f>
        <v>0</v>
      </c>
      <c r="G31" s="169">
        <f>SUMIF('Unos rashoda i izdataka'!$P$3:$P$501,$B31,'Unos rashoda i izdataka'!K$3:K$501)+SUMIF('Unos rashoda P4'!$S$3:$S$501,$B31,'Unos rashoda P4'!I$3:I$501)</f>
        <v>0</v>
      </c>
      <c r="H31" s="169">
        <f>SUMIF('Unos rashoda i izdataka'!$P$3:$P$501,$B31,'Unos rashoda i izdataka'!L$3:L$501)+SUMIF('Unos rashoda P4'!$S$3:$S$501,$B31,'Unos rashoda P4'!J$3:J$501)</f>
        <v>0</v>
      </c>
      <c r="I31" s="158" t="str">
        <f>'OPĆI DIO'!$C$1</f>
        <v>3041 INSTITUT RUĐER BOŠKOVIĆ</v>
      </c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</row>
    <row r="32" spans="1:26" ht="31.5" customHeight="1">
      <c r="A32" s="170"/>
      <c r="B32" s="170">
        <v>36</v>
      </c>
      <c r="C32" s="171" t="s">
        <v>3121</v>
      </c>
      <c r="D32" s="172">
        <v>500541.30333797855</v>
      </c>
      <c r="E32" s="172">
        <v>271236</v>
      </c>
      <c r="F32" s="169">
        <f>SUMIF('Unos rashoda i izdataka'!$P$3:$P$501,$B32,'Unos rashoda i izdataka'!J$3:J$501)+SUMIF('Unos rashoda P4'!$S$3:$S$501,$B32,'Unos rashoda P4'!H$3:H$501)</f>
        <v>401803.97000000003</v>
      </c>
      <c r="G32" s="169">
        <f>SUMIF('Unos rashoda i izdataka'!$P$3:$P$501,$B32,'Unos rashoda i izdataka'!K$3:K$501)+SUMIF('Unos rashoda P4'!$S$3:$S$501,$B32,'Unos rashoda P4'!I$3:I$501)</f>
        <v>40192</v>
      </c>
      <c r="H32" s="169">
        <f>SUMIF('Unos rashoda i izdataka'!$P$3:$P$501,$B32,'Unos rashoda i izdataka'!L$3:L$501)+SUMIF('Unos rashoda P4'!$S$3:$S$501,$B32,'Unos rashoda P4'!J$3:J$501)</f>
        <v>20096</v>
      </c>
      <c r="I32" s="158" t="str">
        <f>'OPĆI DIO'!$C$1</f>
        <v>3041 INSTITUT RUĐER BOŠKOVIĆ</v>
      </c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</row>
    <row r="33" spans="1:26" ht="31.5" customHeight="1">
      <c r="A33" s="170"/>
      <c r="B33" s="170">
        <v>37</v>
      </c>
      <c r="C33" s="171" t="s">
        <v>3122</v>
      </c>
      <c r="D33" s="172">
        <v>170027.2838277258</v>
      </c>
      <c r="E33" s="172">
        <v>21431</v>
      </c>
      <c r="F33" s="169">
        <f>SUMIF('Unos rashoda i izdataka'!$P$3:$P$501,$B33,'Unos rashoda i izdataka'!J$3:J$501)+SUMIF('Unos rashoda P4'!$S$3:$S$501,$B33,'Unos rashoda P4'!H$3:H$501)</f>
        <v>38647.626468502625</v>
      </c>
      <c r="G33" s="169">
        <f>SUMIF('Unos rashoda i izdataka'!$P$3:$P$501,$B33,'Unos rashoda i izdataka'!K$3:K$501)+SUMIF('Unos rashoda P4'!$S$3:$S$501,$B33,'Unos rashoda P4'!I$3:I$501)</f>
        <v>35210.029640458044</v>
      </c>
      <c r="H33" s="169">
        <f>SUMIF('Unos rashoda i izdataka'!$P$3:$P$501,$B33,'Unos rashoda i izdataka'!L$3:L$501)+SUMIF('Unos rashoda P4'!$S$3:$S$501,$B33,'Unos rashoda P4'!J$3:J$501)</f>
        <v>33901.562464903931</v>
      </c>
      <c r="I33" s="158" t="str">
        <f>'OPĆI DIO'!$C$1</f>
        <v>3041 INSTITUT RUĐER BOŠKOVIĆ</v>
      </c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</row>
    <row r="34" spans="1:26" ht="15.75" customHeight="1">
      <c r="A34" s="170"/>
      <c r="B34" s="170">
        <v>38</v>
      </c>
      <c r="C34" s="171" t="s">
        <v>3123</v>
      </c>
      <c r="D34" s="172">
        <v>0</v>
      </c>
      <c r="E34" s="172">
        <v>0</v>
      </c>
      <c r="F34" s="169">
        <f>SUMIF('Unos rashoda i izdataka'!$P$3:$P$501,$B34,'Unos rashoda i izdataka'!J$3:J$501)+SUMIF('Unos rashoda P4'!$S$3:$S$501,$B34,'Unos rashoda P4'!H$3:H$501)</f>
        <v>0</v>
      </c>
      <c r="G34" s="169">
        <f>SUMIF('Unos rashoda i izdataka'!$P$3:$P$501,$B34,'Unos rashoda i izdataka'!K$3:K$501)+SUMIF('Unos rashoda P4'!$S$3:$S$501,$B34,'Unos rashoda P4'!I$3:I$501)</f>
        <v>0</v>
      </c>
      <c r="H34" s="169">
        <f>SUMIF('Unos rashoda i izdataka'!$P$3:$P$501,$B34,'Unos rashoda i izdataka'!L$3:L$501)+SUMIF('Unos rashoda P4'!$S$3:$S$501,$B34,'Unos rashoda P4'!J$3:J$501)</f>
        <v>0</v>
      </c>
      <c r="I34" s="158" t="str">
        <f>'OPĆI DIO'!$C$1</f>
        <v>3041 INSTITUT RUĐER BOŠKOVIĆ</v>
      </c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</row>
    <row r="35" spans="1:26" ht="15.75" customHeight="1">
      <c r="A35" s="164">
        <v>4</v>
      </c>
      <c r="B35" s="164"/>
      <c r="C35" s="173" t="s">
        <v>3124</v>
      </c>
      <c r="D35" s="167">
        <f>SUM(D36:D40)</f>
        <v>9105230.9270688165</v>
      </c>
      <c r="E35" s="167">
        <f>SUM(E36:E40)</f>
        <v>34882153.956105478</v>
      </c>
      <c r="F35" s="167">
        <f>SUM(F36:F40)</f>
        <v>38709776.131005213</v>
      </c>
      <c r="G35" s="167">
        <f>SUM(G36:G40)</f>
        <v>24419101.383634303</v>
      </c>
      <c r="H35" s="167">
        <f>SUM(H36:H40)</f>
        <v>19692714.586244494</v>
      </c>
      <c r="I35" s="158" t="str">
        <f>'OPĆI DIO'!$C$1</f>
        <v>3041 INSTITUT RUĐER BOŠKOVIĆ</v>
      </c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</row>
    <row r="36" spans="1:26" ht="34.5" customHeight="1">
      <c r="A36" s="161"/>
      <c r="B36" s="161">
        <v>41</v>
      </c>
      <c r="C36" s="174" t="s">
        <v>3125</v>
      </c>
      <c r="D36" s="168">
        <v>0</v>
      </c>
      <c r="E36" s="168">
        <v>0</v>
      </c>
      <c r="F36" s="169">
        <f>SUMIF('Unos rashoda i izdataka'!$P$3:$P$501,$B36,'Unos rashoda i izdataka'!J$3:J$501)+SUMIF('Unos rashoda P4'!$S$3:$S$501,$B36,'Unos rashoda P4'!H$3:H$501)</f>
        <v>0</v>
      </c>
      <c r="G36" s="169">
        <f>SUMIF('Unos rashoda i izdataka'!$P$3:$P$501,$B36,'Unos rashoda i izdataka'!K$3:K$501)+SUMIF('Unos rashoda P4'!$S$3:$S$501,$B36,'Unos rashoda P4'!I$3:I$501)</f>
        <v>0</v>
      </c>
      <c r="H36" s="169">
        <f>SUMIF('Unos rashoda i izdataka'!$P$3:$P$501,$B36,'Unos rashoda i izdataka'!L$3:L$501)+SUMIF('Unos rashoda P4'!$S$3:$S$501,$B36,'Unos rashoda P4'!J$3:J$501)</f>
        <v>0</v>
      </c>
      <c r="I36" s="158" t="str">
        <f>'OPĆI DIO'!$C$1</f>
        <v>3041 INSTITUT RUĐER BOŠKOVIĆ</v>
      </c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</row>
    <row r="37" spans="1:26" ht="34.5" customHeight="1">
      <c r="A37" s="161"/>
      <c r="B37" s="161">
        <v>42</v>
      </c>
      <c r="C37" s="174" t="s">
        <v>3126</v>
      </c>
      <c r="D37" s="168">
        <v>9105230.9270688165</v>
      </c>
      <c r="E37" s="168">
        <v>34865316.956105478</v>
      </c>
      <c r="F37" s="169">
        <f>SUMIF('Unos rashoda i izdataka'!$P$3:$P$501,$B37,'Unos rashoda i izdataka'!J$3:J$501)+SUMIF('Unos rashoda P4'!$S$3:$S$501,$B37,'Unos rashoda P4'!H$3:H$501)</f>
        <v>38695405.140044674</v>
      </c>
      <c r="G37" s="169">
        <f>SUMIF('Unos rashoda i izdataka'!$P$3:$P$501,$B37,'Unos rashoda i izdataka'!K$3:K$501)+SUMIF('Unos rashoda P4'!$S$3:$S$501,$B37,'Unos rashoda P4'!I$3:I$501)</f>
        <v>24405179.034771375</v>
      </c>
      <c r="H37" s="169">
        <f>SUMIF('Unos rashoda i izdataka'!$P$3:$P$501,$B37,'Unos rashoda i izdataka'!L$3:L$501)+SUMIF('Unos rashoda P4'!$S$3:$S$501,$B37,'Unos rashoda P4'!J$3:J$501)</f>
        <v>19678792.237381566</v>
      </c>
      <c r="I37" s="158" t="str">
        <f>'OPĆI DIO'!$C$1</f>
        <v>3041 INSTITUT RUĐER BOŠKOVIĆ</v>
      </c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</row>
    <row r="38" spans="1:26" ht="34.5" customHeight="1">
      <c r="A38" s="161"/>
      <c r="B38" s="161">
        <v>43</v>
      </c>
      <c r="C38" s="174" t="s">
        <v>3127</v>
      </c>
      <c r="D38" s="168">
        <v>0</v>
      </c>
      <c r="E38" s="168">
        <v>0</v>
      </c>
      <c r="F38" s="169">
        <f>SUMIF('Unos rashoda i izdataka'!$P$3:$P$501,$B38,'Unos rashoda i izdataka'!J$3:J$501)+SUMIF('Unos rashoda P4'!$S$3:$S$501,$B38,'Unos rashoda P4'!H$3:H$501)</f>
        <v>0</v>
      </c>
      <c r="G38" s="169">
        <f>SUMIF('Unos rashoda i izdataka'!$P$3:$P$501,$B38,'Unos rashoda i izdataka'!K$3:K$501)+SUMIF('Unos rashoda P4'!$S$3:$S$501,$B38,'Unos rashoda P4'!I$3:I$501)</f>
        <v>0</v>
      </c>
      <c r="H38" s="169">
        <f>SUMIF('Unos rashoda i izdataka'!$P$3:$P$501,$B38,'Unos rashoda i izdataka'!L$3:L$501)+SUMIF('Unos rashoda P4'!$S$3:$S$501,$B38,'Unos rashoda P4'!J$3:J$501)</f>
        <v>0</v>
      </c>
      <c r="I38" s="158" t="str">
        <f>'OPĆI DIO'!$C$1</f>
        <v>3041 INSTITUT RUĐER BOŠKOVIĆ</v>
      </c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</row>
    <row r="39" spans="1:26" ht="34.5" customHeight="1">
      <c r="A39" s="161"/>
      <c r="B39" s="161">
        <v>44</v>
      </c>
      <c r="C39" s="174" t="s">
        <v>3128</v>
      </c>
      <c r="D39" s="168">
        <v>0</v>
      </c>
      <c r="E39" s="168">
        <v>0</v>
      </c>
      <c r="F39" s="169">
        <f>SUMIF('Unos rashoda i izdataka'!$P$3:$P$501,$B39,'Unos rashoda i izdataka'!J$3:J$501)+SUMIF('Unos rashoda P4'!$S$3:$S$501,$B39,'Unos rashoda P4'!H$3:H$501)</f>
        <v>0</v>
      </c>
      <c r="G39" s="169">
        <f>SUMIF('Unos rashoda i izdataka'!$P$3:$P$501,$B39,'Unos rashoda i izdataka'!K$3:K$501)+SUMIF('Unos rashoda P4'!$S$3:$S$501,$B39,'Unos rashoda P4'!I$3:I$501)</f>
        <v>0</v>
      </c>
      <c r="H39" s="169">
        <f>SUMIF('Unos rashoda i izdataka'!$P$3:$P$501,$B39,'Unos rashoda i izdataka'!L$3:L$501)+SUMIF('Unos rashoda P4'!$S$3:$S$501,$B39,'Unos rashoda P4'!J$3:J$501)</f>
        <v>0</v>
      </c>
      <c r="I39" s="158" t="str">
        <f>'OPĆI DIO'!$C$1</f>
        <v>3041 INSTITUT RUĐER BOŠKOVIĆ</v>
      </c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</row>
    <row r="40" spans="1:26" ht="34.5" customHeight="1">
      <c r="A40" s="161"/>
      <c r="B40" s="161">
        <v>45</v>
      </c>
      <c r="C40" s="174" t="s">
        <v>3129</v>
      </c>
      <c r="D40" s="168">
        <v>0</v>
      </c>
      <c r="E40" s="168">
        <v>16837</v>
      </c>
      <c r="F40" s="169">
        <f>SUMIF('Unos rashoda i izdataka'!$P$3:$P$501,$B40,'Unos rashoda i izdataka'!J$3:J$501)+SUMIF('Unos rashoda P4'!$S$3:$S$501,$B40,'Unos rashoda P4'!H$3:H$501)</f>
        <v>14370.990960536403</v>
      </c>
      <c r="G40" s="169">
        <f>SUMIF('Unos rashoda i izdataka'!$P$3:$P$501,$B40,'Unos rashoda i izdataka'!K$3:K$501)+SUMIF('Unos rashoda P4'!$S$3:$S$501,$B40,'Unos rashoda P4'!I$3:I$501)</f>
        <v>13922.348862925704</v>
      </c>
      <c r="H40" s="169">
        <f>SUMIF('Unos rashoda i izdataka'!$P$3:$P$501,$B40,'Unos rashoda i izdataka'!L$3:L$501)+SUMIF('Unos rashoda P4'!$S$3:$S$501,$B40,'Unos rashoda P4'!J$3:J$501)</f>
        <v>13922.348862925704</v>
      </c>
      <c r="I40" s="158" t="str">
        <f>'OPĆI DIO'!$C$1</f>
        <v>3041 INSTITUT RUĐER BOŠKOVIĆ</v>
      </c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</row>
    <row r="41" spans="1:26" ht="15.75" customHeight="1">
      <c r="A41" s="59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</row>
    <row r="42" spans="1:26" ht="15.75" customHeight="1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</row>
    <row r="43" spans="1:26" ht="15.75" customHeight="1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</row>
    <row r="44" spans="1:26" ht="15.75" customHeight="1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</row>
    <row r="45" spans="1:26" ht="15.75" customHeight="1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</row>
    <row r="46" spans="1:26" ht="15.75" customHeight="1">
      <c r="A46" s="59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</row>
    <row r="47" spans="1:26" ht="15.75" customHeight="1">
      <c r="A47" s="59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</row>
    <row r="48" spans="1:26" ht="15.75" customHeight="1">
      <c r="A48" s="59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</row>
    <row r="49" spans="1:26" ht="15.75" customHeight="1">
      <c r="A49" s="59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</row>
    <row r="50" spans="1:26" ht="15.75" customHeight="1">
      <c r="A50" s="5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</row>
    <row r="51" spans="1:26" ht="15.75" customHeight="1">
      <c r="A51" s="59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</row>
    <row r="52" spans="1:26" ht="15.75" customHeight="1">
      <c r="A52" s="59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</row>
    <row r="53" spans="1:26" ht="15.75" customHeight="1">
      <c r="A53" s="59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</row>
    <row r="54" spans="1:26" ht="15.75" customHeight="1">
      <c r="A54" s="59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</row>
    <row r="55" spans="1:26" ht="15.75" customHeight="1">
      <c r="A55" s="59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</row>
    <row r="56" spans="1:26" ht="15.75" customHeight="1">
      <c r="A56" s="59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</row>
    <row r="57" spans="1:26" ht="15.75" customHeight="1">
      <c r="A57" s="59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</row>
    <row r="58" spans="1:26" ht="15.75" customHeight="1">
      <c r="A58" s="59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</row>
    <row r="59" spans="1:26" ht="15.75" customHeight="1">
      <c r="A59" s="59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</row>
    <row r="60" spans="1:26" ht="15.75" customHeight="1">
      <c r="A60" s="59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</row>
    <row r="61" spans="1:26" ht="15.75" customHeight="1">
      <c r="A61" s="59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</row>
    <row r="62" spans="1:26" ht="15.75" customHeight="1">
      <c r="A62" s="59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</row>
    <row r="63" spans="1:26" ht="15.75" customHeight="1">
      <c r="A63" s="59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</row>
    <row r="64" spans="1:26" ht="15.75" customHeight="1">
      <c r="A64" s="59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</row>
    <row r="65" spans="1:26" ht="15.75" customHeight="1">
      <c r="A65" s="59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</row>
    <row r="66" spans="1:26" ht="15.75" customHeight="1">
      <c r="A66" s="59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</row>
    <row r="67" spans="1:26" ht="15.75" customHeight="1">
      <c r="A67" s="59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</row>
    <row r="68" spans="1:26" ht="15.75" customHeight="1">
      <c r="A68" s="59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</row>
    <row r="69" spans="1:26" ht="15.75" customHeight="1">
      <c r="A69" s="59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</row>
    <row r="70" spans="1:26" ht="15.75" customHeight="1">
      <c r="A70" s="59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</row>
    <row r="71" spans="1:26" ht="15.75" customHeight="1">
      <c r="A71" s="59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</row>
    <row r="72" spans="1:26" ht="15.75" customHeight="1">
      <c r="A72" s="59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</row>
    <row r="73" spans="1:26" ht="15.75" customHeight="1">
      <c r="A73" s="59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</row>
    <row r="74" spans="1:26" ht="15.75" customHeight="1">
      <c r="A74" s="59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</row>
    <row r="75" spans="1:26" ht="15.75" customHeight="1">
      <c r="A75" s="59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</row>
    <row r="76" spans="1:26" ht="15.75" customHeight="1">
      <c r="A76" s="59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</row>
    <row r="77" spans="1:26" ht="15.75" customHeight="1">
      <c r="A77" s="59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</row>
    <row r="78" spans="1:26" ht="15.75" customHeight="1">
      <c r="A78" s="59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</row>
    <row r="79" spans="1:26" ht="15.75" customHeight="1">
      <c r="A79" s="59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</row>
    <row r="80" spans="1:26" ht="15.75" customHeight="1">
      <c r="A80" s="59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</row>
    <row r="81" spans="1:26" ht="15.75" customHeight="1">
      <c r="A81" s="59"/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</row>
    <row r="82" spans="1:26" ht="15.75" customHeight="1">
      <c r="A82" s="59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</row>
    <row r="83" spans="1:26" ht="15.75" customHeight="1">
      <c r="A83" s="59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  <c r="Z83" s="59"/>
    </row>
    <row r="84" spans="1:26" ht="15.75" customHeight="1">
      <c r="A84" s="59"/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</row>
    <row r="85" spans="1:26" ht="15.75" customHeight="1">
      <c r="A85" s="59"/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</row>
    <row r="86" spans="1:26" ht="15.75" customHeight="1">
      <c r="A86" s="59"/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</row>
    <row r="87" spans="1:26" ht="15.75" customHeight="1">
      <c r="A87" s="59"/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</row>
    <row r="88" spans="1:26" ht="15.75" customHeight="1">
      <c r="A88" s="59"/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</row>
    <row r="89" spans="1:26" ht="15.75" customHeight="1">
      <c r="A89" s="59"/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</row>
    <row r="90" spans="1:26" ht="15.75" customHeight="1">
      <c r="A90" s="59"/>
      <c r="B90" s="59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  <c r="Z90" s="59"/>
    </row>
    <row r="91" spans="1:26" ht="15.75" customHeight="1">
      <c r="A91" s="59"/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</row>
    <row r="92" spans="1:26" ht="15.75" customHeight="1">
      <c r="A92" s="59"/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59"/>
      <c r="Z92" s="59"/>
    </row>
    <row r="93" spans="1:26" ht="15.75" customHeight="1">
      <c r="A93" s="59"/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  <c r="Z93" s="59"/>
    </row>
    <row r="94" spans="1:26" ht="15.75" customHeight="1">
      <c r="A94" s="59"/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</row>
    <row r="95" spans="1:26" ht="15.75" customHeight="1">
      <c r="A95" s="59"/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</row>
    <row r="96" spans="1:26" ht="15.75" customHeight="1">
      <c r="A96" s="59"/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</row>
    <row r="97" spans="1:26" ht="15.75" customHeight="1">
      <c r="A97" s="59"/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Z97" s="59"/>
    </row>
    <row r="98" spans="1:26" ht="15.75" customHeight="1">
      <c r="A98" s="59"/>
      <c r="B98" s="59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  <c r="Z98" s="59"/>
    </row>
    <row r="99" spans="1:26" ht="15.75" customHeight="1">
      <c r="A99" s="59"/>
      <c r="B99" s="5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Z99" s="59"/>
    </row>
    <row r="100" spans="1:26" ht="15.75" customHeight="1">
      <c r="A100" s="59"/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</row>
    <row r="101" spans="1:26" ht="15.75" customHeight="1">
      <c r="A101" s="59"/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Z101" s="59"/>
    </row>
    <row r="102" spans="1:26" ht="15.75" customHeight="1">
      <c r="A102" s="59"/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</row>
    <row r="103" spans="1:26" ht="15.75" customHeight="1">
      <c r="A103" s="59"/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  <c r="W103" s="59"/>
      <c r="X103" s="59"/>
      <c r="Y103" s="59"/>
      <c r="Z103" s="59"/>
    </row>
    <row r="104" spans="1:26" ht="15.75" customHeight="1">
      <c r="A104" s="59"/>
      <c r="B104" s="5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</row>
    <row r="105" spans="1:26" ht="15.75" customHeight="1">
      <c r="A105" s="59"/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</row>
    <row r="106" spans="1:26" ht="15.75" customHeight="1">
      <c r="A106" s="59"/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</row>
    <row r="107" spans="1:26" ht="15.75" customHeight="1">
      <c r="A107" s="59"/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</row>
    <row r="108" spans="1:26" ht="15.75" customHeight="1">
      <c r="A108" s="59"/>
      <c r="B108" s="59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</row>
    <row r="109" spans="1:26" ht="15.75" customHeight="1">
      <c r="A109" s="59"/>
      <c r="B109" s="5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</row>
    <row r="110" spans="1:26" ht="15.75" customHeight="1">
      <c r="A110" s="59"/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  <c r="Z110" s="59"/>
    </row>
    <row r="111" spans="1:26" ht="15.75" customHeight="1">
      <c r="A111" s="59"/>
      <c r="B111" s="59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  <c r="P111" s="59"/>
      <c r="Q111" s="59"/>
      <c r="R111" s="59"/>
      <c r="S111" s="59"/>
      <c r="T111" s="59"/>
      <c r="U111" s="59"/>
      <c r="V111" s="59"/>
      <c r="W111" s="59"/>
      <c r="X111" s="59"/>
      <c r="Y111" s="59"/>
      <c r="Z111" s="59"/>
    </row>
    <row r="112" spans="1:26" ht="15.75" customHeight="1">
      <c r="A112" s="59"/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</row>
    <row r="113" spans="1:26" ht="15.75" customHeight="1">
      <c r="A113" s="59"/>
      <c r="B113" s="59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  <c r="Z113" s="59"/>
    </row>
    <row r="114" spans="1:26" ht="15.75" customHeight="1">
      <c r="A114" s="59"/>
      <c r="B114" s="59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  <c r="Z114" s="59"/>
    </row>
    <row r="115" spans="1:26" ht="15.75" customHeight="1">
      <c r="A115" s="59"/>
      <c r="B115" s="59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  <c r="Z115" s="59"/>
    </row>
    <row r="116" spans="1:26" ht="15.75" customHeight="1">
      <c r="A116" s="59"/>
      <c r="B116" s="59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  <c r="P116" s="59"/>
      <c r="Q116" s="59"/>
      <c r="R116" s="59"/>
      <c r="S116" s="59"/>
      <c r="T116" s="59"/>
      <c r="U116" s="59"/>
      <c r="V116" s="59"/>
      <c r="W116" s="59"/>
      <c r="X116" s="59"/>
      <c r="Y116" s="59"/>
      <c r="Z116" s="59"/>
    </row>
    <row r="117" spans="1:26" ht="15.75" customHeight="1">
      <c r="A117" s="59"/>
      <c r="B117" s="59"/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59"/>
      <c r="W117" s="59"/>
      <c r="X117" s="59"/>
      <c r="Y117" s="59"/>
      <c r="Z117" s="59"/>
    </row>
    <row r="118" spans="1:26" ht="15.75" customHeight="1">
      <c r="A118" s="59"/>
      <c r="B118" s="59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</row>
    <row r="119" spans="1:26" ht="15.75" customHeight="1">
      <c r="A119" s="59"/>
      <c r="B119" s="5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</row>
    <row r="120" spans="1:26" ht="15.75" customHeight="1">
      <c r="A120" s="59"/>
      <c r="B120" s="59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59"/>
      <c r="Z120" s="59"/>
    </row>
    <row r="121" spans="1:26" ht="15.75" customHeight="1">
      <c r="A121" s="59"/>
      <c r="B121" s="59"/>
      <c r="C121" s="59"/>
      <c r="D121" s="59"/>
      <c r="E121" s="59"/>
      <c r="F121" s="59"/>
      <c r="G121" s="59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</row>
    <row r="122" spans="1:26" ht="15.75" customHeight="1">
      <c r="A122" s="59"/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</row>
    <row r="123" spans="1:26" ht="15.75" customHeight="1">
      <c r="A123" s="59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</row>
    <row r="124" spans="1:26" ht="15.75" customHeight="1">
      <c r="A124" s="59"/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</row>
    <row r="125" spans="1:26" ht="15.75" customHeight="1">
      <c r="A125" s="59"/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Z125" s="59"/>
    </row>
    <row r="126" spans="1:26" ht="15.75" customHeight="1">
      <c r="A126" s="59"/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</row>
    <row r="127" spans="1:26" ht="15.75" customHeight="1">
      <c r="A127" s="59"/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  <c r="Z127" s="59"/>
    </row>
    <row r="128" spans="1:26" ht="15.75" customHeight="1">
      <c r="A128" s="59"/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  <c r="Z128" s="59"/>
    </row>
    <row r="129" spans="1:26" ht="15.75" customHeight="1">
      <c r="A129" s="59"/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  <c r="Z129" s="59"/>
    </row>
    <row r="130" spans="1:26" ht="15.75" customHeight="1">
      <c r="A130" s="59"/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  <c r="Z130" s="59"/>
    </row>
    <row r="131" spans="1:26" ht="15.75" customHeight="1">
      <c r="A131" s="59"/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  <c r="Z131" s="59"/>
    </row>
    <row r="132" spans="1:26" ht="15.75" customHeight="1">
      <c r="A132" s="59"/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</row>
    <row r="133" spans="1:26" ht="15.75" customHeight="1">
      <c r="A133" s="59"/>
      <c r="B133" s="59"/>
      <c r="C133" s="59"/>
      <c r="D133" s="59"/>
      <c r="E133" s="59"/>
      <c r="F133" s="59"/>
      <c r="G133" s="59"/>
      <c r="H133" s="59"/>
      <c r="I133" s="59"/>
      <c r="J133" s="59"/>
      <c r="K133" s="59"/>
      <c r="L133" s="59"/>
      <c r="M133" s="59"/>
      <c r="N133" s="59"/>
      <c r="O133" s="59"/>
      <c r="P133" s="59"/>
      <c r="Q133" s="59"/>
      <c r="R133" s="59"/>
      <c r="S133" s="59"/>
      <c r="T133" s="59"/>
      <c r="U133" s="59"/>
      <c r="V133" s="59"/>
      <c r="W133" s="59"/>
      <c r="X133" s="59"/>
      <c r="Y133" s="59"/>
      <c r="Z133" s="59"/>
    </row>
    <row r="134" spans="1:26" ht="15.75" customHeight="1">
      <c r="A134" s="59"/>
      <c r="B134" s="59"/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59"/>
    </row>
    <row r="135" spans="1:26" ht="15.75" customHeight="1">
      <c r="A135" s="59"/>
      <c r="B135" s="59"/>
      <c r="C135" s="59"/>
      <c r="D135" s="59"/>
      <c r="E135" s="59"/>
      <c r="F135" s="59"/>
      <c r="G135" s="59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</row>
    <row r="136" spans="1:26" ht="15.75" customHeight="1">
      <c r="A136" s="59"/>
      <c r="B136" s="59"/>
      <c r="C136" s="59"/>
      <c r="D136" s="59"/>
      <c r="E136" s="59"/>
      <c r="F136" s="59"/>
      <c r="G136" s="59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</row>
    <row r="137" spans="1:26" ht="15.75" customHeight="1">
      <c r="A137" s="59"/>
      <c r="B137" s="59"/>
      <c r="C137" s="59"/>
      <c r="D137" s="59"/>
      <c r="E137" s="59"/>
      <c r="F137" s="59"/>
      <c r="G137" s="59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  <c r="Z137" s="59"/>
    </row>
    <row r="138" spans="1:26" ht="15.75" customHeight="1">
      <c r="A138" s="59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59"/>
      <c r="T138" s="59"/>
      <c r="U138" s="59"/>
      <c r="V138" s="59"/>
      <c r="W138" s="59"/>
      <c r="X138" s="59"/>
      <c r="Y138" s="59"/>
      <c r="Z138" s="59"/>
    </row>
    <row r="139" spans="1:26" ht="15.75" customHeight="1">
      <c r="A139" s="59"/>
      <c r="B139" s="59"/>
      <c r="C139" s="59"/>
      <c r="D139" s="59"/>
      <c r="E139" s="59"/>
      <c r="F139" s="59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</row>
    <row r="140" spans="1:26" ht="15.75" customHeight="1">
      <c r="A140" s="59"/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</row>
    <row r="141" spans="1:26" ht="15.75" customHeight="1">
      <c r="A141" s="59"/>
      <c r="B141" s="59"/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  <c r="Z141" s="59"/>
    </row>
    <row r="142" spans="1:26" ht="15.75" customHeight="1">
      <c r="A142" s="59"/>
      <c r="B142" s="59"/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</row>
    <row r="143" spans="1:26" ht="15.75" customHeight="1">
      <c r="A143" s="59"/>
      <c r="B143" s="59"/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59"/>
    </row>
    <row r="144" spans="1:26" ht="15.75" customHeight="1">
      <c r="A144" s="59"/>
      <c r="B144" s="59"/>
      <c r="C144" s="59"/>
      <c r="D144" s="59"/>
      <c r="E144" s="59"/>
      <c r="F144" s="59"/>
      <c r="G144" s="59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59"/>
    </row>
    <row r="145" spans="1:26" ht="15.75" customHeight="1">
      <c r="A145" s="59"/>
      <c r="B145" s="59"/>
      <c r="C145" s="59"/>
      <c r="D145" s="59"/>
      <c r="E145" s="59"/>
      <c r="F145" s="59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  <c r="Z145" s="59"/>
    </row>
    <row r="146" spans="1:26" ht="15.75" customHeight="1">
      <c r="A146" s="59"/>
      <c r="B146" s="59"/>
      <c r="C146" s="59"/>
      <c r="D146" s="59"/>
      <c r="E146" s="59"/>
      <c r="F146" s="59"/>
      <c r="G146" s="59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</row>
    <row r="147" spans="1:26" ht="15.75" customHeight="1">
      <c r="A147" s="59"/>
      <c r="B147" s="59"/>
      <c r="C147" s="59"/>
      <c r="D147" s="59"/>
      <c r="E147" s="59"/>
      <c r="F147" s="59"/>
      <c r="G147" s="59"/>
      <c r="H147" s="59"/>
      <c r="I147" s="59"/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  <c r="Z147" s="59"/>
    </row>
    <row r="148" spans="1:26" ht="15.75" customHeight="1">
      <c r="A148" s="59"/>
      <c r="B148" s="59"/>
      <c r="C148" s="59"/>
      <c r="D148" s="59"/>
      <c r="E148" s="59"/>
      <c r="F148" s="59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</row>
    <row r="149" spans="1:26" ht="15.75" customHeight="1">
      <c r="A149" s="59"/>
      <c r="B149" s="59"/>
      <c r="C149" s="59"/>
      <c r="D149" s="59"/>
      <c r="E149" s="59"/>
      <c r="F149" s="59"/>
      <c r="G149" s="59"/>
      <c r="H149" s="59"/>
      <c r="I149" s="59"/>
      <c r="J149" s="59"/>
      <c r="K149" s="59"/>
      <c r="L149" s="59"/>
      <c r="M149" s="59"/>
      <c r="N149" s="59"/>
      <c r="O149" s="59"/>
      <c r="P149" s="59"/>
      <c r="Q149" s="59"/>
      <c r="R149" s="59"/>
      <c r="S149" s="59"/>
      <c r="T149" s="59"/>
      <c r="U149" s="59"/>
      <c r="V149" s="59"/>
      <c r="W149" s="59"/>
      <c r="X149" s="59"/>
      <c r="Y149" s="59"/>
      <c r="Z149" s="59"/>
    </row>
    <row r="150" spans="1:26" ht="15.75" customHeight="1">
      <c r="A150" s="59"/>
      <c r="B150" s="59"/>
      <c r="C150" s="59"/>
      <c r="D150" s="59"/>
      <c r="E150" s="59"/>
      <c r="F150" s="59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  <c r="Z150" s="59"/>
    </row>
    <row r="151" spans="1:26" ht="15.75" customHeight="1">
      <c r="A151" s="59"/>
      <c r="B151" s="59"/>
      <c r="C151" s="59"/>
      <c r="D151" s="59"/>
      <c r="E151" s="59"/>
      <c r="F151" s="59"/>
      <c r="G151" s="59"/>
      <c r="H151" s="59"/>
      <c r="I151" s="59"/>
      <c r="J151" s="59"/>
      <c r="K151" s="59"/>
      <c r="L151" s="59"/>
      <c r="M151" s="59"/>
      <c r="N151" s="59"/>
      <c r="O151" s="59"/>
      <c r="P151" s="59"/>
      <c r="Q151" s="59"/>
      <c r="R151" s="59"/>
      <c r="S151" s="59"/>
      <c r="T151" s="59"/>
      <c r="U151" s="59"/>
      <c r="V151" s="59"/>
      <c r="W151" s="59"/>
      <c r="X151" s="59"/>
      <c r="Y151" s="59"/>
      <c r="Z151" s="59"/>
    </row>
    <row r="152" spans="1:26" ht="15.75" customHeight="1">
      <c r="A152" s="59"/>
      <c r="B152" s="59"/>
      <c r="C152" s="59"/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9"/>
      <c r="W152" s="59"/>
      <c r="X152" s="59"/>
      <c r="Y152" s="59"/>
      <c r="Z152" s="59"/>
    </row>
    <row r="153" spans="1:26" ht="15.75" customHeight="1">
      <c r="A153" s="59"/>
      <c r="B153" s="59"/>
      <c r="C153" s="59"/>
      <c r="D153" s="59"/>
      <c r="E153" s="59"/>
      <c r="F153" s="59"/>
      <c r="G153" s="59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59"/>
    </row>
    <row r="154" spans="1:26" ht="15.75" customHeight="1">
      <c r="A154" s="59"/>
      <c r="B154" s="59"/>
      <c r="C154" s="59"/>
      <c r="D154" s="59"/>
      <c r="E154" s="59"/>
      <c r="F154" s="59"/>
      <c r="G154" s="59"/>
      <c r="H154" s="59"/>
      <c r="I154" s="59"/>
      <c r="J154" s="59"/>
      <c r="K154" s="59"/>
      <c r="L154" s="59"/>
      <c r="M154" s="59"/>
      <c r="N154" s="59"/>
      <c r="O154" s="59"/>
      <c r="P154" s="59"/>
      <c r="Q154" s="59"/>
      <c r="R154" s="59"/>
      <c r="S154" s="59"/>
      <c r="T154" s="59"/>
      <c r="U154" s="59"/>
      <c r="V154" s="59"/>
      <c r="W154" s="59"/>
      <c r="X154" s="59"/>
      <c r="Y154" s="59"/>
      <c r="Z154" s="59"/>
    </row>
    <row r="155" spans="1:26" ht="15.75" customHeight="1">
      <c r="A155" s="59"/>
      <c r="B155" s="59"/>
      <c r="C155" s="59"/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59"/>
      <c r="W155" s="59"/>
      <c r="X155" s="59"/>
      <c r="Y155" s="59"/>
      <c r="Z155" s="59"/>
    </row>
    <row r="156" spans="1:26" ht="15.75" customHeight="1">
      <c r="A156" s="59"/>
      <c r="B156" s="59"/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</row>
    <row r="157" spans="1:26" ht="15.75" customHeight="1">
      <c r="A157" s="59"/>
      <c r="B157" s="59"/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59"/>
      <c r="Z157" s="59"/>
    </row>
    <row r="158" spans="1:26" ht="15.75" customHeight="1">
      <c r="A158" s="59"/>
      <c r="B158" s="59"/>
      <c r="C158" s="59"/>
      <c r="D158" s="59"/>
      <c r="E158" s="59"/>
      <c r="F158" s="59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</row>
    <row r="159" spans="1:26" ht="15.75" customHeight="1">
      <c r="A159" s="59"/>
      <c r="B159" s="59"/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</row>
    <row r="160" spans="1:26" ht="15.75" customHeight="1">
      <c r="A160" s="59"/>
      <c r="B160" s="59"/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</row>
    <row r="161" spans="1:26" ht="15.75" customHeight="1">
      <c r="A161" s="59"/>
      <c r="B161" s="59"/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59"/>
      <c r="U161" s="59"/>
      <c r="V161" s="59"/>
      <c r="W161" s="59"/>
      <c r="X161" s="59"/>
      <c r="Y161" s="59"/>
      <c r="Z161" s="59"/>
    </row>
    <row r="162" spans="1:26" ht="15.75" customHeight="1">
      <c r="A162" s="59"/>
      <c r="B162" s="59"/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59"/>
      <c r="Z162" s="59"/>
    </row>
    <row r="163" spans="1:26" ht="15.75" customHeight="1">
      <c r="A163" s="59"/>
      <c r="B163" s="59"/>
      <c r="C163" s="59"/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  <c r="Z163" s="59"/>
    </row>
    <row r="164" spans="1:26" ht="15.75" customHeight="1">
      <c r="A164" s="59"/>
      <c r="B164" s="59"/>
      <c r="C164" s="59"/>
      <c r="D164" s="59"/>
      <c r="E164" s="59"/>
      <c r="F164" s="59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  <c r="Z164" s="59"/>
    </row>
    <row r="165" spans="1:26" ht="15.75" customHeight="1">
      <c r="A165" s="59"/>
      <c r="B165" s="59"/>
      <c r="C165" s="59"/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59"/>
      <c r="Z165" s="59"/>
    </row>
    <row r="166" spans="1:26" ht="15.75" customHeight="1">
      <c r="A166" s="59"/>
      <c r="B166" s="59"/>
      <c r="C166" s="59"/>
      <c r="D166" s="59"/>
      <c r="E166" s="59"/>
      <c r="F166" s="59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  <c r="Z166" s="59"/>
    </row>
    <row r="167" spans="1:26" ht="15.75" customHeight="1">
      <c r="A167" s="59"/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L167" s="59"/>
      <c r="M167" s="59"/>
      <c r="N167" s="59"/>
      <c r="O167" s="59"/>
      <c r="P167" s="59"/>
      <c r="Q167" s="59"/>
      <c r="R167" s="59"/>
      <c r="S167" s="59"/>
      <c r="T167" s="59"/>
      <c r="U167" s="59"/>
      <c r="V167" s="59"/>
      <c r="W167" s="59"/>
      <c r="X167" s="59"/>
      <c r="Y167" s="59"/>
      <c r="Z167" s="59"/>
    </row>
    <row r="168" spans="1:26" ht="15.75" customHeight="1">
      <c r="A168" s="59"/>
      <c r="B168" s="59"/>
      <c r="C168" s="59"/>
      <c r="D168" s="59"/>
      <c r="E168" s="59"/>
      <c r="F168" s="59"/>
      <c r="G168" s="59"/>
      <c r="H168" s="59"/>
      <c r="I168" s="59"/>
      <c r="J168" s="59"/>
      <c r="K168" s="59"/>
      <c r="L168" s="59"/>
      <c r="M168" s="59"/>
      <c r="N168" s="59"/>
      <c r="O168" s="59"/>
      <c r="P168" s="59"/>
      <c r="Q168" s="59"/>
      <c r="R168" s="59"/>
      <c r="S168" s="59"/>
      <c r="T168" s="59"/>
      <c r="U168" s="59"/>
      <c r="V168" s="59"/>
      <c r="W168" s="59"/>
      <c r="X168" s="59"/>
      <c r="Y168" s="59"/>
      <c r="Z168" s="59"/>
    </row>
    <row r="169" spans="1:26" ht="15.75" customHeight="1">
      <c r="A169" s="59"/>
      <c r="B169" s="59"/>
      <c r="C169" s="59"/>
      <c r="D169" s="59"/>
      <c r="E169" s="59"/>
      <c r="F169" s="59"/>
      <c r="G169" s="59"/>
      <c r="H169" s="59"/>
      <c r="I169" s="59"/>
      <c r="J169" s="59"/>
      <c r="K169" s="59"/>
      <c r="L169" s="59"/>
      <c r="M169" s="59"/>
      <c r="N169" s="59"/>
      <c r="O169" s="59"/>
      <c r="P169" s="59"/>
      <c r="Q169" s="59"/>
      <c r="R169" s="59"/>
      <c r="S169" s="59"/>
      <c r="T169" s="59"/>
      <c r="U169" s="59"/>
      <c r="V169" s="59"/>
      <c r="W169" s="59"/>
      <c r="X169" s="59"/>
      <c r="Y169" s="59"/>
      <c r="Z169" s="59"/>
    </row>
    <row r="170" spans="1:26" ht="15.75" customHeight="1">
      <c r="A170" s="59"/>
      <c r="B170" s="59"/>
      <c r="C170" s="59"/>
      <c r="D170" s="59"/>
      <c r="E170" s="59"/>
      <c r="F170" s="59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59"/>
      <c r="Z170" s="59"/>
    </row>
    <row r="171" spans="1:26" ht="15.75" customHeight="1">
      <c r="A171" s="59"/>
      <c r="B171" s="59"/>
      <c r="C171" s="59"/>
      <c r="D171" s="59"/>
      <c r="E171" s="59"/>
      <c r="F171" s="59"/>
      <c r="G171" s="59"/>
      <c r="H171" s="59"/>
      <c r="I171" s="59"/>
      <c r="J171" s="59"/>
      <c r="K171" s="59"/>
      <c r="L171" s="59"/>
      <c r="M171" s="59"/>
      <c r="N171" s="59"/>
      <c r="O171" s="59"/>
      <c r="P171" s="59"/>
      <c r="Q171" s="59"/>
      <c r="R171" s="59"/>
      <c r="S171" s="59"/>
      <c r="T171" s="59"/>
      <c r="U171" s="59"/>
      <c r="V171" s="59"/>
      <c r="W171" s="59"/>
      <c r="X171" s="59"/>
      <c r="Y171" s="59"/>
      <c r="Z171" s="59"/>
    </row>
    <row r="172" spans="1:26" ht="15.75" customHeight="1">
      <c r="A172" s="59"/>
      <c r="B172" s="59"/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  <c r="T172" s="59"/>
      <c r="U172" s="59"/>
      <c r="V172" s="59"/>
      <c r="W172" s="59"/>
      <c r="X172" s="59"/>
      <c r="Y172" s="59"/>
      <c r="Z172" s="59"/>
    </row>
    <row r="173" spans="1:26" ht="15.75" customHeight="1">
      <c r="A173" s="59"/>
      <c r="B173" s="59"/>
      <c r="C173" s="59"/>
      <c r="D173" s="59"/>
      <c r="E173" s="59"/>
      <c r="F173" s="59"/>
      <c r="G173" s="59"/>
      <c r="H173" s="59"/>
      <c r="I173" s="59"/>
      <c r="J173" s="59"/>
      <c r="K173" s="59"/>
      <c r="L173" s="59"/>
      <c r="M173" s="59"/>
      <c r="N173" s="59"/>
      <c r="O173" s="59"/>
      <c r="P173" s="59"/>
      <c r="Q173" s="59"/>
      <c r="R173" s="59"/>
      <c r="S173" s="59"/>
      <c r="T173" s="59"/>
      <c r="U173" s="59"/>
      <c r="V173" s="59"/>
      <c r="W173" s="59"/>
      <c r="X173" s="59"/>
      <c r="Y173" s="59"/>
      <c r="Z173" s="59"/>
    </row>
    <row r="174" spans="1:26" ht="15.75" customHeight="1">
      <c r="A174" s="59"/>
      <c r="B174" s="59"/>
      <c r="C174" s="59"/>
      <c r="D174" s="59"/>
      <c r="E174" s="59"/>
      <c r="F174" s="59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</row>
    <row r="175" spans="1:26" ht="15.75" customHeight="1">
      <c r="A175" s="59"/>
      <c r="B175" s="59"/>
      <c r="C175" s="59"/>
      <c r="D175" s="59"/>
      <c r="E175" s="59"/>
      <c r="F175" s="59"/>
      <c r="G175" s="59"/>
      <c r="H175" s="59"/>
      <c r="I175" s="59"/>
      <c r="J175" s="59"/>
      <c r="K175" s="59"/>
      <c r="L175" s="59"/>
      <c r="M175" s="59"/>
      <c r="N175" s="59"/>
      <c r="O175" s="59"/>
      <c r="P175" s="59"/>
      <c r="Q175" s="59"/>
      <c r="R175" s="59"/>
      <c r="S175" s="59"/>
      <c r="T175" s="59"/>
      <c r="U175" s="59"/>
      <c r="V175" s="59"/>
      <c r="W175" s="59"/>
      <c r="X175" s="59"/>
      <c r="Y175" s="59"/>
      <c r="Z175" s="59"/>
    </row>
    <row r="176" spans="1:26" ht="15.75" customHeight="1">
      <c r="A176" s="59"/>
      <c r="B176" s="59"/>
      <c r="C176" s="59"/>
      <c r="D176" s="59"/>
      <c r="E176" s="59"/>
      <c r="F176" s="59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  <c r="Z176" s="59"/>
    </row>
    <row r="177" spans="1:26" ht="15.75" customHeight="1">
      <c r="A177" s="59"/>
      <c r="B177" s="59"/>
      <c r="C177" s="59"/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59"/>
      <c r="V177" s="59"/>
      <c r="W177" s="59"/>
      <c r="X177" s="59"/>
      <c r="Y177" s="59"/>
      <c r="Z177" s="59"/>
    </row>
    <row r="178" spans="1:26" ht="15.75" customHeight="1">
      <c r="A178" s="59"/>
      <c r="B178" s="59"/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59"/>
      <c r="Z178" s="59"/>
    </row>
    <row r="179" spans="1:26" ht="15.75" customHeight="1">
      <c r="A179" s="59"/>
      <c r="B179" s="59"/>
      <c r="C179" s="59"/>
      <c r="D179" s="59"/>
      <c r="E179" s="59"/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59"/>
      <c r="R179" s="59"/>
      <c r="S179" s="59"/>
      <c r="T179" s="59"/>
      <c r="U179" s="59"/>
      <c r="V179" s="59"/>
      <c r="W179" s="59"/>
      <c r="X179" s="59"/>
      <c r="Y179" s="59"/>
      <c r="Z179" s="59"/>
    </row>
    <row r="180" spans="1:26" ht="15.75" customHeight="1">
      <c r="A180" s="59"/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59"/>
      <c r="W180" s="59"/>
      <c r="X180" s="59"/>
      <c r="Y180" s="59"/>
      <c r="Z180" s="59"/>
    </row>
    <row r="181" spans="1:26" ht="15.75" customHeight="1">
      <c r="A181" s="59"/>
      <c r="B181" s="59"/>
      <c r="C181" s="59"/>
      <c r="D181" s="59"/>
      <c r="E181" s="59"/>
      <c r="F181" s="59"/>
      <c r="G181" s="59"/>
      <c r="H181" s="59"/>
      <c r="I181" s="59"/>
      <c r="J181" s="59"/>
      <c r="K181" s="59"/>
      <c r="L181" s="59"/>
      <c r="M181" s="59"/>
      <c r="N181" s="59"/>
      <c r="O181" s="59"/>
      <c r="P181" s="59"/>
      <c r="Q181" s="59"/>
      <c r="R181" s="59"/>
      <c r="S181" s="59"/>
      <c r="T181" s="59"/>
      <c r="U181" s="59"/>
      <c r="V181" s="59"/>
      <c r="W181" s="59"/>
      <c r="X181" s="59"/>
      <c r="Y181" s="59"/>
      <c r="Z181" s="59"/>
    </row>
    <row r="182" spans="1:26" ht="15.75" customHeight="1">
      <c r="A182" s="59"/>
      <c r="B182" s="59"/>
      <c r="C182" s="59"/>
      <c r="D182" s="59"/>
      <c r="E182" s="59"/>
      <c r="F182" s="59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59"/>
      <c r="U182" s="59"/>
      <c r="V182" s="59"/>
      <c r="W182" s="59"/>
      <c r="X182" s="59"/>
      <c r="Y182" s="59"/>
      <c r="Z182" s="59"/>
    </row>
    <row r="183" spans="1:26" ht="15.75" customHeight="1">
      <c r="A183" s="59"/>
      <c r="B183" s="59"/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  <c r="T183" s="59"/>
      <c r="U183" s="59"/>
      <c r="V183" s="59"/>
      <c r="W183" s="59"/>
      <c r="X183" s="59"/>
      <c r="Y183" s="59"/>
      <c r="Z183" s="59"/>
    </row>
    <row r="184" spans="1:26" ht="15.75" customHeight="1">
      <c r="A184" s="59"/>
      <c r="B184" s="59"/>
      <c r="C184" s="59"/>
      <c r="D184" s="59"/>
      <c r="E184" s="59"/>
      <c r="F184" s="59"/>
      <c r="G184" s="59"/>
      <c r="H184" s="59"/>
      <c r="I184" s="59"/>
      <c r="J184" s="59"/>
      <c r="K184" s="59"/>
      <c r="L184" s="59"/>
      <c r="M184" s="59"/>
      <c r="N184" s="59"/>
      <c r="O184" s="59"/>
      <c r="P184" s="59"/>
      <c r="Q184" s="59"/>
      <c r="R184" s="59"/>
      <c r="S184" s="59"/>
      <c r="T184" s="59"/>
      <c r="U184" s="59"/>
      <c r="V184" s="59"/>
      <c r="W184" s="59"/>
      <c r="X184" s="59"/>
      <c r="Y184" s="59"/>
      <c r="Z184" s="59"/>
    </row>
    <row r="185" spans="1:26" ht="15.75" customHeight="1">
      <c r="A185" s="59"/>
      <c r="B185" s="59"/>
      <c r="C185" s="59"/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59"/>
      <c r="P185" s="59"/>
      <c r="Q185" s="59"/>
      <c r="R185" s="59"/>
      <c r="S185" s="59"/>
      <c r="T185" s="59"/>
      <c r="U185" s="59"/>
      <c r="V185" s="59"/>
      <c r="W185" s="59"/>
      <c r="X185" s="59"/>
      <c r="Y185" s="59"/>
      <c r="Z185" s="59"/>
    </row>
    <row r="186" spans="1:26" ht="15.75" customHeight="1">
      <c r="A186" s="59"/>
      <c r="B186" s="59"/>
      <c r="C186" s="59"/>
      <c r="D186" s="59"/>
      <c r="E186" s="59"/>
      <c r="F186" s="59"/>
      <c r="G186" s="59"/>
      <c r="H186" s="59"/>
      <c r="I186" s="59"/>
      <c r="J186" s="59"/>
      <c r="K186" s="59"/>
      <c r="L186" s="59"/>
      <c r="M186" s="59"/>
      <c r="N186" s="59"/>
      <c r="O186" s="59"/>
      <c r="P186" s="59"/>
      <c r="Q186" s="59"/>
      <c r="R186" s="59"/>
      <c r="S186" s="59"/>
      <c r="T186" s="59"/>
      <c r="U186" s="59"/>
      <c r="V186" s="59"/>
      <c r="W186" s="59"/>
      <c r="X186" s="59"/>
      <c r="Y186" s="59"/>
      <c r="Z186" s="59"/>
    </row>
    <row r="187" spans="1:26" ht="15.75" customHeight="1">
      <c r="A187" s="59"/>
      <c r="B187" s="59"/>
      <c r="C187" s="59"/>
      <c r="D187" s="59"/>
      <c r="E187" s="59"/>
      <c r="F187" s="59"/>
      <c r="G187" s="59"/>
      <c r="H187" s="59"/>
      <c r="I187" s="59"/>
      <c r="J187" s="59"/>
      <c r="K187" s="59"/>
      <c r="L187" s="59"/>
      <c r="M187" s="59"/>
      <c r="N187" s="59"/>
      <c r="O187" s="59"/>
      <c r="P187" s="59"/>
      <c r="Q187" s="59"/>
      <c r="R187" s="59"/>
      <c r="S187" s="59"/>
      <c r="T187" s="59"/>
      <c r="U187" s="59"/>
      <c r="V187" s="59"/>
      <c r="W187" s="59"/>
      <c r="X187" s="59"/>
      <c r="Y187" s="59"/>
      <c r="Z187" s="59"/>
    </row>
    <row r="188" spans="1:26" ht="15.75" customHeight="1">
      <c r="A188" s="59"/>
      <c r="B188" s="59"/>
      <c r="C188" s="59"/>
      <c r="D188" s="59"/>
      <c r="E188" s="59"/>
      <c r="F188" s="59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59"/>
      <c r="U188" s="59"/>
      <c r="V188" s="59"/>
      <c r="W188" s="59"/>
      <c r="X188" s="59"/>
      <c r="Y188" s="59"/>
      <c r="Z188" s="59"/>
    </row>
    <row r="189" spans="1:26" ht="15.75" customHeight="1">
      <c r="A189" s="59"/>
      <c r="B189" s="59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59"/>
      <c r="Z189" s="59"/>
    </row>
    <row r="190" spans="1:26" ht="15.75" customHeight="1">
      <c r="A190" s="59"/>
      <c r="B190" s="59"/>
      <c r="C190" s="59"/>
      <c r="D190" s="59"/>
      <c r="E190" s="59"/>
      <c r="F190" s="59"/>
      <c r="G190" s="59"/>
      <c r="H190" s="59"/>
      <c r="I190" s="59"/>
      <c r="J190" s="59"/>
      <c r="K190" s="59"/>
      <c r="L190" s="59"/>
      <c r="M190" s="59"/>
      <c r="N190" s="59"/>
      <c r="O190" s="59"/>
      <c r="P190" s="59"/>
      <c r="Q190" s="59"/>
      <c r="R190" s="59"/>
      <c r="S190" s="59"/>
      <c r="T190" s="59"/>
      <c r="U190" s="59"/>
      <c r="V190" s="59"/>
      <c r="W190" s="59"/>
      <c r="X190" s="59"/>
      <c r="Y190" s="59"/>
      <c r="Z190" s="59"/>
    </row>
    <row r="191" spans="1:26" ht="15.75" customHeight="1">
      <c r="A191" s="59"/>
      <c r="B191" s="59"/>
      <c r="C191" s="59"/>
      <c r="D191" s="59"/>
      <c r="E191" s="59"/>
      <c r="F191" s="59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59"/>
      <c r="Z191" s="59"/>
    </row>
    <row r="192" spans="1:26" ht="15.75" customHeight="1">
      <c r="A192" s="59"/>
      <c r="B192" s="59"/>
      <c r="C192" s="59"/>
      <c r="D192" s="59"/>
      <c r="E192" s="59"/>
      <c r="F192" s="59"/>
      <c r="G192" s="59"/>
      <c r="H192" s="59"/>
      <c r="I192" s="59"/>
      <c r="J192" s="59"/>
      <c r="K192" s="59"/>
      <c r="L192" s="59"/>
      <c r="M192" s="59"/>
      <c r="N192" s="59"/>
      <c r="O192" s="59"/>
      <c r="P192" s="59"/>
      <c r="Q192" s="59"/>
      <c r="R192" s="59"/>
      <c r="S192" s="59"/>
      <c r="T192" s="59"/>
      <c r="U192" s="59"/>
      <c r="V192" s="59"/>
      <c r="W192" s="59"/>
      <c r="X192" s="59"/>
      <c r="Y192" s="59"/>
      <c r="Z192" s="59"/>
    </row>
    <row r="193" spans="1:26" ht="15.75" customHeight="1">
      <c r="A193" s="59"/>
      <c r="B193" s="59"/>
      <c r="C193" s="59"/>
      <c r="D193" s="59"/>
      <c r="E193" s="59"/>
      <c r="F193" s="59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  <c r="T193" s="59"/>
      <c r="U193" s="59"/>
      <c r="V193" s="59"/>
      <c r="W193" s="59"/>
      <c r="X193" s="59"/>
      <c r="Y193" s="59"/>
      <c r="Z193" s="59"/>
    </row>
    <row r="194" spans="1:26" ht="15.75" customHeight="1">
      <c r="A194" s="59"/>
      <c r="B194" s="59"/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59"/>
      <c r="R194" s="59"/>
      <c r="S194" s="59"/>
      <c r="T194" s="59"/>
      <c r="U194" s="59"/>
      <c r="V194" s="59"/>
      <c r="W194" s="59"/>
      <c r="X194" s="59"/>
      <c r="Y194" s="59"/>
      <c r="Z194" s="59"/>
    </row>
    <row r="195" spans="1:26" ht="15.75" customHeight="1">
      <c r="A195" s="59"/>
      <c r="B195" s="59"/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59"/>
      <c r="Z195" s="59"/>
    </row>
    <row r="196" spans="1:26" ht="15.75" customHeight="1">
      <c r="A196" s="59"/>
      <c r="B196" s="59"/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9"/>
      <c r="N196" s="59"/>
      <c r="O196" s="59"/>
      <c r="P196" s="59"/>
      <c r="Q196" s="59"/>
      <c r="R196" s="59"/>
      <c r="S196" s="59"/>
      <c r="T196" s="59"/>
      <c r="U196" s="59"/>
      <c r="V196" s="59"/>
      <c r="W196" s="59"/>
      <c r="X196" s="59"/>
      <c r="Y196" s="59"/>
      <c r="Z196" s="59"/>
    </row>
    <row r="197" spans="1:26" ht="15.75" customHeight="1">
      <c r="A197" s="59"/>
      <c r="B197" s="59"/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9"/>
      <c r="N197" s="59"/>
      <c r="O197" s="59"/>
      <c r="P197" s="59"/>
      <c r="Q197" s="59"/>
      <c r="R197" s="59"/>
      <c r="S197" s="59"/>
      <c r="T197" s="59"/>
      <c r="U197" s="59"/>
      <c r="V197" s="59"/>
      <c r="W197" s="59"/>
      <c r="X197" s="59"/>
      <c r="Y197" s="59"/>
      <c r="Z197" s="59"/>
    </row>
    <row r="198" spans="1:26" ht="15.75" customHeight="1">
      <c r="A198" s="59"/>
      <c r="B198" s="59"/>
      <c r="C198" s="59"/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  <c r="T198" s="59"/>
      <c r="U198" s="59"/>
      <c r="V198" s="59"/>
      <c r="W198" s="59"/>
      <c r="X198" s="59"/>
      <c r="Y198" s="59"/>
      <c r="Z198" s="59"/>
    </row>
    <row r="199" spans="1:26" ht="15.75" customHeight="1">
      <c r="A199" s="59"/>
      <c r="B199" s="59"/>
      <c r="C199" s="59"/>
      <c r="D199" s="59"/>
      <c r="E199" s="59"/>
      <c r="F199" s="59"/>
      <c r="G199" s="59"/>
      <c r="H199" s="59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59"/>
      <c r="X199" s="59"/>
      <c r="Y199" s="59"/>
      <c r="Z199" s="59"/>
    </row>
    <row r="200" spans="1:26" ht="15.75" customHeight="1">
      <c r="A200" s="59"/>
      <c r="B200" s="59"/>
      <c r="C200" s="59"/>
      <c r="D200" s="59"/>
      <c r="E200" s="59"/>
      <c r="F200" s="59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59"/>
      <c r="X200" s="59"/>
      <c r="Y200" s="59"/>
      <c r="Z200" s="59"/>
    </row>
    <row r="201" spans="1:26" ht="15.75" customHeight="1">
      <c r="A201" s="59"/>
      <c r="B201" s="59"/>
      <c r="C201" s="59"/>
      <c r="D201" s="59"/>
      <c r="E201" s="59"/>
      <c r="F201" s="59"/>
      <c r="G201" s="59"/>
      <c r="H201" s="59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59"/>
      <c r="W201" s="59"/>
      <c r="X201" s="59"/>
      <c r="Y201" s="59"/>
      <c r="Z201" s="59"/>
    </row>
    <row r="202" spans="1:26" ht="15.75" customHeight="1">
      <c r="A202" s="59"/>
      <c r="B202" s="59"/>
      <c r="C202" s="59"/>
      <c r="D202" s="59"/>
      <c r="E202" s="59"/>
      <c r="F202" s="59"/>
      <c r="G202" s="59"/>
      <c r="H202" s="59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59"/>
      <c r="X202" s="59"/>
      <c r="Y202" s="59"/>
      <c r="Z202" s="59"/>
    </row>
    <row r="203" spans="1:26" ht="15.75" customHeight="1">
      <c r="A203" s="59"/>
      <c r="B203" s="59"/>
      <c r="C203" s="59"/>
      <c r="D203" s="59"/>
      <c r="E203" s="59"/>
      <c r="F203" s="59"/>
      <c r="G203" s="59"/>
      <c r="H203" s="59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59"/>
      <c r="X203" s="59"/>
      <c r="Y203" s="59"/>
      <c r="Z203" s="59"/>
    </row>
    <row r="204" spans="1:26" ht="15.75" customHeight="1">
      <c r="A204" s="59"/>
      <c r="B204" s="59"/>
      <c r="C204" s="59"/>
      <c r="D204" s="59"/>
      <c r="E204" s="59"/>
      <c r="F204" s="59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  <c r="Z204" s="59"/>
    </row>
    <row r="205" spans="1:26" ht="15.75" customHeight="1">
      <c r="A205" s="59"/>
      <c r="B205" s="59"/>
      <c r="C205" s="59"/>
      <c r="D205" s="59"/>
      <c r="E205" s="59"/>
      <c r="F205" s="59"/>
      <c r="G205" s="59"/>
      <c r="H205" s="59"/>
      <c r="I205" s="59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/>
      <c r="W205" s="59"/>
      <c r="X205" s="59"/>
      <c r="Y205" s="59"/>
      <c r="Z205" s="59"/>
    </row>
    <row r="206" spans="1:26" ht="15.75" customHeight="1">
      <c r="A206" s="59"/>
      <c r="B206" s="59"/>
      <c r="C206" s="59"/>
      <c r="D206" s="59"/>
      <c r="E206" s="59"/>
      <c r="F206" s="5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  <c r="Z206" s="59"/>
    </row>
    <row r="207" spans="1:26" ht="15.75" customHeight="1">
      <c r="A207" s="59"/>
      <c r="B207" s="59"/>
      <c r="C207" s="59"/>
      <c r="D207" s="59"/>
      <c r="E207" s="59"/>
      <c r="F207" s="59"/>
      <c r="G207" s="59"/>
      <c r="H207" s="59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59"/>
      <c r="X207" s="59"/>
      <c r="Y207" s="59"/>
      <c r="Z207" s="59"/>
    </row>
    <row r="208" spans="1:26" ht="15.75" customHeight="1">
      <c r="A208" s="59"/>
      <c r="B208" s="59"/>
      <c r="C208" s="59"/>
      <c r="D208" s="59"/>
      <c r="E208" s="59"/>
      <c r="F208" s="59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  <c r="Z208" s="59"/>
    </row>
    <row r="209" spans="1:26" ht="15.75" customHeight="1">
      <c r="A209" s="59"/>
      <c r="B209" s="59"/>
      <c r="C209" s="59"/>
      <c r="D209" s="59"/>
      <c r="E209" s="59"/>
      <c r="F209" s="59"/>
      <c r="G209" s="59"/>
      <c r="H209" s="59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59"/>
      <c r="X209" s="59"/>
      <c r="Y209" s="59"/>
      <c r="Z209" s="59"/>
    </row>
    <row r="210" spans="1:26" ht="15.75" customHeight="1">
      <c r="A210" s="59"/>
      <c r="B210" s="59"/>
      <c r="C210" s="59"/>
      <c r="D210" s="59"/>
      <c r="E210" s="59"/>
      <c r="F210" s="59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  <c r="Z210" s="59"/>
    </row>
    <row r="211" spans="1:26" ht="15.75" customHeight="1">
      <c r="A211" s="59"/>
      <c r="B211" s="59"/>
      <c r="C211" s="59"/>
      <c r="D211" s="59"/>
      <c r="E211" s="59"/>
      <c r="F211" s="59"/>
      <c r="G211" s="59"/>
      <c r="H211" s="59"/>
      <c r="I211" s="59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59"/>
      <c r="W211" s="59"/>
      <c r="X211" s="59"/>
      <c r="Y211" s="59"/>
      <c r="Z211" s="59"/>
    </row>
    <row r="212" spans="1:26" ht="15.75" customHeight="1">
      <c r="A212" s="59"/>
      <c r="B212" s="59"/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59"/>
      <c r="X212" s="59"/>
      <c r="Y212" s="59"/>
      <c r="Z212" s="59"/>
    </row>
    <row r="213" spans="1:26" ht="15.75" customHeight="1">
      <c r="A213" s="59"/>
      <c r="B213" s="59"/>
      <c r="C213" s="59"/>
      <c r="D213" s="59"/>
      <c r="E213" s="59"/>
      <c r="F213" s="59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59"/>
      <c r="X213" s="59"/>
      <c r="Y213" s="59"/>
      <c r="Z213" s="59"/>
    </row>
    <row r="214" spans="1:26" ht="15.75" customHeight="1">
      <c r="A214" s="59"/>
      <c r="B214" s="59"/>
      <c r="C214" s="59"/>
      <c r="D214" s="59"/>
      <c r="E214" s="59"/>
      <c r="F214" s="59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59"/>
      <c r="W214" s="59"/>
      <c r="X214" s="59"/>
      <c r="Y214" s="59"/>
      <c r="Z214" s="59"/>
    </row>
    <row r="215" spans="1:26" ht="15.75" customHeight="1">
      <c r="A215" s="59"/>
      <c r="B215" s="59"/>
      <c r="C215" s="59"/>
      <c r="D215" s="59"/>
      <c r="E215" s="59"/>
      <c r="F215" s="59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59"/>
      <c r="X215" s="59"/>
      <c r="Y215" s="59"/>
      <c r="Z215" s="59"/>
    </row>
    <row r="216" spans="1:26" ht="15.75" customHeight="1">
      <c r="A216" s="59"/>
      <c r="B216" s="59"/>
      <c r="C216" s="59"/>
      <c r="D216" s="59"/>
      <c r="E216" s="59"/>
      <c r="F216" s="59"/>
      <c r="G216" s="59"/>
      <c r="H216" s="59"/>
      <c r="I216" s="59"/>
      <c r="J216" s="59"/>
      <c r="K216" s="59"/>
      <c r="L216" s="59"/>
      <c r="M216" s="59"/>
      <c r="N216" s="59"/>
      <c r="O216" s="59"/>
      <c r="P216" s="59"/>
      <c r="Q216" s="59"/>
      <c r="R216" s="59"/>
      <c r="S216" s="59"/>
      <c r="T216" s="59"/>
      <c r="U216" s="59"/>
      <c r="V216" s="59"/>
      <c r="W216" s="59"/>
      <c r="X216" s="59"/>
      <c r="Y216" s="59"/>
      <c r="Z216" s="59"/>
    </row>
    <row r="217" spans="1:26" ht="15.75" customHeight="1">
      <c r="A217" s="59"/>
      <c r="B217" s="59"/>
      <c r="C217" s="59"/>
      <c r="D217" s="59"/>
      <c r="E217" s="59"/>
      <c r="F217" s="59"/>
      <c r="G217" s="59"/>
      <c r="H217" s="59"/>
      <c r="I217" s="59"/>
      <c r="J217" s="59"/>
      <c r="K217" s="59"/>
      <c r="L217" s="59"/>
      <c r="M217" s="59"/>
      <c r="N217" s="59"/>
      <c r="O217" s="59"/>
      <c r="P217" s="59"/>
      <c r="Q217" s="59"/>
      <c r="R217" s="59"/>
      <c r="S217" s="59"/>
      <c r="T217" s="59"/>
      <c r="U217" s="59"/>
      <c r="V217" s="59"/>
      <c r="W217" s="59"/>
      <c r="X217" s="59"/>
      <c r="Y217" s="59"/>
      <c r="Z217" s="59"/>
    </row>
    <row r="218" spans="1:26" ht="15.75" customHeight="1">
      <c r="A218" s="59"/>
      <c r="B218" s="59"/>
      <c r="C218" s="59"/>
      <c r="D218" s="59"/>
      <c r="E218" s="59"/>
      <c r="F218" s="59"/>
      <c r="G218" s="59"/>
      <c r="H218" s="59"/>
      <c r="I218" s="59"/>
      <c r="J218" s="59"/>
      <c r="K218" s="59"/>
      <c r="L218" s="59"/>
      <c r="M218" s="59"/>
      <c r="N218" s="59"/>
      <c r="O218" s="59"/>
      <c r="P218" s="59"/>
      <c r="Q218" s="59"/>
      <c r="R218" s="59"/>
      <c r="S218" s="59"/>
      <c r="T218" s="59"/>
      <c r="U218" s="59"/>
      <c r="V218" s="59"/>
      <c r="W218" s="59"/>
      <c r="X218" s="59"/>
      <c r="Y218" s="59"/>
      <c r="Z218" s="59"/>
    </row>
    <row r="219" spans="1:26" ht="15.75" customHeight="1">
      <c r="A219" s="59"/>
      <c r="B219" s="59"/>
      <c r="C219" s="59"/>
      <c r="D219" s="59"/>
      <c r="E219" s="59"/>
      <c r="F219" s="59"/>
      <c r="G219" s="59"/>
      <c r="H219" s="59"/>
      <c r="I219" s="59"/>
      <c r="J219" s="59"/>
      <c r="K219" s="59"/>
      <c r="L219" s="59"/>
      <c r="M219" s="59"/>
      <c r="N219" s="59"/>
      <c r="O219" s="59"/>
      <c r="P219" s="59"/>
      <c r="Q219" s="59"/>
      <c r="R219" s="59"/>
      <c r="S219" s="59"/>
      <c r="T219" s="59"/>
      <c r="U219" s="59"/>
      <c r="V219" s="59"/>
      <c r="W219" s="59"/>
      <c r="X219" s="59"/>
      <c r="Y219" s="59"/>
      <c r="Z219" s="59"/>
    </row>
    <row r="220" spans="1:26" ht="15.75" customHeight="1">
      <c r="A220" s="59"/>
      <c r="B220" s="59"/>
      <c r="C220" s="59"/>
      <c r="D220" s="59"/>
      <c r="E220" s="59"/>
      <c r="F220" s="59"/>
      <c r="G220" s="59"/>
      <c r="H220" s="59"/>
      <c r="I220" s="59"/>
      <c r="J220" s="59"/>
      <c r="K220" s="59"/>
      <c r="L220" s="59"/>
      <c r="M220" s="59"/>
      <c r="N220" s="59"/>
      <c r="O220" s="59"/>
      <c r="P220" s="59"/>
      <c r="Q220" s="59"/>
      <c r="R220" s="59"/>
      <c r="S220" s="59"/>
      <c r="T220" s="59"/>
      <c r="U220" s="59"/>
      <c r="V220" s="59"/>
      <c r="W220" s="59"/>
      <c r="X220" s="59"/>
      <c r="Y220" s="59"/>
      <c r="Z220" s="59"/>
    </row>
    <row r="221" spans="1:26" ht="15.75" customHeight="1">
      <c r="A221" s="59"/>
      <c r="B221" s="59"/>
      <c r="C221" s="59"/>
      <c r="D221" s="59"/>
      <c r="E221" s="59"/>
      <c r="F221" s="59"/>
      <c r="G221" s="59"/>
      <c r="H221" s="59"/>
      <c r="I221" s="59"/>
      <c r="J221" s="59"/>
      <c r="K221" s="59"/>
      <c r="L221" s="59"/>
      <c r="M221" s="59"/>
      <c r="N221" s="59"/>
      <c r="O221" s="59"/>
      <c r="P221" s="59"/>
      <c r="Q221" s="59"/>
      <c r="R221" s="59"/>
      <c r="S221" s="59"/>
      <c r="T221" s="59"/>
      <c r="U221" s="59"/>
      <c r="V221" s="59"/>
      <c r="W221" s="59"/>
      <c r="X221" s="59"/>
      <c r="Y221" s="59"/>
      <c r="Z221" s="59"/>
    </row>
    <row r="222" spans="1:26" ht="15.75" customHeight="1">
      <c r="A222" s="59"/>
      <c r="B222" s="59"/>
      <c r="C222" s="59"/>
      <c r="D222" s="59"/>
      <c r="E222" s="59"/>
      <c r="F222" s="59"/>
      <c r="G222" s="59"/>
      <c r="H222" s="59"/>
      <c r="I222" s="59"/>
      <c r="J222" s="59"/>
      <c r="K222" s="59"/>
      <c r="L222" s="59"/>
      <c r="M222" s="59"/>
      <c r="N222" s="59"/>
      <c r="O222" s="59"/>
      <c r="P222" s="59"/>
      <c r="Q222" s="59"/>
      <c r="R222" s="59"/>
      <c r="S222" s="59"/>
      <c r="T222" s="59"/>
      <c r="U222" s="59"/>
      <c r="V222" s="59"/>
      <c r="W222" s="59"/>
      <c r="X222" s="59"/>
      <c r="Y222" s="59"/>
      <c r="Z222" s="59"/>
    </row>
    <row r="223" spans="1:26" ht="15.75" customHeight="1">
      <c r="A223" s="59"/>
      <c r="B223" s="59"/>
      <c r="C223" s="59"/>
      <c r="D223" s="59"/>
      <c r="E223" s="59"/>
      <c r="F223" s="59"/>
      <c r="G223" s="59"/>
      <c r="H223" s="59"/>
      <c r="I223" s="59"/>
      <c r="J223" s="59"/>
      <c r="K223" s="59"/>
      <c r="L223" s="59"/>
      <c r="M223" s="59"/>
      <c r="N223" s="59"/>
      <c r="O223" s="59"/>
      <c r="P223" s="59"/>
      <c r="Q223" s="59"/>
      <c r="R223" s="59"/>
      <c r="S223" s="59"/>
      <c r="T223" s="59"/>
      <c r="U223" s="59"/>
      <c r="V223" s="59"/>
      <c r="W223" s="59"/>
      <c r="X223" s="59"/>
      <c r="Y223" s="59"/>
      <c r="Z223" s="59"/>
    </row>
    <row r="224" spans="1:26" ht="15.75" customHeight="1">
      <c r="A224" s="59"/>
      <c r="B224" s="59"/>
      <c r="C224" s="59"/>
      <c r="D224" s="59"/>
      <c r="E224" s="59"/>
      <c r="F224" s="59"/>
      <c r="G224" s="59"/>
      <c r="H224" s="59"/>
      <c r="I224" s="59"/>
      <c r="J224" s="59"/>
      <c r="K224" s="59"/>
      <c r="L224" s="59"/>
      <c r="M224" s="59"/>
      <c r="N224" s="59"/>
      <c r="O224" s="59"/>
      <c r="P224" s="59"/>
      <c r="Q224" s="59"/>
      <c r="R224" s="59"/>
      <c r="S224" s="59"/>
      <c r="T224" s="59"/>
      <c r="U224" s="59"/>
      <c r="V224" s="59"/>
      <c r="W224" s="59"/>
      <c r="X224" s="59"/>
      <c r="Y224" s="59"/>
      <c r="Z224" s="59"/>
    </row>
    <row r="225" spans="1:26" ht="15.75" customHeight="1">
      <c r="A225" s="59"/>
      <c r="B225" s="59"/>
      <c r="C225" s="59"/>
      <c r="D225" s="59"/>
      <c r="E225" s="59"/>
      <c r="F225" s="59"/>
      <c r="G225" s="59"/>
      <c r="H225" s="59"/>
      <c r="I225" s="59"/>
      <c r="J225" s="59"/>
      <c r="K225" s="59"/>
      <c r="L225" s="59"/>
      <c r="M225" s="59"/>
      <c r="N225" s="59"/>
      <c r="O225" s="59"/>
      <c r="P225" s="59"/>
      <c r="Q225" s="59"/>
      <c r="R225" s="59"/>
      <c r="S225" s="59"/>
      <c r="T225" s="59"/>
      <c r="U225" s="59"/>
      <c r="V225" s="59"/>
      <c r="W225" s="59"/>
      <c r="X225" s="59"/>
      <c r="Y225" s="59"/>
      <c r="Z225" s="59"/>
    </row>
    <row r="226" spans="1:26" ht="15.75" customHeight="1">
      <c r="A226" s="59"/>
      <c r="B226" s="59"/>
      <c r="C226" s="59"/>
      <c r="D226" s="59"/>
      <c r="E226" s="59"/>
      <c r="F226" s="59"/>
      <c r="G226" s="59"/>
      <c r="H226" s="59"/>
      <c r="I226" s="59"/>
      <c r="J226" s="59"/>
      <c r="K226" s="59"/>
      <c r="L226" s="59"/>
      <c r="M226" s="59"/>
      <c r="N226" s="59"/>
      <c r="O226" s="59"/>
      <c r="P226" s="59"/>
      <c r="Q226" s="59"/>
      <c r="R226" s="59"/>
      <c r="S226" s="59"/>
      <c r="T226" s="59"/>
      <c r="U226" s="59"/>
      <c r="V226" s="59"/>
      <c r="W226" s="59"/>
      <c r="X226" s="59"/>
      <c r="Y226" s="59"/>
      <c r="Z226" s="59"/>
    </row>
    <row r="227" spans="1:26" ht="15.75" customHeight="1">
      <c r="A227" s="59"/>
      <c r="B227" s="59"/>
      <c r="C227" s="59"/>
      <c r="D227" s="59"/>
      <c r="E227" s="59"/>
      <c r="F227" s="59"/>
      <c r="G227" s="59"/>
      <c r="H227" s="59"/>
      <c r="I227" s="59"/>
      <c r="J227" s="59"/>
      <c r="K227" s="59"/>
      <c r="L227" s="59"/>
      <c r="M227" s="59"/>
      <c r="N227" s="59"/>
      <c r="O227" s="59"/>
      <c r="P227" s="59"/>
      <c r="Q227" s="59"/>
      <c r="R227" s="59"/>
      <c r="S227" s="59"/>
      <c r="T227" s="59"/>
      <c r="U227" s="59"/>
      <c r="V227" s="59"/>
      <c r="W227" s="59"/>
      <c r="X227" s="59"/>
      <c r="Y227" s="59"/>
      <c r="Z227" s="59"/>
    </row>
    <row r="228" spans="1:26" ht="15.75" customHeight="1">
      <c r="A228" s="59"/>
      <c r="B228" s="59"/>
      <c r="C228" s="59"/>
      <c r="D228" s="59"/>
      <c r="E228" s="59"/>
      <c r="F228" s="59"/>
      <c r="G228" s="59"/>
      <c r="H228" s="59"/>
      <c r="I228" s="59"/>
      <c r="J228" s="59"/>
      <c r="K228" s="59"/>
      <c r="L228" s="59"/>
      <c r="M228" s="59"/>
      <c r="N228" s="59"/>
      <c r="O228" s="59"/>
      <c r="P228" s="59"/>
      <c r="Q228" s="59"/>
      <c r="R228" s="59"/>
      <c r="S228" s="59"/>
      <c r="T228" s="59"/>
      <c r="U228" s="59"/>
      <c r="V228" s="59"/>
      <c r="W228" s="59"/>
      <c r="X228" s="59"/>
      <c r="Y228" s="59"/>
      <c r="Z228" s="59"/>
    </row>
    <row r="229" spans="1:26" ht="15.75" customHeight="1">
      <c r="A229" s="59"/>
      <c r="B229" s="59"/>
      <c r="C229" s="59"/>
      <c r="D229" s="59"/>
      <c r="E229" s="59"/>
      <c r="F229" s="59"/>
      <c r="G229" s="59"/>
      <c r="H229" s="59"/>
      <c r="I229" s="59"/>
      <c r="J229" s="59"/>
      <c r="K229" s="59"/>
      <c r="L229" s="59"/>
      <c r="M229" s="59"/>
      <c r="N229" s="59"/>
      <c r="O229" s="59"/>
      <c r="P229" s="59"/>
      <c r="Q229" s="59"/>
      <c r="R229" s="59"/>
      <c r="S229" s="59"/>
      <c r="T229" s="59"/>
      <c r="U229" s="59"/>
      <c r="V229" s="59"/>
      <c r="W229" s="59"/>
      <c r="X229" s="59"/>
      <c r="Y229" s="59"/>
      <c r="Z229" s="59"/>
    </row>
    <row r="230" spans="1:26" ht="15.75" customHeight="1">
      <c r="A230" s="59"/>
      <c r="B230" s="59"/>
      <c r="C230" s="59"/>
      <c r="D230" s="59"/>
      <c r="E230" s="59"/>
      <c r="F230" s="59"/>
      <c r="G230" s="59"/>
      <c r="H230" s="59"/>
      <c r="I230" s="59"/>
      <c r="J230" s="59"/>
      <c r="K230" s="59"/>
      <c r="L230" s="59"/>
      <c r="M230" s="59"/>
      <c r="N230" s="59"/>
      <c r="O230" s="59"/>
      <c r="P230" s="59"/>
      <c r="Q230" s="59"/>
      <c r="R230" s="59"/>
      <c r="S230" s="59"/>
      <c r="T230" s="59"/>
      <c r="U230" s="59"/>
      <c r="V230" s="59"/>
      <c r="W230" s="59"/>
      <c r="X230" s="59"/>
      <c r="Y230" s="59"/>
      <c r="Z230" s="59"/>
    </row>
    <row r="231" spans="1:26" ht="15.75" customHeight="1">
      <c r="A231" s="59"/>
      <c r="B231" s="59"/>
      <c r="C231" s="59"/>
      <c r="D231" s="59"/>
      <c r="E231" s="59"/>
      <c r="F231" s="59"/>
      <c r="G231" s="59"/>
      <c r="H231" s="59"/>
      <c r="I231" s="59"/>
      <c r="J231" s="59"/>
      <c r="K231" s="59"/>
      <c r="L231" s="59"/>
      <c r="M231" s="59"/>
      <c r="N231" s="59"/>
      <c r="O231" s="59"/>
      <c r="P231" s="59"/>
      <c r="Q231" s="59"/>
      <c r="R231" s="59"/>
      <c r="S231" s="59"/>
      <c r="T231" s="59"/>
      <c r="U231" s="59"/>
      <c r="V231" s="59"/>
      <c r="W231" s="59"/>
      <c r="X231" s="59"/>
      <c r="Y231" s="59"/>
      <c r="Z231" s="59"/>
    </row>
    <row r="232" spans="1:26" ht="15.75" customHeight="1">
      <c r="A232" s="59"/>
      <c r="B232" s="59"/>
      <c r="C232" s="59"/>
      <c r="D232" s="59"/>
      <c r="E232" s="59"/>
      <c r="F232" s="59"/>
      <c r="G232" s="59"/>
      <c r="H232" s="59"/>
      <c r="I232" s="59"/>
      <c r="J232" s="59"/>
      <c r="K232" s="59"/>
      <c r="L232" s="59"/>
      <c r="M232" s="59"/>
      <c r="N232" s="59"/>
      <c r="O232" s="59"/>
      <c r="P232" s="59"/>
      <c r="Q232" s="59"/>
      <c r="R232" s="59"/>
      <c r="S232" s="59"/>
      <c r="T232" s="59"/>
      <c r="U232" s="59"/>
      <c r="V232" s="59"/>
      <c r="W232" s="59"/>
      <c r="X232" s="59"/>
      <c r="Y232" s="59"/>
      <c r="Z232" s="59"/>
    </row>
    <row r="233" spans="1:26" ht="15.75" customHeight="1">
      <c r="A233" s="59"/>
      <c r="B233" s="59"/>
      <c r="C233" s="59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</row>
    <row r="234" spans="1:26" ht="15.75" customHeight="1">
      <c r="A234" s="59"/>
      <c r="B234" s="59"/>
      <c r="C234" s="59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</row>
    <row r="235" spans="1:26" ht="15.75" customHeight="1">
      <c r="A235" s="59"/>
      <c r="B235" s="59"/>
      <c r="C235" s="59"/>
      <c r="D235" s="59"/>
      <c r="E235" s="59"/>
      <c r="F235" s="59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59"/>
    </row>
    <row r="236" spans="1:26" ht="15.75" customHeight="1">
      <c r="A236" s="59"/>
      <c r="B236" s="59"/>
      <c r="C236" s="59"/>
      <c r="D236" s="59"/>
      <c r="E236" s="59"/>
      <c r="F236" s="59"/>
      <c r="G236" s="59"/>
      <c r="H236" s="59"/>
      <c r="I236" s="59"/>
      <c r="J236" s="59"/>
      <c r="K236" s="59"/>
      <c r="L236" s="59"/>
      <c r="M236" s="59"/>
      <c r="N236" s="59"/>
      <c r="O236" s="59"/>
      <c r="P236" s="59"/>
      <c r="Q236" s="59"/>
      <c r="R236" s="59"/>
      <c r="S236" s="59"/>
      <c r="T236" s="59"/>
      <c r="U236" s="59"/>
      <c r="V236" s="59"/>
      <c r="W236" s="59"/>
      <c r="X236" s="59"/>
      <c r="Y236" s="59"/>
      <c r="Z236" s="59"/>
    </row>
    <row r="237" spans="1:26" ht="15.75" customHeight="1">
      <c r="A237" s="59"/>
      <c r="B237" s="59"/>
      <c r="C237" s="59"/>
      <c r="D237" s="59"/>
      <c r="E237" s="59"/>
      <c r="F237" s="59"/>
      <c r="G237" s="59"/>
      <c r="H237" s="59"/>
      <c r="I237" s="59"/>
      <c r="J237" s="59"/>
      <c r="K237" s="59"/>
      <c r="L237" s="59"/>
      <c r="M237" s="59"/>
      <c r="N237" s="59"/>
      <c r="O237" s="59"/>
      <c r="P237" s="59"/>
      <c r="Q237" s="59"/>
      <c r="R237" s="59"/>
      <c r="S237" s="59"/>
      <c r="T237" s="59"/>
      <c r="U237" s="59"/>
      <c r="V237" s="59"/>
      <c r="W237" s="59"/>
      <c r="X237" s="59"/>
      <c r="Y237" s="59"/>
      <c r="Z237" s="59"/>
    </row>
    <row r="238" spans="1:26" ht="15.75" customHeight="1">
      <c r="A238" s="59"/>
      <c r="B238" s="59"/>
      <c r="C238" s="59"/>
      <c r="D238" s="59"/>
      <c r="E238" s="59"/>
      <c r="F238" s="59"/>
      <c r="G238" s="59"/>
      <c r="H238" s="59"/>
      <c r="I238" s="59"/>
      <c r="J238" s="59"/>
      <c r="K238" s="59"/>
      <c r="L238" s="59"/>
      <c r="M238" s="59"/>
      <c r="N238" s="59"/>
      <c r="O238" s="59"/>
      <c r="P238" s="59"/>
      <c r="Q238" s="59"/>
      <c r="R238" s="59"/>
      <c r="S238" s="59"/>
      <c r="T238" s="59"/>
      <c r="U238" s="59"/>
      <c r="V238" s="59"/>
      <c r="W238" s="59"/>
      <c r="X238" s="59"/>
      <c r="Y238" s="59"/>
      <c r="Z238" s="59"/>
    </row>
    <row r="239" spans="1:26" ht="15.75" customHeight="1">
      <c r="A239" s="59"/>
      <c r="B239" s="59"/>
      <c r="C239" s="59"/>
      <c r="D239" s="59"/>
      <c r="E239" s="59"/>
      <c r="F239" s="59"/>
      <c r="G239" s="59"/>
      <c r="H239" s="59"/>
      <c r="I239" s="59"/>
      <c r="J239" s="59"/>
      <c r="K239" s="59"/>
      <c r="L239" s="59"/>
      <c r="M239" s="59"/>
      <c r="N239" s="59"/>
      <c r="O239" s="59"/>
      <c r="P239" s="59"/>
      <c r="Q239" s="59"/>
      <c r="R239" s="59"/>
      <c r="S239" s="59"/>
      <c r="T239" s="59"/>
      <c r="U239" s="59"/>
      <c r="V239" s="59"/>
      <c r="W239" s="59"/>
      <c r="X239" s="59"/>
      <c r="Y239" s="59"/>
      <c r="Z239" s="59"/>
    </row>
    <row r="240" spans="1:26" ht="15.75" customHeight="1">
      <c r="A240" s="59"/>
      <c r="B240" s="59"/>
      <c r="C240" s="59"/>
      <c r="D240" s="59"/>
      <c r="E240" s="59"/>
      <c r="F240" s="59"/>
      <c r="G240" s="59"/>
      <c r="H240" s="59"/>
      <c r="I240" s="59"/>
      <c r="J240" s="59"/>
      <c r="K240" s="59"/>
      <c r="L240" s="59"/>
      <c r="M240" s="59"/>
      <c r="N240" s="59"/>
      <c r="O240" s="59"/>
      <c r="P240" s="59"/>
      <c r="Q240" s="59"/>
      <c r="R240" s="59"/>
      <c r="S240" s="59"/>
      <c r="T240" s="59"/>
      <c r="U240" s="59"/>
      <c r="V240" s="59"/>
      <c r="W240" s="59"/>
      <c r="X240" s="59"/>
      <c r="Y240" s="59"/>
      <c r="Z240" s="59"/>
    </row>
    <row r="241" spans="1:26" ht="15.75" customHeight="1">
      <c r="A241" s="59"/>
      <c r="B241" s="59"/>
      <c r="C241" s="59"/>
      <c r="D241" s="59"/>
      <c r="E241" s="59"/>
      <c r="F241" s="59"/>
      <c r="G241" s="59"/>
      <c r="H241" s="59"/>
      <c r="I241" s="59"/>
      <c r="J241" s="59"/>
      <c r="K241" s="59"/>
      <c r="L241" s="59"/>
      <c r="M241" s="59"/>
      <c r="N241" s="59"/>
      <c r="O241" s="59"/>
      <c r="P241" s="59"/>
      <c r="Q241" s="59"/>
      <c r="R241" s="59"/>
      <c r="S241" s="59"/>
      <c r="T241" s="59"/>
      <c r="U241" s="59"/>
      <c r="V241" s="59"/>
      <c r="W241" s="59"/>
      <c r="X241" s="59"/>
      <c r="Y241" s="59"/>
      <c r="Z241" s="59"/>
    </row>
    <row r="242" spans="1:26" ht="15.75" customHeight="1">
      <c r="A242" s="59"/>
      <c r="B242" s="59"/>
      <c r="C242" s="59"/>
      <c r="D242" s="59"/>
      <c r="E242" s="59"/>
      <c r="F242" s="59"/>
      <c r="G242" s="59"/>
      <c r="H242" s="59"/>
      <c r="I242" s="59"/>
      <c r="J242" s="59"/>
      <c r="K242" s="59"/>
      <c r="L242" s="59"/>
      <c r="M242" s="59"/>
      <c r="N242" s="59"/>
      <c r="O242" s="59"/>
      <c r="P242" s="59"/>
      <c r="Q242" s="59"/>
      <c r="R242" s="59"/>
      <c r="S242" s="59"/>
      <c r="T242" s="59"/>
      <c r="U242" s="59"/>
      <c r="V242" s="59"/>
      <c r="W242" s="59"/>
      <c r="X242" s="59"/>
      <c r="Y242" s="59"/>
      <c r="Z242" s="59"/>
    </row>
    <row r="243" spans="1:26" ht="15.75" customHeight="1">
      <c r="A243" s="59"/>
      <c r="B243" s="59"/>
      <c r="C243" s="59"/>
      <c r="D243" s="59"/>
      <c r="E243" s="59"/>
      <c r="F243" s="59"/>
      <c r="G243" s="59"/>
      <c r="H243" s="59"/>
      <c r="I243" s="59"/>
      <c r="J243" s="59"/>
      <c r="K243" s="59"/>
      <c r="L243" s="59"/>
      <c r="M243" s="59"/>
      <c r="N243" s="59"/>
      <c r="O243" s="59"/>
      <c r="P243" s="59"/>
      <c r="Q243" s="59"/>
      <c r="R243" s="59"/>
      <c r="S243" s="59"/>
      <c r="T243" s="59"/>
      <c r="U243" s="59"/>
      <c r="V243" s="59"/>
      <c r="W243" s="59"/>
      <c r="X243" s="59"/>
      <c r="Y243" s="59"/>
      <c r="Z243" s="59"/>
    </row>
    <row r="244" spans="1:26" ht="15.75" customHeight="1">
      <c r="A244" s="59"/>
      <c r="B244" s="59"/>
      <c r="C244" s="59"/>
      <c r="D244" s="59"/>
      <c r="E244" s="59"/>
      <c r="F244" s="59"/>
      <c r="G244" s="59"/>
      <c r="H244" s="59"/>
      <c r="I244" s="59"/>
      <c r="J244" s="59"/>
      <c r="K244" s="59"/>
      <c r="L244" s="59"/>
      <c r="M244" s="59"/>
      <c r="N244" s="59"/>
      <c r="O244" s="59"/>
      <c r="P244" s="59"/>
      <c r="Q244" s="59"/>
      <c r="R244" s="59"/>
      <c r="S244" s="59"/>
      <c r="T244" s="59"/>
      <c r="U244" s="59"/>
      <c r="V244" s="59"/>
      <c r="W244" s="59"/>
      <c r="X244" s="59"/>
      <c r="Y244" s="59"/>
      <c r="Z244" s="59"/>
    </row>
    <row r="245" spans="1:26" ht="15.75" customHeight="1">
      <c r="A245" s="59"/>
      <c r="B245" s="59"/>
      <c r="C245" s="59"/>
      <c r="D245" s="59"/>
      <c r="E245" s="59"/>
      <c r="F245" s="59"/>
      <c r="G245" s="59"/>
      <c r="H245" s="59"/>
      <c r="I245" s="59"/>
      <c r="J245" s="59"/>
      <c r="K245" s="59"/>
      <c r="L245" s="59"/>
      <c r="M245" s="59"/>
      <c r="N245" s="59"/>
      <c r="O245" s="59"/>
      <c r="P245" s="59"/>
      <c r="Q245" s="59"/>
      <c r="R245" s="59"/>
      <c r="S245" s="59"/>
      <c r="T245" s="59"/>
      <c r="U245" s="59"/>
      <c r="V245" s="59"/>
      <c r="W245" s="59"/>
      <c r="X245" s="59"/>
      <c r="Y245" s="59"/>
      <c r="Z245" s="59"/>
    </row>
    <row r="246" spans="1:26" ht="15.75" customHeight="1">
      <c r="A246" s="59"/>
      <c r="B246" s="59"/>
      <c r="C246" s="59"/>
      <c r="D246" s="59"/>
      <c r="E246" s="59"/>
      <c r="F246" s="59"/>
      <c r="G246" s="59"/>
      <c r="H246" s="59"/>
      <c r="I246" s="59"/>
      <c r="J246" s="59"/>
      <c r="K246" s="59"/>
      <c r="L246" s="59"/>
      <c r="M246" s="59"/>
      <c r="N246" s="59"/>
      <c r="O246" s="59"/>
      <c r="P246" s="59"/>
      <c r="Q246" s="59"/>
      <c r="R246" s="59"/>
      <c r="S246" s="59"/>
      <c r="T246" s="59"/>
      <c r="U246" s="59"/>
      <c r="V246" s="59"/>
      <c r="W246" s="59"/>
      <c r="X246" s="59"/>
      <c r="Y246" s="59"/>
      <c r="Z246" s="59"/>
    </row>
    <row r="247" spans="1:26" ht="15.75" customHeight="1">
      <c r="A247" s="59"/>
      <c r="B247" s="59"/>
      <c r="C247" s="59"/>
      <c r="D247" s="59"/>
      <c r="E247" s="59"/>
      <c r="F247" s="59"/>
      <c r="G247" s="59"/>
      <c r="H247" s="59"/>
      <c r="I247" s="59"/>
      <c r="J247" s="59"/>
      <c r="K247" s="59"/>
      <c r="L247" s="59"/>
      <c r="M247" s="59"/>
      <c r="N247" s="59"/>
      <c r="O247" s="59"/>
      <c r="P247" s="59"/>
      <c r="Q247" s="59"/>
      <c r="R247" s="59"/>
      <c r="S247" s="59"/>
      <c r="T247" s="59"/>
      <c r="U247" s="59"/>
      <c r="V247" s="59"/>
      <c r="W247" s="59"/>
      <c r="X247" s="59"/>
      <c r="Y247" s="59"/>
      <c r="Z247" s="59"/>
    </row>
    <row r="248" spans="1:26" ht="15.75" customHeight="1">
      <c r="A248" s="59"/>
      <c r="B248" s="59"/>
      <c r="C248" s="59"/>
      <c r="D248" s="59"/>
      <c r="E248" s="59"/>
      <c r="F248" s="59"/>
      <c r="G248" s="59"/>
      <c r="H248" s="59"/>
      <c r="I248" s="59"/>
      <c r="J248" s="59"/>
      <c r="K248" s="59"/>
      <c r="L248" s="59"/>
      <c r="M248" s="59"/>
      <c r="N248" s="59"/>
      <c r="O248" s="59"/>
      <c r="P248" s="59"/>
      <c r="Q248" s="59"/>
      <c r="R248" s="59"/>
      <c r="S248" s="59"/>
      <c r="T248" s="59"/>
      <c r="U248" s="59"/>
      <c r="V248" s="59"/>
      <c r="W248" s="59"/>
      <c r="X248" s="59"/>
      <c r="Y248" s="59"/>
      <c r="Z248" s="59"/>
    </row>
    <row r="249" spans="1:26" ht="15.75" customHeight="1">
      <c r="A249" s="59"/>
      <c r="B249" s="59"/>
      <c r="C249" s="59"/>
      <c r="D249" s="59"/>
      <c r="E249" s="59"/>
      <c r="F249" s="59"/>
      <c r="G249" s="59"/>
      <c r="H249" s="59"/>
      <c r="I249" s="59"/>
      <c r="J249" s="59"/>
      <c r="K249" s="59"/>
      <c r="L249" s="59"/>
      <c r="M249" s="59"/>
      <c r="N249" s="59"/>
      <c r="O249" s="59"/>
      <c r="P249" s="59"/>
      <c r="Q249" s="59"/>
      <c r="R249" s="59"/>
      <c r="S249" s="59"/>
      <c r="T249" s="59"/>
      <c r="U249" s="59"/>
      <c r="V249" s="59"/>
      <c r="W249" s="59"/>
      <c r="X249" s="59"/>
      <c r="Y249" s="59"/>
      <c r="Z249" s="59"/>
    </row>
    <row r="250" spans="1:26" ht="15.75" customHeight="1">
      <c r="A250" s="59"/>
      <c r="B250" s="59"/>
      <c r="C250" s="59"/>
      <c r="D250" s="59"/>
      <c r="E250" s="59"/>
      <c r="F250" s="59"/>
      <c r="G250" s="59"/>
      <c r="H250" s="59"/>
      <c r="I250" s="59"/>
      <c r="J250" s="59"/>
      <c r="K250" s="59"/>
      <c r="L250" s="59"/>
      <c r="M250" s="59"/>
      <c r="N250" s="59"/>
      <c r="O250" s="59"/>
      <c r="P250" s="59"/>
      <c r="Q250" s="59"/>
      <c r="R250" s="59"/>
      <c r="S250" s="59"/>
      <c r="T250" s="59"/>
      <c r="U250" s="59"/>
      <c r="V250" s="59"/>
      <c r="W250" s="59"/>
      <c r="X250" s="59"/>
      <c r="Y250" s="59"/>
      <c r="Z250" s="59"/>
    </row>
    <row r="251" spans="1:26" ht="15.75" customHeight="1">
      <c r="A251" s="59"/>
      <c r="B251" s="59"/>
      <c r="C251" s="59"/>
      <c r="D251" s="59"/>
      <c r="E251" s="59"/>
      <c r="F251" s="59"/>
      <c r="G251" s="59"/>
      <c r="H251" s="59"/>
      <c r="I251" s="59"/>
      <c r="J251" s="59"/>
      <c r="K251" s="59"/>
      <c r="L251" s="59"/>
      <c r="M251" s="59"/>
      <c r="N251" s="59"/>
      <c r="O251" s="59"/>
      <c r="P251" s="59"/>
      <c r="Q251" s="59"/>
      <c r="R251" s="59"/>
      <c r="S251" s="59"/>
      <c r="T251" s="59"/>
      <c r="U251" s="59"/>
      <c r="V251" s="59"/>
      <c r="W251" s="59"/>
      <c r="X251" s="59"/>
      <c r="Y251" s="59"/>
      <c r="Z251" s="59"/>
    </row>
    <row r="252" spans="1:26" ht="15.75" customHeight="1">
      <c r="A252" s="59"/>
      <c r="B252" s="59"/>
      <c r="C252" s="59"/>
      <c r="D252" s="59"/>
      <c r="E252" s="59"/>
      <c r="F252" s="59"/>
      <c r="G252" s="59"/>
      <c r="H252" s="59"/>
      <c r="I252" s="59"/>
      <c r="J252" s="59"/>
      <c r="K252" s="59"/>
      <c r="L252" s="59"/>
      <c r="M252" s="59"/>
      <c r="N252" s="59"/>
      <c r="O252" s="59"/>
      <c r="P252" s="59"/>
      <c r="Q252" s="59"/>
      <c r="R252" s="59"/>
      <c r="S252" s="59"/>
      <c r="T252" s="59"/>
      <c r="U252" s="59"/>
      <c r="V252" s="59"/>
      <c r="W252" s="59"/>
      <c r="X252" s="59"/>
      <c r="Y252" s="59"/>
      <c r="Z252" s="59"/>
    </row>
    <row r="253" spans="1:26" ht="15.75" customHeight="1">
      <c r="A253" s="59"/>
      <c r="B253" s="59"/>
      <c r="C253" s="59"/>
      <c r="D253" s="59"/>
      <c r="E253" s="59"/>
      <c r="F253" s="59"/>
      <c r="G253" s="59"/>
      <c r="H253" s="59"/>
      <c r="I253" s="59"/>
      <c r="J253" s="59"/>
      <c r="K253" s="59"/>
      <c r="L253" s="59"/>
      <c r="M253" s="59"/>
      <c r="N253" s="59"/>
      <c r="O253" s="59"/>
      <c r="P253" s="59"/>
      <c r="Q253" s="59"/>
      <c r="R253" s="59"/>
      <c r="S253" s="59"/>
      <c r="T253" s="59"/>
      <c r="U253" s="59"/>
      <c r="V253" s="59"/>
      <c r="W253" s="59"/>
      <c r="X253" s="59"/>
      <c r="Y253" s="59"/>
      <c r="Z253" s="59"/>
    </row>
    <row r="254" spans="1:26" ht="15.75" customHeight="1">
      <c r="A254" s="59"/>
      <c r="B254" s="59"/>
      <c r="C254" s="59"/>
      <c r="D254" s="59"/>
      <c r="E254" s="59"/>
      <c r="F254" s="59"/>
      <c r="G254" s="59"/>
      <c r="H254" s="59"/>
      <c r="I254" s="59"/>
      <c r="J254" s="59"/>
      <c r="K254" s="59"/>
      <c r="L254" s="59"/>
      <c r="M254" s="59"/>
      <c r="N254" s="59"/>
      <c r="O254" s="59"/>
      <c r="P254" s="59"/>
      <c r="Q254" s="59"/>
      <c r="R254" s="59"/>
      <c r="S254" s="59"/>
      <c r="T254" s="59"/>
      <c r="U254" s="59"/>
      <c r="V254" s="59"/>
      <c r="W254" s="59"/>
      <c r="X254" s="59"/>
      <c r="Y254" s="59"/>
      <c r="Z254" s="59"/>
    </row>
    <row r="255" spans="1:26" ht="15.75" customHeight="1">
      <c r="A255" s="59"/>
      <c r="B255" s="59"/>
      <c r="C255" s="59"/>
      <c r="D255" s="59"/>
      <c r="E255" s="59"/>
      <c r="F255" s="59"/>
      <c r="G255" s="59"/>
      <c r="H255" s="59"/>
      <c r="I255" s="59"/>
      <c r="J255" s="59"/>
      <c r="K255" s="59"/>
      <c r="L255" s="59"/>
      <c r="M255" s="59"/>
      <c r="N255" s="59"/>
      <c r="O255" s="59"/>
      <c r="P255" s="59"/>
      <c r="Q255" s="59"/>
      <c r="R255" s="59"/>
      <c r="S255" s="59"/>
      <c r="T255" s="59"/>
      <c r="U255" s="59"/>
      <c r="V255" s="59"/>
      <c r="W255" s="59"/>
      <c r="X255" s="59"/>
      <c r="Y255" s="59"/>
      <c r="Z255" s="59"/>
    </row>
    <row r="256" spans="1:26" ht="15.75" customHeight="1">
      <c r="A256" s="59"/>
      <c r="B256" s="59"/>
      <c r="C256" s="59"/>
      <c r="D256" s="59"/>
      <c r="E256" s="59"/>
      <c r="F256" s="59"/>
      <c r="G256" s="59"/>
      <c r="H256" s="59"/>
      <c r="I256" s="59"/>
      <c r="J256" s="59"/>
      <c r="K256" s="59"/>
      <c r="L256" s="59"/>
      <c r="M256" s="59"/>
      <c r="N256" s="59"/>
      <c r="O256" s="59"/>
      <c r="P256" s="59"/>
      <c r="Q256" s="59"/>
      <c r="R256" s="59"/>
      <c r="S256" s="59"/>
      <c r="T256" s="59"/>
      <c r="U256" s="59"/>
      <c r="V256" s="59"/>
      <c r="W256" s="59"/>
      <c r="X256" s="59"/>
      <c r="Y256" s="59"/>
      <c r="Z256" s="59"/>
    </row>
    <row r="257" spans="1:26" ht="15.75" customHeight="1">
      <c r="A257" s="59"/>
      <c r="B257" s="59"/>
      <c r="C257" s="59"/>
      <c r="D257" s="59"/>
      <c r="E257" s="59"/>
      <c r="F257" s="59"/>
      <c r="G257" s="59"/>
      <c r="H257" s="59"/>
      <c r="I257" s="59"/>
      <c r="J257" s="59"/>
      <c r="K257" s="59"/>
      <c r="L257" s="59"/>
      <c r="M257" s="59"/>
      <c r="N257" s="59"/>
      <c r="O257" s="59"/>
      <c r="P257" s="59"/>
      <c r="Q257" s="59"/>
      <c r="R257" s="59"/>
      <c r="S257" s="59"/>
      <c r="T257" s="59"/>
      <c r="U257" s="59"/>
      <c r="V257" s="59"/>
      <c r="W257" s="59"/>
      <c r="X257" s="59"/>
      <c r="Y257" s="59"/>
      <c r="Z257" s="59"/>
    </row>
    <row r="258" spans="1:26" ht="15.75" customHeight="1">
      <c r="A258" s="59"/>
      <c r="B258" s="59"/>
      <c r="C258" s="59"/>
      <c r="D258" s="59"/>
      <c r="E258" s="59"/>
      <c r="F258" s="59"/>
      <c r="G258" s="59"/>
      <c r="H258" s="59"/>
      <c r="I258" s="59"/>
      <c r="J258" s="59"/>
      <c r="K258" s="59"/>
      <c r="L258" s="59"/>
      <c r="M258" s="59"/>
      <c r="N258" s="59"/>
      <c r="O258" s="59"/>
      <c r="P258" s="59"/>
      <c r="Q258" s="59"/>
      <c r="R258" s="59"/>
      <c r="S258" s="59"/>
      <c r="T258" s="59"/>
      <c r="U258" s="59"/>
      <c r="V258" s="59"/>
      <c r="W258" s="59"/>
      <c r="X258" s="59"/>
      <c r="Y258" s="59"/>
      <c r="Z258" s="59"/>
    </row>
    <row r="259" spans="1:26" ht="15.75" customHeight="1">
      <c r="A259" s="59"/>
      <c r="B259" s="59"/>
      <c r="C259" s="59"/>
      <c r="D259" s="59"/>
      <c r="E259" s="59"/>
      <c r="F259" s="59"/>
      <c r="G259" s="59"/>
      <c r="H259" s="59"/>
      <c r="I259" s="59"/>
      <c r="J259" s="59"/>
      <c r="K259" s="59"/>
      <c r="L259" s="59"/>
      <c r="M259" s="59"/>
      <c r="N259" s="59"/>
      <c r="O259" s="59"/>
      <c r="P259" s="59"/>
      <c r="Q259" s="59"/>
      <c r="R259" s="59"/>
      <c r="S259" s="59"/>
      <c r="T259" s="59"/>
      <c r="U259" s="59"/>
      <c r="V259" s="59"/>
      <c r="W259" s="59"/>
      <c r="X259" s="59"/>
      <c r="Y259" s="59"/>
      <c r="Z259" s="59"/>
    </row>
    <row r="260" spans="1:26" ht="15.75" customHeight="1">
      <c r="A260" s="59"/>
      <c r="B260" s="59"/>
      <c r="C260" s="59"/>
      <c r="D260" s="59"/>
      <c r="E260" s="59"/>
      <c r="F260" s="59"/>
      <c r="G260" s="59"/>
      <c r="H260" s="59"/>
      <c r="I260" s="59"/>
      <c r="J260" s="59"/>
      <c r="K260" s="59"/>
      <c r="L260" s="59"/>
      <c r="M260" s="59"/>
      <c r="N260" s="59"/>
      <c r="O260" s="59"/>
      <c r="P260" s="59"/>
      <c r="Q260" s="59"/>
      <c r="R260" s="59"/>
      <c r="S260" s="59"/>
      <c r="T260" s="59"/>
      <c r="U260" s="59"/>
      <c r="V260" s="59"/>
      <c r="W260" s="59"/>
      <c r="X260" s="59"/>
      <c r="Y260" s="59"/>
      <c r="Z260" s="59"/>
    </row>
    <row r="261" spans="1:26" ht="15.75" customHeight="1">
      <c r="A261" s="59"/>
      <c r="B261" s="59"/>
      <c r="C261" s="59"/>
      <c r="D261" s="59"/>
      <c r="E261" s="59"/>
      <c r="F261" s="59"/>
      <c r="G261" s="59"/>
      <c r="H261" s="59"/>
      <c r="I261" s="59"/>
      <c r="J261" s="59"/>
      <c r="K261" s="59"/>
      <c r="L261" s="59"/>
      <c r="M261" s="59"/>
      <c r="N261" s="59"/>
      <c r="O261" s="59"/>
      <c r="P261" s="59"/>
      <c r="Q261" s="59"/>
      <c r="R261" s="59"/>
      <c r="S261" s="59"/>
      <c r="T261" s="59"/>
      <c r="U261" s="59"/>
      <c r="V261" s="59"/>
      <c r="W261" s="59"/>
      <c r="X261" s="59"/>
      <c r="Y261" s="59"/>
      <c r="Z261" s="59"/>
    </row>
    <row r="262" spans="1:26" ht="15.75" customHeight="1">
      <c r="A262" s="59"/>
      <c r="B262" s="59"/>
      <c r="C262" s="59"/>
      <c r="D262" s="59"/>
      <c r="E262" s="59"/>
      <c r="F262" s="59"/>
      <c r="G262" s="59"/>
      <c r="H262" s="59"/>
      <c r="I262" s="59"/>
      <c r="J262" s="59"/>
      <c r="K262" s="59"/>
      <c r="L262" s="59"/>
      <c r="M262" s="59"/>
      <c r="N262" s="59"/>
      <c r="O262" s="59"/>
      <c r="P262" s="59"/>
      <c r="Q262" s="59"/>
      <c r="R262" s="59"/>
      <c r="S262" s="59"/>
      <c r="T262" s="59"/>
      <c r="U262" s="59"/>
      <c r="V262" s="59"/>
      <c r="W262" s="59"/>
      <c r="X262" s="59"/>
      <c r="Y262" s="59"/>
      <c r="Z262" s="59"/>
    </row>
    <row r="263" spans="1:26" ht="15.75" customHeight="1">
      <c r="A263" s="59"/>
      <c r="B263" s="59"/>
      <c r="C263" s="59"/>
      <c r="D263" s="59"/>
      <c r="E263" s="59"/>
      <c r="F263" s="59"/>
      <c r="G263" s="59"/>
      <c r="H263" s="59"/>
      <c r="I263" s="59"/>
      <c r="J263" s="59"/>
      <c r="K263" s="59"/>
      <c r="L263" s="59"/>
      <c r="M263" s="59"/>
      <c r="N263" s="59"/>
      <c r="O263" s="59"/>
      <c r="P263" s="59"/>
      <c r="Q263" s="59"/>
      <c r="R263" s="59"/>
      <c r="S263" s="59"/>
      <c r="T263" s="59"/>
      <c r="U263" s="59"/>
      <c r="V263" s="59"/>
      <c r="W263" s="59"/>
      <c r="X263" s="59"/>
      <c r="Y263" s="59"/>
      <c r="Z263" s="59"/>
    </row>
    <row r="264" spans="1:26" ht="15.75" customHeight="1">
      <c r="A264" s="59"/>
      <c r="B264" s="59"/>
      <c r="C264" s="59"/>
      <c r="D264" s="59"/>
      <c r="E264" s="59"/>
      <c r="F264" s="59"/>
      <c r="G264" s="59"/>
      <c r="H264" s="59"/>
      <c r="I264" s="59"/>
      <c r="J264" s="59"/>
      <c r="K264" s="59"/>
      <c r="L264" s="59"/>
      <c r="M264" s="59"/>
      <c r="N264" s="59"/>
      <c r="O264" s="59"/>
      <c r="P264" s="59"/>
      <c r="Q264" s="59"/>
      <c r="R264" s="59"/>
      <c r="S264" s="59"/>
      <c r="T264" s="59"/>
      <c r="U264" s="59"/>
      <c r="V264" s="59"/>
      <c r="W264" s="59"/>
      <c r="X264" s="59"/>
      <c r="Y264" s="59"/>
      <c r="Z264" s="59"/>
    </row>
    <row r="265" spans="1:26" ht="15.75" customHeight="1">
      <c r="A265" s="59"/>
      <c r="B265" s="59"/>
      <c r="C265" s="59"/>
      <c r="D265" s="59"/>
      <c r="E265" s="59"/>
      <c r="F265" s="59"/>
      <c r="G265" s="59"/>
      <c r="H265" s="59"/>
      <c r="I265" s="59"/>
      <c r="J265" s="59"/>
      <c r="K265" s="59"/>
      <c r="L265" s="59"/>
      <c r="M265" s="59"/>
      <c r="N265" s="59"/>
      <c r="O265" s="59"/>
      <c r="P265" s="59"/>
      <c r="Q265" s="59"/>
      <c r="R265" s="59"/>
      <c r="S265" s="59"/>
      <c r="T265" s="59"/>
      <c r="U265" s="59"/>
      <c r="V265" s="59"/>
      <c r="W265" s="59"/>
      <c r="X265" s="59"/>
      <c r="Y265" s="59"/>
      <c r="Z265" s="59"/>
    </row>
    <row r="266" spans="1:26" ht="15.75" customHeight="1">
      <c r="A266" s="59"/>
      <c r="B266" s="59"/>
      <c r="C266" s="59"/>
      <c r="D266" s="59"/>
      <c r="E266" s="59"/>
      <c r="F266" s="59"/>
      <c r="G266" s="59"/>
      <c r="H266" s="59"/>
      <c r="I266" s="59"/>
      <c r="J266" s="59"/>
      <c r="K266" s="59"/>
      <c r="L266" s="59"/>
      <c r="M266" s="59"/>
      <c r="N266" s="59"/>
      <c r="O266" s="59"/>
      <c r="P266" s="59"/>
      <c r="Q266" s="59"/>
      <c r="R266" s="59"/>
      <c r="S266" s="59"/>
      <c r="T266" s="59"/>
      <c r="U266" s="59"/>
      <c r="V266" s="59"/>
      <c r="W266" s="59"/>
      <c r="X266" s="59"/>
      <c r="Y266" s="59"/>
      <c r="Z266" s="59"/>
    </row>
    <row r="267" spans="1:26" ht="15.75" customHeight="1">
      <c r="A267" s="59"/>
      <c r="B267" s="59"/>
      <c r="C267" s="59"/>
      <c r="D267" s="59"/>
      <c r="E267" s="59"/>
      <c r="F267" s="59"/>
      <c r="G267" s="59"/>
      <c r="H267" s="59"/>
      <c r="I267" s="59"/>
      <c r="J267" s="59"/>
      <c r="K267" s="59"/>
      <c r="L267" s="59"/>
      <c r="M267" s="59"/>
      <c r="N267" s="59"/>
      <c r="O267" s="59"/>
      <c r="P267" s="59"/>
      <c r="Q267" s="59"/>
      <c r="R267" s="59"/>
      <c r="S267" s="59"/>
      <c r="T267" s="59"/>
      <c r="U267" s="59"/>
      <c r="V267" s="59"/>
      <c r="W267" s="59"/>
      <c r="X267" s="59"/>
      <c r="Y267" s="59"/>
      <c r="Z267" s="59"/>
    </row>
    <row r="268" spans="1:26" ht="15.75" customHeight="1">
      <c r="A268" s="59"/>
      <c r="B268" s="59"/>
      <c r="C268" s="59"/>
      <c r="D268" s="59"/>
      <c r="E268" s="59"/>
      <c r="F268" s="59"/>
      <c r="G268" s="59"/>
      <c r="H268" s="59"/>
      <c r="I268" s="59"/>
      <c r="J268" s="59"/>
      <c r="K268" s="59"/>
      <c r="L268" s="59"/>
      <c r="M268" s="59"/>
      <c r="N268" s="59"/>
      <c r="O268" s="59"/>
      <c r="P268" s="59"/>
      <c r="Q268" s="59"/>
      <c r="R268" s="59"/>
      <c r="S268" s="59"/>
      <c r="T268" s="59"/>
      <c r="U268" s="59"/>
      <c r="V268" s="59"/>
      <c r="W268" s="59"/>
      <c r="X268" s="59"/>
      <c r="Y268" s="59"/>
      <c r="Z268" s="59"/>
    </row>
    <row r="269" spans="1:26" ht="15.75" customHeight="1">
      <c r="A269" s="59"/>
      <c r="B269" s="59"/>
      <c r="C269" s="59"/>
      <c r="D269" s="59"/>
      <c r="E269" s="59"/>
      <c r="F269" s="59"/>
      <c r="G269" s="59"/>
      <c r="H269" s="59"/>
      <c r="I269" s="59"/>
      <c r="J269" s="59"/>
      <c r="K269" s="59"/>
      <c r="L269" s="59"/>
      <c r="M269" s="59"/>
      <c r="N269" s="59"/>
      <c r="O269" s="59"/>
      <c r="P269" s="59"/>
      <c r="Q269" s="59"/>
      <c r="R269" s="59"/>
      <c r="S269" s="59"/>
      <c r="T269" s="59"/>
      <c r="U269" s="59"/>
      <c r="V269" s="59"/>
      <c r="W269" s="59"/>
      <c r="X269" s="59"/>
      <c r="Y269" s="59"/>
      <c r="Z269" s="59"/>
    </row>
    <row r="270" spans="1:26" ht="15.75" customHeight="1">
      <c r="A270" s="59"/>
      <c r="B270" s="59"/>
      <c r="C270" s="59"/>
      <c r="D270" s="59"/>
      <c r="E270" s="59"/>
      <c r="F270" s="59"/>
      <c r="G270" s="59"/>
      <c r="H270" s="59"/>
      <c r="I270" s="59"/>
      <c r="J270" s="59"/>
      <c r="K270" s="59"/>
      <c r="L270" s="59"/>
      <c r="M270" s="59"/>
      <c r="N270" s="59"/>
      <c r="O270" s="59"/>
      <c r="P270" s="59"/>
      <c r="Q270" s="59"/>
      <c r="R270" s="59"/>
      <c r="S270" s="59"/>
      <c r="T270" s="59"/>
      <c r="U270" s="59"/>
      <c r="V270" s="59"/>
      <c r="W270" s="59"/>
      <c r="X270" s="59"/>
      <c r="Y270" s="59"/>
      <c r="Z270" s="59"/>
    </row>
    <row r="271" spans="1:26" ht="15.75" customHeight="1">
      <c r="A271" s="59"/>
      <c r="B271" s="59"/>
      <c r="C271" s="59"/>
      <c r="D271" s="59"/>
      <c r="E271" s="59"/>
      <c r="F271" s="59"/>
      <c r="G271" s="59"/>
      <c r="H271" s="59"/>
      <c r="I271" s="59"/>
      <c r="J271" s="59"/>
      <c r="K271" s="59"/>
      <c r="L271" s="59"/>
      <c r="M271" s="59"/>
      <c r="N271" s="59"/>
      <c r="O271" s="59"/>
      <c r="P271" s="59"/>
      <c r="Q271" s="59"/>
      <c r="R271" s="59"/>
      <c r="S271" s="59"/>
      <c r="T271" s="59"/>
      <c r="U271" s="59"/>
      <c r="V271" s="59"/>
      <c r="W271" s="59"/>
      <c r="X271" s="59"/>
      <c r="Y271" s="59"/>
      <c r="Z271" s="59"/>
    </row>
    <row r="272" spans="1:26" ht="15.75" customHeight="1">
      <c r="A272" s="59"/>
      <c r="B272" s="59"/>
      <c r="C272" s="59"/>
      <c r="D272" s="59"/>
      <c r="E272" s="59"/>
      <c r="F272" s="59"/>
      <c r="G272" s="59"/>
      <c r="H272" s="59"/>
      <c r="I272" s="59"/>
      <c r="J272" s="59"/>
      <c r="K272" s="59"/>
      <c r="L272" s="59"/>
      <c r="M272" s="59"/>
      <c r="N272" s="59"/>
      <c r="O272" s="59"/>
      <c r="P272" s="59"/>
      <c r="Q272" s="59"/>
      <c r="R272" s="59"/>
      <c r="S272" s="59"/>
      <c r="T272" s="59"/>
      <c r="U272" s="59"/>
      <c r="V272" s="59"/>
      <c r="W272" s="59"/>
      <c r="X272" s="59"/>
      <c r="Y272" s="59"/>
      <c r="Z272" s="59"/>
    </row>
    <row r="273" spans="1:26" ht="15.75" customHeight="1">
      <c r="A273" s="59"/>
      <c r="B273" s="59"/>
      <c r="C273" s="59"/>
      <c r="D273" s="59"/>
      <c r="E273" s="59"/>
      <c r="F273" s="59"/>
      <c r="G273" s="59"/>
      <c r="H273" s="59"/>
      <c r="I273" s="59"/>
      <c r="J273" s="59"/>
      <c r="K273" s="59"/>
      <c r="L273" s="59"/>
      <c r="M273" s="59"/>
      <c r="N273" s="59"/>
      <c r="O273" s="59"/>
      <c r="P273" s="59"/>
      <c r="Q273" s="59"/>
      <c r="R273" s="59"/>
      <c r="S273" s="59"/>
      <c r="T273" s="59"/>
      <c r="U273" s="59"/>
      <c r="V273" s="59"/>
      <c r="W273" s="59"/>
      <c r="X273" s="59"/>
      <c r="Y273" s="59"/>
      <c r="Z273" s="59"/>
    </row>
    <row r="274" spans="1:26" ht="15.75" customHeight="1">
      <c r="A274" s="59"/>
      <c r="B274" s="59"/>
      <c r="C274" s="59"/>
      <c r="D274" s="59"/>
      <c r="E274" s="59"/>
      <c r="F274" s="59"/>
      <c r="G274" s="59"/>
      <c r="H274" s="59"/>
      <c r="I274" s="59"/>
      <c r="J274" s="59"/>
      <c r="K274" s="59"/>
      <c r="L274" s="59"/>
      <c r="M274" s="59"/>
      <c r="N274" s="59"/>
      <c r="O274" s="59"/>
      <c r="P274" s="59"/>
      <c r="Q274" s="59"/>
      <c r="R274" s="59"/>
      <c r="S274" s="59"/>
      <c r="T274" s="59"/>
      <c r="U274" s="59"/>
      <c r="V274" s="59"/>
      <c r="W274" s="59"/>
      <c r="X274" s="59"/>
      <c r="Y274" s="59"/>
      <c r="Z274" s="59"/>
    </row>
    <row r="275" spans="1:26" ht="15.75" customHeight="1">
      <c r="A275" s="59"/>
      <c r="B275" s="59"/>
      <c r="C275" s="59"/>
      <c r="D275" s="59"/>
      <c r="E275" s="59"/>
      <c r="F275" s="59"/>
      <c r="G275" s="59"/>
      <c r="H275" s="59"/>
      <c r="I275" s="59"/>
      <c r="J275" s="59"/>
      <c r="K275" s="59"/>
      <c r="L275" s="59"/>
      <c r="M275" s="59"/>
      <c r="N275" s="59"/>
      <c r="O275" s="59"/>
      <c r="P275" s="59"/>
      <c r="Q275" s="59"/>
      <c r="R275" s="59"/>
      <c r="S275" s="59"/>
      <c r="T275" s="59"/>
      <c r="U275" s="59"/>
      <c r="V275" s="59"/>
      <c r="W275" s="59"/>
      <c r="X275" s="59"/>
      <c r="Y275" s="59"/>
      <c r="Z275" s="59"/>
    </row>
    <row r="276" spans="1:26" ht="15.75" customHeight="1">
      <c r="A276" s="59"/>
      <c r="B276" s="59"/>
      <c r="C276" s="59"/>
      <c r="D276" s="59"/>
      <c r="E276" s="59"/>
      <c r="F276" s="59"/>
      <c r="G276" s="59"/>
      <c r="H276" s="59"/>
      <c r="I276" s="59"/>
      <c r="J276" s="59"/>
      <c r="K276" s="59"/>
      <c r="L276" s="59"/>
      <c r="M276" s="59"/>
      <c r="N276" s="59"/>
      <c r="O276" s="59"/>
      <c r="P276" s="59"/>
      <c r="Q276" s="59"/>
      <c r="R276" s="59"/>
      <c r="S276" s="59"/>
      <c r="T276" s="59"/>
      <c r="U276" s="59"/>
      <c r="V276" s="59"/>
      <c r="W276" s="59"/>
      <c r="X276" s="59"/>
      <c r="Y276" s="59"/>
      <c r="Z276" s="59"/>
    </row>
    <row r="277" spans="1:26" ht="15.75" customHeight="1">
      <c r="A277" s="59"/>
      <c r="B277" s="59"/>
      <c r="C277" s="59"/>
      <c r="D277" s="59"/>
      <c r="E277" s="59"/>
      <c r="F277" s="59"/>
      <c r="G277" s="59"/>
      <c r="H277" s="59"/>
      <c r="I277" s="59"/>
      <c r="J277" s="59"/>
      <c r="K277" s="59"/>
      <c r="L277" s="59"/>
      <c r="M277" s="59"/>
      <c r="N277" s="59"/>
      <c r="O277" s="59"/>
      <c r="P277" s="59"/>
      <c r="Q277" s="59"/>
      <c r="R277" s="59"/>
      <c r="S277" s="59"/>
      <c r="T277" s="59"/>
      <c r="U277" s="59"/>
      <c r="V277" s="59"/>
      <c r="W277" s="59"/>
      <c r="X277" s="59"/>
      <c r="Y277" s="59"/>
      <c r="Z277" s="59"/>
    </row>
    <row r="278" spans="1:26" ht="15.75" customHeight="1">
      <c r="A278" s="59"/>
      <c r="B278" s="59"/>
      <c r="C278" s="59"/>
      <c r="D278" s="59"/>
      <c r="E278" s="59"/>
      <c r="F278" s="59"/>
      <c r="G278" s="59"/>
      <c r="H278" s="59"/>
      <c r="I278" s="59"/>
      <c r="J278" s="59"/>
      <c r="K278" s="59"/>
      <c r="L278" s="59"/>
      <c r="M278" s="59"/>
      <c r="N278" s="59"/>
      <c r="O278" s="59"/>
      <c r="P278" s="59"/>
      <c r="Q278" s="59"/>
      <c r="R278" s="59"/>
      <c r="S278" s="59"/>
      <c r="T278" s="59"/>
      <c r="U278" s="59"/>
      <c r="V278" s="59"/>
      <c r="W278" s="59"/>
      <c r="X278" s="59"/>
      <c r="Y278" s="59"/>
      <c r="Z278" s="59"/>
    </row>
    <row r="279" spans="1:26" ht="15.75" customHeight="1">
      <c r="A279" s="59"/>
      <c r="B279" s="59"/>
      <c r="C279" s="59"/>
      <c r="D279" s="59"/>
      <c r="E279" s="59"/>
      <c r="F279" s="59"/>
      <c r="G279" s="59"/>
      <c r="H279" s="59"/>
      <c r="I279" s="59"/>
      <c r="J279" s="59"/>
      <c r="K279" s="59"/>
      <c r="L279" s="59"/>
      <c r="M279" s="59"/>
      <c r="N279" s="59"/>
      <c r="O279" s="59"/>
      <c r="P279" s="59"/>
      <c r="Q279" s="59"/>
      <c r="R279" s="59"/>
      <c r="S279" s="59"/>
      <c r="T279" s="59"/>
      <c r="U279" s="59"/>
      <c r="V279" s="59"/>
      <c r="W279" s="59"/>
      <c r="X279" s="59"/>
      <c r="Y279" s="59"/>
      <c r="Z279" s="59"/>
    </row>
    <row r="280" spans="1:26" ht="15.75" customHeight="1">
      <c r="A280" s="59"/>
      <c r="B280" s="59"/>
      <c r="C280" s="59"/>
      <c r="D280" s="59"/>
      <c r="E280" s="59"/>
      <c r="F280" s="59"/>
      <c r="G280" s="59"/>
      <c r="H280" s="59"/>
      <c r="I280" s="59"/>
      <c r="J280" s="59"/>
      <c r="K280" s="59"/>
      <c r="L280" s="59"/>
      <c r="M280" s="59"/>
      <c r="N280" s="59"/>
      <c r="O280" s="59"/>
      <c r="P280" s="59"/>
      <c r="Q280" s="59"/>
      <c r="R280" s="59"/>
      <c r="S280" s="59"/>
      <c r="T280" s="59"/>
      <c r="U280" s="59"/>
      <c r="V280" s="59"/>
      <c r="W280" s="59"/>
      <c r="X280" s="59"/>
      <c r="Y280" s="59"/>
      <c r="Z280" s="59"/>
    </row>
    <row r="281" spans="1:26" ht="15.75" customHeight="1">
      <c r="A281" s="59"/>
      <c r="B281" s="59"/>
      <c r="C281" s="59"/>
      <c r="D281" s="59"/>
      <c r="E281" s="59"/>
      <c r="F281" s="59"/>
      <c r="G281" s="59"/>
      <c r="H281" s="59"/>
      <c r="I281" s="59"/>
      <c r="J281" s="59"/>
      <c r="K281" s="59"/>
      <c r="L281" s="59"/>
      <c r="M281" s="59"/>
      <c r="N281" s="59"/>
      <c r="O281" s="59"/>
      <c r="P281" s="59"/>
      <c r="Q281" s="59"/>
      <c r="R281" s="59"/>
      <c r="S281" s="59"/>
      <c r="T281" s="59"/>
      <c r="U281" s="59"/>
      <c r="V281" s="59"/>
      <c r="W281" s="59"/>
      <c r="X281" s="59"/>
      <c r="Y281" s="59"/>
      <c r="Z281" s="59"/>
    </row>
    <row r="282" spans="1:26" ht="15.75" customHeight="1">
      <c r="A282" s="59"/>
      <c r="B282" s="59"/>
      <c r="C282" s="59"/>
      <c r="D282" s="59"/>
      <c r="E282" s="59"/>
      <c r="F282" s="59"/>
      <c r="G282" s="59"/>
      <c r="H282" s="59"/>
      <c r="I282" s="59"/>
      <c r="J282" s="59"/>
      <c r="K282" s="59"/>
      <c r="L282" s="59"/>
      <c r="M282" s="59"/>
      <c r="N282" s="59"/>
      <c r="O282" s="59"/>
      <c r="P282" s="59"/>
      <c r="Q282" s="59"/>
      <c r="R282" s="59"/>
      <c r="S282" s="59"/>
      <c r="T282" s="59"/>
      <c r="U282" s="59"/>
      <c r="V282" s="59"/>
      <c r="W282" s="59"/>
      <c r="X282" s="59"/>
      <c r="Y282" s="59"/>
      <c r="Z282" s="59"/>
    </row>
    <row r="283" spans="1:26" ht="15.75" customHeight="1">
      <c r="A283" s="59"/>
      <c r="B283" s="59"/>
      <c r="C283" s="59"/>
      <c r="D283" s="59"/>
      <c r="E283" s="59"/>
      <c r="F283" s="59"/>
      <c r="G283" s="59"/>
      <c r="H283" s="59"/>
      <c r="I283" s="59"/>
      <c r="J283" s="59"/>
      <c r="K283" s="59"/>
      <c r="L283" s="59"/>
      <c r="M283" s="59"/>
      <c r="N283" s="59"/>
      <c r="O283" s="59"/>
      <c r="P283" s="59"/>
      <c r="Q283" s="59"/>
      <c r="R283" s="59"/>
      <c r="S283" s="59"/>
      <c r="T283" s="59"/>
      <c r="U283" s="59"/>
      <c r="V283" s="59"/>
      <c r="W283" s="59"/>
      <c r="X283" s="59"/>
      <c r="Y283" s="59"/>
      <c r="Z283" s="59"/>
    </row>
    <row r="284" spans="1:26" ht="15.75" customHeight="1">
      <c r="A284" s="59"/>
      <c r="B284" s="59"/>
      <c r="C284" s="59"/>
      <c r="D284" s="59"/>
      <c r="E284" s="59"/>
      <c r="F284" s="59"/>
      <c r="G284" s="59"/>
      <c r="H284" s="59"/>
      <c r="I284" s="59"/>
      <c r="J284" s="59"/>
      <c r="K284" s="59"/>
      <c r="L284" s="59"/>
      <c r="M284" s="59"/>
      <c r="N284" s="59"/>
      <c r="O284" s="59"/>
      <c r="P284" s="59"/>
      <c r="Q284" s="59"/>
      <c r="R284" s="59"/>
      <c r="S284" s="59"/>
      <c r="T284" s="59"/>
      <c r="U284" s="59"/>
      <c r="V284" s="59"/>
      <c r="W284" s="59"/>
      <c r="X284" s="59"/>
      <c r="Y284" s="59"/>
      <c r="Z284" s="59"/>
    </row>
    <row r="285" spans="1:26" ht="15.75" customHeight="1">
      <c r="A285" s="59"/>
      <c r="B285" s="59"/>
      <c r="C285" s="59"/>
      <c r="D285" s="59"/>
      <c r="E285" s="59"/>
      <c r="F285" s="59"/>
      <c r="G285" s="59"/>
      <c r="H285" s="59"/>
      <c r="I285" s="59"/>
      <c r="J285" s="59"/>
      <c r="K285" s="59"/>
      <c r="L285" s="59"/>
      <c r="M285" s="59"/>
      <c r="N285" s="59"/>
      <c r="O285" s="59"/>
      <c r="P285" s="59"/>
      <c r="Q285" s="59"/>
      <c r="R285" s="59"/>
      <c r="S285" s="59"/>
      <c r="T285" s="59"/>
      <c r="U285" s="59"/>
      <c r="V285" s="59"/>
      <c r="W285" s="59"/>
      <c r="X285" s="59"/>
      <c r="Y285" s="59"/>
      <c r="Z285" s="59"/>
    </row>
    <row r="286" spans="1:26" ht="15.75" customHeight="1">
      <c r="A286" s="59"/>
      <c r="B286" s="59"/>
      <c r="C286" s="59"/>
      <c r="D286" s="59"/>
      <c r="E286" s="59"/>
      <c r="F286" s="59"/>
      <c r="G286" s="59"/>
      <c r="H286" s="59"/>
      <c r="I286" s="59"/>
      <c r="J286" s="59"/>
      <c r="K286" s="59"/>
      <c r="L286" s="59"/>
      <c r="M286" s="59"/>
      <c r="N286" s="59"/>
      <c r="O286" s="59"/>
      <c r="P286" s="59"/>
      <c r="Q286" s="59"/>
      <c r="R286" s="59"/>
      <c r="S286" s="59"/>
      <c r="T286" s="59"/>
      <c r="U286" s="59"/>
      <c r="V286" s="59"/>
      <c r="W286" s="59"/>
      <c r="X286" s="59"/>
      <c r="Y286" s="59"/>
      <c r="Z286" s="59"/>
    </row>
    <row r="287" spans="1:26" ht="15.75" customHeight="1">
      <c r="A287" s="59"/>
      <c r="B287" s="59"/>
      <c r="C287" s="59"/>
      <c r="D287" s="59"/>
      <c r="E287" s="59"/>
      <c r="F287" s="59"/>
      <c r="G287" s="59"/>
      <c r="H287" s="59"/>
      <c r="I287" s="59"/>
      <c r="J287" s="59"/>
      <c r="K287" s="59"/>
      <c r="L287" s="59"/>
      <c r="M287" s="59"/>
      <c r="N287" s="59"/>
      <c r="O287" s="59"/>
      <c r="P287" s="59"/>
      <c r="Q287" s="59"/>
      <c r="R287" s="59"/>
      <c r="S287" s="59"/>
      <c r="T287" s="59"/>
      <c r="U287" s="59"/>
      <c r="V287" s="59"/>
      <c r="W287" s="59"/>
      <c r="X287" s="59"/>
      <c r="Y287" s="59"/>
      <c r="Z287" s="59"/>
    </row>
    <row r="288" spans="1:26" ht="15.75" customHeight="1">
      <c r="A288" s="59"/>
      <c r="B288" s="59"/>
      <c r="C288" s="59"/>
      <c r="D288" s="59"/>
      <c r="E288" s="59"/>
      <c r="F288" s="59"/>
      <c r="G288" s="59"/>
      <c r="H288" s="59"/>
      <c r="I288" s="59"/>
      <c r="J288" s="59"/>
      <c r="K288" s="59"/>
      <c r="L288" s="59"/>
      <c r="M288" s="59"/>
      <c r="N288" s="59"/>
      <c r="O288" s="59"/>
      <c r="P288" s="59"/>
      <c r="Q288" s="59"/>
      <c r="R288" s="59"/>
      <c r="S288" s="59"/>
      <c r="T288" s="59"/>
      <c r="U288" s="59"/>
      <c r="V288" s="59"/>
      <c r="W288" s="59"/>
      <c r="X288" s="59"/>
      <c r="Y288" s="59"/>
      <c r="Z288" s="59"/>
    </row>
    <row r="289" spans="1:26" ht="15.75" customHeight="1">
      <c r="A289" s="59"/>
      <c r="B289" s="59"/>
      <c r="C289" s="59"/>
      <c r="D289" s="59"/>
      <c r="E289" s="59"/>
      <c r="F289" s="59"/>
      <c r="G289" s="59"/>
      <c r="H289" s="59"/>
      <c r="I289" s="59"/>
      <c r="J289" s="59"/>
      <c r="K289" s="59"/>
      <c r="L289" s="59"/>
      <c r="M289" s="59"/>
      <c r="N289" s="59"/>
      <c r="O289" s="59"/>
      <c r="P289" s="59"/>
      <c r="Q289" s="59"/>
      <c r="R289" s="59"/>
      <c r="S289" s="59"/>
      <c r="T289" s="59"/>
      <c r="U289" s="59"/>
      <c r="V289" s="59"/>
      <c r="W289" s="59"/>
      <c r="X289" s="59"/>
      <c r="Y289" s="59"/>
      <c r="Z289" s="59"/>
    </row>
    <row r="290" spans="1:26" ht="15.75" customHeight="1">
      <c r="A290" s="59"/>
      <c r="B290" s="59"/>
      <c r="C290" s="59"/>
      <c r="D290" s="59"/>
      <c r="E290" s="59"/>
      <c r="F290" s="59"/>
      <c r="G290" s="59"/>
      <c r="H290" s="59"/>
      <c r="I290" s="59"/>
      <c r="J290" s="59"/>
      <c r="K290" s="59"/>
      <c r="L290" s="59"/>
      <c r="M290" s="59"/>
      <c r="N290" s="59"/>
      <c r="O290" s="59"/>
      <c r="P290" s="59"/>
      <c r="Q290" s="59"/>
      <c r="R290" s="59"/>
      <c r="S290" s="59"/>
      <c r="T290" s="59"/>
      <c r="U290" s="59"/>
      <c r="V290" s="59"/>
      <c r="W290" s="59"/>
      <c r="X290" s="59"/>
      <c r="Y290" s="59"/>
      <c r="Z290" s="59"/>
    </row>
    <row r="291" spans="1:26" ht="15.75" customHeight="1">
      <c r="A291" s="59"/>
      <c r="B291" s="59"/>
      <c r="C291" s="59"/>
      <c r="D291" s="59"/>
      <c r="E291" s="59"/>
      <c r="F291" s="59"/>
      <c r="G291" s="59"/>
      <c r="H291" s="59"/>
      <c r="I291" s="59"/>
      <c r="J291" s="59"/>
      <c r="K291" s="59"/>
      <c r="L291" s="59"/>
      <c r="M291" s="59"/>
      <c r="N291" s="59"/>
      <c r="O291" s="59"/>
      <c r="P291" s="59"/>
      <c r="Q291" s="59"/>
      <c r="R291" s="59"/>
      <c r="S291" s="59"/>
      <c r="T291" s="59"/>
      <c r="U291" s="59"/>
      <c r="V291" s="59"/>
      <c r="W291" s="59"/>
      <c r="X291" s="59"/>
      <c r="Y291" s="59"/>
      <c r="Z291" s="59"/>
    </row>
    <row r="292" spans="1:26" ht="15.75" customHeight="1">
      <c r="A292" s="59"/>
      <c r="B292" s="59"/>
      <c r="C292" s="59"/>
      <c r="D292" s="59"/>
      <c r="E292" s="59"/>
      <c r="F292" s="59"/>
      <c r="G292" s="59"/>
      <c r="H292" s="59"/>
      <c r="I292" s="59"/>
      <c r="J292" s="59"/>
      <c r="K292" s="59"/>
      <c r="L292" s="59"/>
      <c r="M292" s="59"/>
      <c r="N292" s="59"/>
      <c r="O292" s="59"/>
      <c r="P292" s="59"/>
      <c r="Q292" s="59"/>
      <c r="R292" s="59"/>
      <c r="S292" s="59"/>
      <c r="T292" s="59"/>
      <c r="U292" s="59"/>
      <c r="V292" s="59"/>
      <c r="W292" s="59"/>
      <c r="X292" s="59"/>
      <c r="Y292" s="59"/>
      <c r="Z292" s="59"/>
    </row>
    <row r="293" spans="1:26" ht="15.75" customHeight="1">
      <c r="A293" s="59"/>
      <c r="B293" s="59"/>
      <c r="C293" s="59"/>
      <c r="D293" s="59"/>
      <c r="E293" s="59"/>
      <c r="F293" s="59"/>
      <c r="G293" s="59"/>
      <c r="H293" s="59"/>
      <c r="I293" s="59"/>
      <c r="J293" s="59"/>
      <c r="K293" s="59"/>
      <c r="L293" s="59"/>
      <c r="M293" s="59"/>
      <c r="N293" s="59"/>
      <c r="O293" s="59"/>
      <c r="P293" s="59"/>
      <c r="Q293" s="59"/>
      <c r="R293" s="59"/>
      <c r="S293" s="59"/>
      <c r="T293" s="59"/>
      <c r="U293" s="59"/>
      <c r="V293" s="59"/>
      <c r="W293" s="59"/>
      <c r="X293" s="59"/>
      <c r="Y293" s="59"/>
      <c r="Z293" s="59"/>
    </row>
    <row r="294" spans="1:26" ht="15.75" customHeight="1">
      <c r="A294" s="59"/>
      <c r="B294" s="59"/>
      <c r="C294" s="59"/>
      <c r="D294" s="59"/>
      <c r="E294" s="59"/>
      <c r="F294" s="59"/>
      <c r="G294" s="59"/>
      <c r="H294" s="59"/>
      <c r="I294" s="59"/>
      <c r="J294" s="59"/>
      <c r="K294" s="59"/>
      <c r="L294" s="59"/>
      <c r="M294" s="59"/>
      <c r="N294" s="59"/>
      <c r="O294" s="59"/>
      <c r="P294" s="59"/>
      <c r="Q294" s="59"/>
      <c r="R294" s="59"/>
      <c r="S294" s="59"/>
      <c r="T294" s="59"/>
      <c r="U294" s="59"/>
      <c r="V294" s="59"/>
      <c r="W294" s="59"/>
      <c r="X294" s="59"/>
      <c r="Y294" s="59"/>
      <c r="Z294" s="59"/>
    </row>
    <row r="295" spans="1:26" ht="15.75" customHeight="1">
      <c r="A295" s="59"/>
      <c r="B295" s="59"/>
      <c r="C295" s="59"/>
      <c r="D295" s="59"/>
      <c r="E295" s="59"/>
      <c r="F295" s="59"/>
      <c r="G295" s="59"/>
      <c r="H295" s="59"/>
      <c r="I295" s="59"/>
      <c r="J295" s="59"/>
      <c r="K295" s="59"/>
      <c r="L295" s="59"/>
      <c r="M295" s="59"/>
      <c r="N295" s="59"/>
      <c r="O295" s="59"/>
      <c r="P295" s="59"/>
      <c r="Q295" s="59"/>
      <c r="R295" s="59"/>
      <c r="S295" s="59"/>
      <c r="T295" s="59"/>
      <c r="U295" s="59"/>
      <c r="V295" s="59"/>
      <c r="W295" s="59"/>
      <c r="X295" s="59"/>
      <c r="Y295" s="59"/>
      <c r="Z295" s="59"/>
    </row>
    <row r="296" spans="1:26" ht="15.75" customHeight="1">
      <c r="A296" s="59"/>
      <c r="B296" s="59"/>
      <c r="C296" s="59"/>
      <c r="D296" s="59"/>
      <c r="E296" s="59"/>
      <c r="F296" s="59"/>
      <c r="G296" s="59"/>
      <c r="H296" s="59"/>
      <c r="I296" s="59"/>
      <c r="J296" s="59"/>
      <c r="K296" s="59"/>
      <c r="L296" s="59"/>
      <c r="M296" s="59"/>
      <c r="N296" s="59"/>
      <c r="O296" s="59"/>
      <c r="P296" s="59"/>
      <c r="Q296" s="59"/>
      <c r="R296" s="59"/>
      <c r="S296" s="59"/>
      <c r="T296" s="59"/>
      <c r="U296" s="59"/>
      <c r="V296" s="59"/>
      <c r="W296" s="59"/>
      <c r="X296" s="59"/>
      <c r="Y296" s="59"/>
      <c r="Z296" s="59"/>
    </row>
    <row r="297" spans="1:26" ht="15.75" customHeight="1">
      <c r="A297" s="59"/>
      <c r="B297" s="59"/>
      <c r="C297" s="59"/>
      <c r="D297" s="59"/>
      <c r="E297" s="59"/>
      <c r="F297" s="59"/>
      <c r="G297" s="59"/>
      <c r="H297" s="59"/>
      <c r="I297" s="59"/>
      <c r="J297" s="59"/>
      <c r="K297" s="59"/>
      <c r="L297" s="59"/>
      <c r="M297" s="59"/>
      <c r="N297" s="59"/>
      <c r="O297" s="59"/>
      <c r="P297" s="59"/>
      <c r="Q297" s="59"/>
      <c r="R297" s="59"/>
      <c r="S297" s="59"/>
      <c r="T297" s="59"/>
      <c r="U297" s="59"/>
      <c r="V297" s="59"/>
      <c r="W297" s="59"/>
      <c r="X297" s="59"/>
      <c r="Y297" s="59"/>
      <c r="Z297" s="59"/>
    </row>
    <row r="298" spans="1:26" ht="15.75" customHeight="1">
      <c r="A298" s="59"/>
      <c r="B298" s="59"/>
      <c r="C298" s="59"/>
      <c r="D298" s="59"/>
      <c r="E298" s="59"/>
      <c r="F298" s="59"/>
      <c r="G298" s="59"/>
      <c r="H298" s="59"/>
      <c r="I298" s="59"/>
      <c r="J298" s="59"/>
      <c r="K298" s="59"/>
      <c r="L298" s="59"/>
      <c r="M298" s="59"/>
      <c r="N298" s="59"/>
      <c r="O298" s="59"/>
      <c r="P298" s="59"/>
      <c r="Q298" s="59"/>
      <c r="R298" s="59"/>
      <c r="S298" s="59"/>
      <c r="T298" s="59"/>
      <c r="U298" s="59"/>
      <c r="V298" s="59"/>
      <c r="W298" s="59"/>
      <c r="X298" s="59"/>
      <c r="Y298" s="59"/>
      <c r="Z298" s="59"/>
    </row>
    <row r="299" spans="1:26" ht="15.75" customHeight="1">
      <c r="A299" s="59"/>
      <c r="B299" s="59"/>
      <c r="C299" s="59"/>
      <c r="D299" s="59"/>
      <c r="E299" s="59"/>
      <c r="F299" s="59"/>
      <c r="G299" s="59"/>
      <c r="H299" s="59"/>
      <c r="I299" s="59"/>
      <c r="J299" s="59"/>
      <c r="K299" s="59"/>
      <c r="L299" s="59"/>
      <c r="M299" s="59"/>
      <c r="N299" s="59"/>
      <c r="O299" s="59"/>
      <c r="P299" s="59"/>
      <c r="Q299" s="59"/>
      <c r="R299" s="59"/>
      <c r="S299" s="59"/>
      <c r="T299" s="59"/>
      <c r="U299" s="59"/>
      <c r="V299" s="59"/>
      <c r="W299" s="59"/>
      <c r="X299" s="59"/>
      <c r="Y299" s="59"/>
      <c r="Z299" s="59"/>
    </row>
    <row r="300" spans="1:26" ht="15.75" customHeight="1">
      <c r="A300" s="59"/>
      <c r="B300" s="59"/>
      <c r="C300" s="59"/>
      <c r="D300" s="59"/>
      <c r="E300" s="59"/>
      <c r="F300" s="59"/>
      <c r="G300" s="59"/>
      <c r="H300" s="59"/>
      <c r="I300" s="59"/>
      <c r="J300" s="59"/>
      <c r="K300" s="59"/>
      <c r="L300" s="59"/>
      <c r="M300" s="59"/>
      <c r="N300" s="59"/>
      <c r="O300" s="59"/>
      <c r="P300" s="59"/>
      <c r="Q300" s="59"/>
      <c r="R300" s="59"/>
      <c r="S300" s="59"/>
      <c r="T300" s="59"/>
      <c r="U300" s="59"/>
      <c r="V300" s="59"/>
      <c r="W300" s="59"/>
      <c r="X300" s="59"/>
      <c r="Y300" s="59"/>
      <c r="Z300" s="59"/>
    </row>
    <row r="301" spans="1:26" ht="15.75" customHeight="1">
      <c r="A301" s="59"/>
      <c r="B301" s="59"/>
      <c r="C301" s="59"/>
      <c r="D301" s="59"/>
      <c r="E301" s="59"/>
      <c r="F301" s="59"/>
      <c r="G301" s="59"/>
      <c r="H301" s="59"/>
      <c r="I301" s="59"/>
      <c r="J301" s="59"/>
      <c r="K301" s="59"/>
      <c r="L301" s="59"/>
      <c r="M301" s="59"/>
      <c r="N301" s="59"/>
      <c r="O301" s="59"/>
      <c r="P301" s="59"/>
      <c r="Q301" s="59"/>
      <c r="R301" s="59"/>
      <c r="S301" s="59"/>
      <c r="T301" s="59"/>
      <c r="U301" s="59"/>
      <c r="V301" s="59"/>
      <c r="W301" s="59"/>
      <c r="X301" s="59"/>
      <c r="Y301" s="59"/>
      <c r="Z301" s="59"/>
    </row>
    <row r="302" spans="1:26" ht="15.75" customHeight="1">
      <c r="A302" s="59"/>
      <c r="B302" s="59"/>
      <c r="C302" s="59"/>
      <c r="D302" s="59"/>
      <c r="E302" s="59"/>
      <c r="F302" s="59"/>
      <c r="G302" s="59"/>
      <c r="H302" s="59"/>
      <c r="I302" s="59"/>
      <c r="J302" s="59"/>
      <c r="K302" s="59"/>
      <c r="L302" s="59"/>
      <c r="M302" s="59"/>
      <c r="N302" s="59"/>
      <c r="O302" s="59"/>
      <c r="P302" s="59"/>
      <c r="Q302" s="59"/>
      <c r="R302" s="59"/>
      <c r="S302" s="59"/>
      <c r="T302" s="59"/>
      <c r="U302" s="59"/>
      <c r="V302" s="59"/>
      <c r="W302" s="59"/>
      <c r="X302" s="59"/>
      <c r="Y302" s="59"/>
      <c r="Z302" s="59"/>
    </row>
    <row r="303" spans="1:26" ht="15.75" customHeight="1">
      <c r="A303" s="59"/>
      <c r="B303" s="59"/>
      <c r="C303" s="59"/>
      <c r="D303" s="59"/>
      <c r="E303" s="59"/>
      <c r="F303" s="59"/>
      <c r="G303" s="59"/>
      <c r="H303" s="59"/>
      <c r="I303" s="59"/>
      <c r="J303" s="59"/>
      <c r="K303" s="59"/>
      <c r="L303" s="59"/>
      <c r="M303" s="59"/>
      <c r="N303" s="59"/>
      <c r="O303" s="59"/>
      <c r="P303" s="59"/>
      <c r="Q303" s="59"/>
      <c r="R303" s="59"/>
      <c r="S303" s="59"/>
      <c r="T303" s="59"/>
      <c r="U303" s="59"/>
      <c r="V303" s="59"/>
      <c r="W303" s="59"/>
      <c r="X303" s="59"/>
      <c r="Y303" s="59"/>
      <c r="Z303" s="59"/>
    </row>
    <row r="304" spans="1:26" ht="15.75" customHeight="1">
      <c r="A304" s="59"/>
      <c r="B304" s="59"/>
      <c r="C304" s="59"/>
      <c r="D304" s="59"/>
      <c r="E304" s="59"/>
      <c r="F304" s="59"/>
      <c r="G304" s="59"/>
      <c r="H304" s="59"/>
      <c r="I304" s="59"/>
      <c r="J304" s="59"/>
      <c r="K304" s="59"/>
      <c r="L304" s="59"/>
      <c r="M304" s="59"/>
      <c r="N304" s="59"/>
      <c r="O304" s="59"/>
      <c r="P304" s="59"/>
      <c r="Q304" s="59"/>
      <c r="R304" s="59"/>
      <c r="S304" s="59"/>
      <c r="T304" s="59"/>
      <c r="U304" s="59"/>
      <c r="V304" s="59"/>
      <c r="W304" s="59"/>
      <c r="X304" s="59"/>
      <c r="Y304" s="59"/>
      <c r="Z304" s="59"/>
    </row>
    <row r="305" spans="1:26" ht="15.75" customHeight="1">
      <c r="A305" s="59"/>
      <c r="B305" s="59"/>
      <c r="C305" s="59"/>
      <c r="D305" s="59"/>
      <c r="E305" s="59"/>
      <c r="F305" s="59"/>
      <c r="G305" s="59"/>
      <c r="H305" s="59"/>
      <c r="I305" s="59"/>
      <c r="J305" s="59"/>
      <c r="K305" s="59"/>
      <c r="L305" s="59"/>
      <c r="M305" s="59"/>
      <c r="N305" s="59"/>
      <c r="O305" s="59"/>
      <c r="P305" s="59"/>
      <c r="Q305" s="59"/>
      <c r="R305" s="59"/>
      <c r="S305" s="59"/>
      <c r="T305" s="59"/>
      <c r="U305" s="59"/>
      <c r="V305" s="59"/>
      <c r="W305" s="59"/>
      <c r="X305" s="59"/>
      <c r="Y305" s="59"/>
      <c r="Z305" s="59"/>
    </row>
    <row r="306" spans="1:26" ht="15.75" customHeight="1">
      <c r="A306" s="59"/>
      <c r="B306" s="59"/>
      <c r="C306" s="59"/>
      <c r="D306" s="59"/>
      <c r="E306" s="59"/>
      <c r="F306" s="59"/>
      <c r="G306" s="59"/>
      <c r="H306" s="59"/>
      <c r="I306" s="59"/>
      <c r="J306" s="59"/>
      <c r="K306" s="59"/>
      <c r="L306" s="59"/>
      <c r="M306" s="59"/>
      <c r="N306" s="59"/>
      <c r="O306" s="59"/>
      <c r="P306" s="59"/>
      <c r="Q306" s="59"/>
      <c r="R306" s="59"/>
      <c r="S306" s="59"/>
      <c r="T306" s="59"/>
      <c r="U306" s="59"/>
      <c r="V306" s="59"/>
      <c r="W306" s="59"/>
      <c r="X306" s="59"/>
      <c r="Y306" s="59"/>
      <c r="Z306" s="59"/>
    </row>
    <row r="307" spans="1:26" ht="15.75" customHeight="1">
      <c r="A307" s="59"/>
      <c r="B307" s="59"/>
      <c r="C307" s="59"/>
      <c r="D307" s="59"/>
      <c r="E307" s="59"/>
      <c r="F307" s="59"/>
      <c r="G307" s="59"/>
      <c r="H307" s="59"/>
      <c r="I307" s="59"/>
      <c r="J307" s="59"/>
      <c r="K307" s="59"/>
      <c r="L307" s="59"/>
      <c r="M307" s="59"/>
      <c r="N307" s="59"/>
      <c r="O307" s="59"/>
      <c r="P307" s="59"/>
      <c r="Q307" s="59"/>
      <c r="R307" s="59"/>
      <c r="S307" s="59"/>
      <c r="T307" s="59"/>
      <c r="U307" s="59"/>
      <c r="V307" s="59"/>
      <c r="W307" s="59"/>
      <c r="X307" s="59"/>
      <c r="Y307" s="59"/>
      <c r="Z307" s="59"/>
    </row>
    <row r="308" spans="1:26" ht="15.75" customHeight="1">
      <c r="A308" s="59"/>
      <c r="B308" s="59"/>
      <c r="C308" s="59"/>
      <c r="D308" s="59"/>
      <c r="E308" s="59"/>
      <c r="F308" s="59"/>
      <c r="G308" s="59"/>
      <c r="H308" s="59"/>
      <c r="I308" s="59"/>
      <c r="J308" s="59"/>
      <c r="K308" s="59"/>
      <c r="L308" s="59"/>
      <c r="M308" s="59"/>
      <c r="N308" s="59"/>
      <c r="O308" s="59"/>
      <c r="P308" s="59"/>
      <c r="Q308" s="59"/>
      <c r="R308" s="59"/>
      <c r="S308" s="59"/>
      <c r="T308" s="59"/>
      <c r="U308" s="59"/>
      <c r="V308" s="59"/>
      <c r="W308" s="59"/>
      <c r="X308" s="59"/>
      <c r="Y308" s="59"/>
      <c r="Z308" s="59"/>
    </row>
    <row r="309" spans="1:26" ht="15.75" customHeight="1">
      <c r="A309" s="59"/>
      <c r="B309" s="59"/>
      <c r="C309" s="59"/>
      <c r="D309" s="59"/>
      <c r="E309" s="59"/>
      <c r="F309" s="59"/>
      <c r="G309" s="59"/>
      <c r="H309" s="59"/>
      <c r="I309" s="59"/>
      <c r="J309" s="59"/>
      <c r="K309" s="59"/>
      <c r="L309" s="59"/>
      <c r="M309" s="59"/>
      <c r="N309" s="59"/>
      <c r="O309" s="59"/>
      <c r="P309" s="59"/>
      <c r="Q309" s="59"/>
      <c r="R309" s="59"/>
      <c r="S309" s="59"/>
      <c r="T309" s="59"/>
      <c r="U309" s="59"/>
      <c r="V309" s="59"/>
      <c r="W309" s="59"/>
      <c r="X309" s="59"/>
      <c r="Y309" s="59"/>
      <c r="Z309" s="59"/>
    </row>
    <row r="310" spans="1:26" ht="15.75" customHeight="1">
      <c r="A310" s="59"/>
      <c r="B310" s="59"/>
      <c r="C310" s="59"/>
      <c r="D310" s="59"/>
      <c r="E310" s="59"/>
      <c r="F310" s="59"/>
      <c r="G310" s="59"/>
      <c r="H310" s="59"/>
      <c r="I310" s="59"/>
      <c r="J310" s="59"/>
      <c r="K310" s="59"/>
      <c r="L310" s="59"/>
      <c r="M310" s="59"/>
      <c r="N310" s="59"/>
      <c r="O310" s="59"/>
      <c r="P310" s="59"/>
      <c r="Q310" s="59"/>
      <c r="R310" s="59"/>
      <c r="S310" s="59"/>
      <c r="T310" s="59"/>
      <c r="U310" s="59"/>
      <c r="V310" s="59"/>
      <c r="W310" s="59"/>
      <c r="X310" s="59"/>
      <c r="Y310" s="59"/>
      <c r="Z310" s="59"/>
    </row>
    <row r="311" spans="1:26" ht="15.75" customHeight="1">
      <c r="A311" s="59"/>
      <c r="B311" s="59"/>
      <c r="C311" s="59"/>
      <c r="D311" s="59"/>
      <c r="E311" s="59"/>
      <c r="F311" s="59"/>
      <c r="G311" s="59"/>
      <c r="H311" s="59"/>
      <c r="I311" s="59"/>
      <c r="J311" s="59"/>
      <c r="K311" s="59"/>
      <c r="L311" s="59"/>
      <c r="M311" s="59"/>
      <c r="N311" s="59"/>
      <c r="O311" s="59"/>
      <c r="P311" s="59"/>
      <c r="Q311" s="59"/>
      <c r="R311" s="59"/>
      <c r="S311" s="59"/>
      <c r="T311" s="59"/>
      <c r="U311" s="59"/>
      <c r="V311" s="59"/>
      <c r="W311" s="59"/>
      <c r="X311" s="59"/>
      <c r="Y311" s="59"/>
      <c r="Z311" s="59"/>
    </row>
    <row r="312" spans="1:26" ht="15.75" customHeight="1">
      <c r="A312" s="59"/>
      <c r="B312" s="59"/>
      <c r="C312" s="59"/>
      <c r="D312" s="59"/>
      <c r="E312" s="59"/>
      <c r="F312" s="59"/>
      <c r="G312" s="59"/>
      <c r="H312" s="59"/>
      <c r="I312" s="59"/>
      <c r="J312" s="59"/>
      <c r="K312" s="59"/>
      <c r="L312" s="59"/>
      <c r="M312" s="59"/>
      <c r="N312" s="59"/>
      <c r="O312" s="59"/>
      <c r="P312" s="59"/>
      <c r="Q312" s="59"/>
      <c r="R312" s="59"/>
      <c r="S312" s="59"/>
      <c r="T312" s="59"/>
      <c r="U312" s="59"/>
      <c r="V312" s="59"/>
      <c r="W312" s="59"/>
      <c r="X312" s="59"/>
      <c r="Y312" s="59"/>
      <c r="Z312" s="59"/>
    </row>
    <row r="313" spans="1:26" ht="15.75" customHeight="1">
      <c r="A313" s="59"/>
      <c r="B313" s="59"/>
      <c r="C313" s="59"/>
      <c r="D313" s="59"/>
      <c r="E313" s="59"/>
      <c r="F313" s="59"/>
      <c r="G313" s="59"/>
      <c r="H313" s="59"/>
      <c r="I313" s="59"/>
      <c r="J313" s="59"/>
      <c r="K313" s="59"/>
      <c r="L313" s="59"/>
      <c r="M313" s="59"/>
      <c r="N313" s="59"/>
      <c r="O313" s="59"/>
      <c r="P313" s="59"/>
      <c r="Q313" s="59"/>
      <c r="R313" s="59"/>
      <c r="S313" s="59"/>
      <c r="T313" s="59"/>
      <c r="U313" s="59"/>
      <c r="V313" s="59"/>
      <c r="W313" s="59"/>
      <c r="X313" s="59"/>
      <c r="Y313" s="59"/>
      <c r="Z313" s="59"/>
    </row>
    <row r="314" spans="1:26" ht="15.75" customHeight="1">
      <c r="A314" s="59"/>
      <c r="B314" s="59"/>
      <c r="C314" s="59"/>
      <c r="D314" s="59"/>
      <c r="E314" s="59"/>
      <c r="F314" s="59"/>
      <c r="G314" s="59"/>
      <c r="H314" s="59"/>
      <c r="I314" s="59"/>
      <c r="J314" s="59"/>
      <c r="K314" s="59"/>
      <c r="L314" s="59"/>
      <c r="M314" s="59"/>
      <c r="N314" s="59"/>
      <c r="O314" s="59"/>
      <c r="P314" s="59"/>
      <c r="Q314" s="59"/>
      <c r="R314" s="59"/>
      <c r="S314" s="59"/>
      <c r="T314" s="59"/>
      <c r="U314" s="59"/>
      <c r="V314" s="59"/>
      <c r="W314" s="59"/>
      <c r="X314" s="59"/>
      <c r="Y314" s="59"/>
      <c r="Z314" s="59"/>
    </row>
    <row r="315" spans="1:26" ht="15.75" customHeight="1">
      <c r="A315" s="59"/>
      <c r="B315" s="59"/>
      <c r="C315" s="59"/>
      <c r="D315" s="59"/>
      <c r="E315" s="59"/>
      <c r="F315" s="59"/>
      <c r="G315" s="59"/>
      <c r="H315" s="59"/>
      <c r="I315" s="59"/>
      <c r="J315" s="59"/>
      <c r="K315" s="59"/>
      <c r="L315" s="59"/>
      <c r="M315" s="59"/>
      <c r="N315" s="59"/>
      <c r="O315" s="59"/>
      <c r="P315" s="59"/>
      <c r="Q315" s="59"/>
      <c r="R315" s="59"/>
      <c r="S315" s="59"/>
      <c r="T315" s="59"/>
      <c r="U315" s="59"/>
      <c r="V315" s="59"/>
      <c r="W315" s="59"/>
      <c r="X315" s="59"/>
      <c r="Y315" s="59"/>
      <c r="Z315" s="59"/>
    </row>
    <row r="316" spans="1:26" ht="15.75" customHeight="1">
      <c r="A316" s="59"/>
      <c r="B316" s="59"/>
      <c r="C316" s="59"/>
      <c r="D316" s="59"/>
      <c r="E316" s="59"/>
      <c r="F316" s="59"/>
      <c r="G316" s="59"/>
      <c r="H316" s="59"/>
      <c r="I316" s="59"/>
      <c r="J316" s="59"/>
      <c r="K316" s="59"/>
      <c r="L316" s="59"/>
      <c r="M316" s="59"/>
      <c r="N316" s="59"/>
      <c r="O316" s="59"/>
      <c r="P316" s="59"/>
      <c r="Q316" s="59"/>
      <c r="R316" s="59"/>
      <c r="S316" s="59"/>
      <c r="T316" s="59"/>
      <c r="U316" s="59"/>
      <c r="V316" s="59"/>
      <c r="W316" s="59"/>
      <c r="X316" s="59"/>
      <c r="Y316" s="59"/>
      <c r="Z316" s="59"/>
    </row>
    <row r="317" spans="1:26" ht="15.75" customHeight="1">
      <c r="A317" s="59"/>
      <c r="B317" s="59"/>
      <c r="C317" s="59"/>
      <c r="D317" s="59"/>
      <c r="E317" s="59"/>
      <c r="F317" s="59"/>
      <c r="G317" s="59"/>
      <c r="H317" s="59"/>
      <c r="I317" s="59"/>
      <c r="J317" s="59"/>
      <c r="K317" s="59"/>
      <c r="L317" s="59"/>
      <c r="M317" s="59"/>
      <c r="N317" s="59"/>
      <c r="O317" s="59"/>
      <c r="P317" s="59"/>
      <c r="Q317" s="59"/>
      <c r="R317" s="59"/>
      <c r="S317" s="59"/>
      <c r="T317" s="59"/>
      <c r="U317" s="59"/>
      <c r="V317" s="59"/>
      <c r="W317" s="59"/>
      <c r="X317" s="59"/>
      <c r="Y317" s="59"/>
      <c r="Z317" s="59"/>
    </row>
    <row r="318" spans="1:26" ht="15.75" customHeight="1">
      <c r="A318" s="59"/>
      <c r="B318" s="59"/>
      <c r="C318" s="59"/>
      <c r="D318" s="59"/>
      <c r="E318" s="59"/>
      <c r="F318" s="59"/>
      <c r="G318" s="59"/>
      <c r="H318" s="59"/>
      <c r="I318" s="59"/>
      <c r="J318" s="59"/>
      <c r="K318" s="59"/>
      <c r="L318" s="59"/>
      <c r="M318" s="59"/>
      <c r="N318" s="59"/>
      <c r="O318" s="59"/>
      <c r="P318" s="59"/>
      <c r="Q318" s="59"/>
      <c r="R318" s="59"/>
      <c r="S318" s="59"/>
      <c r="T318" s="59"/>
      <c r="U318" s="59"/>
      <c r="V318" s="59"/>
      <c r="W318" s="59"/>
      <c r="X318" s="59"/>
      <c r="Y318" s="59"/>
      <c r="Z318" s="59"/>
    </row>
    <row r="319" spans="1:26" ht="15.75" customHeight="1">
      <c r="A319" s="59"/>
      <c r="B319" s="59"/>
      <c r="C319" s="59"/>
      <c r="D319" s="59"/>
      <c r="E319" s="59"/>
      <c r="F319" s="59"/>
      <c r="G319" s="59"/>
      <c r="H319" s="59"/>
      <c r="I319" s="59"/>
      <c r="J319" s="59"/>
      <c r="K319" s="59"/>
      <c r="L319" s="59"/>
      <c r="M319" s="59"/>
      <c r="N319" s="59"/>
      <c r="O319" s="59"/>
      <c r="P319" s="59"/>
      <c r="Q319" s="59"/>
      <c r="R319" s="59"/>
      <c r="S319" s="59"/>
      <c r="T319" s="59"/>
      <c r="U319" s="59"/>
      <c r="V319" s="59"/>
      <c r="W319" s="59"/>
      <c r="X319" s="59"/>
      <c r="Y319" s="59"/>
      <c r="Z319" s="59"/>
    </row>
    <row r="320" spans="1:26" ht="15.75" customHeight="1">
      <c r="A320" s="59"/>
      <c r="B320" s="59"/>
      <c r="C320" s="59"/>
      <c r="D320" s="59"/>
      <c r="E320" s="59"/>
      <c r="F320" s="59"/>
      <c r="G320" s="59"/>
      <c r="H320" s="59"/>
      <c r="I320" s="59"/>
      <c r="J320" s="59"/>
      <c r="K320" s="59"/>
      <c r="L320" s="59"/>
      <c r="M320" s="59"/>
      <c r="N320" s="59"/>
      <c r="O320" s="59"/>
      <c r="P320" s="59"/>
      <c r="Q320" s="59"/>
      <c r="R320" s="59"/>
      <c r="S320" s="59"/>
      <c r="T320" s="59"/>
      <c r="U320" s="59"/>
      <c r="V320" s="59"/>
      <c r="W320" s="59"/>
      <c r="X320" s="59"/>
      <c r="Y320" s="59"/>
      <c r="Z320" s="59"/>
    </row>
    <row r="321" spans="1:26" ht="15.75" customHeight="1">
      <c r="A321" s="59"/>
      <c r="B321" s="59"/>
      <c r="C321" s="59"/>
      <c r="D321" s="59"/>
      <c r="E321" s="59"/>
      <c r="F321" s="59"/>
      <c r="G321" s="59"/>
      <c r="H321" s="59"/>
      <c r="I321" s="59"/>
      <c r="J321" s="59"/>
      <c r="K321" s="59"/>
      <c r="L321" s="59"/>
      <c r="M321" s="59"/>
      <c r="N321" s="59"/>
      <c r="O321" s="59"/>
      <c r="P321" s="59"/>
      <c r="Q321" s="59"/>
      <c r="R321" s="59"/>
      <c r="S321" s="59"/>
      <c r="T321" s="59"/>
      <c r="U321" s="59"/>
      <c r="V321" s="59"/>
      <c r="W321" s="59"/>
      <c r="X321" s="59"/>
      <c r="Y321" s="59"/>
      <c r="Z321" s="59"/>
    </row>
    <row r="322" spans="1:26" ht="15.75" customHeight="1">
      <c r="A322" s="59"/>
      <c r="B322" s="59"/>
      <c r="C322" s="59"/>
      <c r="D322" s="59"/>
      <c r="E322" s="59"/>
      <c r="F322" s="59"/>
      <c r="G322" s="59"/>
      <c r="H322" s="59"/>
      <c r="I322" s="59"/>
      <c r="J322" s="59"/>
      <c r="K322" s="59"/>
      <c r="L322" s="59"/>
      <c r="M322" s="59"/>
      <c r="N322" s="59"/>
      <c r="O322" s="59"/>
      <c r="P322" s="59"/>
      <c r="Q322" s="59"/>
      <c r="R322" s="59"/>
      <c r="S322" s="59"/>
      <c r="T322" s="59"/>
      <c r="U322" s="59"/>
      <c r="V322" s="59"/>
      <c r="W322" s="59"/>
      <c r="X322" s="59"/>
      <c r="Y322" s="59"/>
      <c r="Z322" s="59"/>
    </row>
    <row r="323" spans="1:26" ht="15.75" customHeight="1">
      <c r="A323" s="59"/>
      <c r="B323" s="59"/>
      <c r="C323" s="59"/>
      <c r="D323" s="59"/>
      <c r="E323" s="59"/>
      <c r="F323" s="59"/>
      <c r="G323" s="59"/>
      <c r="H323" s="59"/>
      <c r="I323" s="59"/>
      <c r="J323" s="59"/>
      <c r="K323" s="59"/>
      <c r="L323" s="59"/>
      <c r="M323" s="59"/>
      <c r="N323" s="59"/>
      <c r="O323" s="59"/>
      <c r="P323" s="59"/>
      <c r="Q323" s="59"/>
      <c r="R323" s="59"/>
      <c r="S323" s="59"/>
      <c r="T323" s="59"/>
      <c r="U323" s="59"/>
      <c r="V323" s="59"/>
      <c r="W323" s="59"/>
      <c r="X323" s="59"/>
      <c r="Y323" s="59"/>
      <c r="Z323" s="59"/>
    </row>
    <row r="324" spans="1:26" ht="15.75" customHeight="1">
      <c r="A324" s="59"/>
      <c r="B324" s="59"/>
      <c r="C324" s="59"/>
      <c r="D324" s="59"/>
      <c r="E324" s="59"/>
      <c r="F324" s="59"/>
      <c r="G324" s="59"/>
      <c r="H324" s="59"/>
      <c r="I324" s="59"/>
      <c r="J324" s="59"/>
      <c r="K324" s="59"/>
      <c r="L324" s="59"/>
      <c r="M324" s="59"/>
      <c r="N324" s="59"/>
      <c r="O324" s="59"/>
      <c r="P324" s="59"/>
      <c r="Q324" s="59"/>
      <c r="R324" s="59"/>
      <c r="S324" s="59"/>
      <c r="T324" s="59"/>
      <c r="U324" s="59"/>
      <c r="V324" s="59"/>
      <c r="W324" s="59"/>
      <c r="X324" s="59"/>
      <c r="Y324" s="59"/>
      <c r="Z324" s="59"/>
    </row>
    <row r="325" spans="1:26" ht="15.75" customHeight="1">
      <c r="A325" s="59"/>
      <c r="B325" s="59"/>
      <c r="C325" s="59"/>
      <c r="D325" s="59"/>
      <c r="E325" s="59"/>
      <c r="F325" s="59"/>
      <c r="G325" s="59"/>
      <c r="H325" s="59"/>
      <c r="I325" s="59"/>
      <c r="J325" s="59"/>
      <c r="K325" s="59"/>
      <c r="L325" s="59"/>
      <c r="M325" s="59"/>
      <c r="N325" s="59"/>
      <c r="O325" s="59"/>
      <c r="P325" s="59"/>
      <c r="Q325" s="59"/>
      <c r="R325" s="59"/>
      <c r="S325" s="59"/>
      <c r="T325" s="59"/>
      <c r="U325" s="59"/>
      <c r="V325" s="59"/>
      <c r="W325" s="59"/>
      <c r="X325" s="59"/>
      <c r="Y325" s="59"/>
      <c r="Z325" s="59"/>
    </row>
    <row r="326" spans="1:26" ht="15.75" customHeight="1">
      <c r="A326" s="59"/>
      <c r="B326" s="59"/>
      <c r="C326" s="59"/>
      <c r="D326" s="59"/>
      <c r="E326" s="59"/>
      <c r="F326" s="59"/>
      <c r="G326" s="59"/>
      <c r="H326" s="59"/>
      <c r="I326" s="59"/>
      <c r="J326" s="59"/>
      <c r="K326" s="59"/>
      <c r="L326" s="59"/>
      <c r="M326" s="59"/>
      <c r="N326" s="59"/>
      <c r="O326" s="59"/>
      <c r="P326" s="59"/>
      <c r="Q326" s="59"/>
      <c r="R326" s="59"/>
      <c r="S326" s="59"/>
      <c r="T326" s="59"/>
      <c r="U326" s="59"/>
      <c r="V326" s="59"/>
      <c r="W326" s="59"/>
      <c r="X326" s="59"/>
      <c r="Y326" s="59"/>
      <c r="Z326" s="59"/>
    </row>
    <row r="327" spans="1:26" ht="15.75" customHeight="1">
      <c r="A327" s="59"/>
      <c r="B327" s="59"/>
      <c r="C327" s="59"/>
      <c r="D327" s="59"/>
      <c r="E327" s="59"/>
      <c r="F327" s="59"/>
      <c r="G327" s="59"/>
      <c r="H327" s="59"/>
      <c r="I327" s="59"/>
      <c r="J327" s="59"/>
      <c r="K327" s="59"/>
      <c r="L327" s="59"/>
      <c r="M327" s="59"/>
      <c r="N327" s="59"/>
      <c r="O327" s="59"/>
      <c r="P327" s="59"/>
      <c r="Q327" s="59"/>
      <c r="R327" s="59"/>
      <c r="S327" s="59"/>
      <c r="T327" s="59"/>
      <c r="U327" s="59"/>
      <c r="V327" s="59"/>
      <c r="W327" s="59"/>
      <c r="X327" s="59"/>
      <c r="Y327" s="59"/>
      <c r="Z327" s="59"/>
    </row>
    <row r="328" spans="1:26" ht="15.75" customHeight="1">
      <c r="A328" s="59"/>
      <c r="B328" s="59"/>
      <c r="C328" s="59"/>
      <c r="D328" s="59"/>
      <c r="E328" s="59"/>
      <c r="F328" s="59"/>
      <c r="G328" s="59"/>
      <c r="H328" s="59"/>
      <c r="I328" s="59"/>
      <c r="J328" s="59"/>
      <c r="K328" s="59"/>
      <c r="L328" s="59"/>
      <c r="M328" s="59"/>
      <c r="N328" s="59"/>
      <c r="O328" s="59"/>
      <c r="P328" s="59"/>
      <c r="Q328" s="59"/>
      <c r="R328" s="59"/>
      <c r="S328" s="59"/>
      <c r="T328" s="59"/>
      <c r="U328" s="59"/>
      <c r="V328" s="59"/>
      <c r="W328" s="59"/>
      <c r="X328" s="59"/>
      <c r="Y328" s="59"/>
      <c r="Z328" s="59"/>
    </row>
    <row r="329" spans="1:26" ht="15.75" customHeight="1">
      <c r="A329" s="59"/>
      <c r="B329" s="59"/>
      <c r="C329" s="59"/>
      <c r="D329" s="59"/>
      <c r="E329" s="59"/>
      <c r="F329" s="59"/>
      <c r="G329" s="59"/>
      <c r="H329" s="59"/>
      <c r="I329" s="59"/>
      <c r="J329" s="59"/>
      <c r="K329" s="59"/>
      <c r="L329" s="59"/>
      <c r="M329" s="59"/>
      <c r="N329" s="59"/>
      <c r="O329" s="59"/>
      <c r="P329" s="59"/>
      <c r="Q329" s="59"/>
      <c r="R329" s="59"/>
      <c r="S329" s="59"/>
      <c r="T329" s="59"/>
      <c r="U329" s="59"/>
      <c r="V329" s="59"/>
      <c r="W329" s="59"/>
      <c r="X329" s="59"/>
      <c r="Y329" s="59"/>
      <c r="Z329" s="59"/>
    </row>
    <row r="330" spans="1:26" ht="15.75" customHeight="1">
      <c r="A330" s="59"/>
      <c r="B330" s="59"/>
      <c r="C330" s="59"/>
      <c r="D330" s="59"/>
      <c r="E330" s="59"/>
      <c r="F330" s="59"/>
      <c r="G330" s="59"/>
      <c r="H330" s="59"/>
      <c r="I330" s="59"/>
      <c r="J330" s="59"/>
      <c r="K330" s="59"/>
      <c r="L330" s="59"/>
      <c r="M330" s="59"/>
      <c r="N330" s="59"/>
      <c r="O330" s="59"/>
      <c r="P330" s="59"/>
      <c r="Q330" s="59"/>
      <c r="R330" s="59"/>
      <c r="S330" s="59"/>
      <c r="T330" s="59"/>
      <c r="U330" s="59"/>
      <c r="V330" s="59"/>
      <c r="W330" s="59"/>
      <c r="X330" s="59"/>
      <c r="Y330" s="59"/>
      <c r="Z330" s="59"/>
    </row>
    <row r="331" spans="1:26" ht="15.75" customHeight="1">
      <c r="A331" s="59"/>
      <c r="B331" s="59"/>
      <c r="C331" s="59"/>
      <c r="D331" s="59"/>
      <c r="E331" s="59"/>
      <c r="F331" s="59"/>
      <c r="G331" s="59"/>
      <c r="H331" s="59"/>
      <c r="I331" s="59"/>
      <c r="J331" s="59"/>
      <c r="K331" s="59"/>
      <c r="L331" s="59"/>
      <c r="M331" s="59"/>
      <c r="N331" s="59"/>
      <c r="O331" s="59"/>
      <c r="P331" s="59"/>
      <c r="Q331" s="59"/>
      <c r="R331" s="59"/>
      <c r="S331" s="59"/>
      <c r="T331" s="59"/>
      <c r="U331" s="59"/>
      <c r="V331" s="59"/>
      <c r="W331" s="59"/>
      <c r="X331" s="59"/>
      <c r="Y331" s="59"/>
      <c r="Z331" s="59"/>
    </row>
    <row r="332" spans="1:26" ht="15.75" customHeight="1">
      <c r="A332" s="59"/>
      <c r="B332" s="59"/>
      <c r="C332" s="59"/>
      <c r="D332" s="59"/>
      <c r="E332" s="59"/>
      <c r="F332" s="59"/>
      <c r="G332" s="59"/>
      <c r="H332" s="59"/>
      <c r="I332" s="59"/>
      <c r="J332" s="59"/>
      <c r="K332" s="59"/>
      <c r="L332" s="59"/>
      <c r="M332" s="59"/>
      <c r="N332" s="59"/>
      <c r="O332" s="59"/>
      <c r="P332" s="59"/>
      <c r="Q332" s="59"/>
      <c r="R332" s="59"/>
      <c r="S332" s="59"/>
      <c r="T332" s="59"/>
      <c r="U332" s="59"/>
      <c r="V332" s="59"/>
      <c r="W332" s="59"/>
      <c r="X332" s="59"/>
      <c r="Y332" s="59"/>
      <c r="Z332" s="59"/>
    </row>
    <row r="333" spans="1:26" ht="15.75" customHeight="1">
      <c r="A333" s="59"/>
      <c r="B333" s="59"/>
      <c r="C333" s="59"/>
      <c r="D333" s="59"/>
      <c r="E333" s="59"/>
      <c r="F333" s="59"/>
      <c r="G333" s="59"/>
      <c r="H333" s="59"/>
      <c r="I333" s="59"/>
      <c r="J333" s="59"/>
      <c r="K333" s="59"/>
      <c r="L333" s="59"/>
      <c r="M333" s="59"/>
      <c r="N333" s="59"/>
      <c r="O333" s="59"/>
      <c r="P333" s="59"/>
      <c r="Q333" s="59"/>
      <c r="R333" s="59"/>
      <c r="S333" s="59"/>
      <c r="T333" s="59"/>
      <c r="U333" s="59"/>
      <c r="V333" s="59"/>
      <c r="W333" s="59"/>
      <c r="X333" s="59"/>
      <c r="Y333" s="59"/>
      <c r="Z333" s="59"/>
    </row>
    <row r="334" spans="1:26" ht="15.75" customHeight="1">
      <c r="A334" s="59"/>
      <c r="B334" s="59"/>
      <c r="C334" s="59"/>
      <c r="D334" s="59"/>
      <c r="E334" s="59"/>
      <c r="F334" s="59"/>
      <c r="G334" s="59"/>
      <c r="H334" s="59"/>
      <c r="I334" s="59"/>
      <c r="J334" s="59"/>
      <c r="K334" s="59"/>
      <c r="L334" s="59"/>
      <c r="M334" s="59"/>
      <c r="N334" s="59"/>
      <c r="O334" s="59"/>
      <c r="P334" s="59"/>
      <c r="Q334" s="59"/>
      <c r="R334" s="59"/>
      <c r="S334" s="59"/>
      <c r="T334" s="59"/>
      <c r="U334" s="59"/>
      <c r="V334" s="59"/>
      <c r="W334" s="59"/>
      <c r="X334" s="59"/>
      <c r="Y334" s="59"/>
      <c r="Z334" s="59"/>
    </row>
    <row r="335" spans="1:26" ht="15.75" customHeight="1">
      <c r="A335" s="59"/>
      <c r="B335" s="59"/>
      <c r="C335" s="59"/>
      <c r="D335" s="59"/>
      <c r="E335" s="59"/>
      <c r="F335" s="59"/>
      <c r="G335" s="59"/>
      <c r="H335" s="59"/>
      <c r="I335" s="59"/>
      <c r="J335" s="59"/>
      <c r="K335" s="59"/>
      <c r="L335" s="59"/>
      <c r="M335" s="59"/>
      <c r="N335" s="59"/>
      <c r="O335" s="59"/>
      <c r="P335" s="59"/>
      <c r="Q335" s="59"/>
      <c r="R335" s="59"/>
      <c r="S335" s="59"/>
      <c r="T335" s="59"/>
      <c r="U335" s="59"/>
      <c r="V335" s="59"/>
      <c r="W335" s="59"/>
      <c r="X335" s="59"/>
      <c r="Y335" s="59"/>
      <c r="Z335" s="59"/>
    </row>
    <row r="336" spans="1:26" ht="15.75" customHeight="1">
      <c r="A336" s="59"/>
      <c r="B336" s="59"/>
      <c r="C336" s="59"/>
      <c r="D336" s="59"/>
      <c r="E336" s="59"/>
      <c r="F336" s="59"/>
      <c r="G336" s="59"/>
      <c r="H336" s="59"/>
      <c r="I336" s="59"/>
      <c r="J336" s="59"/>
      <c r="K336" s="59"/>
      <c r="L336" s="59"/>
      <c r="M336" s="59"/>
      <c r="N336" s="59"/>
      <c r="O336" s="59"/>
      <c r="P336" s="59"/>
      <c r="Q336" s="59"/>
      <c r="R336" s="59"/>
      <c r="S336" s="59"/>
      <c r="T336" s="59"/>
      <c r="U336" s="59"/>
      <c r="V336" s="59"/>
      <c r="W336" s="59"/>
      <c r="X336" s="59"/>
      <c r="Y336" s="59"/>
      <c r="Z336" s="59"/>
    </row>
    <row r="337" spans="1:26" ht="15.75" customHeight="1">
      <c r="A337" s="59"/>
      <c r="B337" s="59"/>
      <c r="C337" s="59"/>
      <c r="D337" s="59"/>
      <c r="E337" s="59"/>
      <c r="F337" s="59"/>
      <c r="G337" s="59"/>
      <c r="H337" s="59"/>
      <c r="I337" s="59"/>
      <c r="J337" s="59"/>
      <c r="K337" s="59"/>
      <c r="L337" s="59"/>
      <c r="M337" s="59"/>
      <c r="N337" s="59"/>
      <c r="O337" s="59"/>
      <c r="P337" s="59"/>
      <c r="Q337" s="59"/>
      <c r="R337" s="59"/>
      <c r="S337" s="59"/>
      <c r="T337" s="59"/>
      <c r="U337" s="59"/>
      <c r="V337" s="59"/>
      <c r="W337" s="59"/>
      <c r="X337" s="59"/>
      <c r="Y337" s="59"/>
      <c r="Z337" s="59"/>
    </row>
    <row r="338" spans="1:26" ht="15.75" customHeight="1">
      <c r="A338" s="59"/>
      <c r="B338" s="59"/>
      <c r="C338" s="59"/>
      <c r="D338" s="59"/>
      <c r="E338" s="59"/>
      <c r="F338" s="59"/>
      <c r="G338" s="59"/>
      <c r="H338" s="59"/>
      <c r="I338" s="59"/>
      <c r="J338" s="59"/>
      <c r="K338" s="59"/>
      <c r="L338" s="59"/>
      <c r="M338" s="59"/>
      <c r="N338" s="59"/>
      <c r="O338" s="59"/>
      <c r="P338" s="59"/>
      <c r="Q338" s="59"/>
      <c r="R338" s="59"/>
      <c r="S338" s="59"/>
      <c r="T338" s="59"/>
      <c r="U338" s="59"/>
      <c r="V338" s="59"/>
      <c r="W338" s="59"/>
      <c r="X338" s="59"/>
      <c r="Y338" s="59"/>
      <c r="Z338" s="59"/>
    </row>
    <row r="339" spans="1:26" ht="15.75" customHeight="1">
      <c r="A339" s="59"/>
      <c r="B339" s="59"/>
      <c r="C339" s="59"/>
      <c r="D339" s="59"/>
      <c r="E339" s="59"/>
      <c r="F339" s="59"/>
      <c r="G339" s="59"/>
      <c r="H339" s="59"/>
      <c r="I339" s="59"/>
      <c r="J339" s="59"/>
      <c r="K339" s="59"/>
      <c r="L339" s="59"/>
      <c r="M339" s="59"/>
      <c r="N339" s="59"/>
      <c r="O339" s="59"/>
      <c r="P339" s="59"/>
      <c r="Q339" s="59"/>
      <c r="R339" s="59"/>
      <c r="S339" s="59"/>
      <c r="T339" s="59"/>
      <c r="U339" s="59"/>
      <c r="V339" s="59"/>
      <c r="W339" s="59"/>
      <c r="X339" s="59"/>
      <c r="Y339" s="59"/>
      <c r="Z339" s="59"/>
    </row>
    <row r="340" spans="1:26" ht="15.75" customHeight="1">
      <c r="A340" s="59"/>
      <c r="B340" s="59"/>
      <c r="C340" s="59"/>
      <c r="D340" s="59"/>
      <c r="E340" s="59"/>
      <c r="F340" s="59"/>
      <c r="G340" s="59"/>
      <c r="H340" s="59"/>
      <c r="I340" s="59"/>
      <c r="J340" s="59"/>
      <c r="K340" s="59"/>
      <c r="L340" s="59"/>
      <c r="M340" s="59"/>
      <c r="N340" s="59"/>
      <c r="O340" s="59"/>
      <c r="P340" s="59"/>
      <c r="Q340" s="59"/>
      <c r="R340" s="59"/>
      <c r="S340" s="59"/>
      <c r="T340" s="59"/>
      <c r="U340" s="59"/>
      <c r="V340" s="59"/>
      <c r="W340" s="59"/>
      <c r="X340" s="59"/>
      <c r="Y340" s="59"/>
      <c r="Z340" s="59"/>
    </row>
    <row r="341" spans="1:26" ht="15.75" customHeight="1">
      <c r="A341" s="59"/>
      <c r="B341" s="59"/>
      <c r="C341" s="59"/>
      <c r="D341" s="59"/>
      <c r="E341" s="59"/>
      <c r="F341" s="59"/>
      <c r="G341" s="59"/>
      <c r="H341" s="59"/>
      <c r="I341" s="59"/>
      <c r="J341" s="59"/>
      <c r="K341" s="59"/>
      <c r="L341" s="59"/>
      <c r="M341" s="59"/>
      <c r="N341" s="59"/>
      <c r="O341" s="59"/>
      <c r="P341" s="59"/>
      <c r="Q341" s="59"/>
      <c r="R341" s="59"/>
      <c r="S341" s="59"/>
      <c r="T341" s="59"/>
      <c r="U341" s="59"/>
      <c r="V341" s="59"/>
      <c r="W341" s="59"/>
      <c r="X341" s="59"/>
      <c r="Y341" s="59"/>
      <c r="Z341" s="59"/>
    </row>
    <row r="342" spans="1:26" ht="15.75" customHeight="1">
      <c r="A342" s="59"/>
      <c r="B342" s="59"/>
      <c r="C342" s="59"/>
      <c r="D342" s="59"/>
      <c r="E342" s="59"/>
      <c r="F342" s="59"/>
      <c r="G342" s="59"/>
      <c r="H342" s="59"/>
      <c r="I342" s="59"/>
      <c r="J342" s="59"/>
      <c r="K342" s="59"/>
      <c r="L342" s="59"/>
      <c r="M342" s="59"/>
      <c r="N342" s="59"/>
      <c r="O342" s="59"/>
      <c r="P342" s="59"/>
      <c r="Q342" s="59"/>
      <c r="R342" s="59"/>
      <c r="S342" s="59"/>
      <c r="T342" s="59"/>
      <c r="U342" s="59"/>
      <c r="V342" s="59"/>
      <c r="W342" s="59"/>
      <c r="X342" s="59"/>
      <c r="Y342" s="59"/>
      <c r="Z342" s="59"/>
    </row>
    <row r="343" spans="1:26" ht="15.75" customHeight="1">
      <c r="A343" s="59"/>
      <c r="B343" s="59"/>
      <c r="C343" s="59"/>
      <c r="D343" s="59"/>
      <c r="E343" s="59"/>
      <c r="F343" s="59"/>
      <c r="G343" s="59"/>
      <c r="H343" s="59"/>
      <c r="I343" s="59"/>
      <c r="J343" s="59"/>
      <c r="K343" s="59"/>
      <c r="L343" s="59"/>
      <c r="M343" s="59"/>
      <c r="N343" s="59"/>
      <c r="O343" s="59"/>
      <c r="P343" s="59"/>
      <c r="Q343" s="59"/>
      <c r="R343" s="59"/>
      <c r="S343" s="59"/>
      <c r="T343" s="59"/>
      <c r="U343" s="59"/>
      <c r="V343" s="59"/>
      <c r="W343" s="59"/>
      <c r="X343" s="59"/>
      <c r="Y343" s="59"/>
      <c r="Z343" s="59"/>
    </row>
    <row r="344" spans="1:26" ht="15.75" customHeight="1">
      <c r="A344" s="59"/>
      <c r="B344" s="59"/>
      <c r="C344" s="59"/>
      <c r="D344" s="59"/>
      <c r="E344" s="59"/>
      <c r="F344" s="59"/>
      <c r="G344" s="59"/>
      <c r="H344" s="59"/>
      <c r="I344" s="59"/>
      <c r="J344" s="59"/>
      <c r="K344" s="59"/>
      <c r="L344" s="59"/>
      <c r="M344" s="59"/>
      <c r="N344" s="59"/>
      <c r="O344" s="59"/>
      <c r="P344" s="59"/>
      <c r="Q344" s="59"/>
      <c r="R344" s="59"/>
      <c r="S344" s="59"/>
      <c r="T344" s="59"/>
      <c r="U344" s="59"/>
      <c r="V344" s="59"/>
      <c r="W344" s="59"/>
      <c r="X344" s="59"/>
      <c r="Y344" s="59"/>
      <c r="Z344" s="59"/>
    </row>
    <row r="345" spans="1:26" ht="15.75" customHeight="1">
      <c r="A345" s="59"/>
      <c r="B345" s="59"/>
      <c r="C345" s="59"/>
      <c r="D345" s="59"/>
      <c r="E345" s="59"/>
      <c r="F345" s="59"/>
      <c r="G345" s="59"/>
      <c r="H345" s="59"/>
      <c r="I345" s="59"/>
      <c r="J345" s="59"/>
      <c r="K345" s="59"/>
      <c r="L345" s="59"/>
      <c r="M345" s="59"/>
      <c r="N345" s="59"/>
      <c r="O345" s="59"/>
      <c r="P345" s="59"/>
      <c r="Q345" s="59"/>
      <c r="R345" s="59"/>
      <c r="S345" s="59"/>
      <c r="T345" s="59"/>
      <c r="U345" s="59"/>
      <c r="V345" s="59"/>
      <c r="W345" s="59"/>
      <c r="X345" s="59"/>
      <c r="Y345" s="59"/>
      <c r="Z345" s="59"/>
    </row>
    <row r="346" spans="1:26" ht="15.75" customHeight="1">
      <c r="A346" s="59"/>
      <c r="B346" s="59"/>
      <c r="C346" s="59"/>
      <c r="D346" s="59"/>
      <c r="E346" s="59"/>
      <c r="F346" s="59"/>
      <c r="G346" s="59"/>
      <c r="H346" s="59"/>
      <c r="I346" s="59"/>
      <c r="J346" s="59"/>
      <c r="K346" s="59"/>
      <c r="L346" s="59"/>
      <c r="M346" s="59"/>
      <c r="N346" s="59"/>
      <c r="O346" s="59"/>
      <c r="P346" s="59"/>
      <c r="Q346" s="59"/>
      <c r="R346" s="59"/>
      <c r="S346" s="59"/>
      <c r="T346" s="59"/>
      <c r="U346" s="59"/>
      <c r="V346" s="59"/>
      <c r="W346" s="59"/>
      <c r="X346" s="59"/>
      <c r="Y346" s="59"/>
      <c r="Z346" s="59"/>
    </row>
    <row r="347" spans="1:26" ht="15.75" customHeight="1">
      <c r="A347" s="59"/>
      <c r="B347" s="59"/>
      <c r="C347" s="59"/>
      <c r="D347" s="59"/>
      <c r="E347" s="59"/>
      <c r="F347" s="59"/>
      <c r="G347" s="59"/>
      <c r="H347" s="59"/>
      <c r="I347" s="59"/>
      <c r="J347" s="59"/>
      <c r="K347" s="59"/>
      <c r="L347" s="59"/>
      <c r="M347" s="59"/>
      <c r="N347" s="59"/>
      <c r="O347" s="59"/>
      <c r="P347" s="59"/>
      <c r="Q347" s="59"/>
      <c r="R347" s="59"/>
      <c r="S347" s="59"/>
      <c r="T347" s="59"/>
      <c r="U347" s="59"/>
      <c r="V347" s="59"/>
      <c r="W347" s="59"/>
      <c r="X347" s="59"/>
      <c r="Y347" s="59"/>
      <c r="Z347" s="59"/>
    </row>
    <row r="348" spans="1:26" ht="15.75" customHeight="1">
      <c r="A348" s="59"/>
      <c r="B348" s="59"/>
      <c r="C348" s="59"/>
      <c r="D348" s="59"/>
      <c r="E348" s="59"/>
      <c r="F348" s="59"/>
      <c r="G348" s="59"/>
      <c r="H348" s="59"/>
      <c r="I348" s="59"/>
      <c r="J348" s="59"/>
      <c r="K348" s="59"/>
      <c r="L348" s="59"/>
      <c r="M348" s="59"/>
      <c r="N348" s="59"/>
      <c r="O348" s="59"/>
      <c r="P348" s="59"/>
      <c r="Q348" s="59"/>
      <c r="R348" s="59"/>
      <c r="S348" s="59"/>
      <c r="T348" s="59"/>
      <c r="U348" s="59"/>
      <c r="V348" s="59"/>
      <c r="W348" s="59"/>
      <c r="X348" s="59"/>
      <c r="Y348" s="59"/>
      <c r="Z348" s="59"/>
    </row>
    <row r="349" spans="1:26" ht="15.75" customHeight="1">
      <c r="A349" s="59"/>
      <c r="B349" s="59"/>
      <c r="C349" s="59"/>
      <c r="D349" s="59"/>
      <c r="E349" s="59"/>
      <c r="F349" s="59"/>
      <c r="G349" s="59"/>
      <c r="H349" s="59"/>
      <c r="I349" s="59"/>
      <c r="J349" s="59"/>
      <c r="K349" s="59"/>
      <c r="L349" s="59"/>
      <c r="M349" s="59"/>
      <c r="N349" s="59"/>
      <c r="O349" s="59"/>
      <c r="P349" s="59"/>
      <c r="Q349" s="59"/>
      <c r="R349" s="59"/>
      <c r="S349" s="59"/>
      <c r="T349" s="59"/>
      <c r="U349" s="59"/>
      <c r="V349" s="59"/>
      <c r="W349" s="59"/>
      <c r="X349" s="59"/>
      <c r="Y349" s="59"/>
      <c r="Z349" s="59"/>
    </row>
    <row r="350" spans="1:26" ht="15.75" customHeight="1">
      <c r="A350" s="59"/>
      <c r="B350" s="59"/>
      <c r="C350" s="59"/>
      <c r="D350" s="59"/>
      <c r="E350" s="59"/>
      <c r="F350" s="59"/>
      <c r="G350" s="59"/>
      <c r="H350" s="59"/>
      <c r="I350" s="59"/>
      <c r="J350" s="59"/>
      <c r="K350" s="59"/>
      <c r="L350" s="59"/>
      <c r="M350" s="59"/>
      <c r="N350" s="59"/>
      <c r="O350" s="59"/>
      <c r="P350" s="59"/>
      <c r="Q350" s="59"/>
      <c r="R350" s="59"/>
      <c r="S350" s="59"/>
      <c r="T350" s="59"/>
      <c r="U350" s="59"/>
      <c r="V350" s="59"/>
      <c r="W350" s="59"/>
      <c r="X350" s="59"/>
      <c r="Y350" s="59"/>
      <c r="Z350" s="59"/>
    </row>
    <row r="351" spans="1:26" ht="15.75" customHeight="1">
      <c r="A351" s="59"/>
      <c r="B351" s="59"/>
      <c r="C351" s="59"/>
      <c r="D351" s="59"/>
      <c r="E351" s="59"/>
      <c r="F351" s="59"/>
      <c r="G351" s="59"/>
      <c r="H351" s="59"/>
      <c r="I351" s="59"/>
      <c r="J351" s="59"/>
      <c r="K351" s="59"/>
      <c r="L351" s="59"/>
      <c r="M351" s="59"/>
      <c r="N351" s="59"/>
      <c r="O351" s="59"/>
      <c r="P351" s="59"/>
      <c r="Q351" s="59"/>
      <c r="R351" s="59"/>
      <c r="S351" s="59"/>
      <c r="T351" s="59"/>
      <c r="U351" s="59"/>
      <c r="V351" s="59"/>
      <c r="W351" s="59"/>
      <c r="X351" s="59"/>
      <c r="Y351" s="59"/>
      <c r="Z351" s="59"/>
    </row>
    <row r="352" spans="1:26" ht="15.75" customHeight="1">
      <c r="A352" s="59"/>
      <c r="B352" s="59"/>
      <c r="C352" s="59"/>
      <c r="D352" s="59"/>
      <c r="E352" s="59"/>
      <c r="F352" s="59"/>
      <c r="G352" s="59"/>
      <c r="H352" s="59"/>
      <c r="I352" s="59"/>
      <c r="J352" s="59"/>
      <c r="K352" s="59"/>
      <c r="L352" s="59"/>
      <c r="M352" s="59"/>
      <c r="N352" s="59"/>
      <c r="O352" s="59"/>
      <c r="P352" s="59"/>
      <c r="Q352" s="59"/>
      <c r="R352" s="59"/>
      <c r="S352" s="59"/>
      <c r="T352" s="59"/>
      <c r="U352" s="59"/>
      <c r="V352" s="59"/>
      <c r="W352" s="59"/>
      <c r="X352" s="59"/>
      <c r="Y352" s="59"/>
      <c r="Z352" s="59"/>
    </row>
    <row r="353" spans="1:26" ht="15.75" customHeight="1">
      <c r="A353" s="59"/>
      <c r="B353" s="59"/>
      <c r="C353" s="59"/>
      <c r="D353" s="59"/>
      <c r="E353" s="59"/>
      <c r="F353" s="59"/>
      <c r="G353" s="59"/>
      <c r="H353" s="59"/>
      <c r="I353" s="59"/>
      <c r="J353" s="59"/>
      <c r="K353" s="59"/>
      <c r="L353" s="59"/>
      <c r="M353" s="59"/>
      <c r="N353" s="59"/>
      <c r="O353" s="59"/>
      <c r="P353" s="59"/>
      <c r="Q353" s="59"/>
      <c r="R353" s="59"/>
      <c r="S353" s="59"/>
      <c r="T353" s="59"/>
      <c r="U353" s="59"/>
      <c r="V353" s="59"/>
      <c r="W353" s="59"/>
      <c r="X353" s="59"/>
      <c r="Y353" s="59"/>
      <c r="Z353" s="59"/>
    </row>
    <row r="354" spans="1:26" ht="15.75" customHeight="1">
      <c r="A354" s="59"/>
      <c r="B354" s="59"/>
      <c r="C354" s="59"/>
      <c r="D354" s="59"/>
      <c r="E354" s="59"/>
      <c r="F354" s="59"/>
      <c r="G354" s="59"/>
      <c r="H354" s="59"/>
      <c r="I354" s="59"/>
      <c r="J354" s="59"/>
      <c r="K354" s="59"/>
      <c r="L354" s="59"/>
      <c r="M354" s="59"/>
      <c r="N354" s="59"/>
      <c r="O354" s="59"/>
      <c r="P354" s="59"/>
      <c r="Q354" s="59"/>
      <c r="R354" s="59"/>
      <c r="S354" s="59"/>
      <c r="T354" s="59"/>
      <c r="U354" s="59"/>
      <c r="V354" s="59"/>
      <c r="W354" s="59"/>
      <c r="X354" s="59"/>
      <c r="Y354" s="59"/>
      <c r="Z354" s="59"/>
    </row>
    <row r="355" spans="1:26" ht="15.75" customHeight="1">
      <c r="A355" s="59"/>
      <c r="B355" s="59"/>
      <c r="C355" s="59"/>
      <c r="D355" s="59"/>
      <c r="E355" s="59"/>
      <c r="F355" s="59"/>
      <c r="G355" s="59"/>
      <c r="H355" s="59"/>
      <c r="I355" s="59"/>
      <c r="J355" s="59"/>
      <c r="K355" s="59"/>
      <c r="L355" s="59"/>
      <c r="M355" s="59"/>
      <c r="N355" s="59"/>
      <c r="O355" s="59"/>
      <c r="P355" s="59"/>
      <c r="Q355" s="59"/>
      <c r="R355" s="59"/>
      <c r="S355" s="59"/>
      <c r="T355" s="59"/>
      <c r="U355" s="59"/>
      <c r="V355" s="59"/>
      <c r="W355" s="59"/>
      <c r="X355" s="59"/>
      <c r="Y355" s="59"/>
      <c r="Z355" s="59"/>
    </row>
    <row r="356" spans="1:26" ht="15.75" customHeight="1">
      <c r="A356" s="59"/>
      <c r="B356" s="59"/>
      <c r="C356" s="59"/>
      <c r="D356" s="59"/>
      <c r="E356" s="59"/>
      <c r="F356" s="59"/>
      <c r="G356" s="59"/>
      <c r="H356" s="59"/>
      <c r="I356" s="59"/>
      <c r="J356" s="59"/>
      <c r="K356" s="59"/>
      <c r="L356" s="59"/>
      <c r="M356" s="59"/>
      <c r="N356" s="59"/>
      <c r="O356" s="59"/>
      <c r="P356" s="59"/>
      <c r="Q356" s="59"/>
      <c r="R356" s="59"/>
      <c r="S356" s="59"/>
      <c r="T356" s="59"/>
      <c r="U356" s="59"/>
      <c r="V356" s="59"/>
      <c r="W356" s="59"/>
      <c r="X356" s="59"/>
      <c r="Y356" s="59"/>
      <c r="Z356" s="59"/>
    </row>
    <row r="357" spans="1:26" ht="15.75" customHeight="1">
      <c r="A357" s="59"/>
      <c r="B357" s="59"/>
      <c r="C357" s="59"/>
      <c r="D357" s="59"/>
      <c r="E357" s="59"/>
      <c r="F357" s="59"/>
      <c r="G357" s="59"/>
      <c r="H357" s="59"/>
      <c r="I357" s="59"/>
      <c r="J357" s="59"/>
      <c r="K357" s="59"/>
      <c r="L357" s="59"/>
      <c r="M357" s="59"/>
      <c r="N357" s="59"/>
      <c r="O357" s="59"/>
      <c r="P357" s="59"/>
      <c r="Q357" s="59"/>
      <c r="R357" s="59"/>
      <c r="S357" s="59"/>
      <c r="T357" s="59"/>
      <c r="U357" s="59"/>
      <c r="V357" s="59"/>
      <c r="W357" s="59"/>
      <c r="X357" s="59"/>
      <c r="Y357" s="59"/>
      <c r="Z357" s="59"/>
    </row>
    <row r="358" spans="1:26" ht="15.75" customHeight="1">
      <c r="A358" s="59"/>
      <c r="B358" s="59"/>
      <c r="C358" s="59"/>
      <c r="D358" s="59"/>
      <c r="E358" s="59"/>
      <c r="F358" s="59"/>
      <c r="G358" s="59"/>
      <c r="H358" s="59"/>
      <c r="I358" s="59"/>
      <c r="J358" s="59"/>
      <c r="K358" s="59"/>
      <c r="L358" s="59"/>
      <c r="M358" s="59"/>
      <c r="N358" s="59"/>
      <c r="O358" s="59"/>
      <c r="P358" s="59"/>
      <c r="Q358" s="59"/>
      <c r="R358" s="59"/>
      <c r="S358" s="59"/>
      <c r="T358" s="59"/>
      <c r="U358" s="59"/>
      <c r="V358" s="59"/>
      <c r="W358" s="59"/>
      <c r="X358" s="59"/>
      <c r="Y358" s="59"/>
      <c r="Z358" s="59"/>
    </row>
    <row r="359" spans="1:26" ht="15.75" customHeight="1">
      <c r="A359" s="59"/>
      <c r="B359" s="59"/>
      <c r="C359" s="59"/>
      <c r="D359" s="59"/>
      <c r="E359" s="59"/>
      <c r="F359" s="59"/>
      <c r="G359" s="59"/>
      <c r="H359" s="59"/>
      <c r="I359" s="59"/>
      <c r="J359" s="59"/>
      <c r="K359" s="59"/>
      <c r="L359" s="59"/>
      <c r="M359" s="59"/>
      <c r="N359" s="59"/>
      <c r="O359" s="59"/>
      <c r="P359" s="59"/>
      <c r="Q359" s="59"/>
      <c r="R359" s="59"/>
      <c r="S359" s="59"/>
      <c r="T359" s="59"/>
      <c r="U359" s="59"/>
      <c r="V359" s="59"/>
      <c r="W359" s="59"/>
      <c r="X359" s="59"/>
      <c r="Y359" s="59"/>
      <c r="Z359" s="59"/>
    </row>
    <row r="360" spans="1:26" ht="15.75" customHeight="1">
      <c r="A360" s="59"/>
      <c r="B360" s="59"/>
      <c r="C360" s="59"/>
      <c r="D360" s="59"/>
      <c r="E360" s="59"/>
      <c r="F360" s="59"/>
      <c r="G360" s="59"/>
      <c r="H360" s="59"/>
      <c r="I360" s="59"/>
      <c r="J360" s="59"/>
      <c r="K360" s="59"/>
      <c r="L360" s="59"/>
      <c r="M360" s="59"/>
      <c r="N360" s="59"/>
      <c r="O360" s="59"/>
      <c r="P360" s="59"/>
      <c r="Q360" s="59"/>
      <c r="R360" s="59"/>
      <c r="S360" s="59"/>
      <c r="T360" s="59"/>
      <c r="U360" s="59"/>
      <c r="V360" s="59"/>
      <c r="W360" s="59"/>
      <c r="X360" s="59"/>
      <c r="Y360" s="59"/>
      <c r="Z360" s="59"/>
    </row>
    <row r="361" spans="1:26" ht="15.75" customHeight="1">
      <c r="A361" s="59"/>
      <c r="B361" s="59"/>
      <c r="C361" s="59"/>
      <c r="D361" s="59"/>
      <c r="E361" s="59"/>
      <c r="F361" s="59"/>
      <c r="G361" s="59"/>
      <c r="H361" s="59"/>
      <c r="I361" s="59"/>
      <c r="J361" s="59"/>
      <c r="K361" s="59"/>
      <c r="L361" s="59"/>
      <c r="M361" s="59"/>
      <c r="N361" s="59"/>
      <c r="O361" s="59"/>
      <c r="P361" s="59"/>
      <c r="Q361" s="59"/>
      <c r="R361" s="59"/>
      <c r="S361" s="59"/>
      <c r="T361" s="59"/>
      <c r="U361" s="59"/>
      <c r="V361" s="59"/>
      <c r="W361" s="59"/>
      <c r="X361" s="59"/>
      <c r="Y361" s="59"/>
      <c r="Z361" s="59"/>
    </row>
    <row r="362" spans="1:26" ht="15.75" customHeight="1">
      <c r="A362" s="59"/>
      <c r="B362" s="59"/>
      <c r="C362" s="59"/>
      <c r="D362" s="59"/>
      <c r="E362" s="59"/>
      <c r="F362" s="59"/>
      <c r="G362" s="59"/>
      <c r="H362" s="59"/>
      <c r="I362" s="59"/>
      <c r="J362" s="59"/>
      <c r="K362" s="59"/>
      <c r="L362" s="59"/>
      <c r="M362" s="59"/>
      <c r="N362" s="59"/>
      <c r="O362" s="59"/>
      <c r="P362" s="59"/>
      <c r="Q362" s="59"/>
      <c r="R362" s="59"/>
      <c r="S362" s="59"/>
      <c r="T362" s="59"/>
      <c r="U362" s="59"/>
      <c r="V362" s="59"/>
      <c r="W362" s="59"/>
      <c r="X362" s="59"/>
      <c r="Y362" s="59"/>
      <c r="Z362" s="59"/>
    </row>
    <row r="363" spans="1:26" ht="15.75" customHeight="1">
      <c r="A363" s="59"/>
      <c r="B363" s="59"/>
      <c r="C363" s="59"/>
      <c r="D363" s="59"/>
      <c r="E363" s="59"/>
      <c r="F363" s="59"/>
      <c r="G363" s="59"/>
      <c r="H363" s="59"/>
      <c r="I363" s="59"/>
      <c r="J363" s="59"/>
      <c r="K363" s="59"/>
      <c r="L363" s="59"/>
      <c r="M363" s="59"/>
      <c r="N363" s="59"/>
      <c r="O363" s="59"/>
      <c r="P363" s="59"/>
      <c r="Q363" s="59"/>
      <c r="R363" s="59"/>
      <c r="S363" s="59"/>
      <c r="T363" s="59"/>
      <c r="U363" s="59"/>
      <c r="V363" s="59"/>
      <c r="W363" s="59"/>
      <c r="X363" s="59"/>
      <c r="Y363" s="59"/>
      <c r="Z363" s="59"/>
    </row>
    <row r="364" spans="1:26" ht="15.75" customHeight="1">
      <c r="A364" s="59"/>
      <c r="B364" s="59"/>
      <c r="C364" s="59"/>
      <c r="D364" s="59"/>
      <c r="E364" s="59"/>
      <c r="F364" s="59"/>
      <c r="G364" s="59"/>
      <c r="H364" s="59"/>
      <c r="I364" s="59"/>
      <c r="J364" s="59"/>
      <c r="K364" s="59"/>
      <c r="L364" s="59"/>
      <c r="M364" s="59"/>
      <c r="N364" s="59"/>
      <c r="O364" s="59"/>
      <c r="P364" s="59"/>
      <c r="Q364" s="59"/>
      <c r="R364" s="59"/>
      <c r="S364" s="59"/>
      <c r="T364" s="59"/>
      <c r="U364" s="59"/>
      <c r="V364" s="59"/>
      <c r="W364" s="59"/>
      <c r="X364" s="59"/>
      <c r="Y364" s="59"/>
      <c r="Z364" s="59"/>
    </row>
    <row r="365" spans="1:26" ht="15.75" customHeight="1">
      <c r="A365" s="59"/>
      <c r="B365" s="59"/>
      <c r="C365" s="59"/>
      <c r="D365" s="59"/>
      <c r="E365" s="59"/>
      <c r="F365" s="59"/>
      <c r="G365" s="59"/>
      <c r="H365" s="59"/>
      <c r="I365" s="59"/>
      <c r="J365" s="59"/>
      <c r="K365" s="59"/>
      <c r="L365" s="59"/>
      <c r="M365" s="59"/>
      <c r="N365" s="59"/>
      <c r="O365" s="59"/>
      <c r="P365" s="59"/>
      <c r="Q365" s="59"/>
      <c r="R365" s="59"/>
      <c r="S365" s="59"/>
      <c r="T365" s="59"/>
      <c r="U365" s="59"/>
      <c r="V365" s="59"/>
      <c r="W365" s="59"/>
      <c r="X365" s="59"/>
      <c r="Y365" s="59"/>
      <c r="Z365" s="59"/>
    </row>
    <row r="366" spans="1:26" ht="15.75" customHeight="1">
      <c r="A366" s="59"/>
      <c r="B366" s="59"/>
      <c r="C366" s="59"/>
      <c r="D366" s="59"/>
      <c r="E366" s="59"/>
      <c r="F366" s="59"/>
      <c r="G366" s="59"/>
      <c r="H366" s="59"/>
      <c r="I366" s="59"/>
      <c r="J366" s="59"/>
      <c r="K366" s="59"/>
      <c r="L366" s="59"/>
      <c r="M366" s="59"/>
      <c r="N366" s="59"/>
      <c r="O366" s="59"/>
      <c r="P366" s="59"/>
      <c r="Q366" s="59"/>
      <c r="R366" s="59"/>
      <c r="S366" s="59"/>
      <c r="T366" s="59"/>
      <c r="U366" s="59"/>
      <c r="V366" s="59"/>
      <c r="W366" s="59"/>
      <c r="X366" s="59"/>
      <c r="Y366" s="59"/>
      <c r="Z366" s="59"/>
    </row>
    <row r="367" spans="1:26" ht="15.75" customHeight="1">
      <c r="A367" s="59"/>
      <c r="B367" s="59"/>
      <c r="C367" s="59"/>
      <c r="D367" s="59"/>
      <c r="E367" s="59"/>
      <c r="F367" s="59"/>
      <c r="G367" s="59"/>
      <c r="H367" s="59"/>
      <c r="I367" s="59"/>
      <c r="J367" s="59"/>
      <c r="K367" s="59"/>
      <c r="L367" s="59"/>
      <c r="M367" s="59"/>
      <c r="N367" s="59"/>
      <c r="O367" s="59"/>
      <c r="P367" s="59"/>
      <c r="Q367" s="59"/>
      <c r="R367" s="59"/>
      <c r="S367" s="59"/>
      <c r="T367" s="59"/>
      <c r="U367" s="59"/>
      <c r="V367" s="59"/>
      <c r="W367" s="59"/>
      <c r="X367" s="59"/>
      <c r="Y367" s="59"/>
      <c r="Z367" s="59"/>
    </row>
    <row r="368" spans="1:26" ht="15.75" customHeight="1">
      <c r="A368" s="59"/>
      <c r="B368" s="59"/>
      <c r="C368" s="59"/>
      <c r="D368" s="59"/>
      <c r="E368" s="59"/>
      <c r="F368" s="59"/>
      <c r="G368" s="59"/>
      <c r="H368" s="59"/>
      <c r="I368" s="59"/>
      <c r="J368" s="59"/>
      <c r="K368" s="59"/>
      <c r="L368" s="59"/>
      <c r="M368" s="59"/>
      <c r="N368" s="59"/>
      <c r="O368" s="59"/>
      <c r="P368" s="59"/>
      <c r="Q368" s="59"/>
      <c r="R368" s="59"/>
      <c r="S368" s="59"/>
      <c r="T368" s="59"/>
      <c r="U368" s="59"/>
      <c r="V368" s="59"/>
      <c r="W368" s="59"/>
      <c r="X368" s="59"/>
      <c r="Y368" s="59"/>
      <c r="Z368" s="59"/>
    </row>
    <row r="369" spans="1:26" ht="15.75" customHeight="1">
      <c r="A369" s="59"/>
      <c r="B369" s="59"/>
      <c r="C369" s="59"/>
      <c r="D369" s="59"/>
      <c r="E369" s="59"/>
      <c r="F369" s="59"/>
      <c r="G369" s="59"/>
      <c r="H369" s="59"/>
      <c r="I369" s="59"/>
      <c r="J369" s="59"/>
      <c r="K369" s="59"/>
      <c r="L369" s="59"/>
      <c r="M369" s="59"/>
      <c r="N369" s="59"/>
      <c r="O369" s="59"/>
      <c r="P369" s="59"/>
      <c r="Q369" s="59"/>
      <c r="R369" s="59"/>
      <c r="S369" s="59"/>
      <c r="T369" s="59"/>
      <c r="U369" s="59"/>
      <c r="V369" s="59"/>
      <c r="W369" s="59"/>
      <c r="X369" s="59"/>
      <c r="Y369" s="59"/>
      <c r="Z369" s="59"/>
    </row>
    <row r="370" spans="1:26" ht="15.75" customHeight="1">
      <c r="A370" s="59"/>
      <c r="B370" s="59"/>
      <c r="C370" s="59"/>
      <c r="D370" s="59"/>
      <c r="E370" s="59"/>
      <c r="F370" s="59"/>
      <c r="G370" s="59"/>
      <c r="H370" s="59"/>
      <c r="I370" s="59"/>
      <c r="J370" s="59"/>
      <c r="K370" s="59"/>
      <c r="L370" s="59"/>
      <c r="M370" s="59"/>
      <c r="N370" s="59"/>
      <c r="O370" s="59"/>
      <c r="P370" s="59"/>
      <c r="Q370" s="59"/>
      <c r="R370" s="59"/>
      <c r="S370" s="59"/>
      <c r="T370" s="59"/>
      <c r="U370" s="59"/>
      <c r="V370" s="59"/>
      <c r="W370" s="59"/>
      <c r="X370" s="59"/>
      <c r="Y370" s="59"/>
      <c r="Z370" s="59"/>
    </row>
    <row r="371" spans="1:26" ht="15.75" customHeight="1">
      <c r="A371" s="59"/>
      <c r="B371" s="59"/>
      <c r="C371" s="59"/>
      <c r="D371" s="59"/>
      <c r="E371" s="59"/>
      <c r="F371" s="59"/>
      <c r="G371" s="59"/>
      <c r="H371" s="59"/>
      <c r="I371" s="59"/>
      <c r="J371" s="59"/>
      <c r="K371" s="59"/>
      <c r="L371" s="59"/>
      <c r="M371" s="59"/>
      <c r="N371" s="59"/>
      <c r="O371" s="59"/>
      <c r="P371" s="59"/>
      <c r="Q371" s="59"/>
      <c r="R371" s="59"/>
      <c r="S371" s="59"/>
      <c r="T371" s="59"/>
      <c r="U371" s="59"/>
      <c r="V371" s="59"/>
      <c r="W371" s="59"/>
      <c r="X371" s="59"/>
      <c r="Y371" s="59"/>
      <c r="Z371" s="59"/>
    </row>
    <row r="372" spans="1:26" ht="15.75" customHeight="1">
      <c r="A372" s="59"/>
      <c r="B372" s="59"/>
      <c r="C372" s="59"/>
      <c r="D372" s="59"/>
      <c r="E372" s="59"/>
      <c r="F372" s="59"/>
      <c r="G372" s="59"/>
      <c r="H372" s="59"/>
      <c r="I372" s="59"/>
      <c r="J372" s="59"/>
      <c r="K372" s="59"/>
      <c r="L372" s="59"/>
      <c r="M372" s="59"/>
      <c r="N372" s="59"/>
      <c r="O372" s="59"/>
      <c r="P372" s="59"/>
      <c r="Q372" s="59"/>
      <c r="R372" s="59"/>
      <c r="S372" s="59"/>
      <c r="T372" s="59"/>
      <c r="U372" s="59"/>
      <c r="V372" s="59"/>
      <c r="W372" s="59"/>
      <c r="X372" s="59"/>
      <c r="Y372" s="59"/>
      <c r="Z372" s="59"/>
    </row>
    <row r="373" spans="1:26" ht="15.75" customHeight="1">
      <c r="A373" s="59"/>
      <c r="B373" s="59"/>
      <c r="C373" s="59"/>
      <c r="D373" s="59"/>
      <c r="E373" s="59"/>
      <c r="F373" s="59"/>
      <c r="G373" s="59"/>
      <c r="H373" s="59"/>
      <c r="I373" s="59"/>
      <c r="J373" s="59"/>
      <c r="K373" s="59"/>
      <c r="L373" s="59"/>
      <c r="M373" s="59"/>
      <c r="N373" s="59"/>
      <c r="O373" s="59"/>
      <c r="P373" s="59"/>
      <c r="Q373" s="59"/>
      <c r="R373" s="59"/>
      <c r="S373" s="59"/>
      <c r="T373" s="59"/>
      <c r="U373" s="59"/>
      <c r="V373" s="59"/>
      <c r="W373" s="59"/>
      <c r="X373" s="59"/>
      <c r="Y373" s="59"/>
      <c r="Z373" s="59"/>
    </row>
    <row r="374" spans="1:26" ht="15.75" customHeight="1">
      <c r="A374" s="59"/>
      <c r="B374" s="59"/>
      <c r="C374" s="59"/>
      <c r="D374" s="59"/>
      <c r="E374" s="59"/>
      <c r="F374" s="59"/>
      <c r="G374" s="59"/>
      <c r="H374" s="59"/>
      <c r="I374" s="59"/>
      <c r="J374" s="59"/>
      <c r="K374" s="59"/>
      <c r="L374" s="59"/>
      <c r="M374" s="59"/>
      <c r="N374" s="59"/>
      <c r="O374" s="59"/>
      <c r="P374" s="59"/>
      <c r="Q374" s="59"/>
      <c r="R374" s="59"/>
      <c r="S374" s="59"/>
      <c r="T374" s="59"/>
      <c r="U374" s="59"/>
      <c r="V374" s="59"/>
      <c r="W374" s="59"/>
      <c r="X374" s="59"/>
      <c r="Y374" s="59"/>
      <c r="Z374" s="59"/>
    </row>
    <row r="375" spans="1:26" ht="15.75" customHeight="1">
      <c r="A375" s="59"/>
      <c r="B375" s="59"/>
      <c r="C375" s="59"/>
      <c r="D375" s="59"/>
      <c r="E375" s="59"/>
      <c r="F375" s="59"/>
      <c r="G375" s="59"/>
      <c r="H375" s="59"/>
      <c r="I375" s="59"/>
      <c r="J375" s="59"/>
      <c r="K375" s="59"/>
      <c r="L375" s="59"/>
      <c r="M375" s="59"/>
      <c r="N375" s="59"/>
      <c r="O375" s="59"/>
      <c r="P375" s="59"/>
      <c r="Q375" s="59"/>
      <c r="R375" s="59"/>
      <c r="S375" s="59"/>
      <c r="T375" s="59"/>
      <c r="U375" s="59"/>
      <c r="V375" s="59"/>
      <c r="W375" s="59"/>
      <c r="X375" s="59"/>
      <c r="Y375" s="59"/>
      <c r="Z375" s="59"/>
    </row>
    <row r="376" spans="1:26" ht="15.75" customHeight="1">
      <c r="A376" s="59"/>
      <c r="B376" s="59"/>
      <c r="C376" s="59"/>
      <c r="D376" s="59"/>
      <c r="E376" s="59"/>
      <c r="F376" s="59"/>
      <c r="G376" s="59"/>
      <c r="H376" s="59"/>
      <c r="I376" s="59"/>
      <c r="J376" s="59"/>
      <c r="K376" s="59"/>
      <c r="L376" s="59"/>
      <c r="M376" s="59"/>
      <c r="N376" s="59"/>
      <c r="O376" s="59"/>
      <c r="P376" s="59"/>
      <c r="Q376" s="59"/>
      <c r="R376" s="59"/>
      <c r="S376" s="59"/>
      <c r="T376" s="59"/>
      <c r="U376" s="59"/>
      <c r="V376" s="59"/>
      <c r="W376" s="59"/>
      <c r="X376" s="59"/>
      <c r="Y376" s="59"/>
      <c r="Z376" s="59"/>
    </row>
    <row r="377" spans="1:26" ht="15.75" customHeight="1">
      <c r="A377" s="59"/>
      <c r="B377" s="59"/>
      <c r="C377" s="59"/>
      <c r="D377" s="59"/>
      <c r="E377" s="59"/>
      <c r="F377" s="59"/>
      <c r="G377" s="59"/>
      <c r="H377" s="59"/>
      <c r="I377" s="59"/>
      <c r="J377" s="59"/>
      <c r="K377" s="59"/>
      <c r="L377" s="59"/>
      <c r="M377" s="59"/>
      <c r="N377" s="59"/>
      <c r="O377" s="59"/>
      <c r="P377" s="59"/>
      <c r="Q377" s="59"/>
      <c r="R377" s="59"/>
      <c r="S377" s="59"/>
      <c r="T377" s="59"/>
      <c r="U377" s="59"/>
      <c r="V377" s="59"/>
      <c r="W377" s="59"/>
      <c r="X377" s="59"/>
      <c r="Y377" s="59"/>
      <c r="Z377" s="59"/>
    </row>
    <row r="378" spans="1:26" ht="15.75" customHeight="1">
      <c r="A378" s="59"/>
      <c r="B378" s="59"/>
      <c r="C378" s="59"/>
      <c r="D378" s="59"/>
      <c r="E378" s="59"/>
      <c r="F378" s="59"/>
      <c r="G378" s="59"/>
      <c r="H378" s="59"/>
      <c r="I378" s="59"/>
      <c r="J378" s="59"/>
      <c r="K378" s="59"/>
      <c r="L378" s="59"/>
      <c r="M378" s="59"/>
      <c r="N378" s="59"/>
      <c r="O378" s="59"/>
      <c r="P378" s="59"/>
      <c r="Q378" s="59"/>
      <c r="R378" s="59"/>
      <c r="S378" s="59"/>
      <c r="T378" s="59"/>
      <c r="U378" s="59"/>
      <c r="V378" s="59"/>
      <c r="W378" s="59"/>
      <c r="X378" s="59"/>
      <c r="Y378" s="59"/>
      <c r="Z378" s="59"/>
    </row>
    <row r="379" spans="1:26" ht="15.75" customHeight="1">
      <c r="A379" s="59"/>
      <c r="B379" s="59"/>
      <c r="C379" s="59"/>
      <c r="D379" s="59"/>
      <c r="E379" s="59"/>
      <c r="F379" s="59"/>
      <c r="G379" s="59"/>
      <c r="H379" s="59"/>
      <c r="I379" s="59"/>
      <c r="J379" s="59"/>
      <c r="K379" s="59"/>
      <c r="L379" s="59"/>
      <c r="M379" s="59"/>
      <c r="N379" s="59"/>
      <c r="O379" s="59"/>
      <c r="P379" s="59"/>
      <c r="Q379" s="59"/>
      <c r="R379" s="59"/>
      <c r="S379" s="59"/>
      <c r="T379" s="59"/>
      <c r="U379" s="59"/>
      <c r="V379" s="59"/>
      <c r="W379" s="59"/>
      <c r="X379" s="59"/>
      <c r="Y379" s="59"/>
      <c r="Z379" s="59"/>
    </row>
    <row r="380" spans="1:26" ht="15.75" customHeight="1">
      <c r="A380" s="59"/>
      <c r="B380" s="59"/>
      <c r="C380" s="59"/>
      <c r="D380" s="59"/>
      <c r="E380" s="59"/>
      <c r="F380" s="59"/>
      <c r="G380" s="59"/>
      <c r="H380" s="59"/>
      <c r="I380" s="59"/>
      <c r="J380" s="59"/>
      <c r="K380" s="59"/>
      <c r="L380" s="59"/>
      <c r="M380" s="59"/>
      <c r="N380" s="59"/>
      <c r="O380" s="59"/>
      <c r="P380" s="59"/>
      <c r="Q380" s="59"/>
      <c r="R380" s="59"/>
      <c r="S380" s="59"/>
      <c r="T380" s="59"/>
      <c r="U380" s="59"/>
      <c r="V380" s="59"/>
      <c r="W380" s="59"/>
      <c r="X380" s="59"/>
      <c r="Y380" s="59"/>
      <c r="Z380" s="59"/>
    </row>
    <row r="381" spans="1:26" ht="15.75" customHeight="1">
      <c r="A381" s="59"/>
      <c r="B381" s="59"/>
      <c r="C381" s="59"/>
      <c r="D381" s="59"/>
      <c r="E381" s="59"/>
      <c r="F381" s="59"/>
      <c r="G381" s="59"/>
      <c r="H381" s="59"/>
      <c r="I381" s="59"/>
      <c r="J381" s="59"/>
      <c r="K381" s="59"/>
      <c r="L381" s="59"/>
      <c r="M381" s="59"/>
      <c r="N381" s="59"/>
      <c r="O381" s="59"/>
      <c r="P381" s="59"/>
      <c r="Q381" s="59"/>
      <c r="R381" s="59"/>
      <c r="S381" s="59"/>
      <c r="T381" s="59"/>
      <c r="U381" s="59"/>
      <c r="V381" s="59"/>
      <c r="W381" s="59"/>
      <c r="X381" s="59"/>
      <c r="Y381" s="59"/>
      <c r="Z381" s="59"/>
    </row>
    <row r="382" spans="1:26" ht="15.75" customHeight="1">
      <c r="A382" s="59"/>
      <c r="B382" s="59"/>
      <c r="C382" s="59"/>
      <c r="D382" s="59"/>
      <c r="E382" s="59"/>
      <c r="F382" s="59"/>
      <c r="G382" s="59"/>
      <c r="H382" s="59"/>
      <c r="I382" s="59"/>
      <c r="J382" s="59"/>
      <c r="K382" s="59"/>
      <c r="L382" s="59"/>
      <c r="M382" s="59"/>
      <c r="N382" s="59"/>
      <c r="O382" s="59"/>
      <c r="P382" s="59"/>
      <c r="Q382" s="59"/>
      <c r="R382" s="59"/>
      <c r="S382" s="59"/>
      <c r="T382" s="59"/>
      <c r="U382" s="59"/>
      <c r="V382" s="59"/>
      <c r="W382" s="59"/>
      <c r="X382" s="59"/>
      <c r="Y382" s="59"/>
      <c r="Z382" s="59"/>
    </row>
    <row r="383" spans="1:26" ht="15.75" customHeight="1">
      <c r="A383" s="59"/>
      <c r="B383" s="59"/>
      <c r="C383" s="59"/>
      <c r="D383" s="59"/>
      <c r="E383" s="59"/>
      <c r="F383" s="59"/>
      <c r="G383" s="59"/>
      <c r="H383" s="59"/>
      <c r="I383" s="59"/>
      <c r="J383" s="59"/>
      <c r="K383" s="59"/>
      <c r="L383" s="59"/>
      <c r="M383" s="59"/>
      <c r="N383" s="59"/>
      <c r="O383" s="59"/>
      <c r="P383" s="59"/>
      <c r="Q383" s="59"/>
      <c r="R383" s="59"/>
      <c r="S383" s="59"/>
      <c r="T383" s="59"/>
      <c r="U383" s="59"/>
      <c r="V383" s="59"/>
      <c r="W383" s="59"/>
      <c r="X383" s="59"/>
      <c r="Y383" s="59"/>
      <c r="Z383" s="59"/>
    </row>
    <row r="384" spans="1:26" ht="15.75" customHeight="1">
      <c r="A384" s="59"/>
      <c r="B384" s="59"/>
      <c r="C384" s="59"/>
      <c r="D384" s="59"/>
      <c r="E384" s="59"/>
      <c r="F384" s="59"/>
      <c r="G384" s="59"/>
      <c r="H384" s="59"/>
      <c r="I384" s="59"/>
      <c r="J384" s="59"/>
      <c r="K384" s="59"/>
      <c r="L384" s="59"/>
      <c r="M384" s="59"/>
      <c r="N384" s="59"/>
      <c r="O384" s="59"/>
      <c r="P384" s="59"/>
      <c r="Q384" s="59"/>
      <c r="R384" s="59"/>
      <c r="S384" s="59"/>
      <c r="T384" s="59"/>
      <c r="U384" s="59"/>
      <c r="V384" s="59"/>
      <c r="W384" s="59"/>
      <c r="X384" s="59"/>
      <c r="Y384" s="59"/>
      <c r="Z384" s="59"/>
    </row>
    <row r="385" spans="1:26" ht="15.75" customHeight="1">
      <c r="A385" s="59"/>
      <c r="B385" s="59"/>
      <c r="C385" s="59"/>
      <c r="D385" s="59"/>
      <c r="E385" s="59"/>
      <c r="F385" s="59"/>
      <c r="G385" s="59"/>
      <c r="H385" s="59"/>
      <c r="I385" s="59"/>
      <c r="J385" s="59"/>
      <c r="K385" s="59"/>
      <c r="L385" s="59"/>
      <c r="M385" s="59"/>
      <c r="N385" s="59"/>
      <c r="O385" s="59"/>
      <c r="P385" s="59"/>
      <c r="Q385" s="59"/>
      <c r="R385" s="59"/>
      <c r="S385" s="59"/>
      <c r="T385" s="59"/>
      <c r="U385" s="59"/>
      <c r="V385" s="59"/>
      <c r="W385" s="59"/>
      <c r="X385" s="59"/>
      <c r="Y385" s="59"/>
      <c r="Z385" s="59"/>
    </row>
    <row r="386" spans="1:26" ht="15.75" customHeight="1">
      <c r="A386" s="59"/>
      <c r="B386" s="59"/>
      <c r="C386" s="59"/>
      <c r="D386" s="59"/>
      <c r="E386" s="59"/>
      <c r="F386" s="59"/>
      <c r="G386" s="59"/>
      <c r="H386" s="59"/>
      <c r="I386" s="59"/>
      <c r="J386" s="59"/>
      <c r="K386" s="59"/>
      <c r="L386" s="59"/>
      <c r="M386" s="59"/>
      <c r="N386" s="59"/>
      <c r="O386" s="59"/>
      <c r="P386" s="59"/>
      <c r="Q386" s="59"/>
      <c r="R386" s="59"/>
      <c r="S386" s="59"/>
      <c r="T386" s="59"/>
      <c r="U386" s="59"/>
      <c r="V386" s="59"/>
      <c r="W386" s="59"/>
      <c r="X386" s="59"/>
      <c r="Y386" s="59"/>
      <c r="Z386" s="59"/>
    </row>
    <row r="387" spans="1:26" ht="15.75" customHeight="1">
      <c r="A387" s="59"/>
      <c r="B387" s="59"/>
      <c r="C387" s="59"/>
      <c r="D387" s="59"/>
      <c r="E387" s="59"/>
      <c r="F387" s="59"/>
      <c r="G387" s="59"/>
      <c r="H387" s="59"/>
      <c r="I387" s="59"/>
      <c r="J387" s="59"/>
      <c r="K387" s="59"/>
      <c r="L387" s="59"/>
      <c r="M387" s="59"/>
      <c r="N387" s="59"/>
      <c r="O387" s="59"/>
      <c r="P387" s="59"/>
      <c r="Q387" s="59"/>
      <c r="R387" s="59"/>
      <c r="S387" s="59"/>
      <c r="T387" s="59"/>
      <c r="U387" s="59"/>
      <c r="V387" s="59"/>
      <c r="W387" s="59"/>
      <c r="X387" s="59"/>
      <c r="Y387" s="59"/>
      <c r="Z387" s="59"/>
    </row>
    <row r="388" spans="1:26" ht="15.75" customHeight="1">
      <c r="A388" s="59"/>
      <c r="B388" s="59"/>
      <c r="C388" s="59"/>
      <c r="D388" s="59"/>
      <c r="E388" s="59"/>
      <c r="F388" s="59"/>
      <c r="G388" s="59"/>
      <c r="H388" s="59"/>
      <c r="I388" s="59"/>
      <c r="J388" s="59"/>
      <c r="K388" s="59"/>
      <c r="L388" s="59"/>
      <c r="M388" s="59"/>
      <c r="N388" s="59"/>
      <c r="O388" s="59"/>
      <c r="P388" s="59"/>
      <c r="Q388" s="59"/>
      <c r="R388" s="59"/>
      <c r="S388" s="59"/>
      <c r="T388" s="59"/>
      <c r="U388" s="59"/>
      <c r="V388" s="59"/>
      <c r="W388" s="59"/>
      <c r="X388" s="59"/>
      <c r="Y388" s="59"/>
      <c r="Z388" s="59"/>
    </row>
    <row r="389" spans="1:26" ht="15.75" customHeight="1">
      <c r="A389" s="59"/>
      <c r="B389" s="59"/>
      <c r="C389" s="59"/>
      <c r="D389" s="59"/>
      <c r="E389" s="59"/>
      <c r="F389" s="59"/>
      <c r="G389" s="59"/>
      <c r="H389" s="59"/>
      <c r="I389" s="59"/>
      <c r="J389" s="59"/>
      <c r="K389" s="59"/>
      <c r="L389" s="59"/>
      <c r="M389" s="59"/>
      <c r="N389" s="59"/>
      <c r="O389" s="59"/>
      <c r="P389" s="59"/>
      <c r="Q389" s="59"/>
      <c r="R389" s="59"/>
      <c r="S389" s="59"/>
      <c r="T389" s="59"/>
      <c r="U389" s="59"/>
      <c r="V389" s="59"/>
      <c r="W389" s="59"/>
      <c r="X389" s="59"/>
      <c r="Y389" s="59"/>
      <c r="Z389" s="59"/>
    </row>
    <row r="390" spans="1:26" ht="15.75" customHeight="1">
      <c r="A390" s="59"/>
      <c r="B390" s="59"/>
      <c r="C390" s="59"/>
      <c r="D390" s="59"/>
      <c r="E390" s="59"/>
      <c r="F390" s="59"/>
      <c r="G390" s="59"/>
      <c r="H390" s="59"/>
      <c r="I390" s="59"/>
      <c r="J390" s="59"/>
      <c r="K390" s="59"/>
      <c r="L390" s="59"/>
      <c r="M390" s="59"/>
      <c r="N390" s="59"/>
      <c r="O390" s="59"/>
      <c r="P390" s="59"/>
      <c r="Q390" s="59"/>
      <c r="R390" s="59"/>
      <c r="S390" s="59"/>
      <c r="T390" s="59"/>
      <c r="U390" s="59"/>
      <c r="V390" s="59"/>
      <c r="W390" s="59"/>
      <c r="X390" s="59"/>
      <c r="Y390" s="59"/>
      <c r="Z390" s="59"/>
    </row>
    <row r="391" spans="1:26" ht="15.75" customHeight="1">
      <c r="A391" s="59"/>
      <c r="B391" s="59"/>
      <c r="C391" s="59"/>
      <c r="D391" s="59"/>
      <c r="E391" s="59"/>
      <c r="F391" s="59"/>
      <c r="G391" s="59"/>
      <c r="H391" s="59"/>
      <c r="I391" s="59"/>
      <c r="J391" s="59"/>
      <c r="K391" s="59"/>
      <c r="L391" s="59"/>
      <c r="M391" s="59"/>
      <c r="N391" s="59"/>
      <c r="O391" s="59"/>
      <c r="P391" s="59"/>
      <c r="Q391" s="59"/>
      <c r="R391" s="59"/>
      <c r="S391" s="59"/>
      <c r="T391" s="59"/>
      <c r="U391" s="59"/>
      <c r="V391" s="59"/>
      <c r="W391" s="59"/>
      <c r="X391" s="59"/>
      <c r="Y391" s="59"/>
      <c r="Z391" s="59"/>
    </row>
    <row r="392" spans="1:26" ht="15.75" customHeight="1">
      <c r="A392" s="59"/>
      <c r="B392" s="59"/>
      <c r="C392" s="59"/>
      <c r="D392" s="59"/>
      <c r="E392" s="59"/>
      <c r="F392" s="59"/>
      <c r="G392" s="59"/>
      <c r="H392" s="59"/>
      <c r="I392" s="59"/>
      <c r="J392" s="59"/>
      <c r="K392" s="59"/>
      <c r="L392" s="59"/>
      <c r="M392" s="59"/>
      <c r="N392" s="59"/>
      <c r="O392" s="59"/>
      <c r="P392" s="59"/>
      <c r="Q392" s="59"/>
      <c r="R392" s="59"/>
      <c r="S392" s="59"/>
      <c r="T392" s="59"/>
      <c r="U392" s="59"/>
      <c r="V392" s="59"/>
      <c r="W392" s="59"/>
      <c r="X392" s="59"/>
      <c r="Y392" s="59"/>
      <c r="Z392" s="59"/>
    </row>
    <row r="393" spans="1:26" ht="15.75" customHeight="1">
      <c r="A393" s="59"/>
      <c r="B393" s="59"/>
      <c r="C393" s="59"/>
      <c r="D393" s="59"/>
      <c r="E393" s="59"/>
      <c r="F393" s="59"/>
      <c r="G393" s="59"/>
      <c r="H393" s="59"/>
      <c r="I393" s="59"/>
      <c r="J393" s="59"/>
      <c r="K393" s="59"/>
      <c r="L393" s="59"/>
      <c r="M393" s="59"/>
      <c r="N393" s="59"/>
      <c r="O393" s="59"/>
      <c r="P393" s="59"/>
      <c r="Q393" s="59"/>
      <c r="R393" s="59"/>
      <c r="S393" s="59"/>
      <c r="T393" s="59"/>
      <c r="U393" s="59"/>
      <c r="V393" s="59"/>
      <c r="W393" s="59"/>
      <c r="X393" s="59"/>
      <c r="Y393" s="59"/>
      <c r="Z393" s="59"/>
    </row>
    <row r="394" spans="1:26" ht="15.75" customHeight="1">
      <c r="A394" s="59"/>
      <c r="B394" s="59"/>
      <c r="C394" s="59"/>
      <c r="D394" s="59"/>
      <c r="E394" s="59"/>
      <c r="F394" s="59"/>
      <c r="G394" s="59"/>
      <c r="H394" s="59"/>
      <c r="I394" s="59"/>
      <c r="J394" s="59"/>
      <c r="K394" s="59"/>
      <c r="L394" s="59"/>
      <c r="M394" s="59"/>
      <c r="N394" s="59"/>
      <c r="O394" s="59"/>
      <c r="P394" s="59"/>
      <c r="Q394" s="59"/>
      <c r="R394" s="59"/>
      <c r="S394" s="59"/>
      <c r="T394" s="59"/>
      <c r="U394" s="59"/>
      <c r="V394" s="59"/>
      <c r="W394" s="59"/>
      <c r="X394" s="59"/>
      <c r="Y394" s="59"/>
      <c r="Z394" s="59"/>
    </row>
    <row r="395" spans="1:26" ht="15.75" customHeight="1">
      <c r="A395" s="59"/>
      <c r="B395" s="59"/>
      <c r="C395" s="59"/>
      <c r="D395" s="59"/>
      <c r="E395" s="59"/>
      <c r="F395" s="59"/>
      <c r="G395" s="59"/>
      <c r="H395" s="59"/>
      <c r="I395" s="59"/>
      <c r="J395" s="59"/>
      <c r="K395" s="59"/>
      <c r="L395" s="59"/>
      <c r="M395" s="59"/>
      <c r="N395" s="59"/>
      <c r="O395" s="59"/>
      <c r="P395" s="59"/>
      <c r="Q395" s="59"/>
      <c r="R395" s="59"/>
      <c r="S395" s="59"/>
      <c r="T395" s="59"/>
      <c r="U395" s="59"/>
      <c r="V395" s="59"/>
      <c r="W395" s="59"/>
      <c r="X395" s="59"/>
      <c r="Y395" s="59"/>
      <c r="Z395" s="59"/>
    </row>
    <row r="396" spans="1:26" ht="15.75" customHeight="1">
      <c r="A396" s="59"/>
      <c r="B396" s="59"/>
      <c r="C396" s="59"/>
      <c r="D396" s="59"/>
      <c r="E396" s="59"/>
      <c r="F396" s="59"/>
      <c r="G396" s="59"/>
      <c r="H396" s="59"/>
      <c r="I396" s="59"/>
      <c r="J396" s="59"/>
      <c r="K396" s="59"/>
      <c r="L396" s="59"/>
      <c r="M396" s="59"/>
      <c r="N396" s="59"/>
      <c r="O396" s="59"/>
      <c r="P396" s="59"/>
      <c r="Q396" s="59"/>
      <c r="R396" s="59"/>
      <c r="S396" s="59"/>
      <c r="T396" s="59"/>
      <c r="U396" s="59"/>
      <c r="V396" s="59"/>
      <c r="W396" s="59"/>
      <c r="X396" s="59"/>
      <c r="Y396" s="59"/>
      <c r="Z396" s="59"/>
    </row>
    <row r="397" spans="1:26" ht="15.75" customHeight="1">
      <c r="A397" s="59"/>
      <c r="B397" s="59"/>
      <c r="C397" s="59"/>
      <c r="D397" s="59"/>
      <c r="E397" s="59"/>
      <c r="F397" s="59"/>
      <c r="G397" s="59"/>
      <c r="H397" s="59"/>
      <c r="I397" s="59"/>
      <c r="J397" s="59"/>
      <c r="K397" s="59"/>
      <c r="L397" s="59"/>
      <c r="M397" s="59"/>
      <c r="N397" s="59"/>
      <c r="O397" s="59"/>
      <c r="P397" s="59"/>
      <c r="Q397" s="59"/>
      <c r="R397" s="59"/>
      <c r="S397" s="59"/>
      <c r="T397" s="59"/>
      <c r="U397" s="59"/>
      <c r="V397" s="59"/>
      <c r="W397" s="59"/>
      <c r="X397" s="59"/>
      <c r="Y397" s="59"/>
      <c r="Z397" s="59"/>
    </row>
    <row r="398" spans="1:26" ht="15.75" customHeight="1">
      <c r="A398" s="59"/>
      <c r="B398" s="59"/>
      <c r="C398" s="59"/>
      <c r="D398" s="59"/>
      <c r="E398" s="59"/>
      <c r="F398" s="59"/>
      <c r="G398" s="59"/>
      <c r="H398" s="59"/>
      <c r="I398" s="59"/>
      <c r="J398" s="59"/>
      <c r="K398" s="59"/>
      <c r="L398" s="59"/>
      <c r="M398" s="59"/>
      <c r="N398" s="59"/>
      <c r="O398" s="59"/>
      <c r="P398" s="59"/>
      <c r="Q398" s="59"/>
      <c r="R398" s="59"/>
      <c r="S398" s="59"/>
      <c r="T398" s="59"/>
      <c r="U398" s="59"/>
      <c r="V398" s="59"/>
      <c r="W398" s="59"/>
      <c r="X398" s="59"/>
      <c r="Y398" s="59"/>
      <c r="Z398" s="59"/>
    </row>
    <row r="399" spans="1:26" ht="15.75" customHeight="1">
      <c r="A399" s="59"/>
      <c r="B399" s="59"/>
      <c r="C399" s="59"/>
      <c r="D399" s="59"/>
      <c r="E399" s="59"/>
      <c r="F399" s="59"/>
      <c r="G399" s="59"/>
      <c r="H399" s="59"/>
      <c r="I399" s="59"/>
      <c r="J399" s="59"/>
      <c r="K399" s="59"/>
      <c r="L399" s="59"/>
      <c r="M399" s="59"/>
      <c r="N399" s="59"/>
      <c r="O399" s="59"/>
      <c r="P399" s="59"/>
      <c r="Q399" s="59"/>
      <c r="R399" s="59"/>
      <c r="S399" s="59"/>
      <c r="T399" s="59"/>
      <c r="U399" s="59"/>
      <c r="V399" s="59"/>
      <c r="W399" s="59"/>
      <c r="X399" s="59"/>
      <c r="Y399" s="59"/>
      <c r="Z399" s="59"/>
    </row>
    <row r="400" spans="1:26" ht="15.75" customHeight="1">
      <c r="A400" s="59"/>
      <c r="B400" s="59"/>
      <c r="C400" s="59"/>
      <c r="D400" s="59"/>
      <c r="E400" s="59"/>
      <c r="F400" s="59"/>
      <c r="G400" s="59"/>
      <c r="H400" s="59"/>
      <c r="I400" s="59"/>
      <c r="J400" s="59"/>
      <c r="K400" s="59"/>
      <c r="L400" s="59"/>
      <c r="M400" s="59"/>
      <c r="N400" s="59"/>
      <c r="O400" s="59"/>
      <c r="P400" s="59"/>
      <c r="Q400" s="59"/>
      <c r="R400" s="59"/>
      <c r="S400" s="59"/>
      <c r="T400" s="59"/>
      <c r="U400" s="59"/>
      <c r="V400" s="59"/>
      <c r="W400" s="59"/>
      <c r="X400" s="59"/>
      <c r="Y400" s="59"/>
      <c r="Z400" s="59"/>
    </row>
    <row r="401" spans="1:26" ht="15.75" customHeight="1">
      <c r="A401" s="59"/>
      <c r="B401" s="59"/>
      <c r="C401" s="59"/>
      <c r="D401" s="59"/>
      <c r="E401" s="59"/>
      <c r="F401" s="59"/>
      <c r="G401" s="59"/>
      <c r="H401" s="59"/>
      <c r="I401" s="59"/>
      <c r="J401" s="59"/>
      <c r="K401" s="59"/>
      <c r="L401" s="59"/>
      <c r="M401" s="59"/>
      <c r="N401" s="59"/>
      <c r="O401" s="59"/>
      <c r="P401" s="59"/>
      <c r="Q401" s="59"/>
      <c r="R401" s="59"/>
      <c r="S401" s="59"/>
      <c r="T401" s="59"/>
      <c r="U401" s="59"/>
      <c r="V401" s="59"/>
      <c r="W401" s="59"/>
      <c r="X401" s="59"/>
      <c r="Y401" s="59"/>
      <c r="Z401" s="59"/>
    </row>
    <row r="402" spans="1:26" ht="15.75" customHeight="1">
      <c r="A402" s="59"/>
      <c r="B402" s="59"/>
      <c r="C402" s="59"/>
      <c r="D402" s="59"/>
      <c r="E402" s="59"/>
      <c r="F402" s="59"/>
      <c r="G402" s="59"/>
      <c r="H402" s="59"/>
      <c r="I402" s="59"/>
      <c r="J402" s="59"/>
      <c r="K402" s="59"/>
      <c r="L402" s="59"/>
      <c r="M402" s="59"/>
      <c r="N402" s="59"/>
      <c r="O402" s="59"/>
      <c r="P402" s="59"/>
      <c r="Q402" s="59"/>
      <c r="R402" s="59"/>
      <c r="S402" s="59"/>
      <c r="T402" s="59"/>
      <c r="U402" s="59"/>
      <c r="V402" s="59"/>
      <c r="W402" s="59"/>
      <c r="X402" s="59"/>
      <c r="Y402" s="59"/>
      <c r="Z402" s="59"/>
    </row>
    <row r="403" spans="1:26" ht="15.75" customHeight="1">
      <c r="A403" s="59"/>
      <c r="B403" s="59"/>
      <c r="C403" s="59"/>
      <c r="D403" s="59"/>
      <c r="E403" s="59"/>
      <c r="F403" s="59"/>
      <c r="G403" s="59"/>
      <c r="H403" s="59"/>
      <c r="I403" s="59"/>
      <c r="J403" s="59"/>
      <c r="K403" s="59"/>
      <c r="L403" s="59"/>
      <c r="M403" s="59"/>
      <c r="N403" s="59"/>
      <c r="O403" s="59"/>
      <c r="P403" s="59"/>
      <c r="Q403" s="59"/>
      <c r="R403" s="59"/>
      <c r="S403" s="59"/>
      <c r="T403" s="59"/>
      <c r="U403" s="59"/>
      <c r="V403" s="59"/>
      <c r="W403" s="59"/>
      <c r="X403" s="59"/>
      <c r="Y403" s="59"/>
      <c r="Z403" s="59"/>
    </row>
    <row r="404" spans="1:26" ht="15.75" customHeight="1">
      <c r="A404" s="59"/>
      <c r="B404" s="59"/>
      <c r="C404" s="59"/>
      <c r="D404" s="59"/>
      <c r="E404" s="59"/>
      <c r="F404" s="59"/>
      <c r="G404" s="59"/>
      <c r="H404" s="59"/>
      <c r="I404" s="59"/>
      <c r="J404" s="59"/>
      <c r="K404" s="59"/>
      <c r="L404" s="59"/>
      <c r="M404" s="59"/>
      <c r="N404" s="59"/>
      <c r="O404" s="59"/>
      <c r="P404" s="59"/>
      <c r="Q404" s="59"/>
      <c r="R404" s="59"/>
      <c r="S404" s="59"/>
      <c r="T404" s="59"/>
      <c r="U404" s="59"/>
      <c r="V404" s="59"/>
      <c r="W404" s="59"/>
      <c r="X404" s="59"/>
      <c r="Y404" s="59"/>
      <c r="Z404" s="59"/>
    </row>
    <row r="405" spans="1:26" ht="15.75" customHeight="1">
      <c r="A405" s="59"/>
      <c r="B405" s="59"/>
      <c r="C405" s="59"/>
      <c r="D405" s="59"/>
      <c r="E405" s="59"/>
      <c r="F405" s="59"/>
      <c r="G405" s="59"/>
      <c r="H405" s="59"/>
      <c r="I405" s="59"/>
      <c r="J405" s="59"/>
      <c r="K405" s="59"/>
      <c r="L405" s="59"/>
      <c r="M405" s="59"/>
      <c r="N405" s="59"/>
      <c r="O405" s="59"/>
      <c r="P405" s="59"/>
      <c r="Q405" s="59"/>
      <c r="R405" s="59"/>
      <c r="S405" s="59"/>
      <c r="T405" s="59"/>
      <c r="U405" s="59"/>
      <c r="V405" s="59"/>
      <c r="W405" s="59"/>
      <c r="X405" s="59"/>
      <c r="Y405" s="59"/>
      <c r="Z405" s="59"/>
    </row>
    <row r="406" spans="1:26" ht="15.75" customHeight="1">
      <c r="A406" s="59"/>
      <c r="B406" s="59"/>
      <c r="C406" s="59"/>
      <c r="D406" s="59"/>
      <c r="E406" s="59"/>
      <c r="F406" s="59"/>
      <c r="G406" s="59"/>
      <c r="H406" s="59"/>
      <c r="I406" s="59"/>
      <c r="J406" s="59"/>
      <c r="K406" s="59"/>
      <c r="L406" s="59"/>
      <c r="M406" s="59"/>
      <c r="N406" s="59"/>
      <c r="O406" s="59"/>
      <c r="P406" s="59"/>
      <c r="Q406" s="59"/>
      <c r="R406" s="59"/>
      <c r="S406" s="59"/>
      <c r="T406" s="59"/>
      <c r="U406" s="59"/>
      <c r="V406" s="59"/>
      <c r="W406" s="59"/>
      <c r="X406" s="59"/>
      <c r="Y406" s="59"/>
      <c r="Z406" s="59"/>
    </row>
    <row r="407" spans="1:26" ht="15.75" customHeight="1">
      <c r="A407" s="59"/>
      <c r="B407" s="59"/>
      <c r="C407" s="59"/>
      <c r="D407" s="59"/>
      <c r="E407" s="59"/>
      <c r="F407" s="59"/>
      <c r="G407" s="59"/>
      <c r="H407" s="59"/>
      <c r="I407" s="59"/>
      <c r="J407" s="59"/>
      <c r="K407" s="59"/>
      <c r="L407" s="59"/>
      <c r="M407" s="59"/>
      <c r="N407" s="59"/>
      <c r="O407" s="59"/>
      <c r="P407" s="59"/>
      <c r="Q407" s="59"/>
      <c r="R407" s="59"/>
      <c r="S407" s="59"/>
      <c r="T407" s="59"/>
      <c r="U407" s="59"/>
      <c r="V407" s="59"/>
      <c r="W407" s="59"/>
      <c r="X407" s="59"/>
      <c r="Y407" s="59"/>
      <c r="Z407" s="59"/>
    </row>
    <row r="408" spans="1:26" ht="15.75" customHeight="1">
      <c r="A408" s="59"/>
      <c r="B408" s="59"/>
      <c r="C408" s="59"/>
      <c r="D408" s="59"/>
      <c r="E408" s="59"/>
      <c r="F408" s="59"/>
      <c r="G408" s="59"/>
      <c r="H408" s="59"/>
      <c r="I408" s="59"/>
      <c r="J408" s="59"/>
      <c r="K408" s="59"/>
      <c r="L408" s="59"/>
      <c r="M408" s="59"/>
      <c r="N408" s="59"/>
      <c r="O408" s="59"/>
      <c r="P408" s="59"/>
      <c r="Q408" s="59"/>
      <c r="R408" s="59"/>
      <c r="S408" s="59"/>
      <c r="T408" s="59"/>
      <c r="U408" s="59"/>
      <c r="V408" s="59"/>
      <c r="W408" s="59"/>
      <c r="X408" s="59"/>
      <c r="Y408" s="59"/>
      <c r="Z408" s="59"/>
    </row>
    <row r="409" spans="1:26" ht="15.75" customHeight="1">
      <c r="A409" s="59"/>
      <c r="B409" s="59"/>
      <c r="C409" s="59"/>
      <c r="D409" s="59"/>
      <c r="E409" s="59"/>
      <c r="F409" s="59"/>
      <c r="G409" s="59"/>
      <c r="H409" s="59"/>
      <c r="I409" s="59"/>
      <c r="J409" s="59"/>
      <c r="K409" s="59"/>
      <c r="L409" s="59"/>
      <c r="M409" s="59"/>
      <c r="N409" s="59"/>
      <c r="O409" s="59"/>
      <c r="P409" s="59"/>
      <c r="Q409" s="59"/>
      <c r="R409" s="59"/>
      <c r="S409" s="59"/>
      <c r="T409" s="59"/>
      <c r="U409" s="59"/>
      <c r="V409" s="59"/>
      <c r="W409" s="59"/>
      <c r="X409" s="59"/>
      <c r="Y409" s="59"/>
      <c r="Z409" s="59"/>
    </row>
    <row r="410" spans="1:26" ht="15.75" customHeight="1">
      <c r="A410" s="59"/>
      <c r="B410" s="59"/>
      <c r="C410" s="59"/>
      <c r="D410" s="59"/>
      <c r="E410" s="59"/>
      <c r="F410" s="59"/>
      <c r="G410" s="59"/>
      <c r="H410" s="59"/>
      <c r="I410" s="59"/>
      <c r="J410" s="59"/>
      <c r="K410" s="59"/>
      <c r="L410" s="59"/>
      <c r="M410" s="59"/>
      <c r="N410" s="59"/>
      <c r="O410" s="59"/>
      <c r="P410" s="59"/>
      <c r="Q410" s="59"/>
      <c r="R410" s="59"/>
      <c r="S410" s="59"/>
      <c r="T410" s="59"/>
      <c r="U410" s="59"/>
      <c r="V410" s="59"/>
      <c r="W410" s="59"/>
      <c r="X410" s="59"/>
      <c r="Y410" s="59"/>
      <c r="Z410" s="59"/>
    </row>
    <row r="411" spans="1:26" ht="15.75" customHeight="1">
      <c r="A411" s="59"/>
      <c r="B411" s="59"/>
      <c r="C411" s="59"/>
      <c r="D411" s="59"/>
      <c r="E411" s="59"/>
      <c r="F411" s="59"/>
      <c r="G411" s="59"/>
      <c r="H411" s="59"/>
      <c r="I411" s="59"/>
      <c r="J411" s="59"/>
      <c r="K411" s="59"/>
      <c r="L411" s="59"/>
      <c r="M411" s="59"/>
      <c r="N411" s="59"/>
      <c r="O411" s="59"/>
      <c r="P411" s="59"/>
      <c r="Q411" s="59"/>
      <c r="R411" s="59"/>
      <c r="S411" s="59"/>
      <c r="T411" s="59"/>
      <c r="U411" s="59"/>
      <c r="V411" s="59"/>
      <c r="W411" s="59"/>
      <c r="X411" s="59"/>
      <c r="Y411" s="59"/>
      <c r="Z411" s="59"/>
    </row>
    <row r="412" spans="1:26" ht="15.75" customHeight="1">
      <c r="A412" s="59"/>
      <c r="B412" s="59"/>
      <c r="C412" s="59"/>
      <c r="D412" s="59"/>
      <c r="E412" s="59"/>
      <c r="F412" s="59"/>
      <c r="G412" s="59"/>
      <c r="H412" s="59"/>
      <c r="I412" s="59"/>
      <c r="J412" s="59"/>
      <c r="K412" s="59"/>
      <c r="L412" s="59"/>
      <c r="M412" s="59"/>
      <c r="N412" s="59"/>
      <c r="O412" s="59"/>
      <c r="P412" s="59"/>
      <c r="Q412" s="59"/>
      <c r="R412" s="59"/>
      <c r="S412" s="59"/>
      <c r="T412" s="59"/>
      <c r="U412" s="59"/>
      <c r="V412" s="59"/>
      <c r="W412" s="59"/>
      <c r="X412" s="59"/>
      <c r="Y412" s="59"/>
      <c r="Z412" s="59"/>
    </row>
    <row r="413" spans="1:26" ht="15.75" customHeight="1">
      <c r="A413" s="59"/>
      <c r="B413" s="59"/>
      <c r="C413" s="59"/>
      <c r="D413" s="59"/>
      <c r="E413" s="59"/>
      <c r="F413" s="59"/>
      <c r="G413" s="59"/>
      <c r="H413" s="59"/>
      <c r="I413" s="59"/>
      <c r="J413" s="59"/>
      <c r="K413" s="59"/>
      <c r="L413" s="59"/>
      <c r="M413" s="59"/>
      <c r="N413" s="59"/>
      <c r="O413" s="59"/>
      <c r="P413" s="59"/>
      <c r="Q413" s="59"/>
      <c r="R413" s="59"/>
      <c r="S413" s="59"/>
      <c r="T413" s="59"/>
      <c r="U413" s="59"/>
      <c r="V413" s="59"/>
      <c r="W413" s="59"/>
      <c r="X413" s="59"/>
      <c r="Y413" s="59"/>
      <c r="Z413" s="59"/>
    </row>
    <row r="414" spans="1:26" ht="15.75" customHeight="1">
      <c r="A414" s="59"/>
      <c r="B414" s="59"/>
      <c r="C414" s="59"/>
      <c r="D414" s="59"/>
      <c r="E414" s="59"/>
      <c r="F414" s="59"/>
      <c r="G414" s="59"/>
      <c r="H414" s="59"/>
      <c r="I414" s="59"/>
      <c r="J414" s="59"/>
      <c r="K414" s="59"/>
      <c r="L414" s="59"/>
      <c r="M414" s="59"/>
      <c r="N414" s="59"/>
      <c r="O414" s="59"/>
      <c r="P414" s="59"/>
      <c r="Q414" s="59"/>
      <c r="R414" s="59"/>
      <c r="S414" s="59"/>
      <c r="T414" s="59"/>
      <c r="U414" s="59"/>
      <c r="V414" s="59"/>
      <c r="W414" s="59"/>
      <c r="X414" s="59"/>
      <c r="Y414" s="59"/>
      <c r="Z414" s="59"/>
    </row>
    <row r="415" spans="1:26" ht="15.75" customHeight="1">
      <c r="A415" s="59"/>
      <c r="B415" s="59"/>
      <c r="C415" s="59"/>
      <c r="D415" s="59"/>
      <c r="E415" s="59"/>
      <c r="F415" s="59"/>
      <c r="G415" s="59"/>
      <c r="H415" s="59"/>
      <c r="I415" s="59"/>
      <c r="J415" s="59"/>
      <c r="K415" s="59"/>
      <c r="L415" s="59"/>
      <c r="M415" s="59"/>
      <c r="N415" s="59"/>
      <c r="O415" s="59"/>
      <c r="P415" s="59"/>
      <c r="Q415" s="59"/>
      <c r="R415" s="59"/>
      <c r="S415" s="59"/>
      <c r="T415" s="59"/>
      <c r="U415" s="59"/>
      <c r="V415" s="59"/>
      <c r="W415" s="59"/>
      <c r="X415" s="59"/>
      <c r="Y415" s="59"/>
      <c r="Z415" s="59"/>
    </row>
    <row r="416" spans="1:26" ht="15.75" customHeight="1">
      <c r="A416" s="59"/>
      <c r="B416" s="59"/>
      <c r="C416" s="59"/>
      <c r="D416" s="59"/>
      <c r="E416" s="59"/>
      <c r="F416" s="59"/>
      <c r="G416" s="59"/>
      <c r="H416" s="59"/>
      <c r="I416" s="59"/>
      <c r="J416" s="59"/>
      <c r="K416" s="59"/>
      <c r="L416" s="59"/>
      <c r="M416" s="59"/>
      <c r="N416" s="59"/>
      <c r="O416" s="59"/>
      <c r="P416" s="59"/>
      <c r="Q416" s="59"/>
      <c r="R416" s="59"/>
      <c r="S416" s="59"/>
      <c r="T416" s="59"/>
      <c r="U416" s="59"/>
      <c r="V416" s="59"/>
      <c r="W416" s="59"/>
      <c r="X416" s="59"/>
      <c r="Y416" s="59"/>
      <c r="Z416" s="59"/>
    </row>
    <row r="417" spans="1:26" ht="15.75" customHeight="1">
      <c r="A417" s="59"/>
      <c r="B417" s="59"/>
      <c r="C417" s="59"/>
      <c r="D417" s="59"/>
      <c r="E417" s="59"/>
      <c r="F417" s="59"/>
      <c r="G417" s="59"/>
      <c r="H417" s="59"/>
      <c r="I417" s="59"/>
      <c r="J417" s="59"/>
      <c r="K417" s="59"/>
      <c r="L417" s="59"/>
      <c r="M417" s="59"/>
      <c r="N417" s="59"/>
      <c r="O417" s="59"/>
      <c r="P417" s="59"/>
      <c r="Q417" s="59"/>
      <c r="R417" s="59"/>
      <c r="S417" s="59"/>
      <c r="T417" s="59"/>
      <c r="U417" s="59"/>
      <c r="V417" s="59"/>
      <c r="W417" s="59"/>
      <c r="X417" s="59"/>
      <c r="Y417" s="59"/>
      <c r="Z417" s="59"/>
    </row>
    <row r="418" spans="1:26" ht="15.75" customHeight="1">
      <c r="A418" s="59"/>
      <c r="B418" s="59"/>
      <c r="C418" s="59"/>
      <c r="D418" s="59"/>
      <c r="E418" s="59"/>
      <c r="F418" s="59"/>
      <c r="G418" s="59"/>
      <c r="H418" s="59"/>
      <c r="I418" s="59"/>
      <c r="J418" s="59"/>
      <c r="K418" s="59"/>
      <c r="L418" s="59"/>
      <c r="M418" s="59"/>
      <c r="N418" s="59"/>
      <c r="O418" s="59"/>
      <c r="P418" s="59"/>
      <c r="Q418" s="59"/>
      <c r="R418" s="59"/>
      <c r="S418" s="59"/>
      <c r="T418" s="59"/>
      <c r="U418" s="59"/>
      <c r="V418" s="59"/>
      <c r="W418" s="59"/>
      <c r="X418" s="59"/>
      <c r="Y418" s="59"/>
      <c r="Z418" s="59"/>
    </row>
    <row r="419" spans="1:26" ht="15.75" customHeight="1">
      <c r="A419" s="59"/>
      <c r="B419" s="59"/>
      <c r="C419" s="59"/>
      <c r="D419" s="59"/>
      <c r="E419" s="59"/>
      <c r="F419" s="59"/>
      <c r="G419" s="59"/>
      <c r="H419" s="59"/>
      <c r="I419" s="59"/>
      <c r="J419" s="59"/>
      <c r="K419" s="59"/>
      <c r="L419" s="59"/>
      <c r="M419" s="59"/>
      <c r="N419" s="59"/>
      <c r="O419" s="59"/>
      <c r="P419" s="59"/>
      <c r="Q419" s="59"/>
      <c r="R419" s="59"/>
      <c r="S419" s="59"/>
      <c r="T419" s="59"/>
      <c r="U419" s="59"/>
      <c r="V419" s="59"/>
      <c r="W419" s="59"/>
      <c r="X419" s="59"/>
      <c r="Y419" s="59"/>
      <c r="Z419" s="59"/>
    </row>
    <row r="420" spans="1:26" ht="15.75" customHeight="1">
      <c r="A420" s="59"/>
      <c r="B420" s="59"/>
      <c r="C420" s="59"/>
      <c r="D420" s="59"/>
      <c r="E420" s="59"/>
      <c r="F420" s="59"/>
      <c r="G420" s="59"/>
      <c r="H420" s="59"/>
      <c r="I420" s="59"/>
      <c r="J420" s="59"/>
      <c r="K420" s="59"/>
      <c r="L420" s="59"/>
      <c r="M420" s="59"/>
      <c r="N420" s="59"/>
      <c r="O420" s="59"/>
      <c r="P420" s="59"/>
      <c r="Q420" s="59"/>
      <c r="R420" s="59"/>
      <c r="S420" s="59"/>
      <c r="T420" s="59"/>
      <c r="U420" s="59"/>
      <c r="V420" s="59"/>
      <c r="W420" s="59"/>
      <c r="X420" s="59"/>
      <c r="Y420" s="59"/>
      <c r="Z420" s="59"/>
    </row>
    <row r="421" spans="1:26" ht="15.75" customHeight="1">
      <c r="A421" s="59"/>
      <c r="B421" s="59"/>
      <c r="C421" s="59"/>
      <c r="D421" s="59"/>
      <c r="E421" s="59"/>
      <c r="F421" s="59"/>
      <c r="G421" s="59"/>
      <c r="H421" s="59"/>
      <c r="I421" s="59"/>
      <c r="J421" s="59"/>
      <c r="K421" s="59"/>
      <c r="L421" s="59"/>
      <c r="M421" s="59"/>
      <c r="N421" s="59"/>
      <c r="O421" s="59"/>
      <c r="P421" s="59"/>
      <c r="Q421" s="59"/>
      <c r="R421" s="59"/>
      <c r="S421" s="59"/>
      <c r="T421" s="59"/>
      <c r="U421" s="59"/>
      <c r="V421" s="59"/>
      <c r="W421" s="59"/>
      <c r="X421" s="59"/>
      <c r="Y421" s="59"/>
      <c r="Z421" s="59"/>
    </row>
    <row r="422" spans="1:26" ht="15.75" customHeight="1">
      <c r="A422" s="59"/>
      <c r="B422" s="59"/>
      <c r="C422" s="59"/>
      <c r="D422" s="59"/>
      <c r="E422" s="59"/>
      <c r="F422" s="59"/>
      <c r="G422" s="59"/>
      <c r="H422" s="59"/>
      <c r="I422" s="59"/>
      <c r="J422" s="59"/>
      <c r="K422" s="59"/>
      <c r="L422" s="59"/>
      <c r="M422" s="59"/>
      <c r="N422" s="59"/>
      <c r="O422" s="59"/>
      <c r="P422" s="59"/>
      <c r="Q422" s="59"/>
      <c r="R422" s="59"/>
      <c r="S422" s="59"/>
      <c r="T422" s="59"/>
      <c r="U422" s="59"/>
      <c r="V422" s="59"/>
      <c r="W422" s="59"/>
      <c r="X422" s="59"/>
      <c r="Y422" s="59"/>
      <c r="Z422" s="59"/>
    </row>
    <row r="423" spans="1:26" ht="15.75" customHeight="1">
      <c r="A423" s="59"/>
      <c r="B423" s="59"/>
      <c r="C423" s="59"/>
      <c r="D423" s="59"/>
      <c r="E423" s="59"/>
      <c r="F423" s="59"/>
      <c r="G423" s="59"/>
      <c r="H423" s="59"/>
      <c r="I423" s="59"/>
      <c r="J423" s="59"/>
      <c r="K423" s="59"/>
      <c r="L423" s="59"/>
      <c r="M423" s="59"/>
      <c r="N423" s="59"/>
      <c r="O423" s="59"/>
      <c r="P423" s="59"/>
      <c r="Q423" s="59"/>
      <c r="R423" s="59"/>
      <c r="S423" s="59"/>
      <c r="T423" s="59"/>
      <c r="U423" s="59"/>
      <c r="V423" s="59"/>
      <c r="W423" s="59"/>
      <c r="X423" s="59"/>
      <c r="Y423" s="59"/>
      <c r="Z423" s="59"/>
    </row>
    <row r="424" spans="1:26" ht="15.75" customHeight="1">
      <c r="A424" s="59"/>
      <c r="B424" s="59"/>
      <c r="C424" s="59"/>
      <c r="D424" s="59"/>
      <c r="E424" s="59"/>
      <c r="F424" s="59"/>
      <c r="G424" s="59"/>
      <c r="H424" s="59"/>
      <c r="I424" s="59"/>
      <c r="J424" s="59"/>
      <c r="K424" s="59"/>
      <c r="L424" s="59"/>
      <c r="M424" s="59"/>
      <c r="N424" s="59"/>
      <c r="O424" s="59"/>
      <c r="P424" s="59"/>
      <c r="Q424" s="59"/>
      <c r="R424" s="59"/>
      <c r="S424" s="59"/>
      <c r="T424" s="59"/>
      <c r="U424" s="59"/>
      <c r="V424" s="59"/>
      <c r="W424" s="59"/>
      <c r="X424" s="59"/>
      <c r="Y424" s="59"/>
      <c r="Z424" s="59"/>
    </row>
    <row r="425" spans="1:26" ht="15.75" customHeight="1">
      <c r="A425" s="59"/>
      <c r="B425" s="59"/>
      <c r="C425" s="59"/>
      <c r="D425" s="59"/>
      <c r="E425" s="59"/>
      <c r="F425" s="59"/>
      <c r="G425" s="59"/>
      <c r="H425" s="59"/>
      <c r="I425" s="59"/>
      <c r="J425" s="59"/>
      <c r="K425" s="59"/>
      <c r="L425" s="59"/>
      <c r="M425" s="59"/>
      <c r="N425" s="59"/>
      <c r="O425" s="59"/>
      <c r="P425" s="59"/>
      <c r="Q425" s="59"/>
      <c r="R425" s="59"/>
      <c r="S425" s="59"/>
      <c r="T425" s="59"/>
      <c r="U425" s="59"/>
      <c r="V425" s="59"/>
      <c r="W425" s="59"/>
      <c r="X425" s="59"/>
      <c r="Y425" s="59"/>
      <c r="Z425" s="59"/>
    </row>
    <row r="426" spans="1:26" ht="15.75" customHeight="1">
      <c r="A426" s="59"/>
      <c r="B426" s="59"/>
      <c r="C426" s="59"/>
      <c r="D426" s="59"/>
      <c r="E426" s="59"/>
      <c r="F426" s="59"/>
      <c r="G426" s="59"/>
      <c r="H426" s="59"/>
      <c r="I426" s="59"/>
      <c r="J426" s="59"/>
      <c r="K426" s="59"/>
      <c r="L426" s="59"/>
      <c r="M426" s="59"/>
      <c r="N426" s="59"/>
      <c r="O426" s="59"/>
      <c r="P426" s="59"/>
      <c r="Q426" s="59"/>
      <c r="R426" s="59"/>
      <c r="S426" s="59"/>
      <c r="T426" s="59"/>
      <c r="U426" s="59"/>
      <c r="V426" s="59"/>
      <c r="W426" s="59"/>
      <c r="X426" s="59"/>
      <c r="Y426" s="59"/>
      <c r="Z426" s="59"/>
    </row>
    <row r="427" spans="1:26" ht="15.75" customHeight="1">
      <c r="A427" s="59"/>
      <c r="B427" s="59"/>
      <c r="C427" s="59"/>
      <c r="D427" s="59"/>
      <c r="E427" s="59"/>
      <c r="F427" s="59"/>
      <c r="G427" s="59"/>
      <c r="H427" s="59"/>
      <c r="I427" s="59"/>
      <c r="J427" s="59"/>
      <c r="K427" s="59"/>
      <c r="L427" s="59"/>
      <c r="M427" s="59"/>
      <c r="N427" s="59"/>
      <c r="O427" s="59"/>
      <c r="P427" s="59"/>
      <c r="Q427" s="59"/>
      <c r="R427" s="59"/>
      <c r="S427" s="59"/>
      <c r="T427" s="59"/>
      <c r="U427" s="59"/>
      <c r="V427" s="59"/>
      <c r="W427" s="59"/>
      <c r="X427" s="59"/>
      <c r="Y427" s="59"/>
      <c r="Z427" s="59"/>
    </row>
    <row r="428" spans="1:26" ht="15.75" customHeight="1">
      <c r="A428" s="59"/>
      <c r="B428" s="59"/>
      <c r="C428" s="59"/>
      <c r="D428" s="59"/>
      <c r="E428" s="59"/>
      <c r="F428" s="59"/>
      <c r="G428" s="59"/>
      <c r="H428" s="59"/>
      <c r="I428" s="59"/>
      <c r="J428" s="59"/>
      <c r="K428" s="59"/>
      <c r="L428" s="59"/>
      <c r="M428" s="59"/>
      <c r="N428" s="59"/>
      <c r="O428" s="59"/>
      <c r="P428" s="59"/>
      <c r="Q428" s="59"/>
      <c r="R428" s="59"/>
      <c r="S428" s="59"/>
      <c r="T428" s="59"/>
      <c r="U428" s="59"/>
      <c r="V428" s="59"/>
      <c r="W428" s="59"/>
      <c r="X428" s="59"/>
      <c r="Y428" s="59"/>
      <c r="Z428" s="59"/>
    </row>
    <row r="429" spans="1:26" ht="15.75" customHeight="1">
      <c r="A429" s="59"/>
      <c r="B429" s="59"/>
      <c r="C429" s="59"/>
      <c r="D429" s="59"/>
      <c r="E429" s="59"/>
      <c r="F429" s="59"/>
      <c r="G429" s="59"/>
      <c r="H429" s="59"/>
      <c r="I429" s="59"/>
      <c r="J429" s="59"/>
      <c r="K429" s="59"/>
      <c r="L429" s="59"/>
      <c r="M429" s="59"/>
      <c r="N429" s="59"/>
      <c r="O429" s="59"/>
      <c r="P429" s="59"/>
      <c r="Q429" s="59"/>
      <c r="R429" s="59"/>
      <c r="S429" s="59"/>
      <c r="T429" s="59"/>
      <c r="U429" s="59"/>
      <c r="V429" s="59"/>
      <c r="W429" s="59"/>
      <c r="X429" s="59"/>
      <c r="Y429" s="59"/>
      <c r="Z429" s="59"/>
    </row>
    <row r="430" spans="1:26" ht="15.75" customHeight="1">
      <c r="A430" s="59"/>
      <c r="B430" s="59"/>
      <c r="C430" s="59"/>
      <c r="D430" s="59"/>
      <c r="E430" s="59"/>
      <c r="F430" s="59"/>
      <c r="G430" s="59"/>
      <c r="H430" s="59"/>
      <c r="I430" s="59"/>
      <c r="J430" s="59"/>
      <c r="K430" s="59"/>
      <c r="L430" s="59"/>
      <c r="M430" s="59"/>
      <c r="N430" s="59"/>
      <c r="O430" s="59"/>
      <c r="P430" s="59"/>
      <c r="Q430" s="59"/>
      <c r="R430" s="59"/>
      <c r="S430" s="59"/>
      <c r="T430" s="59"/>
      <c r="U430" s="59"/>
      <c r="V430" s="59"/>
      <c r="W430" s="59"/>
      <c r="X430" s="59"/>
      <c r="Y430" s="59"/>
      <c r="Z430" s="59"/>
    </row>
    <row r="431" spans="1:26" ht="15.75" customHeight="1">
      <c r="A431" s="59"/>
      <c r="B431" s="59"/>
      <c r="C431" s="59"/>
      <c r="D431" s="59"/>
      <c r="E431" s="59"/>
      <c r="F431" s="59"/>
      <c r="G431" s="59"/>
      <c r="H431" s="59"/>
      <c r="I431" s="59"/>
      <c r="J431" s="59"/>
      <c r="K431" s="59"/>
      <c r="L431" s="59"/>
      <c r="M431" s="59"/>
      <c r="N431" s="59"/>
      <c r="O431" s="59"/>
      <c r="P431" s="59"/>
      <c r="Q431" s="59"/>
      <c r="R431" s="59"/>
      <c r="S431" s="59"/>
      <c r="T431" s="59"/>
      <c r="U431" s="59"/>
      <c r="V431" s="59"/>
      <c r="W431" s="59"/>
      <c r="X431" s="59"/>
      <c r="Y431" s="59"/>
      <c r="Z431" s="59"/>
    </row>
    <row r="432" spans="1:26" ht="15.75" customHeight="1">
      <c r="A432" s="59"/>
      <c r="B432" s="59"/>
      <c r="C432" s="59"/>
      <c r="D432" s="59"/>
      <c r="E432" s="59"/>
      <c r="F432" s="59"/>
      <c r="G432" s="59"/>
      <c r="H432" s="59"/>
      <c r="I432" s="59"/>
      <c r="J432" s="59"/>
      <c r="K432" s="59"/>
      <c r="L432" s="59"/>
      <c r="M432" s="59"/>
      <c r="N432" s="59"/>
      <c r="O432" s="59"/>
      <c r="P432" s="59"/>
      <c r="Q432" s="59"/>
      <c r="R432" s="59"/>
      <c r="S432" s="59"/>
      <c r="T432" s="59"/>
      <c r="U432" s="59"/>
      <c r="V432" s="59"/>
      <c r="W432" s="59"/>
      <c r="X432" s="59"/>
      <c r="Y432" s="59"/>
      <c r="Z432" s="59"/>
    </row>
    <row r="433" spans="1:26" ht="15.75" customHeight="1">
      <c r="A433" s="59"/>
      <c r="B433" s="59"/>
      <c r="C433" s="59"/>
      <c r="D433" s="59"/>
      <c r="E433" s="59"/>
      <c r="F433" s="59"/>
      <c r="G433" s="59"/>
      <c r="H433" s="59"/>
      <c r="I433" s="59"/>
      <c r="J433" s="59"/>
      <c r="K433" s="59"/>
      <c r="L433" s="59"/>
      <c r="M433" s="59"/>
      <c r="N433" s="59"/>
      <c r="O433" s="59"/>
      <c r="P433" s="59"/>
      <c r="Q433" s="59"/>
      <c r="R433" s="59"/>
      <c r="S433" s="59"/>
      <c r="T433" s="59"/>
      <c r="U433" s="59"/>
      <c r="V433" s="59"/>
      <c r="W433" s="59"/>
      <c r="X433" s="59"/>
      <c r="Y433" s="59"/>
      <c r="Z433" s="59"/>
    </row>
    <row r="434" spans="1:26" ht="15.75" customHeight="1">
      <c r="A434" s="59"/>
      <c r="B434" s="59"/>
      <c r="C434" s="59"/>
      <c r="D434" s="59"/>
      <c r="E434" s="59"/>
      <c r="F434" s="59"/>
      <c r="G434" s="59"/>
      <c r="H434" s="59"/>
      <c r="I434" s="59"/>
      <c r="J434" s="59"/>
      <c r="K434" s="59"/>
      <c r="L434" s="59"/>
      <c r="M434" s="59"/>
      <c r="N434" s="59"/>
      <c r="O434" s="59"/>
      <c r="P434" s="59"/>
      <c r="Q434" s="59"/>
      <c r="R434" s="59"/>
      <c r="S434" s="59"/>
      <c r="T434" s="59"/>
      <c r="U434" s="59"/>
      <c r="V434" s="59"/>
      <c r="W434" s="59"/>
      <c r="X434" s="59"/>
      <c r="Y434" s="59"/>
      <c r="Z434" s="59"/>
    </row>
    <row r="435" spans="1:26" ht="15.75" customHeight="1">
      <c r="A435" s="59"/>
      <c r="B435" s="59"/>
      <c r="C435" s="59"/>
      <c r="D435" s="59"/>
      <c r="E435" s="59"/>
      <c r="F435" s="59"/>
      <c r="G435" s="59"/>
      <c r="H435" s="59"/>
      <c r="I435" s="59"/>
      <c r="J435" s="59"/>
      <c r="K435" s="59"/>
      <c r="L435" s="59"/>
      <c r="M435" s="59"/>
      <c r="N435" s="59"/>
      <c r="O435" s="59"/>
      <c r="P435" s="59"/>
      <c r="Q435" s="59"/>
      <c r="R435" s="59"/>
      <c r="S435" s="59"/>
      <c r="T435" s="59"/>
      <c r="U435" s="59"/>
      <c r="V435" s="59"/>
      <c r="W435" s="59"/>
      <c r="X435" s="59"/>
      <c r="Y435" s="59"/>
      <c r="Z435" s="59"/>
    </row>
    <row r="436" spans="1:26" ht="15.75" customHeight="1">
      <c r="A436" s="59"/>
      <c r="B436" s="59"/>
      <c r="C436" s="59"/>
      <c r="D436" s="59"/>
      <c r="E436" s="59"/>
      <c r="F436" s="59"/>
      <c r="G436" s="59"/>
      <c r="H436" s="59"/>
      <c r="I436" s="59"/>
      <c r="J436" s="59"/>
      <c r="K436" s="59"/>
      <c r="L436" s="59"/>
      <c r="M436" s="59"/>
      <c r="N436" s="59"/>
      <c r="O436" s="59"/>
      <c r="P436" s="59"/>
      <c r="Q436" s="59"/>
      <c r="R436" s="59"/>
      <c r="S436" s="59"/>
      <c r="T436" s="59"/>
      <c r="U436" s="59"/>
      <c r="V436" s="59"/>
      <c r="W436" s="59"/>
      <c r="X436" s="59"/>
      <c r="Y436" s="59"/>
      <c r="Z436" s="59"/>
    </row>
    <row r="437" spans="1:26" ht="15.75" customHeight="1">
      <c r="A437" s="59"/>
      <c r="B437" s="59"/>
      <c r="C437" s="59"/>
      <c r="D437" s="59"/>
      <c r="E437" s="59"/>
      <c r="F437" s="59"/>
      <c r="G437" s="59"/>
      <c r="H437" s="59"/>
      <c r="I437" s="59"/>
      <c r="J437" s="59"/>
      <c r="K437" s="59"/>
      <c r="L437" s="59"/>
      <c r="M437" s="59"/>
      <c r="N437" s="59"/>
      <c r="O437" s="59"/>
      <c r="P437" s="59"/>
      <c r="Q437" s="59"/>
      <c r="R437" s="59"/>
      <c r="S437" s="59"/>
      <c r="T437" s="59"/>
      <c r="U437" s="59"/>
      <c r="V437" s="59"/>
      <c r="W437" s="59"/>
      <c r="X437" s="59"/>
      <c r="Y437" s="59"/>
      <c r="Z437" s="59"/>
    </row>
    <row r="438" spans="1:26" ht="15.75" customHeight="1">
      <c r="A438" s="59"/>
      <c r="B438" s="59"/>
      <c r="C438" s="59"/>
      <c r="D438" s="59"/>
      <c r="E438" s="59"/>
      <c r="F438" s="59"/>
      <c r="G438" s="59"/>
      <c r="H438" s="59"/>
      <c r="I438" s="59"/>
      <c r="J438" s="59"/>
      <c r="K438" s="59"/>
      <c r="L438" s="59"/>
      <c r="M438" s="59"/>
      <c r="N438" s="59"/>
      <c r="O438" s="59"/>
      <c r="P438" s="59"/>
      <c r="Q438" s="59"/>
      <c r="R438" s="59"/>
      <c r="S438" s="59"/>
      <c r="T438" s="59"/>
      <c r="U438" s="59"/>
      <c r="V438" s="59"/>
      <c r="W438" s="59"/>
      <c r="X438" s="59"/>
      <c r="Y438" s="59"/>
      <c r="Z438" s="59"/>
    </row>
    <row r="439" spans="1:26" ht="15.75" customHeight="1">
      <c r="A439" s="59"/>
      <c r="B439" s="59"/>
      <c r="C439" s="59"/>
      <c r="D439" s="59"/>
      <c r="E439" s="59"/>
      <c r="F439" s="59"/>
      <c r="G439" s="59"/>
      <c r="H439" s="59"/>
      <c r="I439" s="59"/>
      <c r="J439" s="59"/>
      <c r="K439" s="59"/>
      <c r="L439" s="59"/>
      <c r="M439" s="59"/>
      <c r="N439" s="59"/>
      <c r="O439" s="59"/>
      <c r="P439" s="59"/>
      <c r="Q439" s="59"/>
      <c r="R439" s="59"/>
      <c r="S439" s="59"/>
      <c r="T439" s="59"/>
      <c r="U439" s="59"/>
      <c r="V439" s="59"/>
      <c r="W439" s="59"/>
      <c r="X439" s="59"/>
      <c r="Y439" s="59"/>
      <c r="Z439" s="59"/>
    </row>
    <row r="440" spans="1:26" ht="15.75" customHeight="1">
      <c r="A440" s="59"/>
      <c r="B440" s="59"/>
      <c r="C440" s="59"/>
      <c r="D440" s="59"/>
      <c r="E440" s="59"/>
      <c r="F440" s="59"/>
      <c r="G440" s="59"/>
      <c r="H440" s="59"/>
      <c r="I440" s="59"/>
      <c r="J440" s="59"/>
      <c r="K440" s="59"/>
      <c r="L440" s="59"/>
      <c r="M440" s="59"/>
      <c r="N440" s="59"/>
      <c r="O440" s="59"/>
      <c r="P440" s="59"/>
      <c r="Q440" s="59"/>
      <c r="R440" s="59"/>
      <c r="S440" s="59"/>
      <c r="T440" s="59"/>
      <c r="U440" s="59"/>
      <c r="V440" s="59"/>
      <c r="W440" s="59"/>
      <c r="X440" s="59"/>
      <c r="Y440" s="59"/>
      <c r="Z440" s="59"/>
    </row>
    <row r="441" spans="1:26" ht="15.75" customHeight="1">
      <c r="A441" s="59"/>
      <c r="B441" s="59"/>
      <c r="C441" s="59"/>
      <c r="D441" s="59"/>
      <c r="E441" s="59"/>
      <c r="F441" s="59"/>
      <c r="G441" s="59"/>
      <c r="H441" s="59"/>
      <c r="I441" s="59"/>
      <c r="J441" s="59"/>
      <c r="K441" s="59"/>
      <c r="L441" s="59"/>
      <c r="M441" s="59"/>
      <c r="N441" s="59"/>
      <c r="O441" s="59"/>
      <c r="P441" s="59"/>
      <c r="Q441" s="59"/>
      <c r="R441" s="59"/>
      <c r="S441" s="59"/>
      <c r="T441" s="59"/>
      <c r="U441" s="59"/>
      <c r="V441" s="59"/>
      <c r="W441" s="59"/>
      <c r="X441" s="59"/>
      <c r="Y441" s="59"/>
      <c r="Z441" s="59"/>
    </row>
    <row r="442" spans="1:26" ht="15.75" customHeight="1">
      <c r="A442" s="59"/>
      <c r="B442" s="59"/>
      <c r="C442" s="59"/>
      <c r="D442" s="59"/>
      <c r="E442" s="59"/>
      <c r="F442" s="59"/>
      <c r="G442" s="59"/>
      <c r="H442" s="59"/>
      <c r="I442" s="59"/>
      <c r="J442" s="59"/>
      <c r="K442" s="59"/>
      <c r="L442" s="59"/>
      <c r="M442" s="59"/>
      <c r="N442" s="59"/>
      <c r="O442" s="59"/>
      <c r="P442" s="59"/>
      <c r="Q442" s="59"/>
      <c r="R442" s="59"/>
      <c r="S442" s="59"/>
      <c r="T442" s="59"/>
      <c r="U442" s="59"/>
      <c r="V442" s="59"/>
      <c r="W442" s="59"/>
      <c r="X442" s="59"/>
      <c r="Y442" s="59"/>
      <c r="Z442" s="59"/>
    </row>
    <row r="443" spans="1:26" ht="15.75" customHeight="1">
      <c r="A443" s="59"/>
      <c r="B443" s="59"/>
      <c r="C443" s="59"/>
      <c r="D443" s="59"/>
      <c r="E443" s="59"/>
      <c r="F443" s="59"/>
      <c r="G443" s="59"/>
      <c r="H443" s="59"/>
      <c r="I443" s="59"/>
      <c r="J443" s="59"/>
      <c r="K443" s="59"/>
      <c r="L443" s="59"/>
      <c r="M443" s="59"/>
      <c r="N443" s="59"/>
      <c r="O443" s="59"/>
      <c r="P443" s="59"/>
      <c r="Q443" s="59"/>
      <c r="R443" s="59"/>
      <c r="S443" s="59"/>
      <c r="T443" s="59"/>
      <c r="U443" s="59"/>
      <c r="V443" s="59"/>
      <c r="W443" s="59"/>
      <c r="X443" s="59"/>
      <c r="Y443" s="59"/>
      <c r="Z443" s="59"/>
    </row>
    <row r="444" spans="1:26" ht="15.75" customHeight="1">
      <c r="A444" s="59"/>
      <c r="B444" s="59"/>
      <c r="C444" s="59"/>
      <c r="D444" s="59"/>
      <c r="E444" s="59"/>
      <c r="F444" s="59"/>
      <c r="G444" s="59"/>
      <c r="H444" s="59"/>
      <c r="I444" s="59"/>
      <c r="J444" s="59"/>
      <c r="K444" s="59"/>
      <c r="L444" s="59"/>
      <c r="M444" s="59"/>
      <c r="N444" s="59"/>
      <c r="O444" s="59"/>
      <c r="P444" s="59"/>
      <c r="Q444" s="59"/>
      <c r="R444" s="59"/>
      <c r="S444" s="59"/>
      <c r="T444" s="59"/>
      <c r="U444" s="59"/>
      <c r="V444" s="59"/>
      <c r="W444" s="59"/>
      <c r="X444" s="59"/>
      <c r="Y444" s="59"/>
      <c r="Z444" s="59"/>
    </row>
    <row r="445" spans="1:26" ht="15.75" customHeight="1">
      <c r="A445" s="59"/>
      <c r="B445" s="59"/>
      <c r="C445" s="59"/>
      <c r="D445" s="59"/>
      <c r="E445" s="59"/>
      <c r="F445" s="59"/>
      <c r="G445" s="59"/>
      <c r="H445" s="59"/>
      <c r="I445" s="59"/>
      <c r="J445" s="59"/>
      <c r="K445" s="59"/>
      <c r="L445" s="59"/>
      <c r="M445" s="59"/>
      <c r="N445" s="59"/>
      <c r="O445" s="59"/>
      <c r="P445" s="59"/>
      <c r="Q445" s="59"/>
      <c r="R445" s="59"/>
      <c r="S445" s="59"/>
      <c r="T445" s="59"/>
      <c r="U445" s="59"/>
      <c r="V445" s="59"/>
      <c r="W445" s="59"/>
      <c r="X445" s="59"/>
      <c r="Y445" s="59"/>
      <c r="Z445" s="59"/>
    </row>
    <row r="446" spans="1:26" ht="15.75" customHeight="1">
      <c r="A446" s="59"/>
      <c r="B446" s="59"/>
      <c r="C446" s="59"/>
      <c r="D446" s="59"/>
      <c r="E446" s="59"/>
      <c r="F446" s="59"/>
      <c r="G446" s="59"/>
      <c r="H446" s="59"/>
      <c r="I446" s="59"/>
      <c r="J446" s="59"/>
      <c r="K446" s="59"/>
      <c r="L446" s="59"/>
      <c r="M446" s="59"/>
      <c r="N446" s="59"/>
      <c r="O446" s="59"/>
      <c r="P446" s="59"/>
      <c r="Q446" s="59"/>
      <c r="R446" s="59"/>
      <c r="S446" s="59"/>
      <c r="T446" s="59"/>
      <c r="U446" s="59"/>
      <c r="V446" s="59"/>
      <c r="W446" s="59"/>
      <c r="X446" s="59"/>
      <c r="Y446" s="59"/>
      <c r="Z446" s="59"/>
    </row>
    <row r="447" spans="1:26" ht="15.75" customHeight="1">
      <c r="A447" s="59"/>
      <c r="B447" s="59"/>
      <c r="C447" s="59"/>
      <c r="D447" s="59"/>
      <c r="E447" s="59"/>
      <c r="F447" s="59"/>
      <c r="G447" s="59"/>
      <c r="H447" s="59"/>
      <c r="I447" s="59"/>
      <c r="J447" s="59"/>
      <c r="K447" s="59"/>
      <c r="L447" s="59"/>
      <c r="M447" s="59"/>
      <c r="N447" s="59"/>
      <c r="O447" s="59"/>
      <c r="P447" s="59"/>
      <c r="Q447" s="59"/>
      <c r="R447" s="59"/>
      <c r="S447" s="59"/>
      <c r="T447" s="59"/>
      <c r="U447" s="59"/>
      <c r="V447" s="59"/>
      <c r="W447" s="59"/>
      <c r="X447" s="59"/>
      <c r="Y447" s="59"/>
      <c r="Z447" s="59"/>
    </row>
    <row r="448" spans="1:26" ht="15.75" customHeight="1">
      <c r="A448" s="59"/>
      <c r="B448" s="59"/>
      <c r="C448" s="59"/>
      <c r="D448" s="59"/>
      <c r="E448" s="59"/>
      <c r="F448" s="59"/>
      <c r="G448" s="59"/>
      <c r="H448" s="59"/>
      <c r="I448" s="59"/>
      <c r="J448" s="59"/>
      <c r="K448" s="59"/>
      <c r="L448" s="59"/>
      <c r="M448" s="59"/>
      <c r="N448" s="59"/>
      <c r="O448" s="59"/>
      <c r="P448" s="59"/>
      <c r="Q448" s="59"/>
      <c r="R448" s="59"/>
      <c r="S448" s="59"/>
      <c r="T448" s="59"/>
      <c r="U448" s="59"/>
      <c r="V448" s="59"/>
      <c r="W448" s="59"/>
      <c r="X448" s="59"/>
      <c r="Y448" s="59"/>
      <c r="Z448" s="59"/>
    </row>
    <row r="449" spans="1:26" ht="15.75" customHeight="1">
      <c r="A449" s="59"/>
      <c r="B449" s="59"/>
      <c r="C449" s="59"/>
      <c r="D449" s="59"/>
      <c r="E449" s="59"/>
      <c r="F449" s="59"/>
      <c r="G449" s="59"/>
      <c r="H449" s="59"/>
      <c r="I449" s="59"/>
      <c r="J449" s="59"/>
      <c r="K449" s="59"/>
      <c r="L449" s="59"/>
      <c r="M449" s="59"/>
      <c r="N449" s="59"/>
      <c r="O449" s="59"/>
      <c r="P449" s="59"/>
      <c r="Q449" s="59"/>
      <c r="R449" s="59"/>
      <c r="S449" s="59"/>
      <c r="T449" s="59"/>
      <c r="U449" s="59"/>
      <c r="V449" s="59"/>
      <c r="W449" s="59"/>
      <c r="X449" s="59"/>
      <c r="Y449" s="59"/>
      <c r="Z449" s="59"/>
    </row>
    <row r="450" spans="1:26" ht="15.75" customHeight="1">
      <c r="A450" s="59"/>
      <c r="B450" s="59"/>
      <c r="C450" s="59"/>
      <c r="D450" s="59"/>
      <c r="E450" s="59"/>
      <c r="F450" s="59"/>
      <c r="G450" s="59"/>
      <c r="H450" s="59"/>
      <c r="I450" s="59"/>
      <c r="J450" s="59"/>
      <c r="K450" s="59"/>
      <c r="L450" s="59"/>
      <c r="M450" s="59"/>
      <c r="N450" s="59"/>
      <c r="O450" s="59"/>
      <c r="P450" s="59"/>
      <c r="Q450" s="59"/>
      <c r="R450" s="59"/>
      <c r="S450" s="59"/>
      <c r="T450" s="59"/>
      <c r="U450" s="59"/>
      <c r="V450" s="59"/>
      <c r="W450" s="59"/>
      <c r="X450" s="59"/>
      <c r="Y450" s="59"/>
      <c r="Z450" s="59"/>
    </row>
    <row r="451" spans="1:26" ht="15.75" customHeight="1">
      <c r="A451" s="59"/>
      <c r="B451" s="59"/>
      <c r="C451" s="59"/>
      <c r="D451" s="59"/>
      <c r="E451" s="59"/>
      <c r="F451" s="59"/>
      <c r="G451" s="59"/>
      <c r="H451" s="59"/>
      <c r="I451" s="59"/>
      <c r="J451" s="59"/>
      <c r="K451" s="59"/>
      <c r="L451" s="59"/>
      <c r="M451" s="59"/>
      <c r="N451" s="59"/>
      <c r="O451" s="59"/>
      <c r="P451" s="59"/>
      <c r="Q451" s="59"/>
      <c r="R451" s="59"/>
      <c r="S451" s="59"/>
      <c r="T451" s="59"/>
      <c r="U451" s="59"/>
      <c r="V451" s="59"/>
      <c r="W451" s="59"/>
      <c r="X451" s="59"/>
      <c r="Y451" s="59"/>
      <c r="Z451" s="59"/>
    </row>
    <row r="452" spans="1:26" ht="15.75" customHeight="1">
      <c r="A452" s="59"/>
      <c r="B452" s="59"/>
      <c r="C452" s="59"/>
      <c r="D452" s="59"/>
      <c r="E452" s="59"/>
      <c r="F452" s="59"/>
      <c r="G452" s="59"/>
      <c r="H452" s="59"/>
      <c r="I452" s="59"/>
      <c r="J452" s="59"/>
      <c r="K452" s="59"/>
      <c r="L452" s="59"/>
      <c r="M452" s="59"/>
      <c r="N452" s="59"/>
      <c r="O452" s="59"/>
      <c r="P452" s="59"/>
      <c r="Q452" s="59"/>
      <c r="R452" s="59"/>
      <c r="S452" s="59"/>
      <c r="T452" s="59"/>
      <c r="U452" s="59"/>
      <c r="V452" s="59"/>
      <c r="W452" s="59"/>
      <c r="X452" s="59"/>
      <c r="Y452" s="59"/>
      <c r="Z452" s="59"/>
    </row>
    <row r="453" spans="1:26" ht="15.75" customHeight="1">
      <c r="A453" s="59"/>
      <c r="B453" s="59"/>
      <c r="C453" s="59"/>
      <c r="D453" s="59"/>
      <c r="E453" s="59"/>
      <c r="F453" s="59"/>
      <c r="G453" s="59"/>
      <c r="H453" s="59"/>
      <c r="I453" s="59"/>
      <c r="J453" s="59"/>
      <c r="K453" s="59"/>
      <c r="L453" s="59"/>
      <c r="M453" s="59"/>
      <c r="N453" s="59"/>
      <c r="O453" s="59"/>
      <c r="P453" s="59"/>
      <c r="Q453" s="59"/>
      <c r="R453" s="59"/>
      <c r="S453" s="59"/>
      <c r="T453" s="59"/>
      <c r="U453" s="59"/>
      <c r="V453" s="59"/>
      <c r="W453" s="59"/>
      <c r="X453" s="59"/>
      <c r="Y453" s="59"/>
      <c r="Z453" s="59"/>
    </row>
    <row r="454" spans="1:26" ht="15.75" customHeight="1">
      <c r="A454" s="59"/>
      <c r="B454" s="59"/>
      <c r="C454" s="59"/>
      <c r="D454" s="59"/>
      <c r="E454" s="59"/>
      <c r="F454" s="59"/>
      <c r="G454" s="59"/>
      <c r="H454" s="59"/>
      <c r="I454" s="59"/>
      <c r="J454" s="59"/>
      <c r="K454" s="59"/>
      <c r="L454" s="59"/>
      <c r="M454" s="59"/>
      <c r="N454" s="59"/>
      <c r="O454" s="59"/>
      <c r="P454" s="59"/>
      <c r="Q454" s="59"/>
      <c r="R454" s="59"/>
      <c r="S454" s="59"/>
      <c r="T454" s="59"/>
      <c r="U454" s="59"/>
      <c r="V454" s="59"/>
      <c r="W454" s="59"/>
      <c r="X454" s="59"/>
      <c r="Y454" s="59"/>
      <c r="Z454" s="59"/>
    </row>
    <row r="455" spans="1:26" ht="15.75" customHeight="1">
      <c r="A455" s="59"/>
      <c r="B455" s="59"/>
      <c r="C455" s="59"/>
      <c r="D455" s="59"/>
      <c r="E455" s="59"/>
      <c r="F455" s="59"/>
      <c r="G455" s="59"/>
      <c r="H455" s="59"/>
      <c r="I455" s="59"/>
      <c r="J455" s="59"/>
      <c r="K455" s="59"/>
      <c r="L455" s="59"/>
      <c r="M455" s="59"/>
      <c r="N455" s="59"/>
      <c r="O455" s="59"/>
      <c r="P455" s="59"/>
      <c r="Q455" s="59"/>
      <c r="R455" s="59"/>
      <c r="S455" s="59"/>
      <c r="T455" s="59"/>
      <c r="U455" s="59"/>
      <c r="V455" s="59"/>
      <c r="W455" s="59"/>
      <c r="X455" s="59"/>
      <c r="Y455" s="59"/>
      <c r="Z455" s="59"/>
    </row>
    <row r="456" spans="1:26" ht="15.75" customHeight="1">
      <c r="A456" s="59"/>
      <c r="B456" s="59"/>
      <c r="C456" s="59"/>
      <c r="D456" s="59"/>
      <c r="E456" s="59"/>
      <c r="F456" s="59"/>
      <c r="G456" s="59"/>
      <c r="H456" s="59"/>
      <c r="I456" s="59"/>
      <c r="J456" s="59"/>
      <c r="K456" s="59"/>
      <c r="L456" s="59"/>
      <c r="M456" s="59"/>
      <c r="N456" s="59"/>
      <c r="O456" s="59"/>
      <c r="P456" s="59"/>
      <c r="Q456" s="59"/>
      <c r="R456" s="59"/>
      <c r="S456" s="59"/>
      <c r="T456" s="59"/>
      <c r="U456" s="59"/>
      <c r="V456" s="59"/>
      <c r="W456" s="59"/>
      <c r="X456" s="59"/>
      <c r="Y456" s="59"/>
      <c r="Z456" s="59"/>
    </row>
    <row r="457" spans="1:26" ht="15.75" customHeight="1">
      <c r="A457" s="59"/>
      <c r="B457" s="59"/>
      <c r="C457" s="59"/>
      <c r="D457" s="59"/>
      <c r="E457" s="59"/>
      <c r="F457" s="59"/>
      <c r="G457" s="59"/>
      <c r="H457" s="59"/>
      <c r="I457" s="59"/>
      <c r="J457" s="59"/>
      <c r="K457" s="59"/>
      <c r="L457" s="59"/>
      <c r="M457" s="59"/>
      <c r="N457" s="59"/>
      <c r="O457" s="59"/>
      <c r="P457" s="59"/>
      <c r="Q457" s="59"/>
      <c r="R457" s="59"/>
      <c r="S457" s="59"/>
      <c r="T457" s="59"/>
      <c r="U457" s="59"/>
      <c r="V457" s="59"/>
      <c r="W457" s="59"/>
      <c r="X457" s="59"/>
      <c r="Y457" s="59"/>
      <c r="Z457" s="59"/>
    </row>
    <row r="458" spans="1:26" ht="15.75" customHeight="1">
      <c r="A458" s="59"/>
      <c r="B458" s="59"/>
      <c r="C458" s="59"/>
      <c r="D458" s="59"/>
      <c r="E458" s="59"/>
      <c r="F458" s="59"/>
      <c r="G458" s="59"/>
      <c r="H458" s="59"/>
      <c r="I458" s="59"/>
      <c r="J458" s="59"/>
      <c r="K458" s="59"/>
      <c r="L458" s="59"/>
      <c r="M458" s="59"/>
      <c r="N458" s="59"/>
      <c r="O458" s="59"/>
      <c r="P458" s="59"/>
      <c r="Q458" s="59"/>
      <c r="R458" s="59"/>
      <c r="S458" s="59"/>
      <c r="T458" s="59"/>
      <c r="U458" s="59"/>
      <c r="V458" s="59"/>
      <c r="W458" s="59"/>
      <c r="X458" s="59"/>
      <c r="Y458" s="59"/>
      <c r="Z458" s="59"/>
    </row>
    <row r="459" spans="1:26" ht="15.75" customHeight="1">
      <c r="A459" s="59"/>
      <c r="B459" s="59"/>
      <c r="C459" s="59"/>
      <c r="D459" s="59"/>
      <c r="E459" s="59"/>
      <c r="F459" s="59"/>
      <c r="G459" s="59"/>
      <c r="H459" s="59"/>
      <c r="I459" s="59"/>
      <c r="J459" s="59"/>
      <c r="K459" s="59"/>
      <c r="L459" s="59"/>
      <c r="M459" s="59"/>
      <c r="N459" s="59"/>
      <c r="O459" s="59"/>
      <c r="P459" s="59"/>
      <c r="Q459" s="59"/>
      <c r="R459" s="59"/>
      <c r="S459" s="59"/>
      <c r="T459" s="59"/>
      <c r="U459" s="59"/>
      <c r="V459" s="59"/>
      <c r="W459" s="59"/>
      <c r="X459" s="59"/>
      <c r="Y459" s="59"/>
      <c r="Z459" s="59"/>
    </row>
    <row r="460" spans="1:26" ht="15.75" customHeight="1">
      <c r="A460" s="59"/>
      <c r="B460" s="59"/>
      <c r="C460" s="59"/>
      <c r="D460" s="59"/>
      <c r="E460" s="59"/>
      <c r="F460" s="59"/>
      <c r="G460" s="59"/>
      <c r="H460" s="59"/>
      <c r="I460" s="59"/>
      <c r="J460" s="59"/>
      <c r="K460" s="59"/>
      <c r="L460" s="59"/>
      <c r="M460" s="59"/>
      <c r="N460" s="59"/>
      <c r="O460" s="59"/>
      <c r="P460" s="59"/>
      <c r="Q460" s="59"/>
      <c r="R460" s="59"/>
      <c r="S460" s="59"/>
      <c r="T460" s="59"/>
      <c r="U460" s="59"/>
      <c r="V460" s="59"/>
      <c r="W460" s="59"/>
      <c r="X460" s="59"/>
      <c r="Y460" s="59"/>
      <c r="Z460" s="59"/>
    </row>
    <row r="461" spans="1:26" ht="15.75" customHeight="1">
      <c r="A461" s="59"/>
      <c r="B461" s="59"/>
      <c r="C461" s="59"/>
      <c r="D461" s="59"/>
      <c r="E461" s="59"/>
      <c r="F461" s="59"/>
      <c r="G461" s="59"/>
      <c r="H461" s="59"/>
      <c r="I461" s="59"/>
      <c r="J461" s="59"/>
      <c r="K461" s="59"/>
      <c r="L461" s="59"/>
      <c r="M461" s="59"/>
      <c r="N461" s="59"/>
      <c r="O461" s="59"/>
      <c r="P461" s="59"/>
      <c r="Q461" s="59"/>
      <c r="R461" s="59"/>
      <c r="S461" s="59"/>
      <c r="T461" s="59"/>
      <c r="U461" s="59"/>
      <c r="V461" s="59"/>
      <c r="W461" s="59"/>
      <c r="X461" s="59"/>
      <c r="Y461" s="59"/>
      <c r="Z461" s="59"/>
    </row>
    <row r="462" spans="1:26" ht="15.75" customHeight="1">
      <c r="A462" s="59"/>
      <c r="B462" s="59"/>
      <c r="C462" s="59"/>
      <c r="D462" s="59"/>
      <c r="E462" s="59"/>
      <c r="F462" s="59"/>
      <c r="G462" s="59"/>
      <c r="H462" s="59"/>
      <c r="I462" s="59"/>
      <c r="J462" s="59"/>
      <c r="K462" s="59"/>
      <c r="L462" s="59"/>
      <c r="M462" s="59"/>
      <c r="N462" s="59"/>
      <c r="O462" s="59"/>
      <c r="P462" s="59"/>
      <c r="Q462" s="59"/>
      <c r="R462" s="59"/>
      <c r="S462" s="59"/>
      <c r="T462" s="59"/>
      <c r="U462" s="59"/>
      <c r="V462" s="59"/>
      <c r="W462" s="59"/>
      <c r="X462" s="59"/>
      <c r="Y462" s="59"/>
      <c r="Z462" s="59"/>
    </row>
    <row r="463" spans="1:26" ht="15.75" customHeight="1">
      <c r="A463" s="59"/>
      <c r="B463" s="59"/>
      <c r="C463" s="59"/>
      <c r="D463" s="59"/>
      <c r="E463" s="59"/>
      <c r="F463" s="59"/>
      <c r="G463" s="59"/>
      <c r="H463" s="59"/>
      <c r="I463" s="59"/>
      <c r="J463" s="59"/>
      <c r="K463" s="59"/>
      <c r="L463" s="59"/>
      <c r="M463" s="59"/>
      <c r="N463" s="59"/>
      <c r="O463" s="59"/>
      <c r="P463" s="59"/>
      <c r="Q463" s="59"/>
      <c r="R463" s="59"/>
      <c r="S463" s="59"/>
      <c r="T463" s="59"/>
      <c r="U463" s="59"/>
      <c r="V463" s="59"/>
      <c r="W463" s="59"/>
      <c r="X463" s="59"/>
      <c r="Y463" s="59"/>
      <c r="Z463" s="59"/>
    </row>
    <row r="464" spans="1:26" ht="15.75" customHeight="1">
      <c r="A464" s="59"/>
      <c r="B464" s="59"/>
      <c r="C464" s="59"/>
      <c r="D464" s="59"/>
      <c r="E464" s="59"/>
      <c r="F464" s="59"/>
      <c r="G464" s="59"/>
      <c r="H464" s="59"/>
      <c r="I464" s="59"/>
      <c r="J464" s="59"/>
      <c r="K464" s="59"/>
      <c r="L464" s="59"/>
      <c r="M464" s="59"/>
      <c r="N464" s="59"/>
      <c r="O464" s="59"/>
      <c r="P464" s="59"/>
      <c r="Q464" s="59"/>
      <c r="R464" s="59"/>
      <c r="S464" s="59"/>
      <c r="T464" s="59"/>
      <c r="U464" s="59"/>
      <c r="V464" s="59"/>
      <c r="W464" s="59"/>
      <c r="X464" s="59"/>
      <c r="Y464" s="59"/>
      <c r="Z464" s="59"/>
    </row>
    <row r="465" spans="1:26" ht="15.75" customHeight="1">
      <c r="A465" s="59"/>
      <c r="B465" s="59"/>
      <c r="C465" s="59"/>
      <c r="D465" s="59"/>
      <c r="E465" s="59"/>
      <c r="F465" s="59"/>
      <c r="G465" s="59"/>
      <c r="H465" s="59"/>
      <c r="I465" s="59"/>
      <c r="J465" s="59"/>
      <c r="K465" s="59"/>
      <c r="L465" s="59"/>
      <c r="M465" s="59"/>
      <c r="N465" s="59"/>
      <c r="O465" s="59"/>
      <c r="P465" s="59"/>
      <c r="Q465" s="59"/>
      <c r="R465" s="59"/>
      <c r="S465" s="59"/>
      <c r="T465" s="59"/>
      <c r="U465" s="59"/>
      <c r="V465" s="59"/>
      <c r="W465" s="59"/>
      <c r="X465" s="59"/>
      <c r="Y465" s="59"/>
      <c r="Z465" s="59"/>
    </row>
    <row r="466" spans="1:26" ht="15.75" customHeight="1">
      <c r="A466" s="59"/>
      <c r="B466" s="59"/>
      <c r="C466" s="59"/>
      <c r="D466" s="59"/>
      <c r="E466" s="59"/>
      <c r="F466" s="59"/>
      <c r="G466" s="59"/>
      <c r="H466" s="59"/>
      <c r="I466" s="59"/>
      <c r="J466" s="59"/>
      <c r="K466" s="59"/>
      <c r="L466" s="59"/>
      <c r="M466" s="59"/>
      <c r="N466" s="59"/>
      <c r="O466" s="59"/>
      <c r="P466" s="59"/>
      <c r="Q466" s="59"/>
      <c r="R466" s="59"/>
      <c r="S466" s="59"/>
      <c r="T466" s="59"/>
      <c r="U466" s="59"/>
      <c r="V466" s="59"/>
      <c r="W466" s="59"/>
      <c r="X466" s="59"/>
      <c r="Y466" s="59"/>
      <c r="Z466" s="59"/>
    </row>
    <row r="467" spans="1:26" ht="15.75" customHeight="1">
      <c r="A467" s="59"/>
      <c r="B467" s="59"/>
      <c r="C467" s="59"/>
      <c r="D467" s="59"/>
      <c r="E467" s="59"/>
      <c r="F467" s="59"/>
      <c r="G467" s="59"/>
      <c r="H467" s="59"/>
      <c r="I467" s="59"/>
      <c r="J467" s="59"/>
      <c r="K467" s="59"/>
      <c r="L467" s="59"/>
      <c r="M467" s="59"/>
      <c r="N467" s="59"/>
      <c r="O467" s="59"/>
      <c r="P467" s="59"/>
      <c r="Q467" s="59"/>
      <c r="R467" s="59"/>
      <c r="S467" s="59"/>
      <c r="T467" s="59"/>
      <c r="U467" s="59"/>
      <c r="V467" s="59"/>
      <c r="W467" s="59"/>
      <c r="X467" s="59"/>
      <c r="Y467" s="59"/>
      <c r="Z467" s="59"/>
    </row>
    <row r="468" spans="1:26" ht="15.75" customHeight="1">
      <c r="A468" s="59"/>
      <c r="B468" s="59"/>
      <c r="C468" s="59"/>
      <c r="D468" s="59"/>
      <c r="E468" s="59"/>
      <c r="F468" s="59"/>
      <c r="G468" s="59"/>
      <c r="H468" s="59"/>
      <c r="I468" s="59"/>
      <c r="J468" s="59"/>
      <c r="K468" s="59"/>
      <c r="L468" s="59"/>
      <c r="M468" s="59"/>
      <c r="N468" s="59"/>
      <c r="O468" s="59"/>
      <c r="P468" s="59"/>
      <c r="Q468" s="59"/>
      <c r="R468" s="59"/>
      <c r="S468" s="59"/>
      <c r="T468" s="59"/>
      <c r="U468" s="59"/>
      <c r="V468" s="59"/>
      <c r="W468" s="59"/>
      <c r="X468" s="59"/>
      <c r="Y468" s="59"/>
      <c r="Z468" s="59"/>
    </row>
    <row r="469" spans="1:26" ht="15.75" customHeight="1">
      <c r="A469" s="59"/>
      <c r="B469" s="59"/>
      <c r="C469" s="59"/>
      <c r="D469" s="59"/>
      <c r="E469" s="59"/>
      <c r="F469" s="59"/>
      <c r="G469" s="59"/>
      <c r="H469" s="59"/>
      <c r="I469" s="59"/>
      <c r="J469" s="59"/>
      <c r="K469" s="59"/>
      <c r="L469" s="59"/>
      <c r="M469" s="59"/>
      <c r="N469" s="59"/>
      <c r="O469" s="59"/>
      <c r="P469" s="59"/>
      <c r="Q469" s="59"/>
      <c r="R469" s="59"/>
      <c r="S469" s="59"/>
      <c r="T469" s="59"/>
      <c r="U469" s="59"/>
      <c r="V469" s="59"/>
      <c r="W469" s="59"/>
      <c r="X469" s="59"/>
      <c r="Y469" s="59"/>
      <c r="Z469" s="59"/>
    </row>
    <row r="470" spans="1:26" ht="15.75" customHeight="1">
      <c r="A470" s="59"/>
      <c r="B470" s="59"/>
      <c r="C470" s="59"/>
      <c r="D470" s="59"/>
      <c r="E470" s="59"/>
      <c r="F470" s="59"/>
      <c r="G470" s="59"/>
      <c r="H470" s="59"/>
      <c r="I470" s="59"/>
      <c r="J470" s="59"/>
      <c r="K470" s="59"/>
      <c r="L470" s="59"/>
      <c r="M470" s="59"/>
      <c r="N470" s="59"/>
      <c r="O470" s="59"/>
      <c r="P470" s="59"/>
      <c r="Q470" s="59"/>
      <c r="R470" s="59"/>
      <c r="S470" s="59"/>
      <c r="T470" s="59"/>
      <c r="U470" s="59"/>
      <c r="V470" s="59"/>
      <c r="W470" s="59"/>
      <c r="X470" s="59"/>
      <c r="Y470" s="59"/>
      <c r="Z470" s="59"/>
    </row>
    <row r="471" spans="1:26" ht="15.75" customHeight="1">
      <c r="A471" s="59"/>
      <c r="B471" s="59"/>
      <c r="C471" s="59"/>
      <c r="D471" s="59"/>
      <c r="E471" s="59"/>
      <c r="F471" s="59"/>
      <c r="G471" s="59"/>
      <c r="H471" s="59"/>
      <c r="I471" s="59"/>
      <c r="J471" s="59"/>
      <c r="K471" s="59"/>
      <c r="L471" s="59"/>
      <c r="M471" s="59"/>
      <c r="N471" s="59"/>
      <c r="O471" s="59"/>
      <c r="P471" s="59"/>
      <c r="Q471" s="59"/>
      <c r="R471" s="59"/>
      <c r="S471" s="59"/>
      <c r="T471" s="59"/>
      <c r="U471" s="59"/>
      <c r="V471" s="59"/>
      <c r="W471" s="59"/>
      <c r="X471" s="59"/>
      <c r="Y471" s="59"/>
      <c r="Z471" s="59"/>
    </row>
    <row r="472" spans="1:26" ht="15.75" customHeight="1">
      <c r="A472" s="59"/>
      <c r="B472" s="59"/>
      <c r="C472" s="59"/>
      <c r="D472" s="59"/>
      <c r="E472" s="59"/>
      <c r="F472" s="59"/>
      <c r="G472" s="59"/>
      <c r="H472" s="59"/>
      <c r="I472" s="59"/>
      <c r="J472" s="59"/>
      <c r="K472" s="59"/>
      <c r="L472" s="59"/>
      <c r="M472" s="59"/>
      <c r="N472" s="59"/>
      <c r="O472" s="59"/>
      <c r="P472" s="59"/>
      <c r="Q472" s="59"/>
      <c r="R472" s="59"/>
      <c r="S472" s="59"/>
      <c r="T472" s="59"/>
      <c r="U472" s="59"/>
      <c r="V472" s="59"/>
      <c r="W472" s="59"/>
      <c r="X472" s="59"/>
      <c r="Y472" s="59"/>
      <c r="Z472" s="59"/>
    </row>
    <row r="473" spans="1:26" ht="15.75" customHeight="1">
      <c r="A473" s="59"/>
      <c r="B473" s="59"/>
      <c r="C473" s="59"/>
      <c r="D473" s="59"/>
      <c r="E473" s="59"/>
      <c r="F473" s="59"/>
      <c r="G473" s="59"/>
      <c r="H473" s="59"/>
      <c r="I473" s="59"/>
      <c r="J473" s="59"/>
      <c r="K473" s="59"/>
      <c r="L473" s="59"/>
      <c r="M473" s="59"/>
      <c r="N473" s="59"/>
      <c r="O473" s="59"/>
      <c r="P473" s="59"/>
      <c r="Q473" s="59"/>
      <c r="R473" s="59"/>
      <c r="S473" s="59"/>
      <c r="T473" s="59"/>
      <c r="U473" s="59"/>
      <c r="V473" s="59"/>
      <c r="W473" s="59"/>
      <c r="X473" s="59"/>
      <c r="Y473" s="59"/>
      <c r="Z473" s="59"/>
    </row>
    <row r="474" spans="1:26" ht="15.75" customHeight="1">
      <c r="A474" s="59"/>
      <c r="B474" s="59"/>
      <c r="C474" s="59"/>
      <c r="D474" s="59"/>
      <c r="E474" s="59"/>
      <c r="F474" s="59"/>
      <c r="G474" s="59"/>
      <c r="H474" s="59"/>
      <c r="I474" s="59"/>
      <c r="J474" s="59"/>
      <c r="K474" s="59"/>
      <c r="L474" s="59"/>
      <c r="M474" s="59"/>
      <c r="N474" s="59"/>
      <c r="O474" s="59"/>
      <c r="P474" s="59"/>
      <c r="Q474" s="59"/>
      <c r="R474" s="59"/>
      <c r="S474" s="59"/>
      <c r="T474" s="59"/>
      <c r="U474" s="59"/>
      <c r="V474" s="59"/>
      <c r="W474" s="59"/>
      <c r="X474" s="59"/>
      <c r="Y474" s="59"/>
      <c r="Z474" s="59"/>
    </row>
    <row r="475" spans="1:26" ht="15.75" customHeight="1">
      <c r="A475" s="59"/>
      <c r="B475" s="59"/>
      <c r="C475" s="59"/>
      <c r="D475" s="59"/>
      <c r="E475" s="59"/>
      <c r="F475" s="59"/>
      <c r="G475" s="59"/>
      <c r="H475" s="59"/>
      <c r="I475" s="59"/>
      <c r="J475" s="59"/>
      <c r="K475" s="59"/>
      <c r="L475" s="59"/>
      <c r="M475" s="59"/>
      <c r="N475" s="59"/>
      <c r="O475" s="59"/>
      <c r="P475" s="59"/>
      <c r="Q475" s="59"/>
      <c r="R475" s="59"/>
      <c r="S475" s="59"/>
      <c r="T475" s="59"/>
      <c r="U475" s="59"/>
      <c r="V475" s="59"/>
      <c r="W475" s="59"/>
      <c r="X475" s="59"/>
      <c r="Y475" s="59"/>
      <c r="Z475" s="59"/>
    </row>
    <row r="476" spans="1:26" ht="15.75" customHeight="1">
      <c r="A476" s="59"/>
      <c r="B476" s="59"/>
      <c r="C476" s="59"/>
      <c r="D476" s="59"/>
      <c r="E476" s="59"/>
      <c r="F476" s="59"/>
      <c r="G476" s="59"/>
      <c r="H476" s="59"/>
      <c r="I476" s="59"/>
      <c r="J476" s="59"/>
      <c r="K476" s="59"/>
      <c r="L476" s="59"/>
      <c r="M476" s="59"/>
      <c r="N476" s="59"/>
      <c r="O476" s="59"/>
      <c r="P476" s="59"/>
      <c r="Q476" s="59"/>
      <c r="R476" s="59"/>
      <c r="S476" s="59"/>
      <c r="T476" s="59"/>
      <c r="U476" s="59"/>
      <c r="V476" s="59"/>
      <c r="W476" s="59"/>
      <c r="X476" s="59"/>
      <c r="Y476" s="59"/>
      <c r="Z476" s="59"/>
    </row>
    <row r="477" spans="1:26" ht="15.75" customHeight="1">
      <c r="A477" s="59"/>
      <c r="B477" s="59"/>
      <c r="C477" s="59"/>
      <c r="D477" s="59"/>
      <c r="E477" s="59"/>
      <c r="F477" s="59"/>
      <c r="G477" s="59"/>
      <c r="H477" s="59"/>
      <c r="I477" s="59"/>
      <c r="J477" s="59"/>
      <c r="K477" s="59"/>
      <c r="L477" s="59"/>
      <c r="M477" s="59"/>
      <c r="N477" s="59"/>
      <c r="O477" s="59"/>
      <c r="P477" s="59"/>
      <c r="Q477" s="59"/>
      <c r="R477" s="59"/>
      <c r="S477" s="59"/>
      <c r="T477" s="59"/>
      <c r="U477" s="59"/>
      <c r="V477" s="59"/>
      <c r="W477" s="59"/>
      <c r="X477" s="59"/>
      <c r="Y477" s="59"/>
      <c r="Z477" s="59"/>
    </row>
    <row r="478" spans="1:26" ht="15.75" customHeight="1">
      <c r="A478" s="59"/>
      <c r="B478" s="59"/>
      <c r="C478" s="59"/>
      <c r="D478" s="59"/>
      <c r="E478" s="59"/>
      <c r="F478" s="59"/>
      <c r="G478" s="59"/>
      <c r="H478" s="59"/>
      <c r="I478" s="59"/>
      <c r="J478" s="59"/>
      <c r="K478" s="59"/>
      <c r="L478" s="59"/>
      <c r="M478" s="59"/>
      <c r="N478" s="59"/>
      <c r="O478" s="59"/>
      <c r="P478" s="59"/>
      <c r="Q478" s="59"/>
      <c r="R478" s="59"/>
      <c r="S478" s="59"/>
      <c r="T478" s="59"/>
      <c r="U478" s="59"/>
      <c r="V478" s="59"/>
      <c r="W478" s="59"/>
      <c r="X478" s="59"/>
      <c r="Y478" s="59"/>
      <c r="Z478" s="59"/>
    </row>
    <row r="479" spans="1:26" ht="15.75" customHeight="1">
      <c r="A479" s="59"/>
      <c r="B479" s="59"/>
      <c r="C479" s="59"/>
      <c r="D479" s="59"/>
      <c r="E479" s="59"/>
      <c r="F479" s="59"/>
      <c r="G479" s="59"/>
      <c r="H479" s="59"/>
      <c r="I479" s="59"/>
      <c r="J479" s="59"/>
      <c r="K479" s="59"/>
      <c r="L479" s="59"/>
      <c r="M479" s="59"/>
      <c r="N479" s="59"/>
      <c r="O479" s="59"/>
      <c r="P479" s="59"/>
      <c r="Q479" s="59"/>
      <c r="R479" s="59"/>
      <c r="S479" s="59"/>
      <c r="T479" s="59"/>
      <c r="U479" s="59"/>
      <c r="V479" s="59"/>
      <c r="W479" s="59"/>
      <c r="X479" s="59"/>
      <c r="Y479" s="59"/>
      <c r="Z479" s="59"/>
    </row>
    <row r="480" spans="1:26" ht="15.75" customHeight="1">
      <c r="A480" s="59"/>
      <c r="B480" s="59"/>
      <c r="C480" s="59"/>
      <c r="D480" s="59"/>
      <c r="E480" s="59"/>
      <c r="F480" s="59"/>
      <c r="G480" s="59"/>
      <c r="H480" s="59"/>
      <c r="I480" s="59"/>
      <c r="J480" s="59"/>
      <c r="K480" s="59"/>
      <c r="L480" s="59"/>
      <c r="M480" s="59"/>
      <c r="N480" s="59"/>
      <c r="O480" s="59"/>
      <c r="P480" s="59"/>
      <c r="Q480" s="59"/>
      <c r="R480" s="59"/>
      <c r="S480" s="59"/>
      <c r="T480" s="59"/>
      <c r="U480" s="59"/>
      <c r="V480" s="59"/>
      <c r="W480" s="59"/>
      <c r="X480" s="59"/>
      <c r="Y480" s="59"/>
      <c r="Z480" s="59"/>
    </row>
    <row r="481" spans="1:26" ht="15.75" customHeight="1">
      <c r="A481" s="59"/>
      <c r="B481" s="59"/>
      <c r="C481" s="59"/>
      <c r="D481" s="59"/>
      <c r="E481" s="59"/>
      <c r="F481" s="59"/>
      <c r="G481" s="59"/>
      <c r="H481" s="59"/>
      <c r="I481" s="59"/>
      <c r="J481" s="59"/>
      <c r="K481" s="59"/>
      <c r="L481" s="59"/>
      <c r="M481" s="59"/>
      <c r="N481" s="59"/>
      <c r="O481" s="59"/>
      <c r="P481" s="59"/>
      <c r="Q481" s="59"/>
      <c r="R481" s="59"/>
      <c r="S481" s="59"/>
      <c r="T481" s="59"/>
      <c r="U481" s="59"/>
      <c r="V481" s="59"/>
      <c r="W481" s="59"/>
      <c r="X481" s="59"/>
      <c r="Y481" s="59"/>
      <c r="Z481" s="59"/>
    </row>
    <row r="482" spans="1:26" ht="15.75" customHeight="1">
      <c r="A482" s="59"/>
      <c r="B482" s="59"/>
      <c r="C482" s="59"/>
      <c r="D482" s="59"/>
      <c r="E482" s="59"/>
      <c r="F482" s="59"/>
      <c r="G482" s="59"/>
      <c r="H482" s="59"/>
      <c r="I482" s="59"/>
      <c r="J482" s="59"/>
      <c r="K482" s="59"/>
      <c r="L482" s="59"/>
      <c r="M482" s="59"/>
      <c r="N482" s="59"/>
      <c r="O482" s="59"/>
      <c r="P482" s="59"/>
      <c r="Q482" s="59"/>
      <c r="R482" s="59"/>
      <c r="S482" s="59"/>
      <c r="T482" s="59"/>
      <c r="U482" s="59"/>
      <c r="V482" s="59"/>
      <c r="W482" s="59"/>
      <c r="X482" s="59"/>
      <c r="Y482" s="59"/>
      <c r="Z482" s="59"/>
    </row>
    <row r="483" spans="1:26" ht="15.75" customHeight="1">
      <c r="A483" s="59"/>
      <c r="B483" s="59"/>
      <c r="C483" s="59"/>
      <c r="D483" s="59"/>
      <c r="E483" s="59"/>
      <c r="F483" s="59"/>
      <c r="G483" s="59"/>
      <c r="H483" s="59"/>
      <c r="I483" s="59"/>
      <c r="J483" s="59"/>
      <c r="K483" s="59"/>
      <c r="L483" s="59"/>
      <c r="M483" s="59"/>
      <c r="N483" s="59"/>
      <c r="O483" s="59"/>
      <c r="P483" s="59"/>
      <c r="Q483" s="59"/>
      <c r="R483" s="59"/>
      <c r="S483" s="59"/>
      <c r="T483" s="59"/>
      <c r="U483" s="59"/>
      <c r="V483" s="59"/>
      <c r="W483" s="59"/>
      <c r="X483" s="59"/>
      <c r="Y483" s="59"/>
      <c r="Z483" s="59"/>
    </row>
    <row r="484" spans="1:26" ht="15.75" customHeight="1">
      <c r="A484" s="59"/>
      <c r="B484" s="59"/>
      <c r="C484" s="59"/>
      <c r="D484" s="59"/>
      <c r="E484" s="59"/>
      <c r="F484" s="59"/>
      <c r="G484" s="59"/>
      <c r="H484" s="59"/>
      <c r="I484" s="59"/>
      <c r="J484" s="59"/>
      <c r="K484" s="59"/>
      <c r="L484" s="59"/>
      <c r="M484" s="59"/>
      <c r="N484" s="59"/>
      <c r="O484" s="59"/>
      <c r="P484" s="59"/>
      <c r="Q484" s="59"/>
      <c r="R484" s="59"/>
      <c r="S484" s="59"/>
      <c r="T484" s="59"/>
      <c r="U484" s="59"/>
      <c r="V484" s="59"/>
      <c r="W484" s="59"/>
      <c r="X484" s="59"/>
      <c r="Y484" s="59"/>
      <c r="Z484" s="59"/>
    </row>
    <row r="485" spans="1:26" ht="15.75" customHeight="1">
      <c r="A485" s="59"/>
      <c r="B485" s="59"/>
      <c r="C485" s="59"/>
      <c r="D485" s="59"/>
      <c r="E485" s="59"/>
      <c r="F485" s="59"/>
      <c r="G485" s="59"/>
      <c r="H485" s="59"/>
      <c r="I485" s="59"/>
      <c r="J485" s="59"/>
      <c r="K485" s="59"/>
      <c r="L485" s="59"/>
      <c r="M485" s="59"/>
      <c r="N485" s="59"/>
      <c r="O485" s="59"/>
      <c r="P485" s="59"/>
      <c r="Q485" s="59"/>
      <c r="R485" s="59"/>
      <c r="S485" s="59"/>
      <c r="T485" s="59"/>
      <c r="U485" s="59"/>
      <c r="V485" s="59"/>
      <c r="W485" s="59"/>
      <c r="X485" s="59"/>
      <c r="Y485" s="59"/>
      <c r="Z485" s="59"/>
    </row>
    <row r="486" spans="1:26" ht="15.75" customHeight="1">
      <c r="A486" s="59"/>
      <c r="B486" s="59"/>
      <c r="C486" s="59"/>
      <c r="D486" s="59"/>
      <c r="E486" s="59"/>
      <c r="F486" s="59"/>
      <c r="G486" s="59"/>
      <c r="H486" s="59"/>
      <c r="I486" s="59"/>
      <c r="J486" s="59"/>
      <c r="K486" s="59"/>
      <c r="L486" s="59"/>
      <c r="M486" s="59"/>
      <c r="N486" s="59"/>
      <c r="O486" s="59"/>
      <c r="P486" s="59"/>
      <c r="Q486" s="59"/>
      <c r="R486" s="59"/>
      <c r="S486" s="59"/>
      <c r="T486" s="59"/>
      <c r="U486" s="59"/>
      <c r="V486" s="59"/>
      <c r="W486" s="59"/>
      <c r="X486" s="59"/>
      <c r="Y486" s="59"/>
      <c r="Z486" s="59"/>
    </row>
    <row r="487" spans="1:26" ht="15.75" customHeight="1">
      <c r="A487" s="59"/>
      <c r="B487" s="59"/>
      <c r="C487" s="59"/>
      <c r="D487" s="59"/>
      <c r="E487" s="59"/>
      <c r="F487" s="59"/>
      <c r="G487" s="59"/>
      <c r="H487" s="59"/>
      <c r="I487" s="59"/>
      <c r="J487" s="59"/>
      <c r="K487" s="59"/>
      <c r="L487" s="59"/>
      <c r="M487" s="59"/>
      <c r="N487" s="59"/>
      <c r="O487" s="59"/>
      <c r="P487" s="59"/>
      <c r="Q487" s="59"/>
      <c r="R487" s="59"/>
      <c r="S487" s="59"/>
      <c r="T487" s="59"/>
      <c r="U487" s="59"/>
      <c r="V487" s="59"/>
      <c r="W487" s="59"/>
      <c r="X487" s="59"/>
      <c r="Y487" s="59"/>
      <c r="Z487" s="59"/>
    </row>
    <row r="488" spans="1:26" ht="15.75" customHeight="1">
      <c r="A488" s="59"/>
      <c r="B488" s="59"/>
      <c r="C488" s="59"/>
      <c r="D488" s="59"/>
      <c r="E488" s="59"/>
      <c r="F488" s="59"/>
      <c r="G488" s="59"/>
      <c r="H488" s="59"/>
      <c r="I488" s="59"/>
      <c r="J488" s="59"/>
      <c r="K488" s="59"/>
      <c r="L488" s="59"/>
      <c r="M488" s="59"/>
      <c r="N488" s="59"/>
      <c r="O488" s="59"/>
      <c r="P488" s="59"/>
      <c r="Q488" s="59"/>
      <c r="R488" s="59"/>
      <c r="S488" s="59"/>
      <c r="T488" s="59"/>
      <c r="U488" s="59"/>
      <c r="V488" s="59"/>
      <c r="W488" s="59"/>
      <c r="X488" s="59"/>
      <c r="Y488" s="59"/>
      <c r="Z488" s="59"/>
    </row>
    <row r="489" spans="1:26" ht="15.75" customHeight="1">
      <c r="A489" s="59"/>
      <c r="B489" s="59"/>
      <c r="C489" s="59"/>
      <c r="D489" s="59"/>
      <c r="E489" s="59"/>
      <c r="F489" s="59"/>
      <c r="G489" s="59"/>
      <c r="H489" s="59"/>
      <c r="I489" s="59"/>
      <c r="J489" s="59"/>
      <c r="K489" s="59"/>
      <c r="L489" s="59"/>
      <c r="M489" s="59"/>
      <c r="N489" s="59"/>
      <c r="O489" s="59"/>
      <c r="P489" s="59"/>
      <c r="Q489" s="59"/>
      <c r="R489" s="59"/>
      <c r="S489" s="59"/>
      <c r="T489" s="59"/>
      <c r="U489" s="59"/>
      <c r="V489" s="59"/>
      <c r="W489" s="59"/>
      <c r="X489" s="59"/>
      <c r="Y489" s="59"/>
      <c r="Z489" s="59"/>
    </row>
    <row r="490" spans="1:26" ht="15.75" customHeight="1">
      <c r="A490" s="59"/>
      <c r="B490" s="59"/>
      <c r="C490" s="59"/>
      <c r="D490" s="59"/>
      <c r="E490" s="59"/>
      <c r="F490" s="59"/>
      <c r="G490" s="59"/>
      <c r="H490" s="59"/>
      <c r="I490" s="59"/>
      <c r="J490" s="59"/>
      <c r="K490" s="59"/>
      <c r="L490" s="59"/>
      <c r="M490" s="59"/>
      <c r="N490" s="59"/>
      <c r="O490" s="59"/>
      <c r="P490" s="59"/>
      <c r="Q490" s="59"/>
      <c r="R490" s="59"/>
      <c r="S490" s="59"/>
      <c r="T490" s="59"/>
      <c r="U490" s="59"/>
      <c r="V490" s="59"/>
      <c r="W490" s="59"/>
      <c r="X490" s="59"/>
      <c r="Y490" s="59"/>
      <c r="Z490" s="59"/>
    </row>
    <row r="491" spans="1:26" ht="15.75" customHeight="1">
      <c r="A491" s="59"/>
      <c r="B491" s="59"/>
      <c r="C491" s="59"/>
      <c r="D491" s="59"/>
      <c r="E491" s="59"/>
      <c r="F491" s="59"/>
      <c r="G491" s="59"/>
      <c r="H491" s="59"/>
      <c r="I491" s="59"/>
      <c r="J491" s="59"/>
      <c r="K491" s="59"/>
      <c r="L491" s="59"/>
      <c r="M491" s="59"/>
      <c r="N491" s="59"/>
      <c r="O491" s="59"/>
      <c r="P491" s="59"/>
      <c r="Q491" s="59"/>
      <c r="R491" s="59"/>
      <c r="S491" s="59"/>
      <c r="T491" s="59"/>
      <c r="U491" s="59"/>
      <c r="V491" s="59"/>
      <c r="W491" s="59"/>
      <c r="X491" s="59"/>
      <c r="Y491" s="59"/>
      <c r="Z491" s="59"/>
    </row>
    <row r="492" spans="1:26" ht="15.75" customHeight="1">
      <c r="A492" s="59"/>
      <c r="B492" s="59"/>
      <c r="C492" s="59"/>
      <c r="D492" s="59"/>
      <c r="E492" s="59"/>
      <c r="F492" s="59"/>
      <c r="G492" s="59"/>
      <c r="H492" s="59"/>
      <c r="I492" s="59"/>
      <c r="J492" s="59"/>
      <c r="K492" s="59"/>
      <c r="L492" s="59"/>
      <c r="M492" s="59"/>
      <c r="N492" s="59"/>
      <c r="O492" s="59"/>
      <c r="P492" s="59"/>
      <c r="Q492" s="59"/>
      <c r="R492" s="59"/>
      <c r="S492" s="59"/>
      <c r="T492" s="59"/>
      <c r="U492" s="59"/>
      <c r="V492" s="59"/>
      <c r="W492" s="59"/>
      <c r="X492" s="59"/>
      <c r="Y492" s="59"/>
      <c r="Z492" s="59"/>
    </row>
    <row r="493" spans="1:26" ht="15.75" customHeight="1">
      <c r="A493" s="59"/>
      <c r="B493" s="59"/>
      <c r="C493" s="59"/>
      <c r="D493" s="59"/>
      <c r="E493" s="59"/>
      <c r="F493" s="59"/>
      <c r="G493" s="59"/>
      <c r="H493" s="59"/>
      <c r="I493" s="59"/>
      <c r="J493" s="59"/>
      <c r="K493" s="59"/>
      <c r="L493" s="59"/>
      <c r="M493" s="59"/>
      <c r="N493" s="59"/>
      <c r="O493" s="59"/>
      <c r="P493" s="59"/>
      <c r="Q493" s="59"/>
      <c r="R493" s="59"/>
      <c r="S493" s="59"/>
      <c r="T493" s="59"/>
      <c r="U493" s="59"/>
      <c r="V493" s="59"/>
      <c r="W493" s="59"/>
      <c r="X493" s="59"/>
      <c r="Y493" s="59"/>
      <c r="Z493" s="59"/>
    </row>
    <row r="494" spans="1:26" ht="15.75" customHeight="1">
      <c r="A494" s="59"/>
      <c r="B494" s="59"/>
      <c r="C494" s="59"/>
      <c r="D494" s="59"/>
      <c r="E494" s="59"/>
      <c r="F494" s="59"/>
      <c r="G494" s="59"/>
      <c r="H494" s="59"/>
      <c r="I494" s="59"/>
      <c r="J494" s="59"/>
      <c r="K494" s="59"/>
      <c r="L494" s="59"/>
      <c r="M494" s="59"/>
      <c r="N494" s="59"/>
      <c r="O494" s="59"/>
      <c r="P494" s="59"/>
      <c r="Q494" s="59"/>
      <c r="R494" s="59"/>
      <c r="S494" s="59"/>
      <c r="T494" s="59"/>
      <c r="U494" s="59"/>
      <c r="V494" s="59"/>
      <c r="W494" s="59"/>
      <c r="X494" s="59"/>
      <c r="Y494" s="59"/>
      <c r="Z494" s="59"/>
    </row>
    <row r="495" spans="1:26" ht="15.75" customHeight="1">
      <c r="A495" s="59"/>
      <c r="B495" s="59"/>
      <c r="C495" s="59"/>
      <c r="D495" s="59"/>
      <c r="E495" s="59"/>
      <c r="F495" s="59"/>
      <c r="G495" s="59"/>
      <c r="H495" s="59"/>
      <c r="I495" s="59"/>
      <c r="J495" s="59"/>
      <c r="K495" s="59"/>
      <c r="L495" s="59"/>
      <c r="M495" s="59"/>
      <c r="N495" s="59"/>
      <c r="O495" s="59"/>
      <c r="P495" s="59"/>
      <c r="Q495" s="59"/>
      <c r="R495" s="59"/>
      <c r="S495" s="59"/>
      <c r="T495" s="59"/>
      <c r="U495" s="59"/>
      <c r="V495" s="59"/>
      <c r="W495" s="59"/>
      <c r="X495" s="59"/>
      <c r="Y495" s="59"/>
      <c r="Z495" s="59"/>
    </row>
    <row r="496" spans="1:26" ht="15.75" customHeight="1">
      <c r="A496" s="59"/>
      <c r="B496" s="59"/>
      <c r="C496" s="59"/>
      <c r="D496" s="59"/>
      <c r="E496" s="59"/>
      <c r="F496" s="59"/>
      <c r="G496" s="59"/>
      <c r="H496" s="59"/>
      <c r="I496" s="59"/>
      <c r="J496" s="59"/>
      <c r="K496" s="59"/>
      <c r="L496" s="59"/>
      <c r="M496" s="59"/>
      <c r="N496" s="59"/>
      <c r="O496" s="59"/>
      <c r="P496" s="59"/>
      <c r="Q496" s="59"/>
      <c r="R496" s="59"/>
      <c r="S496" s="59"/>
      <c r="T496" s="59"/>
      <c r="U496" s="59"/>
      <c r="V496" s="59"/>
      <c r="W496" s="59"/>
      <c r="X496" s="59"/>
      <c r="Y496" s="59"/>
      <c r="Z496" s="59"/>
    </row>
    <row r="497" spans="1:26" ht="15.75" customHeight="1">
      <c r="A497" s="59"/>
      <c r="B497" s="59"/>
      <c r="C497" s="59"/>
      <c r="D497" s="59"/>
      <c r="E497" s="59"/>
      <c r="F497" s="59"/>
      <c r="G497" s="59"/>
      <c r="H497" s="59"/>
      <c r="I497" s="59"/>
      <c r="J497" s="59"/>
      <c r="K497" s="59"/>
      <c r="L497" s="59"/>
      <c r="M497" s="59"/>
      <c r="N497" s="59"/>
      <c r="O497" s="59"/>
      <c r="P497" s="59"/>
      <c r="Q497" s="59"/>
      <c r="R497" s="59"/>
      <c r="S497" s="59"/>
      <c r="T497" s="59"/>
      <c r="U497" s="59"/>
      <c r="V497" s="59"/>
      <c r="W497" s="59"/>
      <c r="X497" s="59"/>
      <c r="Y497" s="59"/>
      <c r="Z497" s="59"/>
    </row>
    <row r="498" spans="1:26" ht="15.75" customHeight="1">
      <c r="A498" s="59"/>
      <c r="B498" s="59"/>
      <c r="C498" s="59"/>
      <c r="D498" s="59"/>
      <c r="E498" s="59"/>
      <c r="F498" s="59"/>
      <c r="G498" s="59"/>
      <c r="H498" s="59"/>
      <c r="I498" s="59"/>
      <c r="J498" s="59"/>
      <c r="K498" s="59"/>
      <c r="L498" s="59"/>
      <c r="M498" s="59"/>
      <c r="N498" s="59"/>
      <c r="O498" s="59"/>
      <c r="P498" s="59"/>
      <c r="Q498" s="59"/>
      <c r="R498" s="59"/>
      <c r="S498" s="59"/>
      <c r="T498" s="59"/>
      <c r="U498" s="59"/>
      <c r="V498" s="59"/>
      <c r="W498" s="59"/>
      <c r="X498" s="59"/>
      <c r="Y498" s="59"/>
      <c r="Z498" s="59"/>
    </row>
    <row r="499" spans="1:26" ht="15.75" customHeight="1">
      <c r="A499" s="59"/>
      <c r="B499" s="59"/>
      <c r="C499" s="59"/>
      <c r="D499" s="59"/>
      <c r="E499" s="59"/>
      <c r="F499" s="59"/>
      <c r="G499" s="59"/>
      <c r="H499" s="59"/>
      <c r="I499" s="59"/>
      <c r="J499" s="59"/>
      <c r="K499" s="59"/>
      <c r="L499" s="59"/>
      <c r="M499" s="59"/>
      <c r="N499" s="59"/>
      <c r="O499" s="59"/>
      <c r="P499" s="59"/>
      <c r="Q499" s="59"/>
      <c r="R499" s="59"/>
      <c r="S499" s="59"/>
      <c r="T499" s="59"/>
      <c r="U499" s="59"/>
      <c r="V499" s="59"/>
      <c r="W499" s="59"/>
      <c r="X499" s="59"/>
      <c r="Y499" s="59"/>
      <c r="Z499" s="59"/>
    </row>
    <row r="500" spans="1:26" ht="15.75" customHeight="1">
      <c r="A500" s="59"/>
      <c r="B500" s="59"/>
      <c r="C500" s="59"/>
      <c r="D500" s="59"/>
      <c r="E500" s="59"/>
      <c r="F500" s="59"/>
      <c r="G500" s="59"/>
      <c r="H500" s="59"/>
      <c r="I500" s="59"/>
      <c r="J500" s="59"/>
      <c r="K500" s="59"/>
      <c r="L500" s="59"/>
      <c r="M500" s="59"/>
      <c r="N500" s="59"/>
      <c r="O500" s="59"/>
      <c r="P500" s="59"/>
      <c r="Q500" s="59"/>
      <c r="R500" s="59"/>
      <c r="S500" s="59"/>
      <c r="T500" s="59"/>
      <c r="U500" s="59"/>
      <c r="V500" s="59"/>
      <c r="W500" s="59"/>
      <c r="X500" s="59"/>
      <c r="Y500" s="59"/>
      <c r="Z500" s="59"/>
    </row>
    <row r="501" spans="1:26" ht="15.75" customHeight="1">
      <c r="A501" s="59"/>
      <c r="B501" s="59"/>
      <c r="C501" s="59"/>
      <c r="D501" s="59"/>
      <c r="E501" s="59"/>
      <c r="F501" s="59"/>
      <c r="G501" s="59"/>
      <c r="H501" s="59"/>
      <c r="I501" s="59"/>
      <c r="J501" s="59"/>
      <c r="K501" s="59"/>
      <c r="L501" s="59"/>
      <c r="M501" s="59"/>
      <c r="N501" s="59"/>
      <c r="O501" s="59"/>
      <c r="P501" s="59"/>
      <c r="Q501" s="59"/>
      <c r="R501" s="59"/>
      <c r="S501" s="59"/>
      <c r="T501" s="59"/>
      <c r="U501" s="59"/>
      <c r="V501" s="59"/>
      <c r="W501" s="59"/>
      <c r="X501" s="59"/>
      <c r="Y501" s="59"/>
      <c r="Z501" s="59"/>
    </row>
    <row r="502" spans="1:26" ht="15.75" customHeight="1">
      <c r="A502" s="59"/>
      <c r="B502" s="59"/>
      <c r="C502" s="59"/>
      <c r="D502" s="59"/>
      <c r="E502" s="59"/>
      <c r="F502" s="59"/>
      <c r="G502" s="59"/>
      <c r="H502" s="59"/>
      <c r="I502" s="59"/>
      <c r="J502" s="59"/>
      <c r="K502" s="59"/>
      <c r="L502" s="59"/>
      <c r="M502" s="59"/>
      <c r="N502" s="59"/>
      <c r="O502" s="59"/>
      <c r="P502" s="59"/>
      <c r="Q502" s="59"/>
      <c r="R502" s="59"/>
      <c r="S502" s="59"/>
      <c r="T502" s="59"/>
      <c r="U502" s="59"/>
      <c r="V502" s="59"/>
      <c r="W502" s="59"/>
      <c r="X502" s="59"/>
      <c r="Y502" s="59"/>
      <c r="Z502" s="59"/>
    </row>
    <row r="503" spans="1:26" ht="15.75" customHeight="1">
      <c r="A503" s="59"/>
      <c r="B503" s="59"/>
      <c r="C503" s="59"/>
      <c r="D503" s="59"/>
      <c r="E503" s="59"/>
      <c r="F503" s="59"/>
      <c r="G503" s="59"/>
      <c r="H503" s="59"/>
      <c r="I503" s="59"/>
      <c r="J503" s="59"/>
      <c r="K503" s="59"/>
      <c r="L503" s="59"/>
      <c r="M503" s="59"/>
      <c r="N503" s="59"/>
      <c r="O503" s="59"/>
      <c r="P503" s="59"/>
      <c r="Q503" s="59"/>
      <c r="R503" s="59"/>
      <c r="S503" s="59"/>
      <c r="T503" s="59"/>
      <c r="U503" s="59"/>
      <c r="V503" s="59"/>
      <c r="W503" s="59"/>
      <c r="X503" s="59"/>
      <c r="Y503" s="59"/>
      <c r="Z503" s="59"/>
    </row>
    <row r="504" spans="1:26" ht="15.75" customHeight="1">
      <c r="A504" s="59"/>
      <c r="B504" s="59"/>
      <c r="C504" s="59"/>
      <c r="D504" s="59"/>
      <c r="E504" s="59"/>
      <c r="F504" s="59"/>
      <c r="G504" s="59"/>
      <c r="H504" s="59"/>
      <c r="I504" s="59"/>
      <c r="J504" s="59"/>
      <c r="K504" s="59"/>
      <c r="L504" s="59"/>
      <c r="M504" s="59"/>
      <c r="N504" s="59"/>
      <c r="O504" s="59"/>
      <c r="P504" s="59"/>
      <c r="Q504" s="59"/>
      <c r="R504" s="59"/>
      <c r="S504" s="59"/>
      <c r="T504" s="59"/>
      <c r="U504" s="59"/>
      <c r="V504" s="59"/>
      <c r="W504" s="59"/>
      <c r="X504" s="59"/>
      <c r="Y504" s="59"/>
      <c r="Z504" s="59"/>
    </row>
    <row r="505" spans="1:26" ht="15.75" customHeight="1">
      <c r="A505" s="59"/>
      <c r="B505" s="59"/>
      <c r="C505" s="59"/>
      <c r="D505" s="59"/>
      <c r="E505" s="59"/>
      <c r="F505" s="59"/>
      <c r="G505" s="59"/>
      <c r="H505" s="59"/>
      <c r="I505" s="59"/>
      <c r="J505" s="59"/>
      <c r="K505" s="59"/>
      <c r="L505" s="59"/>
      <c r="M505" s="59"/>
      <c r="N505" s="59"/>
      <c r="O505" s="59"/>
      <c r="P505" s="59"/>
      <c r="Q505" s="59"/>
      <c r="R505" s="59"/>
      <c r="S505" s="59"/>
      <c r="T505" s="59"/>
      <c r="U505" s="59"/>
      <c r="V505" s="59"/>
      <c r="W505" s="59"/>
      <c r="X505" s="59"/>
      <c r="Y505" s="59"/>
      <c r="Z505" s="59"/>
    </row>
    <row r="506" spans="1:26" ht="15.75" customHeight="1">
      <c r="A506" s="59"/>
      <c r="B506" s="59"/>
      <c r="C506" s="59"/>
      <c r="D506" s="59"/>
      <c r="E506" s="59"/>
      <c r="F506" s="59"/>
      <c r="G506" s="59"/>
      <c r="H506" s="59"/>
      <c r="I506" s="59"/>
      <c r="J506" s="59"/>
      <c r="K506" s="59"/>
      <c r="L506" s="59"/>
      <c r="M506" s="59"/>
      <c r="N506" s="59"/>
      <c r="O506" s="59"/>
      <c r="P506" s="59"/>
      <c r="Q506" s="59"/>
      <c r="R506" s="59"/>
      <c r="S506" s="59"/>
      <c r="T506" s="59"/>
      <c r="U506" s="59"/>
      <c r="V506" s="59"/>
      <c r="W506" s="59"/>
      <c r="X506" s="59"/>
      <c r="Y506" s="59"/>
      <c r="Z506" s="59"/>
    </row>
    <row r="507" spans="1:26" ht="15.75" customHeight="1">
      <c r="A507" s="59"/>
      <c r="B507" s="59"/>
      <c r="C507" s="59"/>
      <c r="D507" s="59"/>
      <c r="E507" s="59"/>
      <c r="F507" s="59"/>
      <c r="G507" s="59"/>
      <c r="H507" s="59"/>
      <c r="I507" s="59"/>
      <c r="J507" s="59"/>
      <c r="K507" s="59"/>
      <c r="L507" s="59"/>
      <c r="M507" s="59"/>
      <c r="N507" s="59"/>
      <c r="O507" s="59"/>
      <c r="P507" s="59"/>
      <c r="Q507" s="59"/>
      <c r="R507" s="59"/>
      <c r="S507" s="59"/>
      <c r="T507" s="59"/>
      <c r="U507" s="59"/>
      <c r="V507" s="59"/>
      <c r="W507" s="59"/>
      <c r="X507" s="59"/>
      <c r="Y507" s="59"/>
      <c r="Z507" s="59"/>
    </row>
    <row r="508" spans="1:26" ht="15.75" customHeight="1">
      <c r="A508" s="59"/>
      <c r="B508" s="59"/>
      <c r="C508" s="59"/>
      <c r="D508" s="59"/>
      <c r="E508" s="59"/>
      <c r="F508" s="59"/>
      <c r="G508" s="59"/>
      <c r="H508" s="59"/>
      <c r="I508" s="59"/>
      <c r="J508" s="59"/>
      <c r="K508" s="59"/>
      <c r="L508" s="59"/>
      <c r="M508" s="59"/>
      <c r="N508" s="59"/>
      <c r="O508" s="59"/>
      <c r="P508" s="59"/>
      <c r="Q508" s="59"/>
      <c r="R508" s="59"/>
      <c r="S508" s="59"/>
      <c r="T508" s="59"/>
      <c r="U508" s="59"/>
      <c r="V508" s="59"/>
      <c r="W508" s="59"/>
      <c r="X508" s="59"/>
      <c r="Y508" s="59"/>
      <c r="Z508" s="59"/>
    </row>
    <row r="509" spans="1:26" ht="15.75" customHeight="1">
      <c r="A509" s="59"/>
      <c r="B509" s="59"/>
      <c r="C509" s="59"/>
      <c r="D509" s="59"/>
      <c r="E509" s="59"/>
      <c r="F509" s="59"/>
      <c r="G509" s="59"/>
      <c r="H509" s="59"/>
      <c r="I509" s="59"/>
      <c r="J509" s="59"/>
      <c r="K509" s="59"/>
      <c r="L509" s="59"/>
      <c r="M509" s="59"/>
      <c r="N509" s="59"/>
      <c r="O509" s="59"/>
      <c r="P509" s="59"/>
      <c r="Q509" s="59"/>
      <c r="R509" s="59"/>
      <c r="S509" s="59"/>
      <c r="T509" s="59"/>
      <c r="U509" s="59"/>
      <c r="V509" s="59"/>
      <c r="W509" s="59"/>
      <c r="X509" s="59"/>
      <c r="Y509" s="59"/>
      <c r="Z509" s="59"/>
    </row>
    <row r="510" spans="1:26" ht="15.75" customHeight="1">
      <c r="A510" s="59"/>
      <c r="B510" s="59"/>
      <c r="C510" s="59"/>
      <c r="D510" s="59"/>
      <c r="E510" s="59"/>
      <c r="F510" s="59"/>
      <c r="G510" s="59"/>
      <c r="H510" s="59"/>
      <c r="I510" s="59"/>
      <c r="J510" s="59"/>
      <c r="K510" s="59"/>
      <c r="L510" s="59"/>
      <c r="M510" s="59"/>
      <c r="N510" s="59"/>
      <c r="O510" s="59"/>
      <c r="P510" s="59"/>
      <c r="Q510" s="59"/>
      <c r="R510" s="59"/>
      <c r="S510" s="59"/>
      <c r="T510" s="59"/>
      <c r="U510" s="59"/>
      <c r="V510" s="59"/>
      <c r="W510" s="59"/>
      <c r="X510" s="59"/>
      <c r="Y510" s="59"/>
      <c r="Z510" s="59"/>
    </row>
    <row r="511" spans="1:26" ht="15.75" customHeight="1">
      <c r="A511" s="59"/>
      <c r="B511" s="59"/>
      <c r="C511" s="59"/>
      <c r="D511" s="59"/>
      <c r="E511" s="59"/>
      <c r="F511" s="59"/>
      <c r="G511" s="59"/>
      <c r="H511" s="59"/>
      <c r="I511" s="59"/>
      <c r="J511" s="59"/>
      <c r="K511" s="59"/>
      <c r="L511" s="59"/>
      <c r="M511" s="59"/>
      <c r="N511" s="59"/>
      <c r="O511" s="59"/>
      <c r="P511" s="59"/>
      <c r="Q511" s="59"/>
      <c r="R511" s="59"/>
      <c r="S511" s="59"/>
      <c r="T511" s="59"/>
      <c r="U511" s="59"/>
      <c r="V511" s="59"/>
      <c r="W511" s="59"/>
      <c r="X511" s="59"/>
      <c r="Y511" s="59"/>
      <c r="Z511" s="59"/>
    </row>
    <row r="512" spans="1:26" ht="15.75" customHeight="1">
      <c r="A512" s="59"/>
      <c r="B512" s="59"/>
      <c r="C512" s="59"/>
      <c r="D512" s="59"/>
      <c r="E512" s="59"/>
      <c r="F512" s="59"/>
      <c r="G512" s="59"/>
      <c r="H512" s="59"/>
      <c r="I512" s="59"/>
      <c r="J512" s="59"/>
      <c r="K512" s="59"/>
      <c r="L512" s="59"/>
      <c r="M512" s="59"/>
      <c r="N512" s="59"/>
      <c r="O512" s="59"/>
      <c r="P512" s="59"/>
      <c r="Q512" s="59"/>
      <c r="R512" s="59"/>
      <c r="S512" s="59"/>
      <c r="T512" s="59"/>
      <c r="U512" s="59"/>
      <c r="V512" s="59"/>
      <c r="W512" s="59"/>
      <c r="X512" s="59"/>
      <c r="Y512" s="59"/>
      <c r="Z512" s="59"/>
    </row>
    <row r="513" spans="1:26" ht="15.75" customHeight="1">
      <c r="A513" s="59"/>
      <c r="B513" s="59"/>
      <c r="C513" s="59"/>
      <c r="D513" s="59"/>
      <c r="E513" s="59"/>
      <c r="F513" s="59"/>
      <c r="G513" s="59"/>
      <c r="H513" s="59"/>
      <c r="I513" s="59"/>
      <c r="J513" s="59"/>
      <c r="K513" s="59"/>
      <c r="L513" s="59"/>
      <c r="M513" s="59"/>
      <c r="N513" s="59"/>
      <c r="O513" s="59"/>
      <c r="P513" s="59"/>
      <c r="Q513" s="59"/>
      <c r="R513" s="59"/>
      <c r="S513" s="59"/>
      <c r="T513" s="59"/>
      <c r="U513" s="59"/>
      <c r="V513" s="59"/>
      <c r="W513" s="59"/>
      <c r="X513" s="59"/>
      <c r="Y513" s="59"/>
      <c r="Z513" s="59"/>
    </row>
    <row r="514" spans="1:26" ht="15.75" customHeight="1">
      <c r="A514" s="59"/>
      <c r="B514" s="59"/>
      <c r="C514" s="59"/>
      <c r="D514" s="59"/>
      <c r="E514" s="59"/>
      <c r="F514" s="59"/>
      <c r="G514" s="59"/>
      <c r="H514" s="59"/>
      <c r="I514" s="59"/>
      <c r="J514" s="59"/>
      <c r="K514" s="59"/>
      <c r="L514" s="59"/>
      <c r="M514" s="59"/>
      <c r="N514" s="59"/>
      <c r="O514" s="59"/>
      <c r="P514" s="59"/>
      <c r="Q514" s="59"/>
      <c r="R514" s="59"/>
      <c r="S514" s="59"/>
      <c r="T514" s="59"/>
      <c r="U514" s="59"/>
      <c r="V514" s="59"/>
      <c r="W514" s="59"/>
      <c r="X514" s="59"/>
      <c r="Y514" s="59"/>
      <c r="Z514" s="59"/>
    </row>
    <row r="515" spans="1:26" ht="15.75" customHeight="1">
      <c r="A515" s="59"/>
      <c r="B515" s="59"/>
      <c r="C515" s="59"/>
      <c r="D515" s="59"/>
      <c r="E515" s="59"/>
      <c r="F515" s="59"/>
      <c r="G515" s="59"/>
      <c r="H515" s="59"/>
      <c r="I515" s="59"/>
      <c r="J515" s="59"/>
      <c r="K515" s="59"/>
      <c r="L515" s="59"/>
      <c r="M515" s="59"/>
      <c r="N515" s="59"/>
      <c r="O515" s="59"/>
      <c r="P515" s="59"/>
      <c r="Q515" s="59"/>
      <c r="R515" s="59"/>
      <c r="S515" s="59"/>
      <c r="T515" s="59"/>
      <c r="U515" s="59"/>
      <c r="V515" s="59"/>
      <c r="W515" s="59"/>
      <c r="X515" s="59"/>
      <c r="Y515" s="59"/>
      <c r="Z515" s="59"/>
    </row>
    <row r="516" spans="1:26" ht="15.75" customHeight="1">
      <c r="A516" s="59"/>
      <c r="B516" s="59"/>
      <c r="C516" s="59"/>
      <c r="D516" s="59"/>
      <c r="E516" s="59"/>
      <c r="F516" s="59"/>
      <c r="G516" s="59"/>
      <c r="H516" s="59"/>
      <c r="I516" s="59"/>
      <c r="J516" s="59"/>
      <c r="K516" s="59"/>
      <c r="L516" s="59"/>
      <c r="M516" s="59"/>
      <c r="N516" s="59"/>
      <c r="O516" s="59"/>
      <c r="P516" s="59"/>
      <c r="Q516" s="59"/>
      <c r="R516" s="59"/>
      <c r="S516" s="59"/>
      <c r="T516" s="59"/>
      <c r="U516" s="59"/>
      <c r="V516" s="59"/>
      <c r="W516" s="59"/>
      <c r="X516" s="59"/>
      <c r="Y516" s="59"/>
      <c r="Z516" s="59"/>
    </row>
    <row r="517" spans="1:26" ht="15.75" customHeight="1">
      <c r="A517" s="59"/>
      <c r="B517" s="59"/>
      <c r="C517" s="59"/>
      <c r="D517" s="59"/>
      <c r="E517" s="59"/>
      <c r="F517" s="59"/>
      <c r="G517" s="59"/>
      <c r="H517" s="59"/>
      <c r="I517" s="59"/>
      <c r="J517" s="59"/>
      <c r="K517" s="59"/>
      <c r="L517" s="59"/>
      <c r="M517" s="59"/>
      <c r="N517" s="59"/>
      <c r="O517" s="59"/>
      <c r="P517" s="59"/>
      <c r="Q517" s="59"/>
      <c r="R517" s="59"/>
      <c r="S517" s="59"/>
      <c r="T517" s="59"/>
      <c r="U517" s="59"/>
      <c r="V517" s="59"/>
      <c r="W517" s="59"/>
      <c r="X517" s="59"/>
      <c r="Y517" s="59"/>
      <c r="Z517" s="59"/>
    </row>
    <row r="518" spans="1:26" ht="15.75" customHeight="1">
      <c r="A518" s="59"/>
      <c r="B518" s="59"/>
      <c r="C518" s="59"/>
      <c r="D518" s="59"/>
      <c r="E518" s="59"/>
      <c r="F518" s="59"/>
      <c r="G518" s="59"/>
      <c r="H518" s="59"/>
      <c r="I518" s="59"/>
      <c r="J518" s="59"/>
      <c r="K518" s="59"/>
      <c r="L518" s="59"/>
      <c r="M518" s="59"/>
      <c r="N518" s="59"/>
      <c r="O518" s="59"/>
      <c r="P518" s="59"/>
      <c r="Q518" s="59"/>
      <c r="R518" s="59"/>
      <c r="S518" s="59"/>
      <c r="T518" s="59"/>
      <c r="U518" s="59"/>
      <c r="V518" s="59"/>
      <c r="W518" s="59"/>
      <c r="X518" s="59"/>
      <c r="Y518" s="59"/>
      <c r="Z518" s="59"/>
    </row>
    <row r="519" spans="1:26" ht="15.75" customHeight="1">
      <c r="A519" s="59"/>
      <c r="B519" s="59"/>
      <c r="C519" s="59"/>
      <c r="D519" s="59"/>
      <c r="E519" s="59"/>
      <c r="F519" s="59"/>
      <c r="G519" s="59"/>
      <c r="H519" s="59"/>
      <c r="I519" s="59"/>
      <c r="J519" s="59"/>
      <c r="K519" s="59"/>
      <c r="L519" s="59"/>
      <c r="M519" s="59"/>
      <c r="N519" s="59"/>
      <c r="O519" s="59"/>
      <c r="P519" s="59"/>
      <c r="Q519" s="59"/>
      <c r="R519" s="59"/>
      <c r="S519" s="59"/>
      <c r="T519" s="59"/>
      <c r="U519" s="59"/>
      <c r="V519" s="59"/>
      <c r="W519" s="59"/>
      <c r="X519" s="59"/>
      <c r="Y519" s="59"/>
      <c r="Z519" s="59"/>
    </row>
    <row r="520" spans="1:26" ht="15.75" customHeight="1">
      <c r="A520" s="59"/>
      <c r="B520" s="59"/>
      <c r="C520" s="59"/>
      <c r="D520" s="59"/>
      <c r="E520" s="59"/>
      <c r="F520" s="59"/>
      <c r="G520" s="59"/>
      <c r="H520" s="59"/>
      <c r="I520" s="59"/>
      <c r="J520" s="59"/>
      <c r="K520" s="59"/>
      <c r="L520" s="59"/>
      <c r="M520" s="59"/>
      <c r="N520" s="59"/>
      <c r="O520" s="59"/>
      <c r="P520" s="59"/>
      <c r="Q520" s="59"/>
      <c r="R520" s="59"/>
      <c r="S520" s="59"/>
      <c r="T520" s="59"/>
      <c r="U520" s="59"/>
      <c r="V520" s="59"/>
      <c r="W520" s="59"/>
      <c r="X520" s="59"/>
      <c r="Y520" s="59"/>
      <c r="Z520" s="59"/>
    </row>
    <row r="521" spans="1:26" ht="15.75" customHeight="1">
      <c r="A521" s="59"/>
      <c r="B521" s="59"/>
      <c r="C521" s="59"/>
      <c r="D521" s="59"/>
      <c r="E521" s="59"/>
      <c r="F521" s="59"/>
      <c r="G521" s="59"/>
      <c r="H521" s="59"/>
      <c r="I521" s="59"/>
      <c r="J521" s="59"/>
      <c r="K521" s="59"/>
      <c r="L521" s="59"/>
      <c r="M521" s="59"/>
      <c r="N521" s="59"/>
      <c r="O521" s="59"/>
      <c r="P521" s="59"/>
      <c r="Q521" s="59"/>
      <c r="R521" s="59"/>
      <c r="S521" s="59"/>
      <c r="T521" s="59"/>
      <c r="U521" s="59"/>
      <c r="V521" s="59"/>
      <c r="W521" s="59"/>
      <c r="X521" s="59"/>
      <c r="Y521" s="59"/>
      <c r="Z521" s="59"/>
    </row>
    <row r="522" spans="1:26" ht="15.75" customHeight="1">
      <c r="A522" s="59"/>
      <c r="B522" s="59"/>
      <c r="C522" s="59"/>
      <c r="D522" s="59"/>
      <c r="E522" s="59"/>
      <c r="F522" s="59"/>
      <c r="G522" s="59"/>
      <c r="H522" s="59"/>
      <c r="I522" s="59"/>
      <c r="J522" s="59"/>
      <c r="K522" s="59"/>
      <c r="L522" s="59"/>
      <c r="M522" s="59"/>
      <c r="N522" s="59"/>
      <c r="O522" s="59"/>
      <c r="P522" s="59"/>
      <c r="Q522" s="59"/>
      <c r="R522" s="59"/>
      <c r="S522" s="59"/>
      <c r="T522" s="59"/>
      <c r="U522" s="59"/>
      <c r="V522" s="59"/>
      <c r="W522" s="59"/>
      <c r="X522" s="59"/>
      <c r="Y522" s="59"/>
      <c r="Z522" s="59"/>
    </row>
    <row r="523" spans="1:26" ht="15.75" customHeight="1">
      <c r="A523" s="59"/>
      <c r="B523" s="59"/>
      <c r="C523" s="59"/>
      <c r="D523" s="59"/>
      <c r="E523" s="59"/>
      <c r="F523" s="59"/>
      <c r="G523" s="59"/>
      <c r="H523" s="59"/>
      <c r="I523" s="59"/>
      <c r="J523" s="59"/>
      <c r="K523" s="59"/>
      <c r="L523" s="59"/>
      <c r="M523" s="59"/>
      <c r="N523" s="59"/>
      <c r="O523" s="59"/>
      <c r="P523" s="59"/>
      <c r="Q523" s="59"/>
      <c r="R523" s="59"/>
      <c r="S523" s="59"/>
      <c r="T523" s="59"/>
      <c r="U523" s="59"/>
      <c r="V523" s="59"/>
      <c r="W523" s="59"/>
      <c r="X523" s="59"/>
      <c r="Y523" s="59"/>
      <c r="Z523" s="59"/>
    </row>
    <row r="524" spans="1:26" ht="15.75" customHeight="1">
      <c r="A524" s="59"/>
      <c r="B524" s="59"/>
      <c r="C524" s="59"/>
      <c r="D524" s="59"/>
      <c r="E524" s="59"/>
      <c r="F524" s="59"/>
      <c r="G524" s="59"/>
      <c r="H524" s="59"/>
      <c r="I524" s="59"/>
      <c r="J524" s="59"/>
      <c r="K524" s="59"/>
      <c r="L524" s="59"/>
      <c r="M524" s="59"/>
      <c r="N524" s="59"/>
      <c r="O524" s="59"/>
      <c r="P524" s="59"/>
      <c r="Q524" s="59"/>
      <c r="R524" s="59"/>
      <c r="S524" s="59"/>
      <c r="T524" s="59"/>
      <c r="U524" s="59"/>
      <c r="V524" s="59"/>
      <c r="W524" s="59"/>
      <c r="X524" s="59"/>
      <c r="Y524" s="59"/>
      <c r="Z524" s="59"/>
    </row>
    <row r="525" spans="1:26" ht="15.75" customHeight="1">
      <c r="A525" s="59"/>
      <c r="B525" s="59"/>
      <c r="C525" s="59"/>
      <c r="D525" s="59"/>
      <c r="E525" s="59"/>
      <c r="F525" s="59"/>
      <c r="G525" s="59"/>
      <c r="H525" s="59"/>
      <c r="I525" s="59"/>
      <c r="J525" s="59"/>
      <c r="K525" s="59"/>
      <c r="L525" s="59"/>
      <c r="M525" s="59"/>
      <c r="N525" s="59"/>
      <c r="O525" s="59"/>
      <c r="P525" s="59"/>
      <c r="Q525" s="59"/>
      <c r="R525" s="59"/>
      <c r="S525" s="59"/>
      <c r="T525" s="59"/>
      <c r="U525" s="59"/>
      <c r="V525" s="59"/>
      <c r="W525" s="59"/>
      <c r="X525" s="59"/>
      <c r="Y525" s="59"/>
      <c r="Z525" s="59"/>
    </row>
    <row r="526" spans="1:26" ht="15.75" customHeight="1">
      <c r="A526" s="59"/>
      <c r="B526" s="59"/>
      <c r="C526" s="59"/>
      <c r="D526" s="59"/>
      <c r="E526" s="59"/>
      <c r="F526" s="59"/>
      <c r="G526" s="59"/>
      <c r="H526" s="59"/>
      <c r="I526" s="59"/>
      <c r="J526" s="59"/>
      <c r="K526" s="59"/>
      <c r="L526" s="59"/>
      <c r="M526" s="59"/>
      <c r="N526" s="59"/>
      <c r="O526" s="59"/>
      <c r="P526" s="59"/>
      <c r="Q526" s="59"/>
      <c r="R526" s="59"/>
      <c r="S526" s="59"/>
      <c r="T526" s="59"/>
      <c r="U526" s="59"/>
      <c r="V526" s="59"/>
      <c r="W526" s="59"/>
      <c r="X526" s="59"/>
      <c r="Y526" s="59"/>
      <c r="Z526" s="59"/>
    </row>
    <row r="527" spans="1:26" ht="15.75" customHeight="1">
      <c r="A527" s="59"/>
      <c r="B527" s="59"/>
      <c r="C527" s="59"/>
      <c r="D527" s="59"/>
      <c r="E527" s="59"/>
      <c r="F527" s="59"/>
      <c r="G527" s="59"/>
      <c r="H527" s="59"/>
      <c r="I527" s="59"/>
      <c r="J527" s="59"/>
      <c r="K527" s="59"/>
      <c r="L527" s="59"/>
      <c r="M527" s="59"/>
      <c r="N527" s="59"/>
      <c r="O527" s="59"/>
      <c r="P527" s="59"/>
      <c r="Q527" s="59"/>
      <c r="R527" s="59"/>
      <c r="S527" s="59"/>
      <c r="T527" s="59"/>
      <c r="U527" s="59"/>
      <c r="V527" s="59"/>
      <c r="W527" s="59"/>
      <c r="X527" s="59"/>
      <c r="Y527" s="59"/>
      <c r="Z527" s="59"/>
    </row>
    <row r="528" spans="1:26" ht="15.75" customHeight="1">
      <c r="A528" s="59"/>
      <c r="B528" s="59"/>
      <c r="C528" s="59"/>
      <c r="D528" s="59"/>
      <c r="E528" s="59"/>
      <c r="F528" s="59"/>
      <c r="G528" s="59"/>
      <c r="H528" s="59"/>
      <c r="I528" s="59"/>
      <c r="J528" s="59"/>
      <c r="K528" s="59"/>
      <c r="L528" s="59"/>
      <c r="M528" s="59"/>
      <c r="N528" s="59"/>
      <c r="O528" s="59"/>
      <c r="P528" s="59"/>
      <c r="Q528" s="59"/>
      <c r="R528" s="59"/>
      <c r="S528" s="59"/>
      <c r="T528" s="59"/>
      <c r="U528" s="59"/>
      <c r="V528" s="59"/>
      <c r="W528" s="59"/>
      <c r="X528" s="59"/>
      <c r="Y528" s="59"/>
      <c r="Z528" s="59"/>
    </row>
    <row r="529" spans="1:26" ht="15.75" customHeight="1">
      <c r="A529" s="59"/>
      <c r="B529" s="59"/>
      <c r="C529" s="59"/>
      <c r="D529" s="59"/>
      <c r="E529" s="59"/>
      <c r="F529" s="59"/>
      <c r="G529" s="59"/>
      <c r="H529" s="59"/>
      <c r="I529" s="59"/>
      <c r="J529" s="59"/>
      <c r="K529" s="59"/>
      <c r="L529" s="59"/>
      <c r="M529" s="59"/>
      <c r="N529" s="59"/>
      <c r="O529" s="59"/>
      <c r="P529" s="59"/>
      <c r="Q529" s="59"/>
      <c r="R529" s="59"/>
      <c r="S529" s="59"/>
      <c r="T529" s="59"/>
      <c r="U529" s="59"/>
      <c r="V529" s="59"/>
      <c r="W529" s="59"/>
      <c r="X529" s="59"/>
      <c r="Y529" s="59"/>
      <c r="Z529" s="59"/>
    </row>
    <row r="530" spans="1:26" ht="15.75" customHeight="1">
      <c r="A530" s="59"/>
      <c r="B530" s="59"/>
      <c r="C530" s="59"/>
      <c r="D530" s="59"/>
      <c r="E530" s="59"/>
      <c r="F530" s="59"/>
      <c r="G530" s="59"/>
      <c r="H530" s="59"/>
      <c r="I530" s="59"/>
      <c r="J530" s="59"/>
      <c r="K530" s="59"/>
      <c r="L530" s="59"/>
      <c r="M530" s="59"/>
      <c r="N530" s="59"/>
      <c r="O530" s="59"/>
      <c r="P530" s="59"/>
      <c r="Q530" s="59"/>
      <c r="R530" s="59"/>
      <c r="S530" s="59"/>
      <c r="T530" s="59"/>
      <c r="U530" s="59"/>
      <c r="V530" s="59"/>
      <c r="W530" s="59"/>
      <c r="X530" s="59"/>
      <c r="Y530" s="59"/>
      <c r="Z530" s="59"/>
    </row>
    <row r="531" spans="1:26" ht="15.75" customHeight="1">
      <c r="A531" s="59"/>
      <c r="B531" s="59"/>
      <c r="C531" s="59"/>
      <c r="D531" s="59"/>
      <c r="E531" s="59"/>
      <c r="F531" s="59"/>
      <c r="G531" s="59"/>
      <c r="H531" s="59"/>
      <c r="I531" s="59"/>
      <c r="J531" s="59"/>
      <c r="K531" s="59"/>
      <c r="L531" s="59"/>
      <c r="M531" s="59"/>
      <c r="N531" s="59"/>
      <c r="O531" s="59"/>
      <c r="P531" s="59"/>
      <c r="Q531" s="59"/>
      <c r="R531" s="59"/>
      <c r="S531" s="59"/>
      <c r="T531" s="59"/>
      <c r="U531" s="59"/>
      <c r="V531" s="59"/>
      <c r="W531" s="59"/>
      <c r="X531" s="59"/>
      <c r="Y531" s="59"/>
      <c r="Z531" s="59"/>
    </row>
    <row r="532" spans="1:26" ht="15.75" customHeight="1">
      <c r="A532" s="59"/>
      <c r="B532" s="59"/>
      <c r="C532" s="59"/>
      <c r="D532" s="59"/>
      <c r="E532" s="59"/>
      <c r="F532" s="59"/>
      <c r="G532" s="59"/>
      <c r="H532" s="59"/>
      <c r="I532" s="59"/>
      <c r="J532" s="59"/>
      <c r="K532" s="59"/>
      <c r="L532" s="59"/>
      <c r="M532" s="59"/>
      <c r="N532" s="59"/>
      <c r="O532" s="59"/>
      <c r="P532" s="59"/>
      <c r="Q532" s="59"/>
      <c r="R532" s="59"/>
      <c r="S532" s="59"/>
      <c r="T532" s="59"/>
      <c r="U532" s="59"/>
      <c r="V532" s="59"/>
      <c r="W532" s="59"/>
      <c r="X532" s="59"/>
      <c r="Y532" s="59"/>
      <c r="Z532" s="59"/>
    </row>
    <row r="533" spans="1:26" ht="15.75" customHeight="1">
      <c r="A533" s="59"/>
      <c r="B533" s="59"/>
      <c r="C533" s="59"/>
      <c r="D533" s="59"/>
      <c r="E533" s="59"/>
      <c r="F533" s="59"/>
      <c r="G533" s="59"/>
      <c r="H533" s="59"/>
      <c r="I533" s="59"/>
      <c r="J533" s="59"/>
      <c r="K533" s="59"/>
      <c r="L533" s="59"/>
      <c r="M533" s="59"/>
      <c r="N533" s="59"/>
      <c r="O533" s="59"/>
      <c r="P533" s="59"/>
      <c r="Q533" s="59"/>
      <c r="R533" s="59"/>
      <c r="S533" s="59"/>
      <c r="T533" s="59"/>
      <c r="U533" s="59"/>
      <c r="V533" s="59"/>
      <c r="W533" s="59"/>
      <c r="X533" s="59"/>
      <c r="Y533" s="59"/>
      <c r="Z533" s="59"/>
    </row>
    <row r="534" spans="1:26" ht="15.75" customHeight="1">
      <c r="A534" s="59"/>
      <c r="B534" s="59"/>
      <c r="C534" s="59"/>
      <c r="D534" s="59"/>
      <c r="E534" s="59"/>
      <c r="F534" s="59"/>
      <c r="G534" s="59"/>
      <c r="H534" s="59"/>
      <c r="I534" s="59"/>
      <c r="J534" s="59"/>
      <c r="K534" s="59"/>
      <c r="L534" s="59"/>
      <c r="M534" s="59"/>
      <c r="N534" s="59"/>
      <c r="O534" s="59"/>
      <c r="P534" s="59"/>
      <c r="Q534" s="59"/>
      <c r="R534" s="59"/>
      <c r="S534" s="59"/>
      <c r="T534" s="59"/>
      <c r="U534" s="59"/>
      <c r="V534" s="59"/>
      <c r="W534" s="59"/>
      <c r="X534" s="59"/>
      <c r="Y534" s="59"/>
      <c r="Z534" s="59"/>
    </row>
    <row r="535" spans="1:26" ht="15.75" customHeight="1">
      <c r="A535" s="59"/>
      <c r="B535" s="59"/>
      <c r="C535" s="59"/>
      <c r="D535" s="59"/>
      <c r="E535" s="59"/>
      <c r="F535" s="59"/>
      <c r="G535" s="59"/>
      <c r="H535" s="59"/>
      <c r="I535" s="59"/>
      <c r="J535" s="59"/>
      <c r="K535" s="59"/>
      <c r="L535" s="59"/>
      <c r="M535" s="59"/>
      <c r="N535" s="59"/>
      <c r="O535" s="59"/>
      <c r="P535" s="59"/>
      <c r="Q535" s="59"/>
      <c r="R535" s="59"/>
      <c r="S535" s="59"/>
      <c r="T535" s="59"/>
      <c r="U535" s="59"/>
      <c r="V535" s="59"/>
      <c r="W535" s="59"/>
      <c r="X535" s="59"/>
      <c r="Y535" s="59"/>
      <c r="Z535" s="59"/>
    </row>
    <row r="536" spans="1:26" ht="15.75" customHeight="1">
      <c r="A536" s="59"/>
      <c r="B536" s="59"/>
      <c r="C536" s="59"/>
      <c r="D536" s="59"/>
      <c r="E536" s="59"/>
      <c r="F536" s="59"/>
      <c r="G536" s="59"/>
      <c r="H536" s="59"/>
      <c r="I536" s="59"/>
      <c r="J536" s="59"/>
      <c r="K536" s="59"/>
      <c r="L536" s="59"/>
      <c r="M536" s="59"/>
      <c r="N536" s="59"/>
      <c r="O536" s="59"/>
      <c r="P536" s="59"/>
      <c r="Q536" s="59"/>
      <c r="R536" s="59"/>
      <c r="S536" s="59"/>
      <c r="T536" s="59"/>
      <c r="U536" s="59"/>
      <c r="V536" s="59"/>
      <c r="W536" s="59"/>
      <c r="X536" s="59"/>
      <c r="Y536" s="59"/>
      <c r="Z536" s="59"/>
    </row>
    <row r="537" spans="1:26" ht="15.75" customHeight="1">
      <c r="A537" s="59"/>
      <c r="B537" s="59"/>
      <c r="C537" s="59"/>
      <c r="D537" s="59"/>
      <c r="E537" s="59"/>
      <c r="F537" s="59"/>
      <c r="G537" s="59"/>
      <c r="H537" s="59"/>
      <c r="I537" s="59"/>
      <c r="J537" s="59"/>
      <c r="K537" s="59"/>
      <c r="L537" s="59"/>
      <c r="M537" s="59"/>
      <c r="N537" s="59"/>
      <c r="O537" s="59"/>
      <c r="P537" s="59"/>
      <c r="Q537" s="59"/>
      <c r="R537" s="59"/>
      <c r="S537" s="59"/>
      <c r="T537" s="59"/>
      <c r="U537" s="59"/>
      <c r="V537" s="59"/>
      <c r="W537" s="59"/>
      <c r="X537" s="59"/>
      <c r="Y537" s="59"/>
      <c r="Z537" s="59"/>
    </row>
    <row r="538" spans="1:26" ht="15.75" customHeight="1">
      <c r="A538" s="59"/>
      <c r="B538" s="59"/>
      <c r="C538" s="59"/>
      <c r="D538" s="59"/>
      <c r="E538" s="59"/>
      <c r="F538" s="59"/>
      <c r="G538" s="59"/>
      <c r="H538" s="59"/>
      <c r="I538" s="59"/>
      <c r="J538" s="59"/>
      <c r="K538" s="59"/>
      <c r="L538" s="59"/>
      <c r="M538" s="59"/>
      <c r="N538" s="59"/>
      <c r="O538" s="59"/>
      <c r="P538" s="59"/>
      <c r="Q538" s="59"/>
      <c r="R538" s="59"/>
      <c r="S538" s="59"/>
      <c r="T538" s="59"/>
      <c r="U538" s="59"/>
      <c r="V538" s="59"/>
      <c r="W538" s="59"/>
      <c r="X538" s="59"/>
      <c r="Y538" s="59"/>
      <c r="Z538" s="59"/>
    </row>
    <row r="539" spans="1:26" ht="15.75" customHeight="1">
      <c r="A539" s="59"/>
      <c r="B539" s="59"/>
      <c r="C539" s="59"/>
      <c r="D539" s="59"/>
      <c r="E539" s="59"/>
      <c r="F539" s="59"/>
      <c r="G539" s="59"/>
      <c r="H539" s="59"/>
      <c r="I539" s="59"/>
      <c r="J539" s="59"/>
      <c r="K539" s="59"/>
      <c r="L539" s="59"/>
      <c r="M539" s="59"/>
      <c r="N539" s="59"/>
      <c r="O539" s="59"/>
      <c r="P539" s="59"/>
      <c r="Q539" s="59"/>
      <c r="R539" s="59"/>
      <c r="S539" s="59"/>
      <c r="T539" s="59"/>
      <c r="U539" s="59"/>
      <c r="V539" s="59"/>
      <c r="W539" s="59"/>
      <c r="X539" s="59"/>
      <c r="Y539" s="59"/>
      <c r="Z539" s="59"/>
    </row>
    <row r="540" spans="1:26" ht="15.75" customHeight="1">
      <c r="A540" s="59"/>
      <c r="B540" s="59"/>
      <c r="C540" s="59"/>
      <c r="D540" s="59"/>
      <c r="E540" s="59"/>
      <c r="F540" s="59"/>
      <c r="G540" s="59"/>
      <c r="H540" s="59"/>
      <c r="I540" s="59"/>
      <c r="J540" s="59"/>
      <c r="K540" s="59"/>
      <c r="L540" s="59"/>
      <c r="M540" s="59"/>
      <c r="N540" s="59"/>
      <c r="O540" s="59"/>
      <c r="P540" s="59"/>
      <c r="Q540" s="59"/>
      <c r="R540" s="59"/>
      <c r="S540" s="59"/>
      <c r="T540" s="59"/>
      <c r="U540" s="59"/>
      <c r="V540" s="59"/>
      <c r="W540" s="59"/>
      <c r="X540" s="59"/>
      <c r="Y540" s="59"/>
      <c r="Z540" s="59"/>
    </row>
    <row r="541" spans="1:26" ht="15.75" customHeight="1">
      <c r="A541" s="59"/>
      <c r="B541" s="59"/>
      <c r="C541" s="59"/>
      <c r="D541" s="59"/>
      <c r="E541" s="59"/>
      <c r="F541" s="59"/>
      <c r="G541" s="59"/>
      <c r="H541" s="59"/>
      <c r="I541" s="59"/>
      <c r="J541" s="59"/>
      <c r="K541" s="59"/>
      <c r="L541" s="59"/>
      <c r="M541" s="59"/>
      <c r="N541" s="59"/>
      <c r="O541" s="59"/>
      <c r="P541" s="59"/>
      <c r="Q541" s="59"/>
      <c r="R541" s="59"/>
      <c r="S541" s="59"/>
      <c r="T541" s="59"/>
      <c r="U541" s="59"/>
      <c r="V541" s="59"/>
      <c r="W541" s="59"/>
      <c r="X541" s="59"/>
      <c r="Y541" s="59"/>
      <c r="Z541" s="59"/>
    </row>
    <row r="542" spans="1:26" ht="15.75" customHeight="1">
      <c r="A542" s="59"/>
      <c r="B542" s="59"/>
      <c r="C542" s="59"/>
      <c r="D542" s="59"/>
      <c r="E542" s="59"/>
      <c r="F542" s="59"/>
      <c r="G542" s="59"/>
      <c r="H542" s="59"/>
      <c r="I542" s="59"/>
      <c r="J542" s="59"/>
      <c r="K542" s="59"/>
      <c r="L542" s="59"/>
      <c r="M542" s="59"/>
      <c r="N542" s="59"/>
      <c r="O542" s="59"/>
      <c r="P542" s="59"/>
      <c r="Q542" s="59"/>
      <c r="R542" s="59"/>
      <c r="S542" s="59"/>
      <c r="T542" s="59"/>
      <c r="U542" s="59"/>
      <c r="V542" s="59"/>
      <c r="W542" s="59"/>
      <c r="X542" s="59"/>
      <c r="Y542" s="59"/>
      <c r="Z542" s="59"/>
    </row>
    <row r="543" spans="1:26" ht="15.75" customHeight="1">
      <c r="A543" s="59"/>
      <c r="B543" s="59"/>
      <c r="C543" s="59"/>
      <c r="D543" s="59"/>
      <c r="E543" s="59"/>
      <c r="F543" s="59"/>
      <c r="G543" s="59"/>
      <c r="H543" s="59"/>
      <c r="I543" s="59"/>
      <c r="J543" s="59"/>
      <c r="K543" s="59"/>
      <c r="L543" s="59"/>
      <c r="M543" s="59"/>
      <c r="N543" s="59"/>
      <c r="O543" s="59"/>
      <c r="P543" s="59"/>
      <c r="Q543" s="59"/>
      <c r="R543" s="59"/>
      <c r="S543" s="59"/>
      <c r="T543" s="59"/>
      <c r="U543" s="59"/>
      <c r="V543" s="59"/>
      <c r="W543" s="59"/>
      <c r="X543" s="59"/>
      <c r="Y543" s="59"/>
      <c r="Z543" s="59"/>
    </row>
    <row r="544" spans="1:26" ht="15.75" customHeight="1">
      <c r="A544" s="59"/>
      <c r="B544" s="59"/>
      <c r="C544" s="59"/>
      <c r="D544" s="59"/>
      <c r="E544" s="59"/>
      <c r="F544" s="59"/>
      <c r="G544" s="59"/>
      <c r="H544" s="59"/>
      <c r="I544" s="59"/>
      <c r="J544" s="59"/>
      <c r="K544" s="59"/>
      <c r="L544" s="59"/>
      <c r="M544" s="59"/>
      <c r="N544" s="59"/>
      <c r="O544" s="59"/>
      <c r="P544" s="59"/>
      <c r="Q544" s="59"/>
      <c r="R544" s="59"/>
      <c r="S544" s="59"/>
      <c r="T544" s="59"/>
      <c r="U544" s="59"/>
      <c r="V544" s="59"/>
      <c r="W544" s="59"/>
      <c r="X544" s="59"/>
      <c r="Y544" s="59"/>
      <c r="Z544" s="59"/>
    </row>
    <row r="545" spans="1:26" ht="15.75" customHeight="1">
      <c r="A545" s="59"/>
      <c r="B545" s="59"/>
      <c r="C545" s="59"/>
      <c r="D545" s="59"/>
      <c r="E545" s="59"/>
      <c r="F545" s="59"/>
      <c r="G545" s="59"/>
      <c r="H545" s="59"/>
      <c r="I545" s="59"/>
      <c r="J545" s="59"/>
      <c r="K545" s="59"/>
      <c r="L545" s="59"/>
      <c r="M545" s="59"/>
      <c r="N545" s="59"/>
      <c r="O545" s="59"/>
      <c r="P545" s="59"/>
      <c r="Q545" s="59"/>
      <c r="R545" s="59"/>
      <c r="S545" s="59"/>
      <c r="T545" s="59"/>
      <c r="U545" s="59"/>
      <c r="V545" s="59"/>
      <c r="W545" s="59"/>
      <c r="X545" s="59"/>
      <c r="Y545" s="59"/>
      <c r="Z545" s="59"/>
    </row>
    <row r="546" spans="1:26" ht="15.75" customHeight="1">
      <c r="A546" s="59"/>
      <c r="B546" s="59"/>
      <c r="C546" s="59"/>
      <c r="D546" s="59"/>
      <c r="E546" s="59"/>
      <c r="F546" s="59"/>
      <c r="G546" s="59"/>
      <c r="H546" s="59"/>
      <c r="I546" s="59"/>
      <c r="J546" s="59"/>
      <c r="K546" s="59"/>
      <c r="L546" s="59"/>
      <c r="M546" s="59"/>
      <c r="N546" s="59"/>
      <c r="O546" s="59"/>
      <c r="P546" s="59"/>
      <c r="Q546" s="59"/>
      <c r="R546" s="59"/>
      <c r="S546" s="59"/>
      <c r="T546" s="59"/>
      <c r="U546" s="59"/>
      <c r="V546" s="59"/>
      <c r="W546" s="59"/>
      <c r="X546" s="59"/>
      <c r="Y546" s="59"/>
      <c r="Z546" s="59"/>
    </row>
    <row r="547" spans="1:26" ht="15.75" customHeight="1">
      <c r="A547" s="59"/>
      <c r="B547" s="59"/>
      <c r="C547" s="59"/>
      <c r="D547" s="59"/>
      <c r="E547" s="59"/>
      <c r="F547" s="59"/>
      <c r="G547" s="59"/>
      <c r="H547" s="59"/>
      <c r="I547" s="59"/>
      <c r="J547" s="59"/>
      <c r="K547" s="59"/>
      <c r="L547" s="59"/>
      <c r="M547" s="59"/>
      <c r="N547" s="59"/>
      <c r="O547" s="59"/>
      <c r="P547" s="59"/>
      <c r="Q547" s="59"/>
      <c r="R547" s="59"/>
      <c r="S547" s="59"/>
      <c r="T547" s="59"/>
      <c r="U547" s="59"/>
      <c r="V547" s="59"/>
      <c r="W547" s="59"/>
      <c r="X547" s="59"/>
      <c r="Y547" s="59"/>
      <c r="Z547" s="59"/>
    </row>
    <row r="548" spans="1:26" ht="15.75" customHeight="1">
      <c r="A548" s="59"/>
      <c r="B548" s="59"/>
      <c r="C548" s="59"/>
      <c r="D548" s="59"/>
      <c r="E548" s="59"/>
      <c r="F548" s="59"/>
      <c r="G548" s="59"/>
      <c r="H548" s="59"/>
      <c r="I548" s="59"/>
      <c r="J548" s="59"/>
      <c r="K548" s="59"/>
      <c r="L548" s="59"/>
      <c r="M548" s="59"/>
      <c r="N548" s="59"/>
      <c r="O548" s="59"/>
      <c r="P548" s="59"/>
      <c r="Q548" s="59"/>
      <c r="R548" s="59"/>
      <c r="S548" s="59"/>
      <c r="T548" s="59"/>
      <c r="U548" s="59"/>
      <c r="V548" s="59"/>
      <c r="W548" s="59"/>
      <c r="X548" s="59"/>
      <c r="Y548" s="59"/>
      <c r="Z548" s="59"/>
    </row>
    <row r="549" spans="1:26" ht="15.75" customHeight="1">
      <c r="A549" s="59"/>
      <c r="B549" s="59"/>
      <c r="C549" s="59"/>
      <c r="D549" s="59"/>
      <c r="E549" s="59"/>
      <c r="F549" s="59"/>
      <c r="G549" s="59"/>
      <c r="H549" s="59"/>
      <c r="I549" s="59"/>
      <c r="J549" s="59"/>
      <c r="K549" s="59"/>
      <c r="L549" s="59"/>
      <c r="M549" s="59"/>
      <c r="N549" s="59"/>
      <c r="O549" s="59"/>
      <c r="P549" s="59"/>
      <c r="Q549" s="59"/>
      <c r="R549" s="59"/>
      <c r="S549" s="59"/>
      <c r="T549" s="59"/>
      <c r="U549" s="59"/>
      <c r="V549" s="59"/>
      <c r="W549" s="59"/>
      <c r="X549" s="59"/>
      <c r="Y549" s="59"/>
      <c r="Z549" s="59"/>
    </row>
    <row r="550" spans="1:26" ht="15.75" customHeight="1">
      <c r="A550" s="59"/>
      <c r="B550" s="59"/>
      <c r="C550" s="59"/>
      <c r="D550" s="59"/>
      <c r="E550" s="59"/>
      <c r="F550" s="59"/>
      <c r="G550" s="59"/>
      <c r="H550" s="59"/>
      <c r="I550" s="59"/>
      <c r="J550" s="59"/>
      <c r="K550" s="59"/>
      <c r="L550" s="59"/>
      <c r="M550" s="59"/>
      <c r="N550" s="59"/>
      <c r="O550" s="59"/>
      <c r="P550" s="59"/>
      <c r="Q550" s="59"/>
      <c r="R550" s="59"/>
      <c r="S550" s="59"/>
      <c r="T550" s="59"/>
      <c r="U550" s="59"/>
      <c r="V550" s="59"/>
      <c r="W550" s="59"/>
      <c r="X550" s="59"/>
      <c r="Y550" s="59"/>
      <c r="Z550" s="59"/>
    </row>
    <row r="551" spans="1:26" ht="15.75" customHeight="1">
      <c r="A551" s="59"/>
      <c r="B551" s="59"/>
      <c r="C551" s="59"/>
      <c r="D551" s="59"/>
      <c r="E551" s="59"/>
      <c r="F551" s="59"/>
      <c r="G551" s="59"/>
      <c r="H551" s="59"/>
      <c r="I551" s="59"/>
      <c r="J551" s="59"/>
      <c r="K551" s="59"/>
      <c r="L551" s="59"/>
      <c r="M551" s="59"/>
      <c r="N551" s="59"/>
      <c r="O551" s="59"/>
      <c r="P551" s="59"/>
      <c r="Q551" s="59"/>
      <c r="R551" s="59"/>
      <c r="S551" s="59"/>
      <c r="T551" s="59"/>
      <c r="U551" s="59"/>
      <c r="V551" s="59"/>
      <c r="W551" s="59"/>
      <c r="X551" s="59"/>
      <c r="Y551" s="59"/>
      <c r="Z551" s="59"/>
    </row>
    <row r="552" spans="1:26" ht="15.75" customHeight="1">
      <c r="A552" s="59"/>
      <c r="B552" s="59"/>
      <c r="C552" s="59"/>
      <c r="D552" s="59"/>
      <c r="E552" s="59"/>
      <c r="F552" s="59"/>
      <c r="G552" s="59"/>
      <c r="H552" s="59"/>
      <c r="I552" s="59"/>
      <c r="J552" s="59"/>
      <c r="K552" s="59"/>
      <c r="L552" s="59"/>
      <c r="M552" s="59"/>
      <c r="N552" s="59"/>
      <c r="O552" s="59"/>
      <c r="P552" s="59"/>
      <c r="Q552" s="59"/>
      <c r="R552" s="59"/>
      <c r="S552" s="59"/>
      <c r="T552" s="59"/>
      <c r="U552" s="59"/>
      <c r="V552" s="59"/>
      <c r="W552" s="59"/>
      <c r="X552" s="59"/>
      <c r="Y552" s="59"/>
      <c r="Z552" s="59"/>
    </row>
    <row r="553" spans="1:26" ht="15.75" customHeight="1">
      <c r="A553" s="59"/>
      <c r="B553" s="59"/>
      <c r="C553" s="59"/>
      <c r="D553" s="59"/>
      <c r="E553" s="59"/>
      <c r="F553" s="59"/>
      <c r="G553" s="59"/>
      <c r="H553" s="59"/>
      <c r="I553" s="59"/>
      <c r="J553" s="59"/>
      <c r="K553" s="59"/>
      <c r="L553" s="59"/>
      <c r="M553" s="59"/>
      <c r="N553" s="59"/>
      <c r="O553" s="59"/>
      <c r="P553" s="59"/>
      <c r="Q553" s="59"/>
      <c r="R553" s="59"/>
      <c r="S553" s="59"/>
      <c r="T553" s="59"/>
      <c r="U553" s="59"/>
      <c r="V553" s="59"/>
      <c r="W553" s="59"/>
      <c r="X553" s="59"/>
      <c r="Y553" s="59"/>
      <c r="Z553" s="59"/>
    </row>
    <row r="554" spans="1:26" ht="15.75" customHeight="1">
      <c r="A554" s="59"/>
      <c r="B554" s="59"/>
      <c r="C554" s="59"/>
      <c r="D554" s="59"/>
      <c r="E554" s="59"/>
      <c r="F554" s="59"/>
      <c r="G554" s="59"/>
      <c r="H554" s="59"/>
      <c r="I554" s="59"/>
      <c r="J554" s="59"/>
      <c r="K554" s="59"/>
      <c r="L554" s="59"/>
      <c r="M554" s="59"/>
      <c r="N554" s="59"/>
      <c r="O554" s="59"/>
      <c r="P554" s="59"/>
      <c r="Q554" s="59"/>
      <c r="R554" s="59"/>
      <c r="S554" s="59"/>
      <c r="T554" s="59"/>
      <c r="U554" s="59"/>
      <c r="V554" s="59"/>
      <c r="W554" s="59"/>
      <c r="X554" s="59"/>
      <c r="Y554" s="59"/>
      <c r="Z554" s="59"/>
    </row>
    <row r="555" spans="1:26" ht="15.75" customHeight="1">
      <c r="A555" s="59"/>
      <c r="B555" s="59"/>
      <c r="C555" s="59"/>
      <c r="D555" s="59"/>
      <c r="E555" s="59"/>
      <c r="F555" s="59"/>
      <c r="G555" s="59"/>
      <c r="H555" s="59"/>
      <c r="I555" s="59"/>
      <c r="J555" s="59"/>
      <c r="K555" s="59"/>
      <c r="L555" s="59"/>
      <c r="M555" s="59"/>
      <c r="N555" s="59"/>
      <c r="O555" s="59"/>
      <c r="P555" s="59"/>
      <c r="Q555" s="59"/>
      <c r="R555" s="59"/>
      <c r="S555" s="59"/>
      <c r="T555" s="59"/>
      <c r="U555" s="59"/>
      <c r="V555" s="59"/>
      <c r="W555" s="59"/>
      <c r="X555" s="59"/>
      <c r="Y555" s="59"/>
      <c r="Z555" s="59"/>
    </row>
    <row r="556" spans="1:26" ht="15.75" customHeight="1">
      <c r="A556" s="59"/>
      <c r="B556" s="59"/>
      <c r="C556" s="59"/>
      <c r="D556" s="59"/>
      <c r="E556" s="59"/>
      <c r="F556" s="59"/>
      <c r="G556" s="59"/>
      <c r="H556" s="59"/>
      <c r="I556" s="59"/>
      <c r="J556" s="59"/>
      <c r="K556" s="59"/>
      <c r="L556" s="59"/>
      <c r="M556" s="59"/>
      <c r="N556" s="59"/>
      <c r="O556" s="59"/>
      <c r="P556" s="59"/>
      <c r="Q556" s="59"/>
      <c r="R556" s="59"/>
      <c r="S556" s="59"/>
      <c r="T556" s="59"/>
      <c r="U556" s="59"/>
      <c r="V556" s="59"/>
      <c r="W556" s="59"/>
      <c r="X556" s="59"/>
      <c r="Y556" s="59"/>
      <c r="Z556" s="59"/>
    </row>
    <row r="557" spans="1:26" ht="15.75" customHeight="1">
      <c r="A557" s="59"/>
      <c r="B557" s="59"/>
      <c r="C557" s="59"/>
      <c r="D557" s="59"/>
      <c r="E557" s="59"/>
      <c r="F557" s="59"/>
      <c r="G557" s="59"/>
      <c r="H557" s="59"/>
      <c r="I557" s="59"/>
      <c r="J557" s="59"/>
      <c r="K557" s="59"/>
      <c r="L557" s="59"/>
      <c r="M557" s="59"/>
      <c r="N557" s="59"/>
      <c r="O557" s="59"/>
      <c r="P557" s="59"/>
      <c r="Q557" s="59"/>
      <c r="R557" s="59"/>
      <c r="S557" s="59"/>
      <c r="T557" s="59"/>
      <c r="U557" s="59"/>
      <c r="V557" s="59"/>
      <c r="W557" s="59"/>
      <c r="X557" s="59"/>
      <c r="Y557" s="59"/>
      <c r="Z557" s="59"/>
    </row>
    <row r="558" spans="1:26" ht="15.75" customHeight="1">
      <c r="A558" s="59"/>
      <c r="B558" s="59"/>
      <c r="C558" s="59"/>
      <c r="D558" s="59"/>
      <c r="E558" s="59"/>
      <c r="F558" s="59"/>
      <c r="G558" s="59"/>
      <c r="H558" s="59"/>
      <c r="I558" s="59"/>
      <c r="J558" s="59"/>
      <c r="K558" s="59"/>
      <c r="L558" s="59"/>
      <c r="M558" s="59"/>
      <c r="N558" s="59"/>
      <c r="O558" s="59"/>
      <c r="P558" s="59"/>
      <c r="Q558" s="59"/>
      <c r="R558" s="59"/>
      <c r="S558" s="59"/>
      <c r="T558" s="59"/>
      <c r="U558" s="59"/>
      <c r="V558" s="59"/>
      <c r="W558" s="59"/>
      <c r="X558" s="59"/>
      <c r="Y558" s="59"/>
      <c r="Z558" s="59"/>
    </row>
    <row r="559" spans="1:26" ht="15.75" customHeight="1">
      <c r="A559" s="59"/>
      <c r="B559" s="59"/>
      <c r="C559" s="59"/>
      <c r="D559" s="59"/>
      <c r="E559" s="59"/>
      <c r="F559" s="59"/>
      <c r="G559" s="59"/>
      <c r="H559" s="59"/>
      <c r="I559" s="59"/>
      <c r="J559" s="59"/>
      <c r="K559" s="59"/>
      <c r="L559" s="59"/>
      <c r="M559" s="59"/>
      <c r="N559" s="59"/>
      <c r="O559" s="59"/>
      <c r="P559" s="59"/>
      <c r="Q559" s="59"/>
      <c r="R559" s="59"/>
      <c r="S559" s="59"/>
      <c r="T559" s="59"/>
      <c r="U559" s="59"/>
      <c r="V559" s="59"/>
      <c r="W559" s="59"/>
      <c r="X559" s="59"/>
      <c r="Y559" s="59"/>
      <c r="Z559" s="59"/>
    </row>
    <row r="560" spans="1:26" ht="15.75" customHeight="1">
      <c r="A560" s="59"/>
      <c r="B560" s="59"/>
      <c r="C560" s="59"/>
      <c r="D560" s="59"/>
      <c r="E560" s="59"/>
      <c r="F560" s="59"/>
      <c r="G560" s="59"/>
      <c r="H560" s="59"/>
      <c r="I560" s="59"/>
      <c r="J560" s="59"/>
      <c r="K560" s="59"/>
      <c r="L560" s="59"/>
      <c r="M560" s="59"/>
      <c r="N560" s="59"/>
      <c r="O560" s="59"/>
      <c r="P560" s="59"/>
      <c r="Q560" s="59"/>
      <c r="R560" s="59"/>
      <c r="S560" s="59"/>
      <c r="T560" s="59"/>
      <c r="U560" s="59"/>
      <c r="V560" s="59"/>
      <c r="W560" s="59"/>
      <c r="X560" s="59"/>
      <c r="Y560" s="59"/>
      <c r="Z560" s="59"/>
    </row>
    <row r="561" spans="1:26" ht="15.75" customHeight="1">
      <c r="A561" s="59"/>
      <c r="B561" s="59"/>
      <c r="C561" s="59"/>
      <c r="D561" s="59"/>
      <c r="E561" s="59"/>
      <c r="F561" s="59"/>
      <c r="G561" s="59"/>
      <c r="H561" s="59"/>
      <c r="I561" s="59"/>
      <c r="J561" s="59"/>
      <c r="K561" s="59"/>
      <c r="L561" s="59"/>
      <c r="M561" s="59"/>
      <c r="N561" s="59"/>
      <c r="O561" s="59"/>
      <c r="P561" s="59"/>
      <c r="Q561" s="59"/>
      <c r="R561" s="59"/>
      <c r="S561" s="59"/>
      <c r="T561" s="59"/>
      <c r="U561" s="59"/>
      <c r="V561" s="59"/>
      <c r="W561" s="59"/>
      <c r="X561" s="59"/>
      <c r="Y561" s="59"/>
      <c r="Z561" s="59"/>
    </row>
    <row r="562" spans="1:26" ht="15.75" customHeight="1">
      <c r="A562" s="59"/>
      <c r="B562" s="59"/>
      <c r="C562" s="59"/>
      <c r="D562" s="59"/>
      <c r="E562" s="59"/>
      <c r="F562" s="59"/>
      <c r="G562" s="59"/>
      <c r="H562" s="59"/>
      <c r="I562" s="59"/>
      <c r="J562" s="59"/>
      <c r="K562" s="59"/>
      <c r="L562" s="59"/>
      <c r="M562" s="59"/>
      <c r="N562" s="59"/>
      <c r="O562" s="59"/>
      <c r="P562" s="59"/>
      <c r="Q562" s="59"/>
      <c r="R562" s="59"/>
      <c r="S562" s="59"/>
      <c r="T562" s="59"/>
      <c r="U562" s="59"/>
      <c r="V562" s="59"/>
      <c r="W562" s="59"/>
      <c r="X562" s="59"/>
      <c r="Y562" s="59"/>
      <c r="Z562" s="59"/>
    </row>
    <row r="563" spans="1:26" ht="15.75" customHeight="1">
      <c r="A563" s="59"/>
      <c r="B563" s="59"/>
      <c r="C563" s="59"/>
      <c r="D563" s="59"/>
      <c r="E563" s="59"/>
      <c r="F563" s="59"/>
      <c r="G563" s="59"/>
      <c r="H563" s="59"/>
      <c r="I563" s="59"/>
      <c r="J563" s="59"/>
      <c r="K563" s="59"/>
      <c r="L563" s="59"/>
      <c r="M563" s="59"/>
      <c r="N563" s="59"/>
      <c r="O563" s="59"/>
      <c r="P563" s="59"/>
      <c r="Q563" s="59"/>
      <c r="R563" s="59"/>
      <c r="S563" s="59"/>
      <c r="T563" s="59"/>
      <c r="U563" s="59"/>
      <c r="V563" s="59"/>
      <c r="W563" s="59"/>
      <c r="X563" s="59"/>
      <c r="Y563" s="59"/>
      <c r="Z563" s="59"/>
    </row>
    <row r="564" spans="1:26" ht="15.75" customHeight="1">
      <c r="A564" s="59"/>
      <c r="B564" s="59"/>
      <c r="C564" s="59"/>
      <c r="D564" s="59"/>
      <c r="E564" s="59"/>
      <c r="F564" s="59"/>
      <c r="G564" s="59"/>
      <c r="H564" s="59"/>
      <c r="I564" s="59"/>
      <c r="J564" s="59"/>
      <c r="K564" s="59"/>
      <c r="L564" s="59"/>
      <c r="M564" s="59"/>
      <c r="N564" s="59"/>
      <c r="O564" s="59"/>
      <c r="P564" s="59"/>
      <c r="Q564" s="59"/>
      <c r="R564" s="59"/>
      <c r="S564" s="59"/>
      <c r="T564" s="59"/>
      <c r="U564" s="59"/>
      <c r="V564" s="59"/>
      <c r="W564" s="59"/>
      <c r="X564" s="59"/>
      <c r="Y564" s="59"/>
      <c r="Z564" s="59"/>
    </row>
    <row r="565" spans="1:26" ht="15.75" customHeight="1">
      <c r="A565" s="59"/>
      <c r="B565" s="59"/>
      <c r="C565" s="59"/>
      <c r="D565" s="59"/>
      <c r="E565" s="59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9"/>
      <c r="V565" s="59"/>
      <c r="W565" s="59"/>
      <c r="X565" s="59"/>
      <c r="Y565" s="59"/>
      <c r="Z565" s="59"/>
    </row>
    <row r="566" spans="1:26" ht="15.75" customHeight="1">
      <c r="A566" s="59"/>
      <c r="B566" s="59"/>
      <c r="C566" s="59"/>
      <c r="D566" s="59"/>
      <c r="E566" s="59"/>
      <c r="F566" s="59"/>
      <c r="G566" s="59"/>
      <c r="H566" s="59"/>
      <c r="I566" s="59"/>
      <c r="J566" s="59"/>
      <c r="K566" s="59"/>
      <c r="L566" s="59"/>
      <c r="M566" s="59"/>
      <c r="N566" s="59"/>
      <c r="O566" s="59"/>
      <c r="P566" s="59"/>
      <c r="Q566" s="59"/>
      <c r="R566" s="59"/>
      <c r="S566" s="59"/>
      <c r="T566" s="59"/>
      <c r="U566" s="59"/>
      <c r="V566" s="59"/>
      <c r="W566" s="59"/>
      <c r="X566" s="59"/>
      <c r="Y566" s="59"/>
      <c r="Z566" s="59"/>
    </row>
    <row r="567" spans="1:26" ht="15.75" customHeight="1">
      <c r="A567" s="59"/>
      <c r="B567" s="59"/>
      <c r="C567" s="59"/>
      <c r="D567" s="59"/>
      <c r="E567" s="59"/>
      <c r="F567" s="59"/>
      <c r="G567" s="59"/>
      <c r="H567" s="59"/>
      <c r="I567" s="59"/>
      <c r="J567" s="59"/>
      <c r="K567" s="59"/>
      <c r="L567" s="59"/>
      <c r="M567" s="59"/>
      <c r="N567" s="59"/>
      <c r="O567" s="59"/>
      <c r="P567" s="59"/>
      <c r="Q567" s="59"/>
      <c r="R567" s="59"/>
      <c r="S567" s="59"/>
      <c r="T567" s="59"/>
      <c r="U567" s="59"/>
      <c r="V567" s="59"/>
      <c r="W567" s="59"/>
      <c r="X567" s="59"/>
      <c r="Y567" s="59"/>
      <c r="Z567" s="59"/>
    </row>
    <row r="568" spans="1:26" ht="15.75" customHeight="1">
      <c r="A568" s="59"/>
      <c r="B568" s="59"/>
      <c r="C568" s="59"/>
      <c r="D568" s="59"/>
      <c r="E568" s="59"/>
      <c r="F568" s="59"/>
      <c r="G568" s="59"/>
      <c r="H568" s="59"/>
      <c r="I568" s="59"/>
      <c r="J568" s="59"/>
      <c r="K568" s="59"/>
      <c r="L568" s="59"/>
      <c r="M568" s="59"/>
      <c r="N568" s="59"/>
      <c r="O568" s="59"/>
      <c r="P568" s="59"/>
      <c r="Q568" s="59"/>
      <c r="R568" s="59"/>
      <c r="S568" s="59"/>
      <c r="T568" s="59"/>
      <c r="U568" s="59"/>
      <c r="V568" s="59"/>
      <c r="W568" s="59"/>
      <c r="X568" s="59"/>
      <c r="Y568" s="59"/>
      <c r="Z568" s="59"/>
    </row>
    <row r="569" spans="1:26" ht="15.75" customHeight="1">
      <c r="A569" s="59"/>
      <c r="B569" s="59"/>
      <c r="C569" s="59"/>
      <c r="D569" s="59"/>
      <c r="E569" s="59"/>
      <c r="F569" s="59"/>
      <c r="G569" s="59"/>
      <c r="H569" s="59"/>
      <c r="I569" s="59"/>
      <c r="J569" s="59"/>
      <c r="K569" s="59"/>
      <c r="L569" s="59"/>
      <c r="M569" s="59"/>
      <c r="N569" s="59"/>
      <c r="O569" s="59"/>
      <c r="P569" s="59"/>
      <c r="Q569" s="59"/>
      <c r="R569" s="59"/>
      <c r="S569" s="59"/>
      <c r="T569" s="59"/>
      <c r="U569" s="59"/>
      <c r="V569" s="59"/>
      <c r="W569" s="59"/>
      <c r="X569" s="59"/>
      <c r="Y569" s="59"/>
      <c r="Z569" s="59"/>
    </row>
    <row r="570" spans="1:26" ht="15.75" customHeight="1">
      <c r="A570" s="59"/>
      <c r="B570" s="59"/>
      <c r="C570" s="59"/>
      <c r="D570" s="59"/>
      <c r="E570" s="59"/>
      <c r="F570" s="59"/>
      <c r="G570" s="59"/>
      <c r="H570" s="59"/>
      <c r="I570" s="59"/>
      <c r="J570" s="59"/>
      <c r="K570" s="59"/>
      <c r="L570" s="59"/>
      <c r="M570" s="59"/>
      <c r="N570" s="59"/>
      <c r="O570" s="59"/>
      <c r="P570" s="59"/>
      <c r="Q570" s="59"/>
      <c r="R570" s="59"/>
      <c r="S570" s="59"/>
      <c r="T570" s="59"/>
      <c r="U570" s="59"/>
      <c r="V570" s="59"/>
      <c r="W570" s="59"/>
      <c r="X570" s="59"/>
      <c r="Y570" s="59"/>
      <c r="Z570" s="59"/>
    </row>
    <row r="571" spans="1:26" ht="15.75" customHeight="1">
      <c r="A571" s="59"/>
      <c r="B571" s="59"/>
      <c r="C571" s="59"/>
      <c r="D571" s="59"/>
      <c r="E571" s="59"/>
      <c r="F571" s="59"/>
      <c r="G571" s="59"/>
      <c r="H571" s="59"/>
      <c r="I571" s="59"/>
      <c r="J571" s="59"/>
      <c r="K571" s="59"/>
      <c r="L571" s="59"/>
      <c r="M571" s="59"/>
      <c r="N571" s="59"/>
      <c r="O571" s="59"/>
      <c r="P571" s="59"/>
      <c r="Q571" s="59"/>
      <c r="R571" s="59"/>
      <c r="S571" s="59"/>
      <c r="T571" s="59"/>
      <c r="U571" s="59"/>
      <c r="V571" s="59"/>
      <c r="W571" s="59"/>
      <c r="X571" s="59"/>
      <c r="Y571" s="59"/>
      <c r="Z571" s="59"/>
    </row>
    <row r="572" spans="1:26" ht="15.75" customHeight="1">
      <c r="A572" s="59"/>
      <c r="B572" s="59"/>
      <c r="C572" s="59"/>
      <c r="D572" s="59"/>
      <c r="E572" s="59"/>
      <c r="F572" s="59"/>
      <c r="G572" s="59"/>
      <c r="H572" s="59"/>
      <c r="I572" s="59"/>
      <c r="J572" s="59"/>
      <c r="K572" s="59"/>
      <c r="L572" s="59"/>
      <c r="M572" s="59"/>
      <c r="N572" s="59"/>
      <c r="O572" s="59"/>
      <c r="P572" s="59"/>
      <c r="Q572" s="59"/>
      <c r="R572" s="59"/>
      <c r="S572" s="59"/>
      <c r="T572" s="59"/>
      <c r="U572" s="59"/>
      <c r="V572" s="59"/>
      <c r="W572" s="59"/>
      <c r="X572" s="59"/>
      <c r="Y572" s="59"/>
      <c r="Z572" s="59"/>
    </row>
    <row r="573" spans="1:26" ht="15.75" customHeight="1">
      <c r="A573" s="59"/>
      <c r="B573" s="59"/>
      <c r="C573" s="59"/>
      <c r="D573" s="59"/>
      <c r="E573" s="59"/>
      <c r="F573" s="59"/>
      <c r="G573" s="59"/>
      <c r="H573" s="59"/>
      <c r="I573" s="59"/>
      <c r="J573" s="59"/>
      <c r="K573" s="59"/>
      <c r="L573" s="59"/>
      <c r="M573" s="59"/>
      <c r="N573" s="59"/>
      <c r="O573" s="59"/>
      <c r="P573" s="59"/>
      <c r="Q573" s="59"/>
      <c r="R573" s="59"/>
      <c r="S573" s="59"/>
      <c r="T573" s="59"/>
      <c r="U573" s="59"/>
      <c r="V573" s="59"/>
      <c r="W573" s="59"/>
      <c r="X573" s="59"/>
      <c r="Y573" s="59"/>
      <c r="Z573" s="59"/>
    </row>
    <row r="574" spans="1:26" ht="15.75" customHeight="1">
      <c r="A574" s="59"/>
      <c r="B574" s="59"/>
      <c r="C574" s="59"/>
      <c r="D574" s="59"/>
      <c r="E574" s="59"/>
      <c r="F574" s="59"/>
      <c r="G574" s="59"/>
      <c r="H574" s="59"/>
      <c r="I574" s="59"/>
      <c r="J574" s="59"/>
      <c r="K574" s="59"/>
      <c r="L574" s="59"/>
      <c r="M574" s="59"/>
      <c r="N574" s="59"/>
      <c r="O574" s="59"/>
      <c r="P574" s="59"/>
      <c r="Q574" s="59"/>
      <c r="R574" s="59"/>
      <c r="S574" s="59"/>
      <c r="T574" s="59"/>
      <c r="U574" s="59"/>
      <c r="V574" s="59"/>
      <c r="W574" s="59"/>
      <c r="X574" s="59"/>
      <c r="Y574" s="59"/>
      <c r="Z574" s="59"/>
    </row>
    <row r="575" spans="1:26" ht="15.75" customHeight="1">
      <c r="A575" s="59"/>
      <c r="B575" s="59"/>
      <c r="C575" s="59"/>
      <c r="D575" s="59"/>
      <c r="E575" s="59"/>
      <c r="F575" s="59"/>
      <c r="G575" s="59"/>
      <c r="H575" s="59"/>
      <c r="I575" s="59"/>
      <c r="J575" s="59"/>
      <c r="K575" s="59"/>
      <c r="L575" s="59"/>
      <c r="M575" s="59"/>
      <c r="N575" s="59"/>
      <c r="O575" s="59"/>
      <c r="P575" s="59"/>
      <c r="Q575" s="59"/>
      <c r="R575" s="59"/>
      <c r="S575" s="59"/>
      <c r="T575" s="59"/>
      <c r="U575" s="59"/>
      <c r="V575" s="59"/>
      <c r="W575" s="59"/>
      <c r="X575" s="59"/>
      <c r="Y575" s="59"/>
      <c r="Z575" s="59"/>
    </row>
    <row r="576" spans="1:26" ht="15.75" customHeight="1">
      <c r="A576" s="59"/>
      <c r="B576" s="59"/>
      <c r="C576" s="59"/>
      <c r="D576" s="59"/>
      <c r="E576" s="59"/>
      <c r="F576" s="59"/>
      <c r="G576" s="59"/>
      <c r="H576" s="59"/>
      <c r="I576" s="59"/>
      <c r="J576" s="59"/>
      <c r="K576" s="59"/>
      <c r="L576" s="59"/>
      <c r="M576" s="59"/>
      <c r="N576" s="59"/>
      <c r="O576" s="59"/>
      <c r="P576" s="59"/>
      <c r="Q576" s="59"/>
      <c r="R576" s="59"/>
      <c r="S576" s="59"/>
      <c r="T576" s="59"/>
      <c r="U576" s="59"/>
      <c r="V576" s="59"/>
      <c r="W576" s="59"/>
      <c r="X576" s="59"/>
      <c r="Y576" s="59"/>
      <c r="Z576" s="59"/>
    </row>
    <row r="577" spans="1:26" ht="15.75" customHeight="1">
      <c r="A577" s="59"/>
      <c r="B577" s="59"/>
      <c r="C577" s="59"/>
      <c r="D577" s="59"/>
      <c r="E577" s="59"/>
      <c r="F577" s="59"/>
      <c r="G577" s="59"/>
      <c r="H577" s="59"/>
      <c r="I577" s="59"/>
      <c r="J577" s="59"/>
      <c r="K577" s="59"/>
      <c r="L577" s="59"/>
      <c r="M577" s="59"/>
      <c r="N577" s="59"/>
      <c r="O577" s="59"/>
      <c r="P577" s="59"/>
      <c r="Q577" s="59"/>
      <c r="R577" s="59"/>
      <c r="S577" s="59"/>
      <c r="T577" s="59"/>
      <c r="U577" s="59"/>
      <c r="V577" s="59"/>
      <c r="W577" s="59"/>
      <c r="X577" s="59"/>
      <c r="Y577" s="59"/>
      <c r="Z577" s="59"/>
    </row>
    <row r="578" spans="1:26" ht="15.75" customHeight="1">
      <c r="A578" s="59"/>
      <c r="B578" s="59"/>
      <c r="C578" s="59"/>
      <c r="D578" s="59"/>
      <c r="E578" s="59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9"/>
      <c r="V578" s="59"/>
      <c r="W578" s="59"/>
      <c r="X578" s="59"/>
      <c r="Y578" s="59"/>
      <c r="Z578" s="59"/>
    </row>
    <row r="579" spans="1:26" ht="15.75" customHeight="1">
      <c r="A579" s="59"/>
      <c r="B579" s="59"/>
      <c r="C579" s="59"/>
      <c r="D579" s="59"/>
      <c r="E579" s="59"/>
      <c r="F579" s="59"/>
      <c r="G579" s="59"/>
      <c r="H579" s="59"/>
      <c r="I579" s="59"/>
      <c r="J579" s="59"/>
      <c r="K579" s="59"/>
      <c r="L579" s="59"/>
      <c r="M579" s="59"/>
      <c r="N579" s="59"/>
      <c r="O579" s="59"/>
      <c r="P579" s="59"/>
      <c r="Q579" s="59"/>
      <c r="R579" s="59"/>
      <c r="S579" s="59"/>
      <c r="T579" s="59"/>
      <c r="U579" s="59"/>
      <c r="V579" s="59"/>
      <c r="W579" s="59"/>
      <c r="X579" s="59"/>
      <c r="Y579" s="59"/>
      <c r="Z579" s="59"/>
    </row>
    <row r="580" spans="1:26" ht="15.75" customHeight="1">
      <c r="A580" s="59"/>
      <c r="B580" s="59"/>
      <c r="C580" s="59"/>
      <c r="D580" s="59"/>
      <c r="E580" s="59"/>
      <c r="F580" s="59"/>
      <c r="G580" s="59"/>
      <c r="H580" s="59"/>
      <c r="I580" s="59"/>
      <c r="J580" s="59"/>
      <c r="K580" s="59"/>
      <c r="L580" s="59"/>
      <c r="M580" s="59"/>
      <c r="N580" s="59"/>
      <c r="O580" s="59"/>
      <c r="P580" s="59"/>
      <c r="Q580" s="59"/>
      <c r="R580" s="59"/>
      <c r="S580" s="59"/>
      <c r="T580" s="59"/>
      <c r="U580" s="59"/>
      <c r="V580" s="59"/>
      <c r="W580" s="59"/>
      <c r="X580" s="59"/>
      <c r="Y580" s="59"/>
      <c r="Z580" s="59"/>
    </row>
    <row r="581" spans="1:26" ht="15.75" customHeight="1">
      <c r="A581" s="59"/>
      <c r="B581" s="59"/>
      <c r="C581" s="59"/>
      <c r="D581" s="59"/>
      <c r="E581" s="59"/>
      <c r="F581" s="59"/>
      <c r="G581" s="59"/>
      <c r="H581" s="59"/>
      <c r="I581" s="59"/>
      <c r="J581" s="59"/>
      <c r="K581" s="59"/>
      <c r="L581" s="59"/>
      <c r="M581" s="59"/>
      <c r="N581" s="59"/>
      <c r="O581" s="59"/>
      <c r="P581" s="59"/>
      <c r="Q581" s="59"/>
      <c r="R581" s="59"/>
      <c r="S581" s="59"/>
      <c r="T581" s="59"/>
      <c r="U581" s="59"/>
      <c r="V581" s="59"/>
      <c r="W581" s="59"/>
      <c r="X581" s="59"/>
      <c r="Y581" s="59"/>
      <c r="Z581" s="59"/>
    </row>
    <row r="582" spans="1:26" ht="15.75" customHeight="1">
      <c r="A582" s="59"/>
      <c r="B582" s="59"/>
      <c r="C582" s="59"/>
      <c r="D582" s="59"/>
      <c r="E582" s="59"/>
      <c r="F582" s="59"/>
      <c r="G582" s="59"/>
      <c r="H582" s="59"/>
      <c r="I582" s="59"/>
      <c r="J582" s="59"/>
      <c r="K582" s="59"/>
      <c r="L582" s="59"/>
      <c r="M582" s="59"/>
      <c r="N582" s="59"/>
      <c r="O582" s="59"/>
      <c r="P582" s="59"/>
      <c r="Q582" s="59"/>
      <c r="R582" s="59"/>
      <c r="S582" s="59"/>
      <c r="T582" s="59"/>
      <c r="U582" s="59"/>
      <c r="V582" s="59"/>
      <c r="W582" s="59"/>
      <c r="X582" s="59"/>
      <c r="Y582" s="59"/>
      <c r="Z582" s="59"/>
    </row>
    <row r="583" spans="1:26" ht="15.75" customHeight="1">
      <c r="A583" s="59"/>
      <c r="B583" s="59"/>
      <c r="C583" s="59"/>
      <c r="D583" s="59"/>
      <c r="E583" s="59"/>
      <c r="F583" s="59"/>
      <c r="G583" s="59"/>
      <c r="H583" s="59"/>
      <c r="I583" s="59"/>
      <c r="J583" s="59"/>
      <c r="K583" s="59"/>
      <c r="L583" s="59"/>
      <c r="M583" s="59"/>
      <c r="N583" s="59"/>
      <c r="O583" s="59"/>
      <c r="P583" s="59"/>
      <c r="Q583" s="59"/>
      <c r="R583" s="59"/>
      <c r="S583" s="59"/>
      <c r="T583" s="59"/>
      <c r="U583" s="59"/>
      <c r="V583" s="59"/>
      <c r="W583" s="59"/>
      <c r="X583" s="59"/>
      <c r="Y583" s="59"/>
      <c r="Z583" s="59"/>
    </row>
    <row r="584" spans="1:26" ht="15.75" customHeight="1">
      <c r="A584" s="59"/>
      <c r="B584" s="59"/>
      <c r="C584" s="59"/>
      <c r="D584" s="59"/>
      <c r="E584" s="59"/>
      <c r="F584" s="59"/>
      <c r="G584" s="59"/>
      <c r="H584" s="59"/>
      <c r="I584" s="59"/>
      <c r="J584" s="59"/>
      <c r="K584" s="59"/>
      <c r="L584" s="59"/>
      <c r="M584" s="59"/>
      <c r="N584" s="59"/>
      <c r="O584" s="59"/>
      <c r="P584" s="59"/>
      <c r="Q584" s="59"/>
      <c r="R584" s="59"/>
      <c r="S584" s="59"/>
      <c r="T584" s="59"/>
      <c r="U584" s="59"/>
      <c r="V584" s="59"/>
      <c r="W584" s="59"/>
      <c r="X584" s="59"/>
      <c r="Y584" s="59"/>
      <c r="Z584" s="59"/>
    </row>
    <row r="585" spans="1:26" ht="15.75" customHeight="1">
      <c r="A585" s="59"/>
      <c r="B585" s="59"/>
      <c r="C585" s="59"/>
      <c r="D585" s="59"/>
      <c r="E585" s="59"/>
      <c r="F585" s="59"/>
      <c r="G585" s="59"/>
      <c r="H585" s="59"/>
      <c r="I585" s="59"/>
      <c r="J585" s="59"/>
      <c r="K585" s="59"/>
      <c r="L585" s="59"/>
      <c r="M585" s="59"/>
      <c r="N585" s="59"/>
      <c r="O585" s="59"/>
      <c r="P585" s="59"/>
      <c r="Q585" s="59"/>
      <c r="R585" s="59"/>
      <c r="S585" s="59"/>
      <c r="T585" s="59"/>
      <c r="U585" s="59"/>
      <c r="V585" s="59"/>
      <c r="W585" s="59"/>
      <c r="X585" s="59"/>
      <c r="Y585" s="59"/>
      <c r="Z585" s="59"/>
    </row>
    <row r="586" spans="1:26" ht="15.75" customHeight="1">
      <c r="A586" s="59"/>
      <c r="B586" s="59"/>
      <c r="C586" s="59"/>
      <c r="D586" s="59"/>
      <c r="E586" s="59"/>
      <c r="F586" s="59"/>
      <c r="G586" s="59"/>
      <c r="H586" s="59"/>
      <c r="I586" s="59"/>
      <c r="J586" s="59"/>
      <c r="K586" s="59"/>
      <c r="L586" s="59"/>
      <c r="M586" s="59"/>
      <c r="N586" s="59"/>
      <c r="O586" s="59"/>
      <c r="P586" s="59"/>
      <c r="Q586" s="59"/>
      <c r="R586" s="59"/>
      <c r="S586" s="59"/>
      <c r="T586" s="59"/>
      <c r="U586" s="59"/>
      <c r="V586" s="59"/>
      <c r="W586" s="59"/>
      <c r="X586" s="59"/>
      <c r="Y586" s="59"/>
      <c r="Z586" s="59"/>
    </row>
    <row r="587" spans="1:26" ht="15.75" customHeight="1">
      <c r="A587" s="59"/>
      <c r="B587" s="59"/>
      <c r="C587" s="59"/>
      <c r="D587" s="59"/>
      <c r="E587" s="59"/>
      <c r="F587" s="59"/>
      <c r="G587" s="59"/>
      <c r="H587" s="59"/>
      <c r="I587" s="59"/>
      <c r="J587" s="59"/>
      <c r="K587" s="59"/>
      <c r="L587" s="59"/>
      <c r="M587" s="59"/>
      <c r="N587" s="59"/>
      <c r="O587" s="59"/>
      <c r="P587" s="59"/>
      <c r="Q587" s="59"/>
      <c r="R587" s="59"/>
      <c r="S587" s="59"/>
      <c r="T587" s="59"/>
      <c r="U587" s="59"/>
      <c r="V587" s="59"/>
      <c r="W587" s="59"/>
      <c r="X587" s="59"/>
      <c r="Y587" s="59"/>
      <c r="Z587" s="59"/>
    </row>
    <row r="588" spans="1:26" ht="15.75" customHeight="1">
      <c r="A588" s="59"/>
      <c r="B588" s="59"/>
      <c r="C588" s="59"/>
      <c r="D588" s="59"/>
      <c r="E588" s="59"/>
      <c r="F588" s="59"/>
      <c r="G588" s="59"/>
      <c r="H588" s="59"/>
      <c r="I588" s="59"/>
      <c r="J588" s="59"/>
      <c r="K588" s="59"/>
      <c r="L588" s="59"/>
      <c r="M588" s="59"/>
      <c r="N588" s="59"/>
      <c r="O588" s="59"/>
      <c r="P588" s="59"/>
      <c r="Q588" s="59"/>
      <c r="R588" s="59"/>
      <c r="S588" s="59"/>
      <c r="T588" s="59"/>
      <c r="U588" s="59"/>
      <c r="V588" s="59"/>
      <c r="W588" s="59"/>
      <c r="X588" s="59"/>
      <c r="Y588" s="59"/>
      <c r="Z588" s="59"/>
    </row>
    <row r="589" spans="1:26" ht="15.75" customHeight="1">
      <c r="A589" s="59"/>
      <c r="B589" s="59"/>
      <c r="C589" s="59"/>
      <c r="D589" s="59"/>
      <c r="E589" s="59"/>
      <c r="F589" s="59"/>
      <c r="G589" s="59"/>
      <c r="H589" s="59"/>
      <c r="I589" s="59"/>
      <c r="J589" s="59"/>
      <c r="K589" s="59"/>
      <c r="L589" s="59"/>
      <c r="M589" s="59"/>
      <c r="N589" s="59"/>
      <c r="O589" s="59"/>
      <c r="P589" s="59"/>
      <c r="Q589" s="59"/>
      <c r="R589" s="59"/>
      <c r="S589" s="59"/>
      <c r="T589" s="59"/>
      <c r="U589" s="59"/>
      <c r="V589" s="59"/>
      <c r="W589" s="59"/>
      <c r="X589" s="59"/>
      <c r="Y589" s="59"/>
      <c r="Z589" s="59"/>
    </row>
    <row r="590" spans="1:26" ht="15.75" customHeight="1">
      <c r="A590" s="59"/>
      <c r="B590" s="59"/>
      <c r="C590" s="59"/>
      <c r="D590" s="59"/>
      <c r="E590" s="59"/>
      <c r="F590" s="59"/>
      <c r="G590" s="59"/>
      <c r="H590" s="59"/>
      <c r="I590" s="59"/>
      <c r="J590" s="59"/>
      <c r="K590" s="59"/>
      <c r="L590" s="59"/>
      <c r="M590" s="59"/>
      <c r="N590" s="59"/>
      <c r="O590" s="59"/>
      <c r="P590" s="59"/>
      <c r="Q590" s="59"/>
      <c r="R590" s="59"/>
      <c r="S590" s="59"/>
      <c r="T590" s="59"/>
      <c r="U590" s="59"/>
      <c r="V590" s="59"/>
      <c r="W590" s="59"/>
      <c r="X590" s="59"/>
      <c r="Y590" s="59"/>
      <c r="Z590" s="59"/>
    </row>
    <row r="591" spans="1:26" ht="15.75" customHeight="1">
      <c r="A591" s="59"/>
      <c r="B591" s="59"/>
      <c r="C591" s="59"/>
      <c r="D591" s="59"/>
      <c r="E591" s="59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9"/>
      <c r="V591" s="59"/>
      <c r="W591" s="59"/>
      <c r="X591" s="59"/>
      <c r="Y591" s="59"/>
      <c r="Z591" s="59"/>
    </row>
    <row r="592" spans="1:26" ht="15.75" customHeight="1">
      <c r="A592" s="59"/>
      <c r="B592" s="59"/>
      <c r="C592" s="59"/>
      <c r="D592" s="59"/>
      <c r="E592" s="59"/>
      <c r="F592" s="59"/>
      <c r="G592" s="59"/>
      <c r="H592" s="59"/>
      <c r="I592" s="59"/>
      <c r="J592" s="59"/>
      <c r="K592" s="59"/>
      <c r="L592" s="59"/>
      <c r="M592" s="59"/>
      <c r="N592" s="59"/>
      <c r="O592" s="59"/>
      <c r="P592" s="59"/>
      <c r="Q592" s="59"/>
      <c r="R592" s="59"/>
      <c r="S592" s="59"/>
      <c r="T592" s="59"/>
      <c r="U592" s="59"/>
      <c r="V592" s="59"/>
      <c r="W592" s="59"/>
      <c r="X592" s="59"/>
      <c r="Y592" s="59"/>
      <c r="Z592" s="59"/>
    </row>
    <row r="593" spans="1:26" ht="15.75" customHeight="1">
      <c r="A593" s="59"/>
      <c r="B593" s="59"/>
      <c r="C593" s="59"/>
      <c r="D593" s="59"/>
      <c r="E593" s="59"/>
      <c r="F593" s="59"/>
      <c r="G593" s="59"/>
      <c r="H593" s="59"/>
      <c r="I593" s="59"/>
      <c r="J593" s="59"/>
      <c r="K593" s="59"/>
      <c r="L593" s="59"/>
      <c r="M593" s="59"/>
      <c r="N593" s="59"/>
      <c r="O593" s="59"/>
      <c r="P593" s="59"/>
      <c r="Q593" s="59"/>
      <c r="R593" s="59"/>
      <c r="S593" s="59"/>
      <c r="T593" s="59"/>
      <c r="U593" s="59"/>
      <c r="V593" s="59"/>
      <c r="W593" s="59"/>
      <c r="X593" s="59"/>
      <c r="Y593" s="59"/>
      <c r="Z593" s="59"/>
    </row>
    <row r="594" spans="1:26" ht="15.75" customHeight="1">
      <c r="A594" s="59"/>
      <c r="B594" s="59"/>
      <c r="C594" s="59"/>
      <c r="D594" s="59"/>
      <c r="E594" s="59"/>
      <c r="F594" s="59"/>
      <c r="G594" s="59"/>
      <c r="H594" s="59"/>
      <c r="I594" s="59"/>
      <c r="J594" s="59"/>
      <c r="K594" s="59"/>
      <c r="L594" s="59"/>
      <c r="M594" s="59"/>
      <c r="N594" s="59"/>
      <c r="O594" s="59"/>
      <c r="P594" s="59"/>
      <c r="Q594" s="59"/>
      <c r="R594" s="59"/>
      <c r="S594" s="59"/>
      <c r="T594" s="59"/>
      <c r="U594" s="59"/>
      <c r="V594" s="59"/>
      <c r="W594" s="59"/>
      <c r="X594" s="59"/>
      <c r="Y594" s="59"/>
      <c r="Z594" s="59"/>
    </row>
    <row r="595" spans="1:26" ht="15.75" customHeight="1">
      <c r="A595" s="59"/>
      <c r="B595" s="59"/>
      <c r="C595" s="59"/>
      <c r="D595" s="59"/>
      <c r="E595" s="59"/>
      <c r="F595" s="59"/>
      <c r="G595" s="59"/>
      <c r="H595" s="59"/>
      <c r="I595" s="59"/>
      <c r="J595" s="59"/>
      <c r="K595" s="59"/>
      <c r="L595" s="59"/>
      <c r="M595" s="59"/>
      <c r="N595" s="59"/>
      <c r="O595" s="59"/>
      <c r="P595" s="59"/>
      <c r="Q595" s="59"/>
      <c r="R595" s="59"/>
      <c r="S595" s="59"/>
      <c r="T595" s="59"/>
      <c r="U595" s="59"/>
      <c r="V595" s="59"/>
      <c r="W595" s="59"/>
      <c r="X595" s="59"/>
      <c r="Y595" s="59"/>
      <c r="Z595" s="59"/>
    </row>
    <row r="596" spans="1:26" ht="15.75" customHeight="1">
      <c r="A596" s="59"/>
      <c r="B596" s="59"/>
      <c r="C596" s="59"/>
      <c r="D596" s="59"/>
      <c r="E596" s="59"/>
      <c r="F596" s="59"/>
      <c r="G596" s="59"/>
      <c r="H596" s="59"/>
      <c r="I596" s="59"/>
      <c r="J596" s="59"/>
      <c r="K596" s="59"/>
      <c r="L596" s="59"/>
      <c r="M596" s="59"/>
      <c r="N596" s="59"/>
      <c r="O596" s="59"/>
      <c r="P596" s="59"/>
      <c r="Q596" s="59"/>
      <c r="R596" s="59"/>
      <c r="S596" s="59"/>
      <c r="T596" s="59"/>
      <c r="U596" s="59"/>
      <c r="V596" s="59"/>
      <c r="W596" s="59"/>
      <c r="X596" s="59"/>
      <c r="Y596" s="59"/>
      <c r="Z596" s="59"/>
    </row>
    <row r="597" spans="1:26" ht="15.75" customHeight="1">
      <c r="A597" s="59"/>
      <c r="B597" s="59"/>
      <c r="C597" s="59"/>
      <c r="D597" s="59"/>
      <c r="E597" s="59"/>
      <c r="F597" s="59"/>
      <c r="G597" s="59"/>
      <c r="H597" s="59"/>
      <c r="I597" s="59"/>
      <c r="J597" s="59"/>
      <c r="K597" s="59"/>
      <c r="L597" s="59"/>
      <c r="M597" s="59"/>
      <c r="N597" s="59"/>
      <c r="O597" s="59"/>
      <c r="P597" s="59"/>
      <c r="Q597" s="59"/>
      <c r="R597" s="59"/>
      <c r="S597" s="59"/>
      <c r="T597" s="59"/>
      <c r="U597" s="59"/>
      <c r="V597" s="59"/>
      <c r="W597" s="59"/>
      <c r="X597" s="59"/>
      <c r="Y597" s="59"/>
      <c r="Z597" s="59"/>
    </row>
    <row r="598" spans="1:26" ht="15.75" customHeight="1">
      <c r="A598" s="59"/>
      <c r="B598" s="59"/>
      <c r="C598" s="59"/>
      <c r="D598" s="59"/>
      <c r="E598" s="59"/>
      <c r="F598" s="59"/>
      <c r="G598" s="59"/>
      <c r="H598" s="59"/>
      <c r="I598" s="59"/>
      <c r="J598" s="59"/>
      <c r="K598" s="59"/>
      <c r="L598" s="59"/>
      <c r="M598" s="59"/>
      <c r="N598" s="59"/>
      <c r="O598" s="59"/>
      <c r="P598" s="59"/>
      <c r="Q598" s="59"/>
      <c r="R598" s="59"/>
      <c r="S598" s="59"/>
      <c r="T598" s="59"/>
      <c r="U598" s="59"/>
      <c r="V598" s="59"/>
      <c r="W598" s="59"/>
      <c r="X598" s="59"/>
      <c r="Y598" s="59"/>
      <c r="Z598" s="59"/>
    </row>
    <row r="599" spans="1:26" ht="15.75" customHeight="1">
      <c r="A599" s="59"/>
      <c r="B599" s="59"/>
      <c r="C599" s="59"/>
      <c r="D599" s="59"/>
      <c r="E599" s="59"/>
      <c r="F599" s="59"/>
      <c r="G599" s="59"/>
      <c r="H599" s="59"/>
      <c r="I599" s="59"/>
      <c r="J599" s="59"/>
      <c r="K599" s="59"/>
      <c r="L599" s="59"/>
      <c r="M599" s="59"/>
      <c r="N599" s="59"/>
      <c r="O599" s="59"/>
      <c r="P599" s="59"/>
      <c r="Q599" s="59"/>
      <c r="R599" s="59"/>
      <c r="S599" s="59"/>
      <c r="T599" s="59"/>
      <c r="U599" s="59"/>
      <c r="V599" s="59"/>
      <c r="W599" s="59"/>
      <c r="X599" s="59"/>
      <c r="Y599" s="59"/>
      <c r="Z599" s="59"/>
    </row>
    <row r="600" spans="1:26" ht="15.75" customHeight="1">
      <c r="A600" s="59"/>
      <c r="B600" s="59"/>
      <c r="C600" s="59"/>
      <c r="D600" s="59"/>
      <c r="E600" s="59"/>
      <c r="F600" s="59"/>
      <c r="G600" s="59"/>
      <c r="H600" s="59"/>
      <c r="I600" s="59"/>
      <c r="J600" s="59"/>
      <c r="K600" s="59"/>
      <c r="L600" s="59"/>
      <c r="M600" s="59"/>
      <c r="N600" s="59"/>
      <c r="O600" s="59"/>
      <c r="P600" s="59"/>
      <c r="Q600" s="59"/>
      <c r="R600" s="59"/>
      <c r="S600" s="59"/>
      <c r="T600" s="59"/>
      <c r="U600" s="59"/>
      <c r="V600" s="59"/>
      <c r="W600" s="59"/>
      <c r="X600" s="59"/>
      <c r="Y600" s="59"/>
      <c r="Z600" s="59"/>
    </row>
    <row r="601" spans="1:26" ht="15.75" customHeight="1">
      <c r="A601" s="59"/>
      <c r="B601" s="59"/>
      <c r="C601" s="59"/>
      <c r="D601" s="59"/>
      <c r="E601" s="59"/>
      <c r="F601" s="59"/>
      <c r="G601" s="59"/>
      <c r="H601" s="59"/>
      <c r="I601" s="59"/>
      <c r="J601" s="59"/>
      <c r="K601" s="59"/>
      <c r="L601" s="59"/>
      <c r="M601" s="59"/>
      <c r="N601" s="59"/>
      <c r="O601" s="59"/>
      <c r="P601" s="59"/>
      <c r="Q601" s="59"/>
      <c r="R601" s="59"/>
      <c r="S601" s="59"/>
      <c r="T601" s="59"/>
      <c r="U601" s="59"/>
      <c r="V601" s="59"/>
      <c r="W601" s="59"/>
      <c r="X601" s="59"/>
      <c r="Y601" s="59"/>
      <c r="Z601" s="59"/>
    </row>
    <row r="602" spans="1:26" ht="15.75" customHeight="1">
      <c r="A602" s="59"/>
      <c r="B602" s="59"/>
      <c r="C602" s="59"/>
      <c r="D602" s="59"/>
      <c r="E602" s="59"/>
      <c r="F602" s="59"/>
      <c r="G602" s="59"/>
      <c r="H602" s="59"/>
      <c r="I602" s="59"/>
      <c r="J602" s="59"/>
      <c r="K602" s="59"/>
      <c r="L602" s="59"/>
      <c r="M602" s="59"/>
      <c r="N602" s="59"/>
      <c r="O602" s="59"/>
      <c r="P602" s="59"/>
      <c r="Q602" s="59"/>
      <c r="R602" s="59"/>
      <c r="S602" s="59"/>
      <c r="T602" s="59"/>
      <c r="U602" s="59"/>
      <c r="V602" s="59"/>
      <c r="W602" s="59"/>
      <c r="X602" s="59"/>
      <c r="Y602" s="59"/>
      <c r="Z602" s="59"/>
    </row>
    <row r="603" spans="1:26" ht="15.75" customHeight="1">
      <c r="A603" s="59"/>
      <c r="B603" s="59"/>
      <c r="C603" s="59"/>
      <c r="D603" s="59"/>
      <c r="E603" s="59"/>
      <c r="F603" s="59"/>
      <c r="G603" s="59"/>
      <c r="H603" s="59"/>
      <c r="I603" s="59"/>
      <c r="J603" s="59"/>
      <c r="K603" s="59"/>
      <c r="L603" s="59"/>
      <c r="M603" s="59"/>
      <c r="N603" s="59"/>
      <c r="O603" s="59"/>
      <c r="P603" s="59"/>
      <c r="Q603" s="59"/>
      <c r="R603" s="59"/>
      <c r="S603" s="59"/>
      <c r="T603" s="59"/>
      <c r="U603" s="59"/>
      <c r="V603" s="59"/>
      <c r="W603" s="59"/>
      <c r="X603" s="59"/>
      <c r="Y603" s="59"/>
      <c r="Z603" s="59"/>
    </row>
    <row r="604" spans="1:26" ht="15.75" customHeight="1">
      <c r="A604" s="59"/>
      <c r="B604" s="59"/>
      <c r="C604" s="59"/>
      <c r="D604" s="59"/>
      <c r="E604" s="59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9"/>
      <c r="V604" s="59"/>
      <c r="W604" s="59"/>
      <c r="X604" s="59"/>
      <c r="Y604" s="59"/>
      <c r="Z604" s="59"/>
    </row>
    <row r="605" spans="1:26" ht="15.75" customHeight="1">
      <c r="A605" s="59"/>
      <c r="B605" s="59"/>
      <c r="C605" s="59"/>
      <c r="D605" s="59"/>
      <c r="E605" s="59"/>
      <c r="F605" s="59"/>
      <c r="G605" s="59"/>
      <c r="H605" s="59"/>
      <c r="I605" s="59"/>
      <c r="J605" s="59"/>
      <c r="K605" s="59"/>
      <c r="L605" s="59"/>
      <c r="M605" s="59"/>
      <c r="N605" s="59"/>
      <c r="O605" s="59"/>
      <c r="P605" s="59"/>
      <c r="Q605" s="59"/>
      <c r="R605" s="59"/>
      <c r="S605" s="59"/>
      <c r="T605" s="59"/>
      <c r="U605" s="59"/>
      <c r="V605" s="59"/>
      <c r="W605" s="59"/>
      <c r="X605" s="59"/>
      <c r="Y605" s="59"/>
      <c r="Z605" s="59"/>
    </row>
    <row r="606" spans="1:26" ht="15.75" customHeight="1">
      <c r="A606" s="59"/>
      <c r="B606" s="59"/>
      <c r="C606" s="59"/>
      <c r="D606" s="59"/>
      <c r="E606" s="59"/>
      <c r="F606" s="59"/>
      <c r="G606" s="59"/>
      <c r="H606" s="59"/>
      <c r="I606" s="59"/>
      <c r="J606" s="59"/>
      <c r="K606" s="59"/>
      <c r="L606" s="59"/>
      <c r="M606" s="59"/>
      <c r="N606" s="59"/>
      <c r="O606" s="59"/>
      <c r="P606" s="59"/>
      <c r="Q606" s="59"/>
      <c r="R606" s="59"/>
      <c r="S606" s="59"/>
      <c r="T606" s="59"/>
      <c r="U606" s="59"/>
      <c r="V606" s="59"/>
      <c r="W606" s="59"/>
      <c r="X606" s="59"/>
      <c r="Y606" s="59"/>
      <c r="Z606" s="59"/>
    </row>
    <row r="607" spans="1:26" ht="15.75" customHeight="1">
      <c r="A607" s="59"/>
      <c r="B607" s="59"/>
      <c r="C607" s="59"/>
      <c r="D607" s="59"/>
      <c r="E607" s="59"/>
      <c r="F607" s="59"/>
      <c r="G607" s="59"/>
      <c r="H607" s="59"/>
      <c r="I607" s="59"/>
      <c r="J607" s="59"/>
      <c r="K607" s="59"/>
      <c r="L607" s="59"/>
      <c r="M607" s="59"/>
      <c r="N607" s="59"/>
      <c r="O607" s="59"/>
      <c r="P607" s="59"/>
      <c r="Q607" s="59"/>
      <c r="R607" s="59"/>
      <c r="S607" s="59"/>
      <c r="T607" s="59"/>
      <c r="U607" s="59"/>
      <c r="V607" s="59"/>
      <c r="W607" s="59"/>
      <c r="X607" s="59"/>
      <c r="Y607" s="59"/>
      <c r="Z607" s="59"/>
    </row>
    <row r="608" spans="1:26" ht="15.75" customHeight="1">
      <c r="A608" s="59"/>
      <c r="B608" s="59"/>
      <c r="C608" s="59"/>
      <c r="D608" s="59"/>
      <c r="E608" s="59"/>
      <c r="F608" s="59"/>
      <c r="G608" s="59"/>
      <c r="H608" s="59"/>
      <c r="I608" s="59"/>
      <c r="J608" s="59"/>
      <c r="K608" s="59"/>
      <c r="L608" s="59"/>
      <c r="M608" s="59"/>
      <c r="N608" s="59"/>
      <c r="O608" s="59"/>
      <c r="P608" s="59"/>
      <c r="Q608" s="59"/>
      <c r="R608" s="59"/>
      <c r="S608" s="59"/>
      <c r="T608" s="59"/>
      <c r="U608" s="59"/>
      <c r="V608" s="59"/>
      <c r="W608" s="59"/>
      <c r="X608" s="59"/>
      <c r="Y608" s="59"/>
      <c r="Z608" s="59"/>
    </row>
    <row r="609" spans="1:26" ht="15.75" customHeight="1">
      <c r="A609" s="59"/>
      <c r="B609" s="59"/>
      <c r="C609" s="59"/>
      <c r="D609" s="59"/>
      <c r="E609" s="59"/>
      <c r="F609" s="59"/>
      <c r="G609" s="59"/>
      <c r="H609" s="59"/>
      <c r="I609" s="59"/>
      <c r="J609" s="59"/>
      <c r="K609" s="59"/>
      <c r="L609" s="59"/>
      <c r="M609" s="59"/>
      <c r="N609" s="59"/>
      <c r="O609" s="59"/>
      <c r="P609" s="59"/>
      <c r="Q609" s="59"/>
      <c r="R609" s="59"/>
      <c r="S609" s="59"/>
      <c r="T609" s="59"/>
      <c r="U609" s="59"/>
      <c r="V609" s="59"/>
      <c r="W609" s="59"/>
      <c r="X609" s="59"/>
      <c r="Y609" s="59"/>
      <c r="Z609" s="59"/>
    </row>
    <row r="610" spans="1:26" ht="15.75" customHeight="1">
      <c r="A610" s="59"/>
      <c r="B610" s="59"/>
      <c r="C610" s="59"/>
      <c r="D610" s="59"/>
      <c r="E610" s="59"/>
      <c r="F610" s="59"/>
      <c r="G610" s="59"/>
      <c r="H610" s="59"/>
      <c r="I610" s="59"/>
      <c r="J610" s="59"/>
      <c r="K610" s="59"/>
      <c r="L610" s="59"/>
      <c r="M610" s="59"/>
      <c r="N610" s="59"/>
      <c r="O610" s="59"/>
      <c r="P610" s="59"/>
      <c r="Q610" s="59"/>
      <c r="R610" s="59"/>
      <c r="S610" s="59"/>
      <c r="T610" s="59"/>
      <c r="U610" s="59"/>
      <c r="V610" s="59"/>
      <c r="W610" s="59"/>
      <c r="X610" s="59"/>
      <c r="Y610" s="59"/>
      <c r="Z610" s="59"/>
    </row>
    <row r="611" spans="1:26" ht="15.75" customHeight="1">
      <c r="A611" s="59"/>
      <c r="B611" s="59"/>
      <c r="C611" s="59"/>
      <c r="D611" s="59"/>
      <c r="E611" s="59"/>
      <c r="F611" s="59"/>
      <c r="G611" s="59"/>
      <c r="H611" s="59"/>
      <c r="I611" s="59"/>
      <c r="J611" s="59"/>
      <c r="K611" s="59"/>
      <c r="L611" s="59"/>
      <c r="M611" s="59"/>
      <c r="N611" s="59"/>
      <c r="O611" s="59"/>
      <c r="P611" s="59"/>
      <c r="Q611" s="59"/>
      <c r="R611" s="59"/>
      <c r="S611" s="59"/>
      <c r="T611" s="59"/>
      <c r="U611" s="59"/>
      <c r="V611" s="59"/>
      <c r="W611" s="59"/>
      <c r="X611" s="59"/>
      <c r="Y611" s="59"/>
      <c r="Z611" s="59"/>
    </row>
    <row r="612" spans="1:26" ht="15.75" customHeight="1">
      <c r="A612" s="59"/>
      <c r="B612" s="59"/>
      <c r="C612" s="59"/>
      <c r="D612" s="59"/>
      <c r="E612" s="59"/>
      <c r="F612" s="59"/>
      <c r="G612" s="59"/>
      <c r="H612" s="59"/>
      <c r="I612" s="59"/>
      <c r="J612" s="59"/>
      <c r="K612" s="59"/>
      <c r="L612" s="59"/>
      <c r="M612" s="59"/>
      <c r="N612" s="59"/>
      <c r="O612" s="59"/>
      <c r="P612" s="59"/>
      <c r="Q612" s="59"/>
      <c r="R612" s="59"/>
      <c r="S612" s="59"/>
      <c r="T612" s="59"/>
      <c r="U612" s="59"/>
      <c r="V612" s="59"/>
      <c r="W612" s="59"/>
      <c r="X612" s="59"/>
      <c r="Y612" s="59"/>
      <c r="Z612" s="59"/>
    </row>
    <row r="613" spans="1:26" ht="15.75" customHeight="1">
      <c r="A613" s="59"/>
      <c r="B613" s="59"/>
      <c r="C613" s="59"/>
      <c r="D613" s="59"/>
      <c r="E613" s="59"/>
      <c r="F613" s="59"/>
      <c r="G613" s="59"/>
      <c r="H613" s="59"/>
      <c r="I613" s="59"/>
      <c r="J613" s="59"/>
      <c r="K613" s="59"/>
      <c r="L613" s="59"/>
      <c r="M613" s="59"/>
      <c r="N613" s="59"/>
      <c r="O613" s="59"/>
      <c r="P613" s="59"/>
      <c r="Q613" s="59"/>
      <c r="R613" s="59"/>
      <c r="S613" s="59"/>
      <c r="T613" s="59"/>
      <c r="U613" s="59"/>
      <c r="V613" s="59"/>
      <c r="W613" s="59"/>
      <c r="X613" s="59"/>
      <c r="Y613" s="59"/>
      <c r="Z613" s="59"/>
    </row>
    <row r="614" spans="1:26" ht="15.75" customHeight="1">
      <c r="A614" s="59"/>
      <c r="B614" s="59"/>
      <c r="C614" s="59"/>
      <c r="D614" s="59"/>
      <c r="E614" s="59"/>
      <c r="F614" s="59"/>
      <c r="G614" s="59"/>
      <c r="H614" s="59"/>
      <c r="I614" s="59"/>
      <c r="J614" s="59"/>
      <c r="K614" s="59"/>
      <c r="L614" s="59"/>
      <c r="M614" s="59"/>
      <c r="N614" s="59"/>
      <c r="O614" s="59"/>
      <c r="P614" s="59"/>
      <c r="Q614" s="59"/>
      <c r="R614" s="59"/>
      <c r="S614" s="59"/>
      <c r="T614" s="59"/>
      <c r="U614" s="59"/>
      <c r="V614" s="59"/>
      <c r="W614" s="59"/>
      <c r="X614" s="59"/>
      <c r="Y614" s="59"/>
      <c r="Z614" s="59"/>
    </row>
    <row r="615" spans="1:26" ht="15.75" customHeight="1">
      <c r="A615" s="59"/>
      <c r="B615" s="59"/>
      <c r="C615" s="59"/>
      <c r="D615" s="59"/>
      <c r="E615" s="59"/>
      <c r="F615" s="59"/>
      <c r="G615" s="59"/>
      <c r="H615" s="59"/>
      <c r="I615" s="59"/>
      <c r="J615" s="59"/>
      <c r="K615" s="59"/>
      <c r="L615" s="59"/>
      <c r="M615" s="59"/>
      <c r="N615" s="59"/>
      <c r="O615" s="59"/>
      <c r="P615" s="59"/>
      <c r="Q615" s="59"/>
      <c r="R615" s="59"/>
      <c r="S615" s="59"/>
      <c r="T615" s="59"/>
      <c r="U615" s="59"/>
      <c r="V615" s="59"/>
      <c r="W615" s="59"/>
      <c r="X615" s="59"/>
      <c r="Y615" s="59"/>
      <c r="Z615" s="59"/>
    </row>
    <row r="616" spans="1:26" ht="15.75" customHeight="1">
      <c r="A616" s="59"/>
      <c r="B616" s="59"/>
      <c r="C616" s="59"/>
      <c r="D616" s="59"/>
      <c r="E616" s="59"/>
      <c r="F616" s="59"/>
      <c r="G616" s="59"/>
      <c r="H616" s="59"/>
      <c r="I616" s="59"/>
      <c r="J616" s="59"/>
      <c r="K616" s="59"/>
      <c r="L616" s="59"/>
      <c r="M616" s="59"/>
      <c r="N616" s="59"/>
      <c r="O616" s="59"/>
      <c r="P616" s="59"/>
      <c r="Q616" s="59"/>
      <c r="R616" s="59"/>
      <c r="S616" s="59"/>
      <c r="T616" s="59"/>
      <c r="U616" s="59"/>
      <c r="V616" s="59"/>
      <c r="W616" s="59"/>
      <c r="X616" s="59"/>
      <c r="Y616" s="59"/>
      <c r="Z616" s="59"/>
    </row>
    <row r="617" spans="1:26" ht="15.75" customHeight="1">
      <c r="A617" s="59"/>
      <c r="B617" s="59"/>
      <c r="C617" s="59"/>
      <c r="D617" s="59"/>
      <c r="E617" s="59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9"/>
      <c r="V617" s="59"/>
      <c r="W617" s="59"/>
      <c r="X617" s="59"/>
      <c r="Y617" s="59"/>
      <c r="Z617" s="59"/>
    </row>
    <row r="618" spans="1:26" ht="15.75" customHeight="1">
      <c r="A618" s="59"/>
      <c r="B618" s="59"/>
      <c r="C618" s="59"/>
      <c r="D618" s="59"/>
      <c r="E618" s="59"/>
      <c r="F618" s="59"/>
      <c r="G618" s="59"/>
      <c r="H618" s="59"/>
      <c r="I618" s="59"/>
      <c r="J618" s="59"/>
      <c r="K618" s="59"/>
      <c r="L618" s="59"/>
      <c r="M618" s="59"/>
      <c r="N618" s="59"/>
      <c r="O618" s="59"/>
      <c r="P618" s="59"/>
      <c r="Q618" s="59"/>
      <c r="R618" s="59"/>
      <c r="S618" s="59"/>
      <c r="T618" s="59"/>
      <c r="U618" s="59"/>
      <c r="V618" s="59"/>
      <c r="W618" s="59"/>
      <c r="X618" s="59"/>
      <c r="Y618" s="59"/>
      <c r="Z618" s="59"/>
    </row>
    <row r="619" spans="1:26" ht="15.75" customHeight="1">
      <c r="A619" s="59"/>
      <c r="B619" s="59"/>
      <c r="C619" s="59"/>
      <c r="D619" s="59"/>
      <c r="E619" s="59"/>
      <c r="F619" s="59"/>
      <c r="G619" s="59"/>
      <c r="H619" s="59"/>
      <c r="I619" s="59"/>
      <c r="J619" s="59"/>
      <c r="K619" s="59"/>
      <c r="L619" s="59"/>
      <c r="M619" s="59"/>
      <c r="N619" s="59"/>
      <c r="O619" s="59"/>
      <c r="P619" s="59"/>
      <c r="Q619" s="59"/>
      <c r="R619" s="59"/>
      <c r="S619" s="59"/>
      <c r="T619" s="59"/>
      <c r="U619" s="59"/>
      <c r="V619" s="59"/>
      <c r="W619" s="59"/>
      <c r="X619" s="59"/>
      <c r="Y619" s="59"/>
      <c r="Z619" s="59"/>
    </row>
    <row r="620" spans="1:26" ht="15.75" customHeight="1">
      <c r="A620" s="59"/>
      <c r="B620" s="59"/>
      <c r="C620" s="59"/>
      <c r="D620" s="59"/>
      <c r="E620" s="59"/>
      <c r="F620" s="59"/>
      <c r="G620" s="59"/>
      <c r="H620" s="59"/>
      <c r="I620" s="59"/>
      <c r="J620" s="59"/>
      <c r="K620" s="59"/>
      <c r="L620" s="59"/>
      <c r="M620" s="59"/>
      <c r="N620" s="59"/>
      <c r="O620" s="59"/>
      <c r="P620" s="59"/>
      <c r="Q620" s="59"/>
      <c r="R620" s="59"/>
      <c r="S620" s="59"/>
      <c r="T620" s="59"/>
      <c r="U620" s="59"/>
      <c r="V620" s="59"/>
      <c r="W620" s="59"/>
      <c r="X620" s="59"/>
      <c r="Y620" s="59"/>
      <c r="Z620" s="59"/>
    </row>
    <row r="621" spans="1:26" ht="15.75" customHeight="1">
      <c r="A621" s="59"/>
      <c r="B621" s="59"/>
      <c r="C621" s="59"/>
      <c r="D621" s="59"/>
      <c r="E621" s="59"/>
      <c r="F621" s="59"/>
      <c r="G621" s="59"/>
      <c r="H621" s="59"/>
      <c r="I621" s="59"/>
      <c r="J621" s="59"/>
      <c r="K621" s="59"/>
      <c r="L621" s="59"/>
      <c r="M621" s="59"/>
      <c r="N621" s="59"/>
      <c r="O621" s="59"/>
      <c r="P621" s="59"/>
      <c r="Q621" s="59"/>
      <c r="R621" s="59"/>
      <c r="S621" s="59"/>
      <c r="T621" s="59"/>
      <c r="U621" s="59"/>
      <c r="V621" s="59"/>
      <c r="W621" s="59"/>
      <c r="X621" s="59"/>
      <c r="Y621" s="59"/>
      <c r="Z621" s="59"/>
    </row>
    <row r="622" spans="1:26" ht="15.75" customHeight="1">
      <c r="A622" s="59"/>
      <c r="B622" s="59"/>
      <c r="C622" s="59"/>
      <c r="D622" s="59"/>
      <c r="E622" s="59"/>
      <c r="F622" s="59"/>
      <c r="G622" s="59"/>
      <c r="H622" s="59"/>
      <c r="I622" s="59"/>
      <c r="J622" s="59"/>
      <c r="K622" s="59"/>
      <c r="L622" s="59"/>
      <c r="M622" s="59"/>
      <c r="N622" s="59"/>
      <c r="O622" s="59"/>
      <c r="P622" s="59"/>
      <c r="Q622" s="59"/>
      <c r="R622" s="59"/>
      <c r="S622" s="59"/>
      <c r="T622" s="59"/>
      <c r="U622" s="59"/>
      <c r="V622" s="59"/>
      <c r="W622" s="59"/>
      <c r="X622" s="59"/>
      <c r="Y622" s="59"/>
      <c r="Z622" s="59"/>
    </row>
    <row r="623" spans="1:26" ht="15.75" customHeight="1">
      <c r="A623" s="59"/>
      <c r="B623" s="59"/>
      <c r="C623" s="59"/>
      <c r="D623" s="59"/>
      <c r="E623" s="59"/>
      <c r="F623" s="59"/>
      <c r="G623" s="59"/>
      <c r="H623" s="59"/>
      <c r="I623" s="59"/>
      <c r="J623" s="59"/>
      <c r="K623" s="59"/>
      <c r="L623" s="59"/>
      <c r="M623" s="59"/>
      <c r="N623" s="59"/>
      <c r="O623" s="59"/>
      <c r="P623" s="59"/>
      <c r="Q623" s="59"/>
      <c r="R623" s="59"/>
      <c r="S623" s="59"/>
      <c r="T623" s="59"/>
      <c r="U623" s="59"/>
      <c r="V623" s="59"/>
      <c r="W623" s="59"/>
      <c r="X623" s="59"/>
      <c r="Y623" s="59"/>
      <c r="Z623" s="59"/>
    </row>
    <row r="624" spans="1:26" ht="15.75" customHeight="1">
      <c r="A624" s="59"/>
      <c r="B624" s="59"/>
      <c r="C624" s="59"/>
      <c r="D624" s="59"/>
      <c r="E624" s="59"/>
      <c r="F624" s="59"/>
      <c r="G624" s="59"/>
      <c r="H624" s="59"/>
      <c r="I624" s="59"/>
      <c r="J624" s="59"/>
      <c r="K624" s="59"/>
      <c r="L624" s="59"/>
      <c r="M624" s="59"/>
      <c r="N624" s="59"/>
      <c r="O624" s="59"/>
      <c r="P624" s="59"/>
      <c r="Q624" s="59"/>
      <c r="R624" s="59"/>
      <c r="S624" s="59"/>
      <c r="T624" s="59"/>
      <c r="U624" s="59"/>
      <c r="V624" s="59"/>
      <c r="W624" s="59"/>
      <c r="X624" s="59"/>
      <c r="Y624" s="59"/>
      <c r="Z624" s="59"/>
    </row>
    <row r="625" spans="1:26" ht="15.75" customHeight="1">
      <c r="A625" s="59"/>
      <c r="B625" s="59"/>
      <c r="C625" s="59"/>
      <c r="D625" s="59"/>
      <c r="E625" s="59"/>
      <c r="F625" s="59"/>
      <c r="G625" s="59"/>
      <c r="H625" s="59"/>
      <c r="I625" s="59"/>
      <c r="J625" s="59"/>
      <c r="K625" s="59"/>
      <c r="L625" s="59"/>
      <c r="M625" s="59"/>
      <c r="N625" s="59"/>
      <c r="O625" s="59"/>
      <c r="P625" s="59"/>
      <c r="Q625" s="59"/>
      <c r="R625" s="59"/>
      <c r="S625" s="59"/>
      <c r="T625" s="59"/>
      <c r="U625" s="59"/>
      <c r="V625" s="59"/>
      <c r="W625" s="59"/>
      <c r="X625" s="59"/>
      <c r="Y625" s="59"/>
      <c r="Z625" s="59"/>
    </row>
    <row r="626" spans="1:26" ht="15.75" customHeight="1">
      <c r="A626" s="59"/>
      <c r="B626" s="59"/>
      <c r="C626" s="59"/>
      <c r="D626" s="59"/>
      <c r="E626" s="59"/>
      <c r="F626" s="59"/>
      <c r="G626" s="59"/>
      <c r="H626" s="59"/>
      <c r="I626" s="59"/>
      <c r="J626" s="59"/>
      <c r="K626" s="59"/>
      <c r="L626" s="59"/>
      <c r="M626" s="59"/>
      <c r="N626" s="59"/>
      <c r="O626" s="59"/>
      <c r="P626" s="59"/>
      <c r="Q626" s="59"/>
      <c r="R626" s="59"/>
      <c r="S626" s="59"/>
      <c r="T626" s="59"/>
      <c r="U626" s="59"/>
      <c r="V626" s="59"/>
      <c r="W626" s="59"/>
      <c r="X626" s="59"/>
      <c r="Y626" s="59"/>
      <c r="Z626" s="59"/>
    </row>
    <row r="627" spans="1:26" ht="15.75" customHeight="1">
      <c r="A627" s="59"/>
      <c r="B627" s="59"/>
      <c r="C627" s="59"/>
      <c r="D627" s="59"/>
      <c r="E627" s="59"/>
      <c r="F627" s="59"/>
      <c r="G627" s="59"/>
      <c r="H627" s="59"/>
      <c r="I627" s="59"/>
      <c r="J627" s="59"/>
      <c r="K627" s="59"/>
      <c r="L627" s="59"/>
      <c r="M627" s="59"/>
      <c r="N627" s="59"/>
      <c r="O627" s="59"/>
      <c r="P627" s="59"/>
      <c r="Q627" s="59"/>
      <c r="R627" s="59"/>
      <c r="S627" s="59"/>
      <c r="T627" s="59"/>
      <c r="U627" s="59"/>
      <c r="V627" s="59"/>
      <c r="W627" s="59"/>
      <c r="X627" s="59"/>
      <c r="Y627" s="59"/>
      <c r="Z627" s="59"/>
    </row>
    <row r="628" spans="1:26" ht="15.75" customHeight="1">
      <c r="A628" s="59"/>
      <c r="B628" s="59"/>
      <c r="C628" s="59"/>
      <c r="D628" s="59"/>
      <c r="E628" s="59"/>
      <c r="F628" s="59"/>
      <c r="G628" s="59"/>
      <c r="H628" s="59"/>
      <c r="I628" s="59"/>
      <c r="J628" s="59"/>
      <c r="K628" s="59"/>
      <c r="L628" s="59"/>
      <c r="M628" s="59"/>
      <c r="N628" s="59"/>
      <c r="O628" s="59"/>
      <c r="P628" s="59"/>
      <c r="Q628" s="59"/>
      <c r="R628" s="59"/>
      <c r="S628" s="59"/>
      <c r="T628" s="59"/>
      <c r="U628" s="59"/>
      <c r="V628" s="59"/>
      <c r="W628" s="59"/>
      <c r="X628" s="59"/>
      <c r="Y628" s="59"/>
      <c r="Z628" s="59"/>
    </row>
    <row r="629" spans="1:26" ht="15.75" customHeight="1">
      <c r="A629" s="59"/>
      <c r="B629" s="59"/>
      <c r="C629" s="59"/>
      <c r="D629" s="59"/>
      <c r="E629" s="59"/>
      <c r="F629" s="59"/>
      <c r="G629" s="59"/>
      <c r="H629" s="59"/>
      <c r="I629" s="59"/>
      <c r="J629" s="59"/>
      <c r="K629" s="59"/>
      <c r="L629" s="59"/>
      <c r="M629" s="59"/>
      <c r="N629" s="59"/>
      <c r="O629" s="59"/>
      <c r="P629" s="59"/>
      <c r="Q629" s="59"/>
      <c r="R629" s="59"/>
      <c r="S629" s="59"/>
      <c r="T629" s="59"/>
      <c r="U629" s="59"/>
      <c r="V629" s="59"/>
      <c r="W629" s="59"/>
      <c r="X629" s="59"/>
      <c r="Y629" s="59"/>
      <c r="Z629" s="59"/>
    </row>
    <row r="630" spans="1:26" ht="15.75" customHeight="1">
      <c r="A630" s="59"/>
      <c r="B630" s="59"/>
      <c r="C630" s="59"/>
      <c r="D630" s="59"/>
      <c r="E630" s="59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9"/>
      <c r="V630" s="59"/>
      <c r="W630" s="59"/>
      <c r="X630" s="59"/>
      <c r="Y630" s="59"/>
      <c r="Z630" s="59"/>
    </row>
    <row r="631" spans="1:26" ht="15.75" customHeight="1">
      <c r="A631" s="59"/>
      <c r="B631" s="59"/>
      <c r="C631" s="59"/>
      <c r="D631" s="59"/>
      <c r="E631" s="59"/>
      <c r="F631" s="59"/>
      <c r="G631" s="59"/>
      <c r="H631" s="59"/>
      <c r="I631" s="59"/>
      <c r="J631" s="59"/>
      <c r="K631" s="59"/>
      <c r="L631" s="59"/>
      <c r="M631" s="59"/>
      <c r="N631" s="59"/>
      <c r="O631" s="59"/>
      <c r="P631" s="59"/>
      <c r="Q631" s="59"/>
      <c r="R631" s="59"/>
      <c r="S631" s="59"/>
      <c r="T631" s="59"/>
      <c r="U631" s="59"/>
      <c r="V631" s="59"/>
      <c r="W631" s="59"/>
      <c r="X631" s="59"/>
      <c r="Y631" s="59"/>
      <c r="Z631" s="59"/>
    </row>
    <row r="632" spans="1:26" ht="15.75" customHeight="1">
      <c r="A632" s="59"/>
      <c r="B632" s="59"/>
      <c r="C632" s="59"/>
      <c r="D632" s="59"/>
      <c r="E632" s="59"/>
      <c r="F632" s="59"/>
      <c r="G632" s="59"/>
      <c r="H632" s="59"/>
      <c r="I632" s="59"/>
      <c r="J632" s="59"/>
      <c r="K632" s="59"/>
      <c r="L632" s="59"/>
      <c r="M632" s="59"/>
      <c r="N632" s="59"/>
      <c r="O632" s="59"/>
      <c r="P632" s="59"/>
      <c r="Q632" s="59"/>
      <c r="R632" s="59"/>
      <c r="S632" s="59"/>
      <c r="T632" s="59"/>
      <c r="U632" s="59"/>
      <c r="V632" s="59"/>
      <c r="W632" s="59"/>
      <c r="X632" s="59"/>
      <c r="Y632" s="59"/>
      <c r="Z632" s="59"/>
    </row>
    <row r="633" spans="1:26" ht="15.75" customHeight="1">
      <c r="A633" s="59"/>
      <c r="B633" s="59"/>
      <c r="C633" s="59"/>
      <c r="D633" s="59"/>
      <c r="E633" s="59"/>
      <c r="F633" s="59"/>
      <c r="G633" s="59"/>
      <c r="H633" s="59"/>
      <c r="I633" s="59"/>
      <c r="J633" s="59"/>
      <c r="K633" s="59"/>
      <c r="L633" s="59"/>
      <c r="M633" s="59"/>
      <c r="N633" s="59"/>
      <c r="O633" s="59"/>
      <c r="P633" s="59"/>
      <c r="Q633" s="59"/>
      <c r="R633" s="59"/>
      <c r="S633" s="59"/>
      <c r="T633" s="59"/>
      <c r="U633" s="59"/>
      <c r="V633" s="59"/>
      <c r="W633" s="59"/>
      <c r="X633" s="59"/>
      <c r="Y633" s="59"/>
      <c r="Z633" s="59"/>
    </row>
    <row r="634" spans="1:26" ht="15.75" customHeight="1">
      <c r="A634" s="59"/>
      <c r="B634" s="59"/>
      <c r="C634" s="59"/>
      <c r="D634" s="59"/>
      <c r="E634" s="59"/>
      <c r="F634" s="59"/>
      <c r="G634" s="59"/>
      <c r="H634" s="59"/>
      <c r="I634" s="59"/>
      <c r="J634" s="59"/>
      <c r="K634" s="59"/>
      <c r="L634" s="59"/>
      <c r="M634" s="59"/>
      <c r="N634" s="59"/>
      <c r="O634" s="59"/>
      <c r="P634" s="59"/>
      <c r="Q634" s="59"/>
      <c r="R634" s="59"/>
      <c r="S634" s="59"/>
      <c r="T634" s="59"/>
      <c r="U634" s="59"/>
      <c r="V634" s="59"/>
      <c r="W634" s="59"/>
      <c r="X634" s="59"/>
      <c r="Y634" s="59"/>
      <c r="Z634" s="59"/>
    </row>
    <row r="635" spans="1:26" ht="15.75" customHeight="1">
      <c r="A635" s="59"/>
      <c r="B635" s="59"/>
      <c r="C635" s="59"/>
      <c r="D635" s="59"/>
      <c r="E635" s="59"/>
      <c r="F635" s="59"/>
      <c r="G635" s="59"/>
      <c r="H635" s="59"/>
      <c r="I635" s="59"/>
      <c r="J635" s="59"/>
      <c r="K635" s="59"/>
      <c r="L635" s="59"/>
      <c r="M635" s="59"/>
      <c r="N635" s="59"/>
      <c r="O635" s="59"/>
      <c r="P635" s="59"/>
      <c r="Q635" s="59"/>
      <c r="R635" s="59"/>
      <c r="S635" s="59"/>
      <c r="T635" s="59"/>
      <c r="U635" s="59"/>
      <c r="V635" s="59"/>
      <c r="W635" s="59"/>
      <c r="X635" s="59"/>
      <c r="Y635" s="59"/>
      <c r="Z635" s="59"/>
    </row>
    <row r="636" spans="1:26" ht="15.75" customHeight="1">
      <c r="A636" s="59"/>
      <c r="B636" s="59"/>
      <c r="C636" s="59"/>
      <c r="D636" s="59"/>
      <c r="E636" s="59"/>
      <c r="F636" s="59"/>
      <c r="G636" s="59"/>
      <c r="H636" s="59"/>
      <c r="I636" s="59"/>
      <c r="J636" s="59"/>
      <c r="K636" s="59"/>
      <c r="L636" s="59"/>
      <c r="M636" s="59"/>
      <c r="N636" s="59"/>
      <c r="O636" s="59"/>
      <c r="P636" s="59"/>
      <c r="Q636" s="59"/>
      <c r="R636" s="59"/>
      <c r="S636" s="59"/>
      <c r="T636" s="59"/>
      <c r="U636" s="59"/>
      <c r="V636" s="59"/>
      <c r="W636" s="59"/>
      <c r="X636" s="59"/>
      <c r="Y636" s="59"/>
      <c r="Z636" s="59"/>
    </row>
    <row r="637" spans="1:26" ht="15.75" customHeight="1">
      <c r="A637" s="59"/>
      <c r="B637" s="59"/>
      <c r="C637" s="59"/>
      <c r="D637" s="59"/>
      <c r="E637" s="59"/>
      <c r="F637" s="59"/>
      <c r="G637" s="59"/>
      <c r="H637" s="59"/>
      <c r="I637" s="59"/>
      <c r="J637" s="59"/>
      <c r="K637" s="59"/>
      <c r="L637" s="59"/>
      <c r="M637" s="59"/>
      <c r="N637" s="59"/>
      <c r="O637" s="59"/>
      <c r="P637" s="59"/>
      <c r="Q637" s="59"/>
      <c r="R637" s="59"/>
      <c r="S637" s="59"/>
      <c r="T637" s="59"/>
      <c r="U637" s="59"/>
      <c r="V637" s="59"/>
      <c r="W637" s="59"/>
      <c r="X637" s="59"/>
      <c r="Y637" s="59"/>
      <c r="Z637" s="59"/>
    </row>
    <row r="638" spans="1:26" ht="15.75" customHeight="1">
      <c r="A638" s="59"/>
      <c r="B638" s="59"/>
      <c r="C638" s="59"/>
      <c r="D638" s="59"/>
      <c r="E638" s="59"/>
      <c r="F638" s="59"/>
      <c r="G638" s="59"/>
      <c r="H638" s="59"/>
      <c r="I638" s="59"/>
      <c r="J638" s="59"/>
      <c r="K638" s="59"/>
      <c r="L638" s="59"/>
      <c r="M638" s="59"/>
      <c r="N638" s="59"/>
      <c r="O638" s="59"/>
      <c r="P638" s="59"/>
      <c r="Q638" s="59"/>
      <c r="R638" s="59"/>
      <c r="S638" s="59"/>
      <c r="T638" s="59"/>
      <c r="U638" s="59"/>
      <c r="V638" s="59"/>
      <c r="W638" s="59"/>
      <c r="X638" s="59"/>
      <c r="Y638" s="59"/>
      <c r="Z638" s="59"/>
    </row>
    <row r="639" spans="1:26" ht="15.75" customHeight="1">
      <c r="A639" s="59"/>
      <c r="B639" s="59"/>
      <c r="C639" s="59"/>
      <c r="D639" s="59"/>
      <c r="E639" s="59"/>
      <c r="F639" s="59"/>
      <c r="G639" s="59"/>
      <c r="H639" s="59"/>
      <c r="I639" s="59"/>
      <c r="J639" s="59"/>
      <c r="K639" s="59"/>
      <c r="L639" s="59"/>
      <c r="M639" s="59"/>
      <c r="N639" s="59"/>
      <c r="O639" s="59"/>
      <c r="P639" s="59"/>
      <c r="Q639" s="59"/>
      <c r="R639" s="59"/>
      <c r="S639" s="59"/>
      <c r="T639" s="59"/>
      <c r="U639" s="59"/>
      <c r="V639" s="59"/>
      <c r="W639" s="59"/>
      <c r="X639" s="59"/>
      <c r="Y639" s="59"/>
      <c r="Z639" s="59"/>
    </row>
    <row r="640" spans="1:26" ht="15.75" customHeight="1">
      <c r="A640" s="59"/>
      <c r="B640" s="59"/>
      <c r="C640" s="59"/>
      <c r="D640" s="59"/>
      <c r="E640" s="59"/>
      <c r="F640" s="59"/>
      <c r="G640" s="59"/>
      <c r="H640" s="59"/>
      <c r="I640" s="59"/>
      <c r="J640" s="59"/>
      <c r="K640" s="59"/>
      <c r="L640" s="59"/>
      <c r="M640" s="59"/>
      <c r="N640" s="59"/>
      <c r="O640" s="59"/>
      <c r="P640" s="59"/>
      <c r="Q640" s="59"/>
      <c r="R640" s="59"/>
      <c r="S640" s="59"/>
      <c r="T640" s="59"/>
      <c r="U640" s="59"/>
      <c r="V640" s="59"/>
      <c r="W640" s="59"/>
      <c r="X640" s="59"/>
      <c r="Y640" s="59"/>
      <c r="Z640" s="59"/>
    </row>
    <row r="641" spans="1:26" ht="15.75" customHeight="1">
      <c r="A641" s="59"/>
      <c r="B641" s="59"/>
      <c r="C641" s="59"/>
      <c r="D641" s="59"/>
      <c r="E641" s="59"/>
      <c r="F641" s="59"/>
      <c r="G641" s="59"/>
      <c r="H641" s="59"/>
      <c r="I641" s="59"/>
      <c r="J641" s="59"/>
      <c r="K641" s="59"/>
      <c r="L641" s="59"/>
      <c r="M641" s="59"/>
      <c r="N641" s="59"/>
      <c r="O641" s="59"/>
      <c r="P641" s="59"/>
      <c r="Q641" s="59"/>
      <c r="R641" s="59"/>
      <c r="S641" s="59"/>
      <c r="T641" s="59"/>
      <c r="U641" s="59"/>
      <c r="V641" s="59"/>
      <c r="W641" s="59"/>
      <c r="X641" s="59"/>
      <c r="Y641" s="59"/>
      <c r="Z641" s="59"/>
    </row>
    <row r="642" spans="1:26" ht="15.75" customHeight="1">
      <c r="A642" s="59"/>
      <c r="B642" s="59"/>
      <c r="C642" s="59"/>
      <c r="D642" s="59"/>
      <c r="E642" s="59"/>
      <c r="F642" s="59"/>
      <c r="G642" s="59"/>
      <c r="H642" s="59"/>
      <c r="I642" s="59"/>
      <c r="J642" s="59"/>
      <c r="K642" s="59"/>
      <c r="L642" s="59"/>
      <c r="M642" s="59"/>
      <c r="N642" s="59"/>
      <c r="O642" s="59"/>
      <c r="P642" s="59"/>
      <c r="Q642" s="59"/>
      <c r="R642" s="59"/>
      <c r="S642" s="59"/>
      <c r="T642" s="59"/>
      <c r="U642" s="59"/>
      <c r="V642" s="59"/>
      <c r="W642" s="59"/>
      <c r="X642" s="59"/>
      <c r="Y642" s="59"/>
      <c r="Z642" s="59"/>
    </row>
    <row r="643" spans="1:26" ht="15.75" customHeight="1">
      <c r="A643" s="59"/>
      <c r="B643" s="59"/>
      <c r="C643" s="59"/>
      <c r="D643" s="59"/>
      <c r="E643" s="59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9"/>
      <c r="V643" s="59"/>
      <c r="W643" s="59"/>
      <c r="X643" s="59"/>
      <c r="Y643" s="59"/>
      <c r="Z643" s="59"/>
    </row>
    <row r="644" spans="1:26" ht="15.75" customHeight="1">
      <c r="A644" s="59"/>
      <c r="B644" s="59"/>
      <c r="C644" s="59"/>
      <c r="D644" s="59"/>
      <c r="E644" s="59"/>
      <c r="F644" s="59"/>
      <c r="G644" s="59"/>
      <c r="H644" s="59"/>
      <c r="I644" s="59"/>
      <c r="J644" s="59"/>
      <c r="K644" s="59"/>
      <c r="L644" s="59"/>
      <c r="M644" s="59"/>
      <c r="N644" s="59"/>
      <c r="O644" s="59"/>
      <c r="P644" s="59"/>
      <c r="Q644" s="59"/>
      <c r="R644" s="59"/>
      <c r="S644" s="59"/>
      <c r="T644" s="59"/>
      <c r="U644" s="59"/>
      <c r="V644" s="59"/>
      <c r="W644" s="59"/>
      <c r="X644" s="59"/>
      <c r="Y644" s="59"/>
      <c r="Z644" s="59"/>
    </row>
    <row r="645" spans="1:26" ht="15.75" customHeight="1">
      <c r="A645" s="59"/>
      <c r="B645" s="59"/>
      <c r="C645" s="59"/>
      <c r="D645" s="59"/>
      <c r="E645" s="59"/>
      <c r="F645" s="59"/>
      <c r="G645" s="59"/>
      <c r="H645" s="59"/>
      <c r="I645" s="59"/>
      <c r="J645" s="59"/>
      <c r="K645" s="59"/>
      <c r="L645" s="59"/>
      <c r="M645" s="59"/>
      <c r="N645" s="59"/>
      <c r="O645" s="59"/>
      <c r="P645" s="59"/>
      <c r="Q645" s="59"/>
      <c r="R645" s="59"/>
      <c r="S645" s="59"/>
      <c r="T645" s="59"/>
      <c r="U645" s="59"/>
      <c r="V645" s="59"/>
      <c r="W645" s="59"/>
      <c r="X645" s="59"/>
      <c r="Y645" s="59"/>
      <c r="Z645" s="59"/>
    </row>
    <row r="646" spans="1:26" ht="15.75" customHeight="1">
      <c r="A646" s="59"/>
      <c r="B646" s="59"/>
      <c r="C646" s="59"/>
      <c r="D646" s="59"/>
      <c r="E646" s="59"/>
      <c r="F646" s="59"/>
      <c r="G646" s="59"/>
      <c r="H646" s="59"/>
      <c r="I646" s="59"/>
      <c r="J646" s="59"/>
      <c r="K646" s="59"/>
      <c r="L646" s="59"/>
      <c r="M646" s="59"/>
      <c r="N646" s="59"/>
      <c r="O646" s="59"/>
      <c r="P646" s="59"/>
      <c r="Q646" s="59"/>
      <c r="R646" s="59"/>
      <c r="S646" s="59"/>
      <c r="T646" s="59"/>
      <c r="U646" s="59"/>
      <c r="V646" s="59"/>
      <c r="W646" s="59"/>
      <c r="X646" s="59"/>
      <c r="Y646" s="59"/>
      <c r="Z646" s="59"/>
    </row>
    <row r="647" spans="1:26" ht="15.75" customHeight="1">
      <c r="A647" s="59"/>
      <c r="B647" s="59"/>
      <c r="C647" s="59"/>
      <c r="D647" s="59"/>
      <c r="E647" s="59"/>
      <c r="F647" s="59"/>
      <c r="G647" s="59"/>
      <c r="H647" s="59"/>
      <c r="I647" s="59"/>
      <c r="J647" s="59"/>
      <c r="K647" s="59"/>
      <c r="L647" s="59"/>
      <c r="M647" s="59"/>
      <c r="N647" s="59"/>
      <c r="O647" s="59"/>
      <c r="P647" s="59"/>
      <c r="Q647" s="59"/>
      <c r="R647" s="59"/>
      <c r="S647" s="59"/>
      <c r="T647" s="59"/>
      <c r="U647" s="59"/>
      <c r="V647" s="59"/>
      <c r="W647" s="59"/>
      <c r="X647" s="59"/>
      <c r="Y647" s="59"/>
      <c r="Z647" s="59"/>
    </row>
    <row r="648" spans="1:26" ht="15.75" customHeight="1">
      <c r="A648" s="59"/>
      <c r="B648" s="59"/>
      <c r="C648" s="59"/>
      <c r="D648" s="59"/>
      <c r="E648" s="59"/>
      <c r="F648" s="59"/>
      <c r="G648" s="59"/>
      <c r="H648" s="59"/>
      <c r="I648" s="59"/>
      <c r="J648" s="59"/>
      <c r="K648" s="59"/>
      <c r="L648" s="59"/>
      <c r="M648" s="59"/>
      <c r="N648" s="59"/>
      <c r="O648" s="59"/>
      <c r="P648" s="59"/>
      <c r="Q648" s="59"/>
      <c r="R648" s="59"/>
      <c r="S648" s="59"/>
      <c r="T648" s="59"/>
      <c r="U648" s="59"/>
      <c r="V648" s="59"/>
      <c r="W648" s="59"/>
      <c r="X648" s="59"/>
      <c r="Y648" s="59"/>
      <c r="Z648" s="59"/>
    </row>
    <row r="649" spans="1:26" ht="15.75" customHeight="1">
      <c r="A649" s="59"/>
      <c r="B649" s="59"/>
      <c r="C649" s="59"/>
      <c r="D649" s="59"/>
      <c r="E649" s="59"/>
      <c r="F649" s="59"/>
      <c r="G649" s="59"/>
      <c r="H649" s="59"/>
      <c r="I649" s="59"/>
      <c r="J649" s="59"/>
      <c r="K649" s="59"/>
      <c r="L649" s="59"/>
      <c r="M649" s="59"/>
      <c r="N649" s="59"/>
      <c r="O649" s="59"/>
      <c r="P649" s="59"/>
      <c r="Q649" s="59"/>
      <c r="R649" s="59"/>
      <c r="S649" s="59"/>
      <c r="T649" s="59"/>
      <c r="U649" s="59"/>
      <c r="V649" s="59"/>
      <c r="W649" s="59"/>
      <c r="X649" s="59"/>
      <c r="Y649" s="59"/>
      <c r="Z649" s="59"/>
    </row>
    <row r="650" spans="1:26" ht="15.75" customHeight="1">
      <c r="A650" s="59"/>
      <c r="B650" s="59"/>
      <c r="C650" s="59"/>
      <c r="D650" s="59"/>
      <c r="E650" s="59"/>
      <c r="F650" s="59"/>
      <c r="G650" s="59"/>
      <c r="H650" s="59"/>
      <c r="I650" s="59"/>
      <c r="J650" s="59"/>
      <c r="K650" s="59"/>
      <c r="L650" s="59"/>
      <c r="M650" s="59"/>
      <c r="N650" s="59"/>
      <c r="O650" s="59"/>
      <c r="P650" s="59"/>
      <c r="Q650" s="59"/>
      <c r="R650" s="59"/>
      <c r="S650" s="59"/>
      <c r="T650" s="59"/>
      <c r="U650" s="59"/>
      <c r="V650" s="59"/>
      <c r="W650" s="59"/>
      <c r="X650" s="59"/>
      <c r="Y650" s="59"/>
      <c r="Z650" s="59"/>
    </row>
    <row r="651" spans="1:26" ht="15.75" customHeight="1">
      <c r="A651" s="59"/>
      <c r="B651" s="59"/>
      <c r="C651" s="59"/>
      <c r="D651" s="59"/>
      <c r="E651" s="59"/>
      <c r="F651" s="59"/>
      <c r="G651" s="59"/>
      <c r="H651" s="59"/>
      <c r="I651" s="59"/>
      <c r="J651" s="59"/>
      <c r="K651" s="59"/>
      <c r="L651" s="59"/>
      <c r="M651" s="59"/>
      <c r="N651" s="59"/>
      <c r="O651" s="59"/>
      <c r="P651" s="59"/>
      <c r="Q651" s="59"/>
      <c r="R651" s="59"/>
      <c r="S651" s="59"/>
      <c r="T651" s="59"/>
      <c r="U651" s="59"/>
      <c r="V651" s="59"/>
      <c r="W651" s="59"/>
      <c r="X651" s="59"/>
      <c r="Y651" s="59"/>
      <c r="Z651" s="59"/>
    </row>
    <row r="652" spans="1:26" ht="15.75" customHeight="1">
      <c r="A652" s="59"/>
      <c r="B652" s="59"/>
      <c r="C652" s="59"/>
      <c r="D652" s="59"/>
      <c r="E652" s="59"/>
      <c r="F652" s="59"/>
      <c r="G652" s="59"/>
      <c r="H652" s="59"/>
      <c r="I652" s="59"/>
      <c r="J652" s="59"/>
      <c r="K652" s="59"/>
      <c r="L652" s="59"/>
      <c r="M652" s="59"/>
      <c r="N652" s="59"/>
      <c r="O652" s="59"/>
      <c r="P652" s="59"/>
      <c r="Q652" s="59"/>
      <c r="R652" s="59"/>
      <c r="S652" s="59"/>
      <c r="T652" s="59"/>
      <c r="U652" s="59"/>
      <c r="V652" s="59"/>
      <c r="W652" s="59"/>
      <c r="X652" s="59"/>
      <c r="Y652" s="59"/>
      <c r="Z652" s="59"/>
    </row>
    <row r="653" spans="1:26" ht="15.75" customHeight="1">
      <c r="A653" s="59"/>
      <c r="B653" s="59"/>
      <c r="C653" s="59"/>
      <c r="D653" s="59"/>
      <c r="E653" s="59"/>
      <c r="F653" s="59"/>
      <c r="G653" s="59"/>
      <c r="H653" s="59"/>
      <c r="I653" s="59"/>
      <c r="J653" s="59"/>
      <c r="K653" s="59"/>
      <c r="L653" s="59"/>
      <c r="M653" s="59"/>
      <c r="N653" s="59"/>
      <c r="O653" s="59"/>
      <c r="P653" s="59"/>
      <c r="Q653" s="59"/>
      <c r="R653" s="59"/>
      <c r="S653" s="59"/>
      <c r="T653" s="59"/>
      <c r="U653" s="59"/>
      <c r="V653" s="59"/>
      <c r="W653" s="59"/>
      <c r="X653" s="59"/>
      <c r="Y653" s="59"/>
      <c r="Z653" s="59"/>
    </row>
    <row r="654" spans="1:26" ht="15.75" customHeight="1">
      <c r="A654" s="59"/>
      <c r="B654" s="59"/>
      <c r="C654" s="59"/>
      <c r="D654" s="59"/>
      <c r="E654" s="59"/>
      <c r="F654" s="59"/>
      <c r="G654" s="59"/>
      <c r="H654" s="59"/>
      <c r="I654" s="59"/>
      <c r="J654" s="59"/>
      <c r="K654" s="59"/>
      <c r="L654" s="59"/>
      <c r="M654" s="59"/>
      <c r="N654" s="59"/>
      <c r="O654" s="59"/>
      <c r="P654" s="59"/>
      <c r="Q654" s="59"/>
      <c r="R654" s="59"/>
      <c r="S654" s="59"/>
      <c r="T654" s="59"/>
      <c r="U654" s="59"/>
      <c r="V654" s="59"/>
      <c r="W654" s="59"/>
      <c r="X654" s="59"/>
      <c r="Y654" s="59"/>
      <c r="Z654" s="59"/>
    </row>
    <row r="655" spans="1:26" ht="15.75" customHeight="1">
      <c r="A655" s="59"/>
      <c r="B655" s="59"/>
      <c r="C655" s="59"/>
      <c r="D655" s="59"/>
      <c r="E655" s="59"/>
      <c r="F655" s="59"/>
      <c r="G655" s="59"/>
      <c r="H655" s="59"/>
      <c r="I655" s="59"/>
      <c r="J655" s="59"/>
      <c r="K655" s="59"/>
      <c r="L655" s="59"/>
      <c r="M655" s="59"/>
      <c r="N655" s="59"/>
      <c r="O655" s="59"/>
      <c r="P655" s="59"/>
      <c r="Q655" s="59"/>
      <c r="R655" s="59"/>
      <c r="S655" s="59"/>
      <c r="T655" s="59"/>
      <c r="U655" s="59"/>
      <c r="V655" s="59"/>
      <c r="W655" s="59"/>
      <c r="X655" s="59"/>
      <c r="Y655" s="59"/>
      <c r="Z655" s="59"/>
    </row>
    <row r="656" spans="1:26" ht="15.75" customHeight="1">
      <c r="A656" s="59"/>
      <c r="B656" s="59"/>
      <c r="C656" s="59"/>
      <c r="D656" s="59"/>
      <c r="E656" s="59"/>
      <c r="F656" s="59"/>
      <c r="G656" s="59"/>
      <c r="H656" s="59"/>
      <c r="I656" s="59"/>
      <c r="J656" s="59"/>
      <c r="K656" s="59"/>
      <c r="L656" s="59"/>
      <c r="M656" s="59"/>
      <c r="N656" s="59"/>
      <c r="O656" s="59"/>
      <c r="P656" s="59"/>
      <c r="Q656" s="59"/>
      <c r="R656" s="59"/>
      <c r="S656" s="59"/>
      <c r="T656" s="59"/>
      <c r="U656" s="59"/>
      <c r="V656" s="59"/>
      <c r="W656" s="59"/>
      <c r="X656" s="59"/>
      <c r="Y656" s="59"/>
      <c r="Z656" s="59"/>
    </row>
    <row r="657" spans="1:26" ht="15.75" customHeight="1">
      <c r="A657" s="59"/>
      <c r="B657" s="59"/>
      <c r="C657" s="59"/>
      <c r="D657" s="59"/>
      <c r="E657" s="59"/>
      <c r="F657" s="59"/>
      <c r="G657" s="59"/>
      <c r="H657" s="59"/>
      <c r="I657" s="59"/>
      <c r="J657" s="59"/>
      <c r="K657" s="59"/>
      <c r="L657" s="59"/>
      <c r="M657" s="59"/>
      <c r="N657" s="59"/>
      <c r="O657" s="59"/>
      <c r="P657" s="59"/>
      <c r="Q657" s="59"/>
      <c r="R657" s="59"/>
      <c r="S657" s="59"/>
      <c r="T657" s="59"/>
      <c r="U657" s="59"/>
      <c r="V657" s="59"/>
      <c r="W657" s="59"/>
      <c r="X657" s="59"/>
      <c r="Y657" s="59"/>
      <c r="Z657" s="59"/>
    </row>
    <row r="658" spans="1:26" ht="15.75" customHeight="1">
      <c r="A658" s="59"/>
      <c r="B658" s="59"/>
      <c r="C658" s="59"/>
      <c r="D658" s="59"/>
      <c r="E658" s="59"/>
      <c r="F658" s="59"/>
      <c r="G658" s="59"/>
      <c r="H658" s="59"/>
      <c r="I658" s="59"/>
      <c r="J658" s="59"/>
      <c r="K658" s="59"/>
      <c r="L658" s="59"/>
      <c r="M658" s="59"/>
      <c r="N658" s="59"/>
      <c r="O658" s="59"/>
      <c r="P658" s="59"/>
      <c r="Q658" s="59"/>
      <c r="R658" s="59"/>
      <c r="S658" s="59"/>
      <c r="T658" s="59"/>
      <c r="U658" s="59"/>
      <c r="V658" s="59"/>
      <c r="W658" s="59"/>
      <c r="X658" s="59"/>
      <c r="Y658" s="59"/>
      <c r="Z658" s="59"/>
    </row>
    <row r="659" spans="1:26" ht="15.75" customHeight="1">
      <c r="A659" s="59"/>
      <c r="B659" s="59"/>
      <c r="C659" s="59"/>
      <c r="D659" s="59"/>
      <c r="E659" s="59"/>
      <c r="F659" s="59"/>
      <c r="G659" s="59"/>
      <c r="H659" s="59"/>
      <c r="I659" s="59"/>
      <c r="J659" s="59"/>
      <c r="K659" s="59"/>
      <c r="L659" s="59"/>
      <c r="M659" s="59"/>
      <c r="N659" s="59"/>
      <c r="O659" s="59"/>
      <c r="P659" s="59"/>
      <c r="Q659" s="59"/>
      <c r="R659" s="59"/>
      <c r="S659" s="59"/>
      <c r="T659" s="59"/>
      <c r="U659" s="59"/>
      <c r="V659" s="59"/>
      <c r="W659" s="59"/>
      <c r="X659" s="59"/>
      <c r="Y659" s="59"/>
      <c r="Z659" s="59"/>
    </row>
    <row r="660" spans="1:26" ht="15.75" customHeight="1">
      <c r="A660" s="59"/>
      <c r="B660" s="59"/>
      <c r="C660" s="59"/>
      <c r="D660" s="59"/>
      <c r="E660" s="59"/>
      <c r="F660" s="59"/>
      <c r="G660" s="59"/>
      <c r="H660" s="59"/>
      <c r="I660" s="59"/>
      <c r="J660" s="59"/>
      <c r="K660" s="59"/>
      <c r="L660" s="59"/>
      <c r="M660" s="59"/>
      <c r="N660" s="59"/>
      <c r="O660" s="59"/>
      <c r="P660" s="59"/>
      <c r="Q660" s="59"/>
      <c r="R660" s="59"/>
      <c r="S660" s="59"/>
      <c r="T660" s="59"/>
      <c r="U660" s="59"/>
      <c r="V660" s="59"/>
      <c r="W660" s="59"/>
      <c r="X660" s="59"/>
      <c r="Y660" s="59"/>
      <c r="Z660" s="59"/>
    </row>
    <row r="661" spans="1:26" ht="15.75" customHeight="1">
      <c r="A661" s="59"/>
      <c r="B661" s="59"/>
      <c r="C661" s="59"/>
      <c r="D661" s="59"/>
      <c r="E661" s="59"/>
      <c r="F661" s="59"/>
      <c r="G661" s="59"/>
      <c r="H661" s="59"/>
      <c r="I661" s="59"/>
      <c r="J661" s="59"/>
      <c r="K661" s="59"/>
      <c r="L661" s="59"/>
      <c r="M661" s="59"/>
      <c r="N661" s="59"/>
      <c r="O661" s="59"/>
      <c r="P661" s="59"/>
      <c r="Q661" s="59"/>
      <c r="R661" s="59"/>
      <c r="S661" s="59"/>
      <c r="T661" s="59"/>
      <c r="U661" s="59"/>
      <c r="V661" s="59"/>
      <c r="W661" s="59"/>
      <c r="X661" s="59"/>
      <c r="Y661" s="59"/>
      <c r="Z661" s="59"/>
    </row>
    <row r="662" spans="1:26" ht="15.75" customHeight="1">
      <c r="A662" s="59"/>
      <c r="B662" s="59"/>
      <c r="C662" s="59"/>
      <c r="D662" s="59"/>
      <c r="E662" s="59"/>
      <c r="F662" s="59"/>
      <c r="G662" s="59"/>
      <c r="H662" s="59"/>
      <c r="I662" s="59"/>
      <c r="J662" s="59"/>
      <c r="K662" s="59"/>
      <c r="L662" s="59"/>
      <c r="M662" s="59"/>
      <c r="N662" s="59"/>
      <c r="O662" s="59"/>
      <c r="P662" s="59"/>
      <c r="Q662" s="59"/>
      <c r="R662" s="59"/>
      <c r="S662" s="59"/>
      <c r="T662" s="59"/>
      <c r="U662" s="59"/>
      <c r="V662" s="59"/>
      <c r="W662" s="59"/>
      <c r="X662" s="59"/>
      <c r="Y662" s="59"/>
      <c r="Z662" s="59"/>
    </row>
    <row r="663" spans="1:26" ht="15.75" customHeight="1">
      <c r="A663" s="59"/>
      <c r="B663" s="59"/>
      <c r="C663" s="59"/>
      <c r="D663" s="59"/>
      <c r="E663" s="59"/>
      <c r="F663" s="59"/>
      <c r="G663" s="59"/>
      <c r="H663" s="59"/>
      <c r="I663" s="59"/>
      <c r="J663" s="59"/>
      <c r="K663" s="59"/>
      <c r="L663" s="59"/>
      <c r="M663" s="59"/>
      <c r="N663" s="59"/>
      <c r="O663" s="59"/>
      <c r="P663" s="59"/>
      <c r="Q663" s="59"/>
      <c r="R663" s="59"/>
      <c r="S663" s="59"/>
      <c r="T663" s="59"/>
      <c r="U663" s="59"/>
      <c r="V663" s="59"/>
      <c r="W663" s="59"/>
      <c r="X663" s="59"/>
      <c r="Y663" s="59"/>
      <c r="Z663" s="59"/>
    </row>
    <row r="664" spans="1:26" ht="15.75" customHeight="1">
      <c r="A664" s="59"/>
      <c r="B664" s="59"/>
      <c r="C664" s="59"/>
      <c r="D664" s="59"/>
      <c r="E664" s="59"/>
      <c r="F664" s="59"/>
      <c r="G664" s="59"/>
      <c r="H664" s="59"/>
      <c r="I664" s="59"/>
      <c r="J664" s="59"/>
      <c r="K664" s="59"/>
      <c r="L664" s="59"/>
      <c r="M664" s="59"/>
      <c r="N664" s="59"/>
      <c r="O664" s="59"/>
      <c r="P664" s="59"/>
      <c r="Q664" s="59"/>
      <c r="R664" s="59"/>
      <c r="S664" s="59"/>
      <c r="T664" s="59"/>
      <c r="U664" s="59"/>
      <c r="V664" s="59"/>
      <c r="W664" s="59"/>
      <c r="X664" s="59"/>
      <c r="Y664" s="59"/>
      <c r="Z664" s="59"/>
    </row>
    <row r="665" spans="1:26" ht="15.75" customHeight="1">
      <c r="A665" s="59"/>
      <c r="B665" s="59"/>
      <c r="C665" s="59"/>
      <c r="D665" s="59"/>
      <c r="E665" s="59"/>
      <c r="F665" s="59"/>
      <c r="G665" s="59"/>
      <c r="H665" s="59"/>
      <c r="I665" s="59"/>
      <c r="J665" s="59"/>
      <c r="K665" s="59"/>
      <c r="L665" s="59"/>
      <c r="M665" s="59"/>
      <c r="N665" s="59"/>
      <c r="O665" s="59"/>
      <c r="P665" s="59"/>
      <c r="Q665" s="59"/>
      <c r="R665" s="59"/>
      <c r="S665" s="59"/>
      <c r="T665" s="59"/>
      <c r="U665" s="59"/>
      <c r="V665" s="59"/>
      <c r="W665" s="59"/>
      <c r="X665" s="59"/>
      <c r="Y665" s="59"/>
      <c r="Z665" s="59"/>
    </row>
    <row r="666" spans="1:26" ht="15.75" customHeight="1">
      <c r="A666" s="59"/>
      <c r="B666" s="59"/>
      <c r="C666" s="59"/>
      <c r="D666" s="59"/>
      <c r="E666" s="59"/>
      <c r="F666" s="59"/>
      <c r="G666" s="59"/>
      <c r="H666" s="59"/>
      <c r="I666" s="59"/>
      <c r="J666" s="59"/>
      <c r="K666" s="59"/>
      <c r="L666" s="59"/>
      <c r="M666" s="59"/>
      <c r="N666" s="59"/>
      <c r="O666" s="59"/>
      <c r="P666" s="59"/>
      <c r="Q666" s="59"/>
      <c r="R666" s="59"/>
      <c r="S666" s="59"/>
      <c r="T666" s="59"/>
      <c r="U666" s="59"/>
      <c r="V666" s="59"/>
      <c r="W666" s="59"/>
      <c r="X666" s="59"/>
      <c r="Y666" s="59"/>
      <c r="Z666" s="59"/>
    </row>
    <row r="667" spans="1:26" ht="15.75" customHeight="1">
      <c r="A667" s="59"/>
      <c r="B667" s="59"/>
      <c r="C667" s="59"/>
      <c r="D667" s="59"/>
      <c r="E667" s="59"/>
      <c r="F667" s="59"/>
      <c r="G667" s="59"/>
      <c r="H667" s="59"/>
      <c r="I667" s="59"/>
      <c r="J667" s="59"/>
      <c r="K667" s="59"/>
      <c r="L667" s="59"/>
      <c r="M667" s="59"/>
      <c r="N667" s="59"/>
      <c r="O667" s="59"/>
      <c r="P667" s="59"/>
      <c r="Q667" s="59"/>
      <c r="R667" s="59"/>
      <c r="S667" s="59"/>
      <c r="T667" s="59"/>
      <c r="U667" s="59"/>
      <c r="V667" s="59"/>
      <c r="W667" s="59"/>
      <c r="X667" s="59"/>
      <c r="Y667" s="59"/>
      <c r="Z667" s="59"/>
    </row>
    <row r="668" spans="1:26" ht="15.75" customHeight="1">
      <c r="A668" s="59"/>
      <c r="B668" s="59"/>
      <c r="C668" s="59"/>
      <c r="D668" s="59"/>
      <c r="E668" s="59"/>
      <c r="F668" s="59"/>
      <c r="G668" s="59"/>
      <c r="H668" s="59"/>
      <c r="I668" s="59"/>
      <c r="J668" s="59"/>
      <c r="K668" s="59"/>
      <c r="L668" s="59"/>
      <c r="M668" s="59"/>
      <c r="N668" s="59"/>
      <c r="O668" s="59"/>
      <c r="P668" s="59"/>
      <c r="Q668" s="59"/>
      <c r="R668" s="59"/>
      <c r="S668" s="59"/>
      <c r="T668" s="59"/>
      <c r="U668" s="59"/>
      <c r="V668" s="59"/>
      <c r="W668" s="59"/>
      <c r="X668" s="59"/>
      <c r="Y668" s="59"/>
      <c r="Z668" s="59"/>
    </row>
    <row r="669" spans="1:26" ht="15.75" customHeight="1">
      <c r="A669" s="59"/>
      <c r="B669" s="59"/>
      <c r="C669" s="59"/>
      <c r="D669" s="59"/>
      <c r="E669" s="59"/>
      <c r="F669" s="59"/>
      <c r="G669" s="59"/>
      <c r="H669" s="59"/>
      <c r="I669" s="59"/>
      <c r="J669" s="59"/>
      <c r="K669" s="59"/>
      <c r="L669" s="59"/>
      <c r="M669" s="59"/>
      <c r="N669" s="59"/>
      <c r="O669" s="59"/>
      <c r="P669" s="59"/>
      <c r="Q669" s="59"/>
      <c r="R669" s="59"/>
      <c r="S669" s="59"/>
      <c r="T669" s="59"/>
      <c r="U669" s="59"/>
      <c r="V669" s="59"/>
      <c r="W669" s="59"/>
      <c r="X669" s="59"/>
      <c r="Y669" s="59"/>
      <c r="Z669" s="59"/>
    </row>
    <row r="670" spans="1:26" ht="15.75" customHeight="1">
      <c r="A670" s="59"/>
      <c r="B670" s="59"/>
      <c r="C670" s="59"/>
      <c r="D670" s="59"/>
      <c r="E670" s="59"/>
      <c r="F670" s="59"/>
      <c r="G670" s="59"/>
      <c r="H670" s="59"/>
      <c r="I670" s="59"/>
      <c r="J670" s="59"/>
      <c r="K670" s="59"/>
      <c r="L670" s="59"/>
      <c r="M670" s="59"/>
      <c r="N670" s="59"/>
      <c r="O670" s="59"/>
      <c r="P670" s="59"/>
      <c r="Q670" s="59"/>
      <c r="R670" s="59"/>
      <c r="S670" s="59"/>
      <c r="T670" s="59"/>
      <c r="U670" s="59"/>
      <c r="V670" s="59"/>
      <c r="W670" s="59"/>
      <c r="X670" s="59"/>
      <c r="Y670" s="59"/>
      <c r="Z670" s="59"/>
    </row>
    <row r="671" spans="1:26" ht="15.75" customHeight="1">
      <c r="A671" s="59"/>
      <c r="B671" s="59"/>
      <c r="C671" s="59"/>
      <c r="D671" s="59"/>
      <c r="E671" s="59"/>
      <c r="F671" s="59"/>
      <c r="G671" s="59"/>
      <c r="H671" s="59"/>
      <c r="I671" s="59"/>
      <c r="J671" s="59"/>
      <c r="K671" s="59"/>
      <c r="L671" s="59"/>
      <c r="M671" s="59"/>
      <c r="N671" s="59"/>
      <c r="O671" s="59"/>
      <c r="P671" s="59"/>
      <c r="Q671" s="59"/>
      <c r="R671" s="59"/>
      <c r="S671" s="59"/>
      <c r="T671" s="59"/>
      <c r="U671" s="59"/>
      <c r="V671" s="59"/>
      <c r="W671" s="59"/>
      <c r="X671" s="59"/>
      <c r="Y671" s="59"/>
      <c r="Z671" s="59"/>
    </row>
    <row r="672" spans="1:26" ht="15.75" customHeight="1">
      <c r="A672" s="59"/>
      <c r="B672" s="59"/>
      <c r="C672" s="59"/>
      <c r="D672" s="59"/>
      <c r="E672" s="59"/>
      <c r="F672" s="59"/>
      <c r="G672" s="59"/>
      <c r="H672" s="59"/>
      <c r="I672" s="59"/>
      <c r="J672" s="59"/>
      <c r="K672" s="59"/>
      <c r="L672" s="59"/>
      <c r="M672" s="59"/>
      <c r="N672" s="59"/>
      <c r="O672" s="59"/>
      <c r="P672" s="59"/>
      <c r="Q672" s="59"/>
      <c r="R672" s="59"/>
      <c r="S672" s="59"/>
      <c r="T672" s="59"/>
      <c r="U672" s="59"/>
      <c r="V672" s="59"/>
      <c r="W672" s="59"/>
      <c r="X672" s="59"/>
      <c r="Y672" s="59"/>
      <c r="Z672" s="59"/>
    </row>
    <row r="673" spans="1:26" ht="15.75" customHeight="1">
      <c r="A673" s="59"/>
      <c r="B673" s="59"/>
      <c r="C673" s="59"/>
      <c r="D673" s="59"/>
      <c r="E673" s="59"/>
      <c r="F673" s="59"/>
      <c r="G673" s="59"/>
      <c r="H673" s="59"/>
      <c r="I673" s="59"/>
      <c r="J673" s="59"/>
      <c r="K673" s="59"/>
      <c r="L673" s="59"/>
      <c r="M673" s="59"/>
      <c r="N673" s="59"/>
      <c r="O673" s="59"/>
      <c r="P673" s="59"/>
      <c r="Q673" s="59"/>
      <c r="R673" s="59"/>
      <c r="S673" s="59"/>
      <c r="T673" s="59"/>
      <c r="U673" s="59"/>
      <c r="V673" s="59"/>
      <c r="W673" s="59"/>
      <c r="X673" s="59"/>
      <c r="Y673" s="59"/>
      <c r="Z673" s="59"/>
    </row>
    <row r="674" spans="1:26" ht="15.75" customHeight="1">
      <c r="A674" s="59"/>
      <c r="B674" s="59"/>
      <c r="C674" s="59"/>
      <c r="D674" s="59"/>
      <c r="E674" s="59"/>
      <c r="F674" s="59"/>
      <c r="G674" s="59"/>
      <c r="H674" s="59"/>
      <c r="I674" s="59"/>
      <c r="J674" s="59"/>
      <c r="K674" s="59"/>
      <c r="L674" s="59"/>
      <c r="M674" s="59"/>
      <c r="N674" s="59"/>
      <c r="O674" s="59"/>
      <c r="P674" s="59"/>
      <c r="Q674" s="59"/>
      <c r="R674" s="59"/>
      <c r="S674" s="59"/>
      <c r="T674" s="59"/>
      <c r="U674" s="59"/>
      <c r="V674" s="59"/>
      <c r="W674" s="59"/>
      <c r="X674" s="59"/>
      <c r="Y674" s="59"/>
      <c r="Z674" s="59"/>
    </row>
    <row r="675" spans="1:26" ht="15.75" customHeight="1">
      <c r="A675" s="59"/>
      <c r="B675" s="59"/>
      <c r="C675" s="59"/>
      <c r="D675" s="59"/>
      <c r="E675" s="59"/>
      <c r="F675" s="59"/>
      <c r="G675" s="59"/>
      <c r="H675" s="59"/>
      <c r="I675" s="59"/>
      <c r="J675" s="59"/>
      <c r="K675" s="59"/>
      <c r="L675" s="59"/>
      <c r="M675" s="59"/>
      <c r="N675" s="59"/>
      <c r="O675" s="59"/>
      <c r="P675" s="59"/>
      <c r="Q675" s="59"/>
      <c r="R675" s="59"/>
      <c r="S675" s="59"/>
      <c r="T675" s="59"/>
      <c r="U675" s="59"/>
      <c r="V675" s="59"/>
      <c r="W675" s="59"/>
      <c r="X675" s="59"/>
      <c r="Y675" s="59"/>
      <c r="Z675" s="59"/>
    </row>
    <row r="676" spans="1:26" ht="15.75" customHeight="1">
      <c r="A676" s="59"/>
      <c r="B676" s="59"/>
      <c r="C676" s="59"/>
      <c r="D676" s="59"/>
      <c r="E676" s="59"/>
      <c r="F676" s="59"/>
      <c r="G676" s="59"/>
      <c r="H676" s="59"/>
      <c r="I676" s="59"/>
      <c r="J676" s="59"/>
      <c r="K676" s="59"/>
      <c r="L676" s="59"/>
      <c r="M676" s="59"/>
      <c r="N676" s="59"/>
      <c r="O676" s="59"/>
      <c r="P676" s="59"/>
      <c r="Q676" s="59"/>
      <c r="R676" s="59"/>
      <c r="S676" s="59"/>
      <c r="T676" s="59"/>
      <c r="U676" s="59"/>
      <c r="V676" s="59"/>
      <c r="W676" s="59"/>
      <c r="X676" s="59"/>
      <c r="Y676" s="59"/>
      <c r="Z676" s="59"/>
    </row>
    <row r="677" spans="1:26" ht="15.75" customHeight="1">
      <c r="A677" s="59"/>
      <c r="B677" s="59"/>
      <c r="C677" s="59"/>
      <c r="D677" s="59"/>
      <c r="E677" s="59"/>
      <c r="F677" s="59"/>
      <c r="G677" s="59"/>
      <c r="H677" s="59"/>
      <c r="I677" s="59"/>
      <c r="J677" s="59"/>
      <c r="K677" s="59"/>
      <c r="L677" s="59"/>
      <c r="M677" s="59"/>
      <c r="N677" s="59"/>
      <c r="O677" s="59"/>
      <c r="P677" s="59"/>
      <c r="Q677" s="59"/>
      <c r="R677" s="59"/>
      <c r="S677" s="59"/>
      <c r="T677" s="59"/>
      <c r="U677" s="59"/>
      <c r="V677" s="59"/>
      <c r="W677" s="59"/>
      <c r="X677" s="59"/>
      <c r="Y677" s="59"/>
      <c r="Z677" s="59"/>
    </row>
    <row r="678" spans="1:26" ht="15.75" customHeight="1">
      <c r="A678" s="59"/>
      <c r="B678" s="59"/>
      <c r="C678" s="59"/>
      <c r="D678" s="59"/>
      <c r="E678" s="59"/>
      <c r="F678" s="59"/>
      <c r="G678" s="59"/>
      <c r="H678" s="59"/>
      <c r="I678" s="59"/>
      <c r="J678" s="59"/>
      <c r="K678" s="59"/>
      <c r="L678" s="59"/>
      <c r="M678" s="59"/>
      <c r="N678" s="59"/>
      <c r="O678" s="59"/>
      <c r="P678" s="59"/>
      <c r="Q678" s="59"/>
      <c r="R678" s="59"/>
      <c r="S678" s="59"/>
      <c r="T678" s="59"/>
      <c r="U678" s="59"/>
      <c r="V678" s="59"/>
      <c r="W678" s="59"/>
      <c r="X678" s="59"/>
      <c r="Y678" s="59"/>
      <c r="Z678" s="59"/>
    </row>
    <row r="679" spans="1:26" ht="15.75" customHeight="1">
      <c r="A679" s="59"/>
      <c r="B679" s="59"/>
      <c r="C679" s="59"/>
      <c r="D679" s="59"/>
      <c r="E679" s="59"/>
      <c r="F679" s="59"/>
      <c r="G679" s="59"/>
      <c r="H679" s="59"/>
      <c r="I679" s="59"/>
      <c r="J679" s="59"/>
      <c r="K679" s="59"/>
      <c r="L679" s="59"/>
      <c r="M679" s="59"/>
      <c r="N679" s="59"/>
      <c r="O679" s="59"/>
      <c r="P679" s="59"/>
      <c r="Q679" s="59"/>
      <c r="R679" s="59"/>
      <c r="S679" s="59"/>
      <c r="T679" s="59"/>
      <c r="U679" s="59"/>
      <c r="V679" s="59"/>
      <c r="W679" s="59"/>
      <c r="X679" s="59"/>
      <c r="Y679" s="59"/>
      <c r="Z679" s="59"/>
    </row>
    <row r="680" spans="1:26" ht="15.75" customHeight="1">
      <c r="A680" s="59"/>
      <c r="B680" s="59"/>
      <c r="C680" s="59"/>
      <c r="D680" s="59"/>
      <c r="E680" s="59"/>
      <c r="F680" s="59"/>
      <c r="G680" s="59"/>
      <c r="H680" s="59"/>
      <c r="I680" s="59"/>
      <c r="J680" s="59"/>
      <c r="K680" s="59"/>
      <c r="L680" s="59"/>
      <c r="M680" s="59"/>
      <c r="N680" s="59"/>
      <c r="O680" s="59"/>
      <c r="P680" s="59"/>
      <c r="Q680" s="59"/>
      <c r="R680" s="59"/>
      <c r="S680" s="59"/>
      <c r="T680" s="59"/>
      <c r="U680" s="59"/>
      <c r="V680" s="59"/>
      <c r="W680" s="59"/>
      <c r="X680" s="59"/>
      <c r="Y680" s="59"/>
      <c r="Z680" s="59"/>
    </row>
    <row r="681" spans="1:26" ht="15.75" customHeight="1">
      <c r="A681" s="59"/>
      <c r="B681" s="59"/>
      <c r="C681" s="59"/>
      <c r="D681" s="59"/>
      <c r="E681" s="59"/>
      <c r="F681" s="59"/>
      <c r="G681" s="59"/>
      <c r="H681" s="59"/>
      <c r="I681" s="59"/>
      <c r="J681" s="59"/>
      <c r="K681" s="59"/>
      <c r="L681" s="59"/>
      <c r="M681" s="59"/>
      <c r="N681" s="59"/>
      <c r="O681" s="59"/>
      <c r="P681" s="59"/>
      <c r="Q681" s="59"/>
      <c r="R681" s="59"/>
      <c r="S681" s="59"/>
      <c r="T681" s="59"/>
      <c r="U681" s="59"/>
      <c r="V681" s="59"/>
      <c r="W681" s="59"/>
      <c r="X681" s="59"/>
      <c r="Y681" s="59"/>
      <c r="Z681" s="59"/>
    </row>
    <row r="682" spans="1:26" ht="15.75" customHeight="1">
      <c r="A682" s="59"/>
      <c r="B682" s="59"/>
      <c r="C682" s="59"/>
      <c r="D682" s="59"/>
      <c r="E682" s="59"/>
      <c r="F682" s="59"/>
      <c r="G682" s="59"/>
      <c r="H682" s="59"/>
      <c r="I682" s="59"/>
      <c r="J682" s="59"/>
      <c r="K682" s="59"/>
      <c r="L682" s="59"/>
      <c r="M682" s="59"/>
      <c r="N682" s="59"/>
      <c r="O682" s="59"/>
      <c r="P682" s="59"/>
      <c r="Q682" s="59"/>
      <c r="R682" s="59"/>
      <c r="S682" s="59"/>
      <c r="T682" s="59"/>
      <c r="U682" s="59"/>
      <c r="V682" s="59"/>
      <c r="W682" s="59"/>
      <c r="X682" s="59"/>
      <c r="Y682" s="59"/>
      <c r="Z682" s="59"/>
    </row>
    <row r="683" spans="1:26" ht="15.75" customHeight="1">
      <c r="A683" s="59"/>
      <c r="B683" s="59"/>
      <c r="C683" s="59"/>
      <c r="D683" s="59"/>
      <c r="E683" s="59"/>
      <c r="F683" s="59"/>
      <c r="G683" s="59"/>
      <c r="H683" s="59"/>
      <c r="I683" s="59"/>
      <c r="J683" s="59"/>
      <c r="K683" s="59"/>
      <c r="L683" s="59"/>
      <c r="M683" s="59"/>
      <c r="N683" s="59"/>
      <c r="O683" s="59"/>
      <c r="P683" s="59"/>
      <c r="Q683" s="59"/>
      <c r="R683" s="59"/>
      <c r="S683" s="59"/>
      <c r="T683" s="59"/>
      <c r="U683" s="59"/>
      <c r="V683" s="59"/>
      <c r="W683" s="59"/>
      <c r="X683" s="59"/>
      <c r="Y683" s="59"/>
      <c r="Z683" s="59"/>
    </row>
    <row r="684" spans="1:26" ht="15.75" customHeight="1">
      <c r="A684" s="59"/>
      <c r="B684" s="59"/>
      <c r="C684" s="59"/>
      <c r="D684" s="59"/>
      <c r="E684" s="59"/>
      <c r="F684" s="59"/>
      <c r="G684" s="59"/>
      <c r="H684" s="59"/>
      <c r="I684" s="59"/>
      <c r="J684" s="59"/>
      <c r="K684" s="59"/>
      <c r="L684" s="59"/>
      <c r="M684" s="59"/>
      <c r="N684" s="59"/>
      <c r="O684" s="59"/>
      <c r="P684" s="59"/>
      <c r="Q684" s="59"/>
      <c r="R684" s="59"/>
      <c r="S684" s="59"/>
      <c r="T684" s="59"/>
      <c r="U684" s="59"/>
      <c r="V684" s="59"/>
      <c r="W684" s="59"/>
      <c r="X684" s="59"/>
      <c r="Y684" s="59"/>
      <c r="Z684" s="59"/>
    </row>
    <row r="685" spans="1:26" ht="15.75" customHeight="1">
      <c r="A685" s="59"/>
      <c r="B685" s="59"/>
      <c r="C685" s="59"/>
      <c r="D685" s="59"/>
      <c r="E685" s="59"/>
      <c r="F685" s="59"/>
      <c r="G685" s="59"/>
      <c r="H685" s="59"/>
      <c r="I685" s="59"/>
      <c r="J685" s="59"/>
      <c r="K685" s="59"/>
      <c r="L685" s="59"/>
      <c r="M685" s="59"/>
      <c r="N685" s="59"/>
      <c r="O685" s="59"/>
      <c r="P685" s="59"/>
      <c r="Q685" s="59"/>
      <c r="R685" s="59"/>
      <c r="S685" s="59"/>
      <c r="T685" s="59"/>
      <c r="U685" s="59"/>
      <c r="V685" s="59"/>
      <c r="W685" s="59"/>
      <c r="X685" s="59"/>
      <c r="Y685" s="59"/>
      <c r="Z685" s="59"/>
    </row>
    <row r="686" spans="1:26" ht="15.75" customHeight="1">
      <c r="A686" s="59"/>
      <c r="B686" s="59"/>
      <c r="C686" s="59"/>
      <c r="D686" s="59"/>
      <c r="E686" s="59"/>
      <c r="F686" s="59"/>
      <c r="G686" s="59"/>
      <c r="H686" s="59"/>
      <c r="I686" s="59"/>
      <c r="J686" s="59"/>
      <c r="K686" s="59"/>
      <c r="L686" s="59"/>
      <c r="M686" s="59"/>
      <c r="N686" s="59"/>
      <c r="O686" s="59"/>
      <c r="P686" s="59"/>
      <c r="Q686" s="59"/>
      <c r="R686" s="59"/>
      <c r="S686" s="59"/>
      <c r="T686" s="59"/>
      <c r="U686" s="59"/>
      <c r="V686" s="59"/>
      <c r="W686" s="59"/>
      <c r="X686" s="59"/>
      <c r="Y686" s="59"/>
      <c r="Z686" s="59"/>
    </row>
    <row r="687" spans="1:26" ht="15.75" customHeight="1">
      <c r="A687" s="59"/>
      <c r="B687" s="59"/>
      <c r="C687" s="59"/>
      <c r="D687" s="59"/>
      <c r="E687" s="59"/>
      <c r="F687" s="59"/>
      <c r="G687" s="59"/>
      <c r="H687" s="59"/>
      <c r="I687" s="59"/>
      <c r="J687" s="59"/>
      <c r="K687" s="59"/>
      <c r="L687" s="59"/>
      <c r="M687" s="59"/>
      <c r="N687" s="59"/>
      <c r="O687" s="59"/>
      <c r="P687" s="59"/>
      <c r="Q687" s="59"/>
      <c r="R687" s="59"/>
      <c r="S687" s="59"/>
      <c r="T687" s="59"/>
      <c r="U687" s="59"/>
      <c r="V687" s="59"/>
      <c r="W687" s="59"/>
      <c r="X687" s="59"/>
      <c r="Y687" s="59"/>
      <c r="Z687" s="59"/>
    </row>
    <row r="688" spans="1:26" ht="15.75" customHeight="1">
      <c r="A688" s="59"/>
      <c r="B688" s="59"/>
      <c r="C688" s="59"/>
      <c r="D688" s="59"/>
      <c r="E688" s="59"/>
      <c r="F688" s="59"/>
      <c r="G688" s="59"/>
      <c r="H688" s="59"/>
      <c r="I688" s="59"/>
      <c r="J688" s="59"/>
      <c r="K688" s="59"/>
      <c r="L688" s="59"/>
      <c r="M688" s="59"/>
      <c r="N688" s="59"/>
      <c r="O688" s="59"/>
      <c r="P688" s="59"/>
      <c r="Q688" s="59"/>
      <c r="R688" s="59"/>
      <c r="S688" s="59"/>
      <c r="T688" s="59"/>
      <c r="U688" s="59"/>
      <c r="V688" s="59"/>
      <c r="W688" s="59"/>
      <c r="X688" s="59"/>
      <c r="Y688" s="59"/>
      <c r="Z688" s="59"/>
    </row>
    <row r="689" spans="1:26" ht="15.75" customHeight="1">
      <c r="A689" s="59"/>
      <c r="B689" s="59"/>
      <c r="C689" s="59"/>
      <c r="D689" s="59"/>
      <c r="E689" s="59"/>
      <c r="F689" s="59"/>
      <c r="G689" s="59"/>
      <c r="H689" s="59"/>
      <c r="I689" s="59"/>
      <c r="J689" s="59"/>
      <c r="K689" s="59"/>
      <c r="L689" s="59"/>
      <c r="M689" s="59"/>
      <c r="N689" s="59"/>
      <c r="O689" s="59"/>
      <c r="P689" s="59"/>
      <c r="Q689" s="59"/>
      <c r="R689" s="59"/>
      <c r="S689" s="59"/>
      <c r="T689" s="59"/>
      <c r="U689" s="59"/>
      <c r="V689" s="59"/>
      <c r="W689" s="59"/>
      <c r="X689" s="59"/>
      <c r="Y689" s="59"/>
      <c r="Z689" s="59"/>
    </row>
    <row r="690" spans="1:26" ht="15.75" customHeight="1">
      <c r="A690" s="59"/>
      <c r="B690" s="59"/>
      <c r="C690" s="59"/>
      <c r="D690" s="59"/>
      <c r="E690" s="59"/>
      <c r="F690" s="59"/>
      <c r="G690" s="59"/>
      <c r="H690" s="59"/>
      <c r="I690" s="59"/>
      <c r="J690" s="59"/>
      <c r="K690" s="59"/>
      <c r="L690" s="59"/>
      <c r="M690" s="59"/>
      <c r="N690" s="59"/>
      <c r="O690" s="59"/>
      <c r="P690" s="59"/>
      <c r="Q690" s="59"/>
      <c r="R690" s="59"/>
      <c r="S690" s="59"/>
      <c r="T690" s="59"/>
      <c r="U690" s="59"/>
      <c r="V690" s="59"/>
      <c r="W690" s="59"/>
      <c r="X690" s="59"/>
      <c r="Y690" s="59"/>
      <c r="Z690" s="59"/>
    </row>
    <row r="691" spans="1:26" ht="15.75" customHeight="1">
      <c r="A691" s="59"/>
      <c r="B691" s="59"/>
      <c r="C691" s="59"/>
      <c r="D691" s="59"/>
      <c r="E691" s="59"/>
      <c r="F691" s="59"/>
      <c r="G691" s="59"/>
      <c r="H691" s="59"/>
      <c r="I691" s="59"/>
      <c r="J691" s="59"/>
      <c r="K691" s="59"/>
      <c r="L691" s="59"/>
      <c r="M691" s="59"/>
      <c r="N691" s="59"/>
      <c r="O691" s="59"/>
      <c r="P691" s="59"/>
      <c r="Q691" s="59"/>
      <c r="R691" s="59"/>
      <c r="S691" s="59"/>
      <c r="T691" s="59"/>
      <c r="U691" s="59"/>
      <c r="V691" s="59"/>
      <c r="W691" s="59"/>
      <c r="X691" s="59"/>
      <c r="Y691" s="59"/>
      <c r="Z691" s="59"/>
    </row>
    <row r="692" spans="1:26" ht="15.75" customHeight="1">
      <c r="A692" s="59"/>
      <c r="B692" s="59"/>
      <c r="C692" s="59"/>
      <c r="D692" s="59"/>
      <c r="E692" s="59"/>
      <c r="F692" s="59"/>
      <c r="G692" s="59"/>
      <c r="H692" s="59"/>
      <c r="I692" s="59"/>
      <c r="J692" s="59"/>
      <c r="K692" s="59"/>
      <c r="L692" s="59"/>
      <c r="M692" s="59"/>
      <c r="N692" s="59"/>
      <c r="O692" s="59"/>
      <c r="P692" s="59"/>
      <c r="Q692" s="59"/>
      <c r="R692" s="59"/>
      <c r="S692" s="59"/>
      <c r="T692" s="59"/>
      <c r="U692" s="59"/>
      <c r="V692" s="59"/>
      <c r="W692" s="59"/>
      <c r="X692" s="59"/>
      <c r="Y692" s="59"/>
      <c r="Z692" s="59"/>
    </row>
    <row r="693" spans="1:26" ht="15.75" customHeight="1">
      <c r="A693" s="59"/>
      <c r="B693" s="59"/>
      <c r="C693" s="59"/>
      <c r="D693" s="59"/>
      <c r="E693" s="59"/>
      <c r="F693" s="59"/>
      <c r="G693" s="59"/>
      <c r="H693" s="59"/>
      <c r="I693" s="59"/>
      <c r="J693" s="59"/>
      <c r="K693" s="59"/>
      <c r="L693" s="59"/>
      <c r="M693" s="59"/>
      <c r="N693" s="59"/>
      <c r="O693" s="59"/>
      <c r="P693" s="59"/>
      <c r="Q693" s="59"/>
      <c r="R693" s="59"/>
      <c r="S693" s="59"/>
      <c r="T693" s="59"/>
      <c r="U693" s="59"/>
      <c r="V693" s="59"/>
      <c r="W693" s="59"/>
      <c r="X693" s="59"/>
      <c r="Y693" s="59"/>
      <c r="Z693" s="59"/>
    </row>
    <row r="694" spans="1:26" ht="15.75" customHeight="1">
      <c r="A694" s="59"/>
      <c r="B694" s="59"/>
      <c r="C694" s="59"/>
      <c r="D694" s="59"/>
      <c r="E694" s="59"/>
      <c r="F694" s="59"/>
      <c r="G694" s="59"/>
      <c r="H694" s="59"/>
      <c r="I694" s="59"/>
      <c r="J694" s="59"/>
      <c r="K694" s="59"/>
      <c r="L694" s="59"/>
      <c r="M694" s="59"/>
      <c r="N694" s="59"/>
      <c r="O694" s="59"/>
      <c r="P694" s="59"/>
      <c r="Q694" s="59"/>
      <c r="R694" s="59"/>
      <c r="S694" s="59"/>
      <c r="T694" s="59"/>
      <c r="U694" s="59"/>
      <c r="V694" s="59"/>
      <c r="W694" s="59"/>
      <c r="X694" s="59"/>
      <c r="Y694" s="59"/>
      <c r="Z694" s="59"/>
    </row>
    <row r="695" spans="1:26" ht="15.75" customHeight="1">
      <c r="A695" s="59"/>
      <c r="B695" s="59"/>
      <c r="C695" s="59"/>
      <c r="D695" s="59"/>
      <c r="E695" s="59"/>
      <c r="F695" s="59"/>
      <c r="G695" s="59"/>
      <c r="H695" s="59"/>
      <c r="I695" s="59"/>
      <c r="J695" s="59"/>
      <c r="K695" s="59"/>
      <c r="L695" s="59"/>
      <c r="M695" s="59"/>
      <c r="N695" s="59"/>
      <c r="O695" s="59"/>
      <c r="P695" s="59"/>
      <c r="Q695" s="59"/>
      <c r="R695" s="59"/>
      <c r="S695" s="59"/>
      <c r="T695" s="59"/>
      <c r="U695" s="59"/>
      <c r="V695" s="59"/>
      <c r="W695" s="59"/>
      <c r="X695" s="59"/>
      <c r="Y695" s="59"/>
      <c r="Z695" s="59"/>
    </row>
    <row r="696" spans="1:26" ht="15.75" customHeight="1">
      <c r="A696" s="59"/>
      <c r="B696" s="59"/>
      <c r="C696" s="59"/>
      <c r="D696" s="59"/>
      <c r="E696" s="59"/>
      <c r="F696" s="59"/>
      <c r="G696" s="59"/>
      <c r="H696" s="59"/>
      <c r="I696" s="59"/>
      <c r="J696" s="59"/>
      <c r="K696" s="59"/>
      <c r="L696" s="59"/>
      <c r="M696" s="59"/>
      <c r="N696" s="59"/>
      <c r="O696" s="59"/>
      <c r="P696" s="59"/>
      <c r="Q696" s="59"/>
      <c r="R696" s="59"/>
      <c r="S696" s="59"/>
      <c r="T696" s="59"/>
      <c r="U696" s="59"/>
      <c r="V696" s="59"/>
      <c r="W696" s="59"/>
      <c r="X696" s="59"/>
      <c r="Y696" s="59"/>
      <c r="Z696" s="59"/>
    </row>
    <row r="697" spans="1:26" ht="15.75" customHeight="1">
      <c r="A697" s="59"/>
      <c r="B697" s="59"/>
      <c r="C697" s="59"/>
      <c r="D697" s="59"/>
      <c r="E697" s="59"/>
      <c r="F697" s="59"/>
      <c r="G697" s="59"/>
      <c r="H697" s="59"/>
      <c r="I697" s="59"/>
      <c r="J697" s="59"/>
      <c r="K697" s="59"/>
      <c r="L697" s="59"/>
      <c r="M697" s="59"/>
      <c r="N697" s="59"/>
      <c r="O697" s="59"/>
      <c r="P697" s="59"/>
      <c r="Q697" s="59"/>
      <c r="R697" s="59"/>
      <c r="S697" s="59"/>
      <c r="T697" s="59"/>
      <c r="U697" s="59"/>
      <c r="V697" s="59"/>
      <c r="W697" s="59"/>
      <c r="X697" s="59"/>
      <c r="Y697" s="59"/>
      <c r="Z697" s="59"/>
    </row>
    <row r="698" spans="1:26" ht="15.75" customHeight="1">
      <c r="A698" s="59"/>
      <c r="B698" s="59"/>
      <c r="C698" s="59"/>
      <c r="D698" s="59"/>
      <c r="E698" s="59"/>
      <c r="F698" s="59"/>
      <c r="G698" s="59"/>
      <c r="H698" s="59"/>
      <c r="I698" s="59"/>
      <c r="J698" s="59"/>
      <c r="K698" s="59"/>
      <c r="L698" s="59"/>
      <c r="M698" s="59"/>
      <c r="N698" s="59"/>
      <c r="O698" s="59"/>
      <c r="P698" s="59"/>
      <c r="Q698" s="59"/>
      <c r="R698" s="59"/>
      <c r="S698" s="59"/>
      <c r="T698" s="59"/>
      <c r="U698" s="59"/>
      <c r="V698" s="59"/>
      <c r="W698" s="59"/>
      <c r="X698" s="59"/>
      <c r="Y698" s="59"/>
      <c r="Z698" s="59"/>
    </row>
    <row r="699" spans="1:26" ht="15.75" customHeight="1">
      <c r="A699" s="59"/>
      <c r="B699" s="59"/>
      <c r="C699" s="59"/>
      <c r="D699" s="59"/>
      <c r="E699" s="59"/>
      <c r="F699" s="59"/>
      <c r="G699" s="59"/>
      <c r="H699" s="59"/>
      <c r="I699" s="59"/>
      <c r="J699" s="59"/>
      <c r="K699" s="59"/>
      <c r="L699" s="59"/>
      <c r="M699" s="59"/>
      <c r="N699" s="59"/>
      <c r="O699" s="59"/>
      <c r="P699" s="59"/>
      <c r="Q699" s="59"/>
      <c r="R699" s="59"/>
      <c r="S699" s="59"/>
      <c r="T699" s="59"/>
      <c r="U699" s="59"/>
      <c r="V699" s="59"/>
      <c r="W699" s="59"/>
      <c r="X699" s="59"/>
      <c r="Y699" s="59"/>
      <c r="Z699" s="59"/>
    </row>
    <row r="700" spans="1:26" ht="15.75" customHeight="1">
      <c r="A700" s="59"/>
      <c r="B700" s="59"/>
      <c r="C700" s="59"/>
      <c r="D700" s="59"/>
      <c r="E700" s="59"/>
      <c r="F700" s="59"/>
      <c r="G700" s="59"/>
      <c r="H700" s="59"/>
      <c r="I700" s="59"/>
      <c r="J700" s="59"/>
      <c r="K700" s="59"/>
      <c r="L700" s="59"/>
      <c r="M700" s="59"/>
      <c r="N700" s="59"/>
      <c r="O700" s="59"/>
      <c r="P700" s="59"/>
      <c r="Q700" s="59"/>
      <c r="R700" s="59"/>
      <c r="S700" s="59"/>
      <c r="T700" s="59"/>
      <c r="U700" s="59"/>
      <c r="V700" s="59"/>
      <c r="W700" s="59"/>
      <c r="X700" s="59"/>
      <c r="Y700" s="59"/>
      <c r="Z700" s="59"/>
    </row>
    <row r="701" spans="1:26" ht="15.75" customHeight="1">
      <c r="A701" s="59"/>
      <c r="B701" s="59"/>
      <c r="C701" s="59"/>
      <c r="D701" s="59"/>
      <c r="E701" s="59"/>
      <c r="F701" s="59"/>
      <c r="G701" s="59"/>
      <c r="H701" s="59"/>
      <c r="I701" s="59"/>
      <c r="J701" s="59"/>
      <c r="K701" s="59"/>
      <c r="L701" s="59"/>
      <c r="M701" s="59"/>
      <c r="N701" s="59"/>
      <c r="O701" s="59"/>
      <c r="P701" s="59"/>
      <c r="Q701" s="59"/>
      <c r="R701" s="59"/>
      <c r="S701" s="59"/>
      <c r="T701" s="59"/>
      <c r="U701" s="59"/>
      <c r="V701" s="59"/>
      <c r="W701" s="59"/>
      <c r="X701" s="59"/>
      <c r="Y701" s="59"/>
      <c r="Z701" s="59"/>
    </row>
    <row r="702" spans="1:26" ht="15.75" customHeight="1">
      <c r="A702" s="59"/>
      <c r="B702" s="59"/>
      <c r="C702" s="59"/>
      <c r="D702" s="59"/>
      <c r="E702" s="59"/>
      <c r="F702" s="59"/>
      <c r="G702" s="59"/>
      <c r="H702" s="59"/>
      <c r="I702" s="59"/>
      <c r="J702" s="59"/>
      <c r="K702" s="59"/>
      <c r="L702" s="59"/>
      <c r="M702" s="59"/>
      <c r="N702" s="59"/>
      <c r="O702" s="59"/>
      <c r="P702" s="59"/>
      <c r="Q702" s="59"/>
      <c r="R702" s="59"/>
      <c r="S702" s="59"/>
      <c r="T702" s="59"/>
      <c r="U702" s="59"/>
      <c r="V702" s="59"/>
      <c r="W702" s="59"/>
      <c r="X702" s="59"/>
      <c r="Y702" s="59"/>
      <c r="Z702" s="59"/>
    </row>
    <row r="703" spans="1:26" ht="15.75" customHeight="1">
      <c r="A703" s="59"/>
      <c r="B703" s="59"/>
      <c r="C703" s="59"/>
      <c r="D703" s="59"/>
      <c r="E703" s="59"/>
      <c r="F703" s="59"/>
      <c r="G703" s="59"/>
      <c r="H703" s="59"/>
      <c r="I703" s="59"/>
      <c r="J703" s="59"/>
      <c r="K703" s="59"/>
      <c r="L703" s="59"/>
      <c r="M703" s="59"/>
      <c r="N703" s="59"/>
      <c r="O703" s="59"/>
      <c r="P703" s="59"/>
      <c r="Q703" s="59"/>
      <c r="R703" s="59"/>
      <c r="S703" s="59"/>
      <c r="T703" s="59"/>
      <c r="U703" s="59"/>
      <c r="V703" s="59"/>
      <c r="W703" s="59"/>
      <c r="X703" s="59"/>
      <c r="Y703" s="59"/>
      <c r="Z703" s="59"/>
    </row>
    <row r="704" spans="1:26" ht="15.75" customHeight="1">
      <c r="A704" s="59"/>
      <c r="B704" s="59"/>
      <c r="C704" s="59"/>
      <c r="D704" s="59"/>
      <c r="E704" s="59"/>
      <c r="F704" s="59"/>
      <c r="G704" s="59"/>
      <c r="H704" s="59"/>
      <c r="I704" s="59"/>
      <c r="J704" s="59"/>
      <c r="K704" s="59"/>
      <c r="L704" s="59"/>
      <c r="M704" s="59"/>
      <c r="N704" s="59"/>
      <c r="O704" s="59"/>
      <c r="P704" s="59"/>
      <c r="Q704" s="59"/>
      <c r="R704" s="59"/>
      <c r="S704" s="59"/>
      <c r="T704" s="59"/>
      <c r="U704" s="59"/>
      <c r="V704" s="59"/>
      <c r="W704" s="59"/>
      <c r="X704" s="59"/>
      <c r="Y704" s="59"/>
      <c r="Z704" s="59"/>
    </row>
    <row r="705" spans="1:26" ht="15.75" customHeight="1">
      <c r="A705" s="59"/>
      <c r="B705" s="59"/>
      <c r="C705" s="59"/>
      <c r="D705" s="59"/>
      <c r="E705" s="59"/>
      <c r="F705" s="59"/>
      <c r="G705" s="59"/>
      <c r="H705" s="59"/>
      <c r="I705" s="59"/>
      <c r="J705" s="59"/>
      <c r="K705" s="59"/>
      <c r="L705" s="59"/>
      <c r="M705" s="59"/>
      <c r="N705" s="59"/>
      <c r="O705" s="59"/>
      <c r="P705" s="59"/>
      <c r="Q705" s="59"/>
      <c r="R705" s="59"/>
      <c r="S705" s="59"/>
      <c r="T705" s="59"/>
      <c r="U705" s="59"/>
      <c r="V705" s="59"/>
      <c r="W705" s="59"/>
      <c r="X705" s="59"/>
      <c r="Y705" s="59"/>
      <c r="Z705" s="59"/>
    </row>
    <row r="706" spans="1:26" ht="15.75" customHeight="1">
      <c r="A706" s="59"/>
      <c r="B706" s="59"/>
      <c r="C706" s="59"/>
      <c r="D706" s="59"/>
      <c r="E706" s="59"/>
      <c r="F706" s="59"/>
      <c r="G706" s="59"/>
      <c r="H706" s="59"/>
      <c r="I706" s="59"/>
      <c r="J706" s="59"/>
      <c r="K706" s="59"/>
      <c r="L706" s="59"/>
      <c r="M706" s="59"/>
      <c r="N706" s="59"/>
      <c r="O706" s="59"/>
      <c r="P706" s="59"/>
      <c r="Q706" s="59"/>
      <c r="R706" s="59"/>
      <c r="S706" s="59"/>
      <c r="T706" s="59"/>
      <c r="U706" s="59"/>
      <c r="V706" s="59"/>
      <c r="W706" s="59"/>
      <c r="X706" s="59"/>
      <c r="Y706" s="59"/>
      <c r="Z706" s="59"/>
    </row>
    <row r="707" spans="1:26" ht="15.75" customHeight="1">
      <c r="A707" s="59"/>
      <c r="B707" s="59"/>
      <c r="C707" s="59"/>
      <c r="D707" s="59"/>
      <c r="E707" s="59"/>
      <c r="F707" s="59"/>
      <c r="G707" s="59"/>
      <c r="H707" s="59"/>
      <c r="I707" s="59"/>
      <c r="J707" s="59"/>
      <c r="K707" s="59"/>
      <c r="L707" s="59"/>
      <c r="M707" s="59"/>
      <c r="N707" s="59"/>
      <c r="O707" s="59"/>
      <c r="P707" s="59"/>
      <c r="Q707" s="59"/>
      <c r="R707" s="59"/>
      <c r="S707" s="59"/>
      <c r="T707" s="59"/>
      <c r="U707" s="59"/>
      <c r="V707" s="59"/>
      <c r="W707" s="59"/>
      <c r="X707" s="59"/>
      <c r="Y707" s="59"/>
      <c r="Z707" s="59"/>
    </row>
    <row r="708" spans="1:26" ht="15.75" customHeight="1">
      <c r="A708" s="59"/>
      <c r="B708" s="59"/>
      <c r="C708" s="59"/>
      <c r="D708" s="59"/>
      <c r="E708" s="59"/>
      <c r="F708" s="59"/>
      <c r="G708" s="59"/>
      <c r="H708" s="59"/>
      <c r="I708" s="59"/>
      <c r="J708" s="59"/>
      <c r="K708" s="59"/>
      <c r="L708" s="59"/>
      <c r="M708" s="59"/>
      <c r="N708" s="59"/>
      <c r="O708" s="59"/>
      <c r="P708" s="59"/>
      <c r="Q708" s="59"/>
      <c r="R708" s="59"/>
      <c r="S708" s="59"/>
      <c r="T708" s="59"/>
      <c r="U708" s="59"/>
      <c r="V708" s="59"/>
      <c r="W708" s="59"/>
      <c r="X708" s="59"/>
      <c r="Y708" s="59"/>
      <c r="Z708" s="59"/>
    </row>
    <row r="709" spans="1:26" ht="15.75" customHeight="1">
      <c r="A709" s="59"/>
      <c r="B709" s="59"/>
      <c r="C709" s="59"/>
      <c r="D709" s="59"/>
      <c r="E709" s="59"/>
      <c r="F709" s="59"/>
      <c r="G709" s="59"/>
      <c r="H709" s="59"/>
      <c r="I709" s="59"/>
      <c r="J709" s="59"/>
      <c r="K709" s="59"/>
      <c r="L709" s="59"/>
      <c r="M709" s="59"/>
      <c r="N709" s="59"/>
      <c r="O709" s="59"/>
      <c r="P709" s="59"/>
      <c r="Q709" s="59"/>
      <c r="R709" s="59"/>
      <c r="S709" s="59"/>
      <c r="T709" s="59"/>
      <c r="U709" s="59"/>
      <c r="V709" s="59"/>
      <c r="W709" s="59"/>
      <c r="X709" s="59"/>
      <c r="Y709" s="59"/>
      <c r="Z709" s="59"/>
    </row>
    <row r="710" spans="1:26" ht="15.75" customHeight="1">
      <c r="A710" s="59"/>
      <c r="B710" s="59"/>
      <c r="C710" s="59"/>
      <c r="D710" s="59"/>
      <c r="E710" s="59"/>
      <c r="F710" s="59"/>
      <c r="G710" s="59"/>
      <c r="H710" s="59"/>
      <c r="I710" s="59"/>
      <c r="J710" s="59"/>
      <c r="K710" s="59"/>
      <c r="L710" s="59"/>
      <c r="M710" s="59"/>
      <c r="N710" s="59"/>
      <c r="O710" s="59"/>
      <c r="P710" s="59"/>
      <c r="Q710" s="59"/>
      <c r="R710" s="59"/>
      <c r="S710" s="59"/>
      <c r="T710" s="59"/>
      <c r="U710" s="59"/>
      <c r="V710" s="59"/>
      <c r="W710" s="59"/>
      <c r="X710" s="59"/>
      <c r="Y710" s="59"/>
      <c r="Z710" s="59"/>
    </row>
    <row r="711" spans="1:26" ht="15.75" customHeight="1">
      <c r="A711" s="59"/>
      <c r="B711" s="59"/>
      <c r="C711" s="59"/>
      <c r="D711" s="59"/>
      <c r="E711" s="59"/>
      <c r="F711" s="59"/>
      <c r="G711" s="59"/>
      <c r="H711" s="59"/>
      <c r="I711" s="59"/>
      <c r="J711" s="59"/>
      <c r="K711" s="59"/>
      <c r="L711" s="59"/>
      <c r="M711" s="59"/>
      <c r="N711" s="59"/>
      <c r="O711" s="59"/>
      <c r="P711" s="59"/>
      <c r="Q711" s="59"/>
      <c r="R711" s="59"/>
      <c r="S711" s="59"/>
      <c r="T711" s="59"/>
      <c r="U711" s="59"/>
      <c r="V711" s="59"/>
      <c r="W711" s="59"/>
      <c r="X711" s="59"/>
      <c r="Y711" s="59"/>
      <c r="Z711" s="59"/>
    </row>
    <row r="712" spans="1:26" ht="15.75" customHeight="1">
      <c r="A712" s="59"/>
      <c r="B712" s="59"/>
      <c r="C712" s="59"/>
      <c r="D712" s="59"/>
      <c r="E712" s="59"/>
      <c r="F712" s="59"/>
      <c r="G712" s="59"/>
      <c r="H712" s="59"/>
      <c r="I712" s="59"/>
      <c r="J712" s="59"/>
      <c r="K712" s="59"/>
      <c r="L712" s="59"/>
      <c r="M712" s="59"/>
      <c r="N712" s="59"/>
      <c r="O712" s="59"/>
      <c r="P712" s="59"/>
      <c r="Q712" s="59"/>
      <c r="R712" s="59"/>
      <c r="S712" s="59"/>
      <c r="T712" s="59"/>
      <c r="U712" s="59"/>
      <c r="V712" s="59"/>
      <c r="W712" s="59"/>
      <c r="X712" s="59"/>
      <c r="Y712" s="59"/>
      <c r="Z712" s="59"/>
    </row>
    <row r="713" spans="1:26" ht="15.75" customHeight="1">
      <c r="A713" s="59"/>
      <c r="B713" s="59"/>
      <c r="C713" s="59"/>
      <c r="D713" s="59"/>
      <c r="E713" s="59"/>
      <c r="F713" s="59"/>
      <c r="G713" s="59"/>
      <c r="H713" s="59"/>
      <c r="I713" s="59"/>
      <c r="J713" s="59"/>
      <c r="K713" s="59"/>
      <c r="L713" s="59"/>
      <c r="M713" s="59"/>
      <c r="N713" s="59"/>
      <c r="O713" s="59"/>
      <c r="P713" s="59"/>
      <c r="Q713" s="59"/>
      <c r="R713" s="59"/>
      <c r="S713" s="59"/>
      <c r="T713" s="59"/>
      <c r="U713" s="59"/>
      <c r="V713" s="59"/>
      <c r="W713" s="59"/>
      <c r="X713" s="59"/>
      <c r="Y713" s="59"/>
      <c r="Z713" s="59"/>
    </row>
    <row r="714" spans="1:26" ht="15.75" customHeight="1">
      <c r="A714" s="59"/>
      <c r="B714" s="59"/>
      <c r="C714" s="59"/>
      <c r="D714" s="59"/>
      <c r="E714" s="59"/>
      <c r="F714" s="59"/>
      <c r="G714" s="59"/>
      <c r="H714" s="59"/>
      <c r="I714" s="59"/>
      <c r="J714" s="59"/>
      <c r="K714" s="59"/>
      <c r="L714" s="59"/>
      <c r="M714" s="59"/>
      <c r="N714" s="59"/>
      <c r="O714" s="59"/>
      <c r="P714" s="59"/>
      <c r="Q714" s="59"/>
      <c r="R714" s="59"/>
      <c r="S714" s="59"/>
      <c r="T714" s="59"/>
      <c r="U714" s="59"/>
      <c r="V714" s="59"/>
      <c r="W714" s="59"/>
      <c r="X714" s="59"/>
      <c r="Y714" s="59"/>
      <c r="Z714" s="59"/>
    </row>
    <row r="715" spans="1:26" ht="15.75" customHeight="1">
      <c r="A715" s="59"/>
      <c r="B715" s="59"/>
      <c r="C715" s="59"/>
      <c r="D715" s="59"/>
      <c r="E715" s="59"/>
      <c r="F715" s="59"/>
      <c r="G715" s="59"/>
      <c r="H715" s="59"/>
      <c r="I715" s="59"/>
      <c r="J715" s="59"/>
      <c r="K715" s="59"/>
      <c r="L715" s="59"/>
      <c r="M715" s="59"/>
      <c r="N715" s="59"/>
      <c r="O715" s="59"/>
      <c r="P715" s="59"/>
      <c r="Q715" s="59"/>
      <c r="R715" s="59"/>
      <c r="S715" s="59"/>
      <c r="T715" s="59"/>
      <c r="U715" s="59"/>
      <c r="V715" s="59"/>
      <c r="W715" s="59"/>
      <c r="X715" s="59"/>
      <c r="Y715" s="59"/>
      <c r="Z715" s="59"/>
    </row>
    <row r="716" spans="1:26" ht="15.75" customHeight="1">
      <c r="A716" s="59"/>
      <c r="B716" s="59"/>
      <c r="C716" s="59"/>
      <c r="D716" s="59"/>
      <c r="E716" s="59"/>
      <c r="F716" s="59"/>
      <c r="G716" s="59"/>
      <c r="H716" s="59"/>
      <c r="I716" s="59"/>
      <c r="J716" s="59"/>
      <c r="K716" s="59"/>
      <c r="L716" s="59"/>
      <c r="M716" s="59"/>
      <c r="N716" s="59"/>
      <c r="O716" s="59"/>
      <c r="P716" s="59"/>
      <c r="Q716" s="59"/>
      <c r="R716" s="59"/>
      <c r="S716" s="59"/>
      <c r="T716" s="59"/>
      <c r="U716" s="59"/>
      <c r="V716" s="59"/>
      <c r="W716" s="59"/>
      <c r="X716" s="59"/>
      <c r="Y716" s="59"/>
      <c r="Z716" s="59"/>
    </row>
    <row r="717" spans="1:26" ht="15.75" customHeight="1">
      <c r="A717" s="59"/>
      <c r="B717" s="59"/>
      <c r="C717" s="59"/>
      <c r="D717" s="59"/>
      <c r="E717" s="59"/>
      <c r="F717" s="59"/>
      <c r="G717" s="59"/>
      <c r="H717" s="59"/>
      <c r="I717" s="59"/>
      <c r="J717" s="59"/>
      <c r="K717" s="59"/>
      <c r="L717" s="59"/>
      <c r="M717" s="59"/>
      <c r="N717" s="59"/>
      <c r="O717" s="59"/>
      <c r="P717" s="59"/>
      <c r="Q717" s="59"/>
      <c r="R717" s="59"/>
      <c r="S717" s="59"/>
      <c r="T717" s="59"/>
      <c r="U717" s="59"/>
      <c r="V717" s="59"/>
      <c r="W717" s="59"/>
      <c r="X717" s="59"/>
      <c r="Y717" s="59"/>
      <c r="Z717" s="59"/>
    </row>
    <row r="718" spans="1:26" ht="15.75" customHeight="1">
      <c r="A718" s="59"/>
      <c r="B718" s="59"/>
      <c r="C718" s="59"/>
      <c r="D718" s="59"/>
      <c r="E718" s="59"/>
      <c r="F718" s="59"/>
      <c r="G718" s="59"/>
      <c r="H718" s="59"/>
      <c r="I718" s="59"/>
      <c r="J718" s="59"/>
      <c r="K718" s="59"/>
      <c r="L718" s="59"/>
      <c r="M718" s="59"/>
      <c r="N718" s="59"/>
      <c r="O718" s="59"/>
      <c r="P718" s="59"/>
      <c r="Q718" s="59"/>
      <c r="R718" s="59"/>
      <c r="S718" s="59"/>
      <c r="T718" s="59"/>
      <c r="U718" s="59"/>
      <c r="V718" s="59"/>
      <c r="W718" s="59"/>
      <c r="X718" s="59"/>
      <c r="Y718" s="59"/>
      <c r="Z718" s="59"/>
    </row>
    <row r="719" spans="1:26" ht="15.75" customHeight="1">
      <c r="A719" s="59"/>
      <c r="B719" s="59"/>
      <c r="C719" s="59"/>
      <c r="D719" s="59"/>
      <c r="E719" s="59"/>
      <c r="F719" s="59"/>
      <c r="G719" s="59"/>
      <c r="H719" s="59"/>
      <c r="I719" s="59"/>
      <c r="J719" s="59"/>
      <c r="K719" s="59"/>
      <c r="L719" s="59"/>
      <c r="M719" s="59"/>
      <c r="N719" s="59"/>
      <c r="O719" s="59"/>
      <c r="P719" s="59"/>
      <c r="Q719" s="59"/>
      <c r="R719" s="59"/>
      <c r="S719" s="59"/>
      <c r="T719" s="59"/>
      <c r="U719" s="59"/>
      <c r="V719" s="59"/>
      <c r="W719" s="59"/>
      <c r="X719" s="59"/>
      <c r="Y719" s="59"/>
      <c r="Z719" s="59"/>
    </row>
    <row r="720" spans="1:26" ht="15.75" customHeight="1">
      <c r="A720" s="59"/>
      <c r="B720" s="59"/>
      <c r="C720" s="59"/>
      <c r="D720" s="59"/>
      <c r="E720" s="59"/>
      <c r="F720" s="59"/>
      <c r="G720" s="59"/>
      <c r="H720" s="59"/>
      <c r="I720" s="59"/>
      <c r="J720" s="59"/>
      <c r="K720" s="59"/>
      <c r="L720" s="59"/>
      <c r="M720" s="59"/>
      <c r="N720" s="59"/>
      <c r="O720" s="59"/>
      <c r="P720" s="59"/>
      <c r="Q720" s="59"/>
      <c r="R720" s="59"/>
      <c r="S720" s="59"/>
      <c r="T720" s="59"/>
      <c r="U720" s="59"/>
      <c r="V720" s="59"/>
      <c r="W720" s="59"/>
      <c r="X720" s="59"/>
      <c r="Y720" s="59"/>
      <c r="Z720" s="59"/>
    </row>
    <row r="721" spans="1:26" ht="15.75" customHeight="1">
      <c r="A721" s="59"/>
      <c r="B721" s="59"/>
      <c r="C721" s="59"/>
      <c r="D721" s="59"/>
      <c r="E721" s="59"/>
      <c r="F721" s="59"/>
      <c r="G721" s="59"/>
      <c r="H721" s="59"/>
      <c r="I721" s="59"/>
      <c r="J721" s="59"/>
      <c r="K721" s="59"/>
      <c r="L721" s="59"/>
      <c r="M721" s="59"/>
      <c r="N721" s="59"/>
      <c r="O721" s="59"/>
      <c r="P721" s="59"/>
      <c r="Q721" s="59"/>
      <c r="R721" s="59"/>
      <c r="S721" s="59"/>
      <c r="T721" s="59"/>
      <c r="U721" s="59"/>
      <c r="V721" s="59"/>
      <c r="W721" s="59"/>
      <c r="X721" s="59"/>
      <c r="Y721" s="59"/>
      <c r="Z721" s="59"/>
    </row>
    <row r="722" spans="1:26" ht="15.75" customHeight="1">
      <c r="A722" s="59"/>
      <c r="B722" s="59"/>
      <c r="C722" s="59"/>
      <c r="D722" s="59"/>
      <c r="E722" s="59"/>
      <c r="F722" s="59"/>
      <c r="G722" s="59"/>
      <c r="H722" s="59"/>
      <c r="I722" s="59"/>
      <c r="J722" s="59"/>
      <c r="K722" s="59"/>
      <c r="L722" s="59"/>
      <c r="M722" s="59"/>
      <c r="N722" s="59"/>
      <c r="O722" s="59"/>
      <c r="P722" s="59"/>
      <c r="Q722" s="59"/>
      <c r="R722" s="59"/>
      <c r="S722" s="59"/>
      <c r="T722" s="59"/>
      <c r="U722" s="59"/>
      <c r="V722" s="59"/>
      <c r="W722" s="59"/>
      <c r="X722" s="59"/>
      <c r="Y722" s="59"/>
      <c r="Z722" s="59"/>
    </row>
    <row r="723" spans="1:26" ht="15.75" customHeight="1">
      <c r="A723" s="59"/>
      <c r="B723" s="59"/>
      <c r="C723" s="59"/>
      <c r="D723" s="59"/>
      <c r="E723" s="59"/>
      <c r="F723" s="59"/>
      <c r="G723" s="59"/>
      <c r="H723" s="59"/>
      <c r="I723" s="59"/>
      <c r="J723" s="59"/>
      <c r="K723" s="59"/>
      <c r="L723" s="59"/>
      <c r="M723" s="59"/>
      <c r="N723" s="59"/>
      <c r="O723" s="59"/>
      <c r="P723" s="59"/>
      <c r="Q723" s="59"/>
      <c r="R723" s="59"/>
      <c r="S723" s="59"/>
      <c r="T723" s="59"/>
      <c r="U723" s="59"/>
      <c r="V723" s="59"/>
      <c r="W723" s="59"/>
      <c r="X723" s="59"/>
      <c r="Y723" s="59"/>
      <c r="Z723" s="59"/>
    </row>
    <row r="724" spans="1:26" ht="15.75" customHeight="1">
      <c r="A724" s="59"/>
      <c r="B724" s="59"/>
      <c r="C724" s="59"/>
      <c r="D724" s="59"/>
      <c r="E724" s="59"/>
      <c r="F724" s="59"/>
      <c r="G724" s="59"/>
      <c r="H724" s="59"/>
      <c r="I724" s="59"/>
      <c r="J724" s="59"/>
      <c r="K724" s="59"/>
      <c r="L724" s="59"/>
      <c r="M724" s="59"/>
      <c r="N724" s="59"/>
      <c r="O724" s="59"/>
      <c r="P724" s="59"/>
      <c r="Q724" s="59"/>
      <c r="R724" s="59"/>
      <c r="S724" s="59"/>
      <c r="T724" s="59"/>
      <c r="U724" s="59"/>
      <c r="V724" s="59"/>
      <c r="W724" s="59"/>
      <c r="X724" s="59"/>
      <c r="Y724" s="59"/>
      <c r="Z724" s="59"/>
    </row>
    <row r="725" spans="1:26" ht="15.75" customHeight="1">
      <c r="A725" s="59"/>
      <c r="B725" s="59"/>
      <c r="C725" s="59"/>
      <c r="D725" s="59"/>
      <c r="E725" s="59"/>
      <c r="F725" s="59"/>
      <c r="G725" s="59"/>
      <c r="H725" s="59"/>
      <c r="I725" s="59"/>
      <c r="J725" s="59"/>
      <c r="K725" s="59"/>
      <c r="L725" s="59"/>
      <c r="M725" s="59"/>
      <c r="N725" s="59"/>
      <c r="O725" s="59"/>
      <c r="P725" s="59"/>
      <c r="Q725" s="59"/>
      <c r="R725" s="59"/>
      <c r="S725" s="59"/>
      <c r="T725" s="59"/>
      <c r="U725" s="59"/>
      <c r="V725" s="59"/>
      <c r="W725" s="59"/>
      <c r="X725" s="59"/>
      <c r="Y725" s="59"/>
      <c r="Z725" s="59"/>
    </row>
    <row r="726" spans="1:26" ht="15.75" customHeight="1">
      <c r="A726" s="59"/>
      <c r="B726" s="59"/>
      <c r="C726" s="59"/>
      <c r="D726" s="59"/>
      <c r="E726" s="59"/>
      <c r="F726" s="59"/>
      <c r="G726" s="59"/>
      <c r="H726" s="59"/>
      <c r="I726" s="59"/>
      <c r="J726" s="59"/>
      <c r="K726" s="59"/>
      <c r="L726" s="59"/>
      <c r="M726" s="59"/>
      <c r="N726" s="59"/>
      <c r="O726" s="59"/>
      <c r="P726" s="59"/>
      <c r="Q726" s="59"/>
      <c r="R726" s="59"/>
      <c r="S726" s="59"/>
      <c r="T726" s="59"/>
      <c r="U726" s="59"/>
      <c r="V726" s="59"/>
      <c r="W726" s="59"/>
      <c r="X726" s="59"/>
      <c r="Y726" s="59"/>
      <c r="Z726" s="59"/>
    </row>
    <row r="727" spans="1:26" ht="15.75" customHeight="1">
      <c r="A727" s="59"/>
      <c r="B727" s="59"/>
      <c r="C727" s="59"/>
      <c r="D727" s="59"/>
      <c r="E727" s="59"/>
      <c r="F727" s="59"/>
      <c r="G727" s="59"/>
      <c r="H727" s="59"/>
      <c r="I727" s="59"/>
      <c r="J727" s="59"/>
      <c r="K727" s="59"/>
      <c r="L727" s="59"/>
      <c r="M727" s="59"/>
      <c r="N727" s="59"/>
      <c r="O727" s="59"/>
      <c r="P727" s="59"/>
      <c r="Q727" s="59"/>
      <c r="R727" s="59"/>
      <c r="S727" s="59"/>
      <c r="T727" s="59"/>
      <c r="U727" s="59"/>
      <c r="V727" s="59"/>
      <c r="W727" s="59"/>
      <c r="X727" s="59"/>
      <c r="Y727" s="59"/>
      <c r="Z727" s="59"/>
    </row>
    <row r="728" spans="1:26" ht="15.75" customHeight="1">
      <c r="A728" s="59"/>
      <c r="B728" s="59"/>
      <c r="C728" s="59"/>
      <c r="D728" s="59"/>
      <c r="E728" s="59"/>
      <c r="F728" s="59"/>
      <c r="G728" s="59"/>
      <c r="H728" s="59"/>
      <c r="I728" s="59"/>
      <c r="J728" s="59"/>
      <c r="K728" s="59"/>
      <c r="L728" s="59"/>
      <c r="M728" s="59"/>
      <c r="N728" s="59"/>
      <c r="O728" s="59"/>
      <c r="P728" s="59"/>
      <c r="Q728" s="59"/>
      <c r="R728" s="59"/>
      <c r="S728" s="59"/>
      <c r="T728" s="59"/>
      <c r="U728" s="59"/>
      <c r="V728" s="59"/>
      <c r="W728" s="59"/>
      <c r="X728" s="59"/>
      <c r="Y728" s="59"/>
      <c r="Z728" s="59"/>
    </row>
    <row r="729" spans="1:26" ht="15.75" customHeight="1">
      <c r="A729" s="59"/>
      <c r="B729" s="59"/>
      <c r="C729" s="59"/>
      <c r="D729" s="59"/>
      <c r="E729" s="59"/>
      <c r="F729" s="59"/>
      <c r="G729" s="59"/>
      <c r="H729" s="59"/>
      <c r="I729" s="59"/>
      <c r="J729" s="59"/>
      <c r="K729" s="59"/>
      <c r="L729" s="59"/>
      <c r="M729" s="59"/>
      <c r="N729" s="59"/>
      <c r="O729" s="59"/>
      <c r="P729" s="59"/>
      <c r="Q729" s="59"/>
      <c r="R729" s="59"/>
      <c r="S729" s="59"/>
      <c r="T729" s="59"/>
      <c r="U729" s="59"/>
      <c r="V729" s="59"/>
      <c r="W729" s="59"/>
      <c r="X729" s="59"/>
      <c r="Y729" s="59"/>
      <c r="Z729" s="59"/>
    </row>
    <row r="730" spans="1:26" ht="15.75" customHeight="1">
      <c r="A730" s="59"/>
      <c r="B730" s="59"/>
      <c r="C730" s="59"/>
      <c r="D730" s="59"/>
      <c r="E730" s="59"/>
      <c r="F730" s="59"/>
      <c r="G730" s="59"/>
      <c r="H730" s="59"/>
      <c r="I730" s="59"/>
      <c r="J730" s="59"/>
      <c r="K730" s="59"/>
      <c r="L730" s="59"/>
      <c r="M730" s="59"/>
      <c r="N730" s="59"/>
      <c r="O730" s="59"/>
      <c r="P730" s="59"/>
      <c r="Q730" s="59"/>
      <c r="R730" s="59"/>
      <c r="S730" s="59"/>
      <c r="T730" s="59"/>
      <c r="U730" s="59"/>
      <c r="V730" s="59"/>
      <c r="W730" s="59"/>
      <c r="X730" s="59"/>
      <c r="Y730" s="59"/>
      <c r="Z730" s="59"/>
    </row>
    <row r="731" spans="1:26" ht="15.75" customHeight="1">
      <c r="A731" s="59"/>
      <c r="B731" s="59"/>
      <c r="C731" s="59"/>
      <c r="D731" s="59"/>
      <c r="E731" s="59"/>
      <c r="F731" s="59"/>
      <c r="G731" s="59"/>
      <c r="H731" s="59"/>
      <c r="I731" s="59"/>
      <c r="J731" s="59"/>
      <c r="K731" s="59"/>
      <c r="L731" s="59"/>
      <c r="M731" s="59"/>
      <c r="N731" s="59"/>
      <c r="O731" s="59"/>
      <c r="P731" s="59"/>
      <c r="Q731" s="59"/>
      <c r="R731" s="59"/>
      <c r="S731" s="59"/>
      <c r="T731" s="59"/>
      <c r="U731" s="59"/>
      <c r="V731" s="59"/>
      <c r="W731" s="59"/>
      <c r="X731" s="59"/>
      <c r="Y731" s="59"/>
      <c r="Z731" s="59"/>
    </row>
    <row r="732" spans="1:26" ht="15.75" customHeight="1">
      <c r="A732" s="59"/>
      <c r="B732" s="59"/>
      <c r="C732" s="59"/>
      <c r="D732" s="59"/>
      <c r="E732" s="59"/>
      <c r="F732" s="59"/>
      <c r="G732" s="59"/>
      <c r="H732" s="59"/>
      <c r="I732" s="59"/>
      <c r="J732" s="59"/>
      <c r="K732" s="59"/>
      <c r="L732" s="59"/>
      <c r="M732" s="59"/>
      <c r="N732" s="59"/>
      <c r="O732" s="59"/>
      <c r="P732" s="59"/>
      <c r="Q732" s="59"/>
      <c r="R732" s="59"/>
      <c r="S732" s="59"/>
      <c r="T732" s="59"/>
      <c r="U732" s="59"/>
      <c r="V732" s="59"/>
      <c r="W732" s="59"/>
      <c r="X732" s="59"/>
      <c r="Y732" s="59"/>
      <c r="Z732" s="59"/>
    </row>
    <row r="733" spans="1:26" ht="15.75" customHeight="1">
      <c r="A733" s="59"/>
      <c r="B733" s="59"/>
      <c r="C733" s="59"/>
      <c r="D733" s="59"/>
      <c r="E733" s="59"/>
      <c r="F733" s="59"/>
      <c r="G733" s="59"/>
      <c r="H733" s="59"/>
      <c r="I733" s="59"/>
      <c r="J733" s="59"/>
      <c r="K733" s="59"/>
      <c r="L733" s="59"/>
      <c r="M733" s="59"/>
      <c r="N733" s="59"/>
      <c r="O733" s="59"/>
      <c r="P733" s="59"/>
      <c r="Q733" s="59"/>
      <c r="R733" s="59"/>
      <c r="S733" s="59"/>
      <c r="T733" s="59"/>
      <c r="U733" s="59"/>
      <c r="V733" s="59"/>
      <c r="W733" s="59"/>
      <c r="X733" s="59"/>
      <c r="Y733" s="59"/>
      <c r="Z733" s="59"/>
    </row>
    <row r="734" spans="1:26" ht="15.75" customHeight="1">
      <c r="A734" s="59"/>
      <c r="B734" s="59"/>
      <c r="C734" s="59"/>
      <c r="D734" s="59"/>
      <c r="E734" s="59"/>
      <c r="F734" s="59"/>
      <c r="G734" s="59"/>
      <c r="H734" s="59"/>
      <c r="I734" s="59"/>
      <c r="J734" s="59"/>
      <c r="K734" s="59"/>
      <c r="L734" s="59"/>
      <c r="M734" s="59"/>
      <c r="N734" s="59"/>
      <c r="O734" s="59"/>
      <c r="P734" s="59"/>
      <c r="Q734" s="59"/>
      <c r="R734" s="59"/>
      <c r="S734" s="59"/>
      <c r="T734" s="59"/>
      <c r="U734" s="59"/>
      <c r="V734" s="59"/>
      <c r="W734" s="59"/>
      <c r="X734" s="59"/>
      <c r="Y734" s="59"/>
      <c r="Z734" s="59"/>
    </row>
    <row r="735" spans="1:26" ht="15.75" customHeight="1">
      <c r="A735" s="59"/>
      <c r="B735" s="59"/>
      <c r="C735" s="59"/>
      <c r="D735" s="59"/>
      <c r="E735" s="59"/>
      <c r="F735" s="59"/>
      <c r="G735" s="59"/>
      <c r="H735" s="59"/>
      <c r="I735" s="59"/>
      <c r="J735" s="59"/>
      <c r="K735" s="59"/>
      <c r="L735" s="59"/>
      <c r="M735" s="59"/>
      <c r="N735" s="59"/>
      <c r="O735" s="59"/>
      <c r="P735" s="59"/>
      <c r="Q735" s="59"/>
      <c r="R735" s="59"/>
      <c r="S735" s="59"/>
      <c r="T735" s="59"/>
      <c r="U735" s="59"/>
      <c r="V735" s="59"/>
      <c r="W735" s="59"/>
      <c r="X735" s="59"/>
      <c r="Y735" s="59"/>
      <c r="Z735" s="59"/>
    </row>
    <row r="736" spans="1:26" ht="15.75" customHeight="1">
      <c r="A736" s="59"/>
      <c r="B736" s="59"/>
      <c r="C736" s="59"/>
      <c r="D736" s="59"/>
      <c r="E736" s="59"/>
      <c r="F736" s="59"/>
      <c r="G736" s="59"/>
      <c r="H736" s="59"/>
      <c r="I736" s="59"/>
      <c r="J736" s="59"/>
      <c r="K736" s="59"/>
      <c r="L736" s="59"/>
      <c r="M736" s="59"/>
      <c r="N736" s="59"/>
      <c r="O736" s="59"/>
      <c r="P736" s="59"/>
      <c r="Q736" s="59"/>
      <c r="R736" s="59"/>
      <c r="S736" s="59"/>
      <c r="T736" s="59"/>
      <c r="U736" s="59"/>
      <c r="V736" s="59"/>
      <c r="W736" s="59"/>
      <c r="X736" s="59"/>
      <c r="Y736" s="59"/>
      <c r="Z736" s="59"/>
    </row>
    <row r="737" spans="1:26" ht="15.75" customHeight="1">
      <c r="A737" s="59"/>
      <c r="B737" s="59"/>
      <c r="C737" s="59"/>
      <c r="D737" s="59"/>
      <c r="E737" s="59"/>
      <c r="F737" s="59"/>
      <c r="G737" s="59"/>
      <c r="H737" s="59"/>
      <c r="I737" s="59"/>
      <c r="J737" s="59"/>
      <c r="K737" s="59"/>
      <c r="L737" s="59"/>
      <c r="M737" s="59"/>
      <c r="N737" s="59"/>
      <c r="O737" s="59"/>
      <c r="P737" s="59"/>
      <c r="Q737" s="59"/>
      <c r="R737" s="59"/>
      <c r="S737" s="59"/>
      <c r="T737" s="59"/>
      <c r="U737" s="59"/>
      <c r="V737" s="59"/>
      <c r="W737" s="59"/>
      <c r="X737" s="59"/>
      <c r="Y737" s="59"/>
      <c r="Z737" s="59"/>
    </row>
    <row r="738" spans="1:26" ht="15.75" customHeight="1">
      <c r="A738" s="59"/>
      <c r="B738" s="59"/>
      <c r="C738" s="59"/>
      <c r="D738" s="59"/>
      <c r="E738" s="59"/>
      <c r="F738" s="59"/>
      <c r="G738" s="59"/>
      <c r="H738" s="59"/>
      <c r="I738" s="59"/>
      <c r="J738" s="59"/>
      <c r="K738" s="59"/>
      <c r="L738" s="59"/>
      <c r="M738" s="59"/>
      <c r="N738" s="59"/>
      <c r="O738" s="59"/>
      <c r="P738" s="59"/>
      <c r="Q738" s="59"/>
      <c r="R738" s="59"/>
      <c r="S738" s="59"/>
      <c r="T738" s="59"/>
      <c r="U738" s="59"/>
      <c r="V738" s="59"/>
      <c r="W738" s="59"/>
      <c r="X738" s="59"/>
      <c r="Y738" s="59"/>
      <c r="Z738" s="59"/>
    </row>
    <row r="739" spans="1:26" ht="15.75" customHeight="1">
      <c r="A739" s="59"/>
      <c r="B739" s="59"/>
      <c r="C739" s="59"/>
      <c r="D739" s="59"/>
      <c r="E739" s="59"/>
      <c r="F739" s="59"/>
      <c r="G739" s="59"/>
      <c r="H739" s="59"/>
      <c r="I739" s="59"/>
      <c r="J739" s="59"/>
      <c r="K739" s="59"/>
      <c r="L739" s="59"/>
      <c r="M739" s="59"/>
      <c r="N739" s="59"/>
      <c r="O739" s="59"/>
      <c r="P739" s="59"/>
      <c r="Q739" s="59"/>
      <c r="R739" s="59"/>
      <c r="S739" s="59"/>
      <c r="T739" s="59"/>
      <c r="U739" s="59"/>
      <c r="V739" s="59"/>
      <c r="W739" s="59"/>
      <c r="X739" s="59"/>
      <c r="Y739" s="59"/>
      <c r="Z739" s="59"/>
    </row>
    <row r="740" spans="1:26" ht="15.75" customHeight="1">
      <c r="A740" s="59"/>
      <c r="B740" s="59"/>
      <c r="C740" s="59"/>
      <c r="D740" s="59"/>
      <c r="E740" s="59"/>
      <c r="F740" s="59"/>
      <c r="G740" s="59"/>
      <c r="H740" s="59"/>
      <c r="I740" s="59"/>
      <c r="J740" s="59"/>
      <c r="K740" s="59"/>
      <c r="L740" s="59"/>
      <c r="M740" s="59"/>
      <c r="N740" s="59"/>
      <c r="O740" s="59"/>
      <c r="P740" s="59"/>
      <c r="Q740" s="59"/>
      <c r="R740" s="59"/>
      <c r="S740" s="59"/>
      <c r="T740" s="59"/>
      <c r="U740" s="59"/>
      <c r="V740" s="59"/>
      <c r="W740" s="59"/>
      <c r="X740" s="59"/>
      <c r="Y740" s="59"/>
      <c r="Z740" s="59"/>
    </row>
    <row r="741" spans="1:26" ht="15.75" customHeight="1">
      <c r="A741" s="59"/>
      <c r="B741" s="59"/>
      <c r="C741" s="59"/>
      <c r="D741" s="59"/>
      <c r="E741" s="59"/>
      <c r="F741" s="59"/>
      <c r="G741" s="59"/>
      <c r="H741" s="59"/>
      <c r="I741" s="59"/>
      <c r="J741" s="59"/>
      <c r="K741" s="59"/>
      <c r="L741" s="59"/>
      <c r="M741" s="59"/>
      <c r="N741" s="59"/>
      <c r="O741" s="59"/>
      <c r="P741" s="59"/>
      <c r="Q741" s="59"/>
      <c r="R741" s="59"/>
      <c r="S741" s="59"/>
      <c r="T741" s="59"/>
      <c r="U741" s="59"/>
      <c r="V741" s="59"/>
      <c r="W741" s="59"/>
      <c r="X741" s="59"/>
      <c r="Y741" s="59"/>
      <c r="Z741" s="59"/>
    </row>
    <row r="742" spans="1:26" ht="15.75" customHeight="1">
      <c r="A742" s="59"/>
      <c r="B742" s="59"/>
      <c r="C742" s="59"/>
      <c r="D742" s="59"/>
      <c r="E742" s="59"/>
      <c r="F742" s="59"/>
      <c r="G742" s="59"/>
      <c r="H742" s="59"/>
      <c r="I742" s="59"/>
      <c r="J742" s="59"/>
      <c r="K742" s="59"/>
      <c r="L742" s="59"/>
      <c r="M742" s="59"/>
      <c r="N742" s="59"/>
      <c r="O742" s="59"/>
      <c r="P742" s="59"/>
      <c r="Q742" s="59"/>
      <c r="R742" s="59"/>
      <c r="S742" s="59"/>
      <c r="T742" s="59"/>
      <c r="U742" s="59"/>
      <c r="V742" s="59"/>
      <c r="W742" s="59"/>
      <c r="X742" s="59"/>
      <c r="Y742" s="59"/>
      <c r="Z742" s="59"/>
    </row>
    <row r="743" spans="1:26" ht="15.75" customHeight="1">
      <c r="A743" s="59"/>
      <c r="B743" s="59"/>
      <c r="C743" s="59"/>
      <c r="D743" s="59"/>
      <c r="E743" s="59"/>
      <c r="F743" s="59"/>
      <c r="G743" s="59"/>
      <c r="H743" s="59"/>
      <c r="I743" s="59"/>
      <c r="J743" s="59"/>
      <c r="K743" s="59"/>
      <c r="L743" s="59"/>
      <c r="M743" s="59"/>
      <c r="N743" s="59"/>
      <c r="O743" s="59"/>
      <c r="P743" s="59"/>
      <c r="Q743" s="59"/>
      <c r="R743" s="59"/>
      <c r="S743" s="59"/>
      <c r="T743" s="59"/>
      <c r="U743" s="59"/>
      <c r="V743" s="59"/>
      <c r="W743" s="59"/>
      <c r="X743" s="59"/>
      <c r="Y743" s="59"/>
      <c r="Z743" s="59"/>
    </row>
    <row r="744" spans="1:26" ht="15.75" customHeight="1">
      <c r="A744" s="59"/>
      <c r="B744" s="59"/>
      <c r="C744" s="59"/>
      <c r="D744" s="59"/>
      <c r="E744" s="59"/>
      <c r="F744" s="59"/>
      <c r="G744" s="59"/>
      <c r="H744" s="59"/>
      <c r="I744" s="59"/>
      <c r="J744" s="59"/>
      <c r="K744" s="59"/>
      <c r="L744" s="59"/>
      <c r="M744" s="59"/>
      <c r="N744" s="59"/>
      <c r="O744" s="59"/>
      <c r="P744" s="59"/>
      <c r="Q744" s="59"/>
      <c r="R744" s="59"/>
      <c r="S744" s="59"/>
      <c r="T744" s="59"/>
      <c r="U744" s="59"/>
      <c r="V744" s="59"/>
      <c r="W744" s="59"/>
      <c r="X744" s="59"/>
      <c r="Y744" s="59"/>
      <c r="Z744" s="59"/>
    </row>
    <row r="745" spans="1:26" ht="15.75" customHeight="1">
      <c r="A745" s="59"/>
      <c r="B745" s="59"/>
      <c r="C745" s="59"/>
      <c r="D745" s="59"/>
      <c r="E745" s="59"/>
      <c r="F745" s="59"/>
      <c r="G745" s="59"/>
      <c r="H745" s="59"/>
      <c r="I745" s="59"/>
      <c r="J745" s="59"/>
      <c r="K745" s="59"/>
      <c r="L745" s="59"/>
      <c r="M745" s="59"/>
      <c r="N745" s="59"/>
      <c r="O745" s="59"/>
      <c r="P745" s="59"/>
      <c r="Q745" s="59"/>
      <c r="R745" s="59"/>
      <c r="S745" s="59"/>
      <c r="T745" s="59"/>
      <c r="U745" s="59"/>
      <c r="V745" s="59"/>
      <c r="W745" s="59"/>
      <c r="X745" s="59"/>
      <c r="Y745" s="59"/>
      <c r="Z745" s="59"/>
    </row>
    <row r="746" spans="1:26" ht="15.75" customHeight="1">
      <c r="A746" s="59"/>
      <c r="B746" s="59"/>
      <c r="C746" s="59"/>
      <c r="D746" s="59"/>
      <c r="E746" s="59"/>
      <c r="F746" s="59"/>
      <c r="G746" s="59"/>
      <c r="H746" s="59"/>
      <c r="I746" s="59"/>
      <c r="J746" s="59"/>
      <c r="K746" s="59"/>
      <c r="L746" s="59"/>
      <c r="M746" s="59"/>
      <c r="N746" s="59"/>
      <c r="O746" s="59"/>
      <c r="P746" s="59"/>
      <c r="Q746" s="59"/>
      <c r="R746" s="59"/>
      <c r="S746" s="59"/>
      <c r="T746" s="59"/>
      <c r="U746" s="59"/>
      <c r="V746" s="59"/>
      <c r="W746" s="59"/>
      <c r="X746" s="59"/>
      <c r="Y746" s="59"/>
      <c r="Z746" s="59"/>
    </row>
    <row r="747" spans="1:26" ht="15.75" customHeight="1">
      <c r="A747" s="59"/>
      <c r="B747" s="59"/>
      <c r="C747" s="59"/>
      <c r="D747" s="59"/>
      <c r="E747" s="59"/>
      <c r="F747" s="59"/>
      <c r="G747" s="59"/>
      <c r="H747" s="59"/>
      <c r="I747" s="59"/>
      <c r="J747" s="59"/>
      <c r="K747" s="59"/>
      <c r="L747" s="59"/>
      <c r="M747" s="59"/>
      <c r="N747" s="59"/>
      <c r="O747" s="59"/>
      <c r="P747" s="59"/>
      <c r="Q747" s="59"/>
      <c r="R747" s="59"/>
      <c r="S747" s="59"/>
      <c r="T747" s="59"/>
      <c r="U747" s="59"/>
      <c r="V747" s="59"/>
      <c r="W747" s="59"/>
      <c r="X747" s="59"/>
      <c r="Y747" s="59"/>
      <c r="Z747" s="59"/>
    </row>
    <row r="748" spans="1:26" ht="15.75" customHeight="1">
      <c r="A748" s="59"/>
      <c r="B748" s="59"/>
      <c r="C748" s="59"/>
      <c r="D748" s="59"/>
      <c r="E748" s="59"/>
      <c r="F748" s="59"/>
      <c r="G748" s="59"/>
      <c r="H748" s="59"/>
      <c r="I748" s="59"/>
      <c r="J748" s="59"/>
      <c r="K748" s="59"/>
      <c r="L748" s="59"/>
      <c r="M748" s="59"/>
      <c r="N748" s="59"/>
      <c r="O748" s="59"/>
      <c r="P748" s="59"/>
      <c r="Q748" s="59"/>
      <c r="R748" s="59"/>
      <c r="S748" s="59"/>
      <c r="T748" s="59"/>
      <c r="U748" s="59"/>
      <c r="V748" s="59"/>
      <c r="W748" s="59"/>
      <c r="X748" s="59"/>
      <c r="Y748" s="59"/>
      <c r="Z748" s="59"/>
    </row>
    <row r="749" spans="1:26" ht="15.75" customHeight="1">
      <c r="A749" s="59"/>
      <c r="B749" s="59"/>
      <c r="C749" s="59"/>
      <c r="D749" s="59"/>
      <c r="E749" s="59"/>
      <c r="F749" s="59"/>
      <c r="G749" s="59"/>
      <c r="H749" s="59"/>
      <c r="I749" s="59"/>
      <c r="J749" s="59"/>
      <c r="K749" s="59"/>
      <c r="L749" s="59"/>
      <c r="M749" s="59"/>
      <c r="N749" s="59"/>
      <c r="O749" s="59"/>
      <c r="P749" s="59"/>
      <c r="Q749" s="59"/>
      <c r="R749" s="59"/>
      <c r="S749" s="59"/>
      <c r="T749" s="59"/>
      <c r="U749" s="59"/>
      <c r="V749" s="59"/>
      <c r="W749" s="59"/>
      <c r="X749" s="59"/>
      <c r="Y749" s="59"/>
      <c r="Z749" s="59"/>
    </row>
    <row r="750" spans="1:26" ht="15.75" customHeight="1">
      <c r="A750" s="59"/>
      <c r="B750" s="59"/>
      <c r="C750" s="59"/>
      <c r="D750" s="59"/>
      <c r="E750" s="59"/>
      <c r="F750" s="59"/>
      <c r="G750" s="59"/>
      <c r="H750" s="59"/>
      <c r="I750" s="59"/>
      <c r="J750" s="59"/>
      <c r="K750" s="59"/>
      <c r="L750" s="59"/>
      <c r="M750" s="59"/>
      <c r="N750" s="59"/>
      <c r="O750" s="59"/>
      <c r="P750" s="59"/>
      <c r="Q750" s="59"/>
      <c r="R750" s="59"/>
      <c r="S750" s="59"/>
      <c r="T750" s="59"/>
      <c r="U750" s="59"/>
      <c r="V750" s="59"/>
      <c r="W750" s="59"/>
      <c r="X750" s="59"/>
      <c r="Y750" s="59"/>
      <c r="Z750" s="59"/>
    </row>
    <row r="751" spans="1:26" ht="15.75" customHeight="1">
      <c r="A751" s="59"/>
      <c r="B751" s="59"/>
      <c r="C751" s="59"/>
      <c r="D751" s="59"/>
      <c r="E751" s="59"/>
      <c r="F751" s="59"/>
      <c r="G751" s="59"/>
      <c r="H751" s="59"/>
      <c r="I751" s="59"/>
      <c r="J751" s="59"/>
      <c r="K751" s="59"/>
      <c r="L751" s="59"/>
      <c r="M751" s="59"/>
      <c r="N751" s="59"/>
      <c r="O751" s="59"/>
      <c r="P751" s="59"/>
      <c r="Q751" s="59"/>
      <c r="R751" s="59"/>
      <c r="S751" s="59"/>
      <c r="T751" s="59"/>
      <c r="U751" s="59"/>
      <c r="V751" s="59"/>
      <c r="W751" s="59"/>
      <c r="X751" s="59"/>
      <c r="Y751" s="59"/>
      <c r="Z751" s="59"/>
    </row>
    <row r="752" spans="1:26" ht="15.75" customHeight="1">
      <c r="A752" s="59"/>
      <c r="B752" s="59"/>
      <c r="C752" s="59"/>
      <c r="D752" s="59"/>
      <c r="E752" s="59"/>
      <c r="F752" s="59"/>
      <c r="G752" s="59"/>
      <c r="H752" s="59"/>
      <c r="I752" s="59"/>
      <c r="J752" s="59"/>
      <c r="K752" s="59"/>
      <c r="L752" s="59"/>
      <c r="M752" s="59"/>
      <c r="N752" s="59"/>
      <c r="O752" s="59"/>
      <c r="P752" s="59"/>
      <c r="Q752" s="59"/>
      <c r="R752" s="59"/>
      <c r="S752" s="59"/>
      <c r="T752" s="59"/>
      <c r="U752" s="59"/>
      <c r="V752" s="59"/>
      <c r="W752" s="59"/>
      <c r="X752" s="59"/>
      <c r="Y752" s="59"/>
      <c r="Z752" s="59"/>
    </row>
    <row r="753" spans="1:26" ht="15.75" customHeight="1">
      <c r="A753" s="59"/>
      <c r="B753" s="59"/>
      <c r="C753" s="59"/>
      <c r="D753" s="59"/>
      <c r="E753" s="59"/>
      <c r="F753" s="59"/>
      <c r="G753" s="59"/>
      <c r="H753" s="59"/>
      <c r="I753" s="59"/>
      <c r="J753" s="59"/>
      <c r="K753" s="59"/>
      <c r="L753" s="59"/>
      <c r="M753" s="59"/>
      <c r="N753" s="59"/>
      <c r="O753" s="59"/>
      <c r="P753" s="59"/>
      <c r="Q753" s="59"/>
      <c r="R753" s="59"/>
      <c r="S753" s="59"/>
      <c r="T753" s="59"/>
      <c r="U753" s="59"/>
      <c r="V753" s="59"/>
      <c r="W753" s="59"/>
      <c r="X753" s="59"/>
      <c r="Y753" s="59"/>
      <c r="Z753" s="59"/>
    </row>
    <row r="754" spans="1:26" ht="15.75" customHeight="1">
      <c r="A754" s="59"/>
      <c r="B754" s="59"/>
      <c r="C754" s="59"/>
      <c r="D754" s="59"/>
      <c r="E754" s="59"/>
      <c r="F754" s="59"/>
      <c r="G754" s="59"/>
      <c r="H754" s="59"/>
      <c r="I754" s="59"/>
      <c r="J754" s="59"/>
      <c r="K754" s="59"/>
      <c r="L754" s="59"/>
      <c r="M754" s="59"/>
      <c r="N754" s="59"/>
      <c r="O754" s="59"/>
      <c r="P754" s="59"/>
      <c r="Q754" s="59"/>
      <c r="R754" s="59"/>
      <c r="S754" s="59"/>
      <c r="T754" s="59"/>
      <c r="U754" s="59"/>
      <c r="V754" s="59"/>
      <c r="W754" s="59"/>
      <c r="X754" s="59"/>
      <c r="Y754" s="59"/>
      <c r="Z754" s="59"/>
    </row>
    <row r="755" spans="1:26" ht="15.75" customHeight="1">
      <c r="A755" s="59"/>
      <c r="B755" s="59"/>
      <c r="C755" s="59"/>
      <c r="D755" s="59"/>
      <c r="E755" s="59"/>
      <c r="F755" s="59"/>
      <c r="G755" s="59"/>
      <c r="H755" s="59"/>
      <c r="I755" s="59"/>
      <c r="J755" s="59"/>
      <c r="K755" s="59"/>
      <c r="L755" s="59"/>
      <c r="M755" s="59"/>
      <c r="N755" s="59"/>
      <c r="O755" s="59"/>
      <c r="P755" s="59"/>
      <c r="Q755" s="59"/>
      <c r="R755" s="59"/>
      <c r="S755" s="59"/>
      <c r="T755" s="59"/>
      <c r="U755" s="59"/>
      <c r="V755" s="59"/>
      <c r="W755" s="59"/>
      <c r="X755" s="59"/>
      <c r="Y755" s="59"/>
      <c r="Z755" s="59"/>
    </row>
    <row r="756" spans="1:26" ht="15.75" customHeight="1">
      <c r="A756" s="59"/>
      <c r="B756" s="59"/>
      <c r="C756" s="59"/>
      <c r="D756" s="59"/>
      <c r="E756" s="59"/>
      <c r="F756" s="59"/>
      <c r="G756" s="59"/>
      <c r="H756" s="59"/>
      <c r="I756" s="59"/>
      <c r="J756" s="59"/>
      <c r="K756" s="59"/>
      <c r="L756" s="59"/>
      <c r="M756" s="59"/>
      <c r="N756" s="59"/>
      <c r="O756" s="59"/>
      <c r="P756" s="59"/>
      <c r="Q756" s="59"/>
      <c r="R756" s="59"/>
      <c r="S756" s="59"/>
      <c r="T756" s="59"/>
      <c r="U756" s="59"/>
      <c r="V756" s="59"/>
      <c r="W756" s="59"/>
      <c r="X756" s="59"/>
      <c r="Y756" s="59"/>
      <c r="Z756" s="59"/>
    </row>
    <row r="757" spans="1:26" ht="15.75" customHeight="1">
      <c r="A757" s="59"/>
      <c r="B757" s="59"/>
      <c r="C757" s="59"/>
      <c r="D757" s="59"/>
      <c r="E757" s="59"/>
      <c r="F757" s="59"/>
      <c r="G757" s="59"/>
      <c r="H757" s="59"/>
      <c r="I757" s="59"/>
      <c r="J757" s="59"/>
      <c r="K757" s="59"/>
      <c r="L757" s="59"/>
      <c r="M757" s="59"/>
      <c r="N757" s="59"/>
      <c r="O757" s="59"/>
      <c r="P757" s="59"/>
      <c r="Q757" s="59"/>
      <c r="R757" s="59"/>
      <c r="S757" s="59"/>
      <c r="T757" s="59"/>
      <c r="U757" s="59"/>
      <c r="V757" s="59"/>
      <c r="W757" s="59"/>
      <c r="X757" s="59"/>
      <c r="Y757" s="59"/>
      <c r="Z757" s="59"/>
    </row>
    <row r="758" spans="1:26" ht="15.75" customHeight="1">
      <c r="A758" s="59"/>
      <c r="B758" s="59"/>
      <c r="C758" s="59"/>
      <c r="D758" s="59"/>
      <c r="E758" s="59"/>
      <c r="F758" s="59"/>
      <c r="G758" s="59"/>
      <c r="H758" s="59"/>
      <c r="I758" s="59"/>
      <c r="J758" s="59"/>
      <c r="K758" s="59"/>
      <c r="L758" s="59"/>
      <c r="M758" s="59"/>
      <c r="N758" s="59"/>
      <c r="O758" s="59"/>
      <c r="P758" s="59"/>
      <c r="Q758" s="59"/>
      <c r="R758" s="59"/>
      <c r="S758" s="59"/>
      <c r="T758" s="59"/>
      <c r="U758" s="59"/>
      <c r="V758" s="59"/>
      <c r="W758" s="59"/>
      <c r="X758" s="59"/>
      <c r="Y758" s="59"/>
      <c r="Z758" s="59"/>
    </row>
    <row r="759" spans="1:26" ht="15.75" customHeight="1">
      <c r="A759" s="59"/>
      <c r="B759" s="59"/>
      <c r="C759" s="59"/>
      <c r="D759" s="59"/>
      <c r="E759" s="59"/>
      <c r="F759" s="59"/>
      <c r="G759" s="59"/>
      <c r="H759" s="59"/>
      <c r="I759" s="59"/>
      <c r="J759" s="59"/>
      <c r="K759" s="59"/>
      <c r="L759" s="59"/>
      <c r="M759" s="59"/>
      <c r="N759" s="59"/>
      <c r="O759" s="59"/>
      <c r="P759" s="59"/>
      <c r="Q759" s="59"/>
      <c r="R759" s="59"/>
      <c r="S759" s="59"/>
      <c r="T759" s="59"/>
      <c r="U759" s="59"/>
      <c r="V759" s="59"/>
      <c r="W759" s="59"/>
      <c r="X759" s="59"/>
      <c r="Y759" s="59"/>
      <c r="Z759" s="59"/>
    </row>
    <row r="760" spans="1:26" ht="15.75" customHeight="1">
      <c r="A760" s="59"/>
      <c r="B760" s="59"/>
      <c r="C760" s="59"/>
      <c r="D760" s="59"/>
      <c r="E760" s="59"/>
      <c r="F760" s="59"/>
      <c r="G760" s="59"/>
      <c r="H760" s="59"/>
      <c r="I760" s="59"/>
      <c r="J760" s="59"/>
      <c r="K760" s="59"/>
      <c r="L760" s="59"/>
      <c r="M760" s="59"/>
      <c r="N760" s="59"/>
      <c r="O760" s="59"/>
      <c r="P760" s="59"/>
      <c r="Q760" s="59"/>
      <c r="R760" s="59"/>
      <c r="S760" s="59"/>
      <c r="T760" s="59"/>
      <c r="U760" s="59"/>
      <c r="V760" s="59"/>
      <c r="W760" s="59"/>
      <c r="X760" s="59"/>
      <c r="Y760" s="59"/>
      <c r="Z760" s="59"/>
    </row>
    <row r="761" spans="1:26" ht="15.75" customHeight="1">
      <c r="A761" s="59"/>
      <c r="B761" s="59"/>
      <c r="C761" s="59"/>
      <c r="D761" s="59"/>
      <c r="E761" s="59"/>
      <c r="F761" s="59"/>
      <c r="G761" s="59"/>
      <c r="H761" s="59"/>
      <c r="I761" s="59"/>
      <c r="J761" s="59"/>
      <c r="K761" s="59"/>
      <c r="L761" s="59"/>
      <c r="M761" s="59"/>
      <c r="N761" s="59"/>
      <c r="O761" s="59"/>
      <c r="P761" s="59"/>
      <c r="Q761" s="59"/>
      <c r="R761" s="59"/>
      <c r="S761" s="59"/>
      <c r="T761" s="59"/>
      <c r="U761" s="59"/>
      <c r="V761" s="59"/>
      <c r="W761" s="59"/>
      <c r="X761" s="59"/>
      <c r="Y761" s="59"/>
      <c r="Z761" s="59"/>
    </row>
    <row r="762" spans="1:26" ht="15.75" customHeight="1">
      <c r="A762" s="59"/>
      <c r="B762" s="59"/>
      <c r="C762" s="59"/>
      <c r="D762" s="59"/>
      <c r="E762" s="59"/>
      <c r="F762" s="59"/>
      <c r="G762" s="59"/>
      <c r="H762" s="59"/>
      <c r="I762" s="59"/>
      <c r="J762" s="59"/>
      <c r="K762" s="59"/>
      <c r="L762" s="59"/>
      <c r="M762" s="59"/>
      <c r="N762" s="59"/>
      <c r="O762" s="59"/>
      <c r="P762" s="59"/>
      <c r="Q762" s="59"/>
      <c r="R762" s="59"/>
      <c r="S762" s="59"/>
      <c r="T762" s="59"/>
      <c r="U762" s="59"/>
      <c r="V762" s="59"/>
      <c r="W762" s="59"/>
      <c r="X762" s="59"/>
      <c r="Y762" s="59"/>
      <c r="Z762" s="59"/>
    </row>
    <row r="763" spans="1:26" ht="15.75" customHeight="1">
      <c r="A763" s="59"/>
      <c r="B763" s="59"/>
      <c r="C763" s="59"/>
      <c r="D763" s="59"/>
      <c r="E763" s="59"/>
      <c r="F763" s="59"/>
      <c r="G763" s="59"/>
      <c r="H763" s="59"/>
      <c r="I763" s="59"/>
      <c r="J763" s="59"/>
      <c r="K763" s="59"/>
      <c r="L763" s="59"/>
      <c r="M763" s="59"/>
      <c r="N763" s="59"/>
      <c r="O763" s="59"/>
      <c r="P763" s="59"/>
      <c r="Q763" s="59"/>
      <c r="R763" s="59"/>
      <c r="S763" s="59"/>
      <c r="T763" s="59"/>
      <c r="U763" s="59"/>
      <c r="V763" s="59"/>
      <c r="W763" s="59"/>
      <c r="X763" s="59"/>
      <c r="Y763" s="59"/>
      <c r="Z763" s="59"/>
    </row>
    <row r="764" spans="1:26" ht="15.75" customHeight="1">
      <c r="A764" s="59"/>
      <c r="B764" s="59"/>
      <c r="C764" s="59"/>
      <c r="D764" s="59"/>
      <c r="E764" s="59"/>
      <c r="F764" s="59"/>
      <c r="G764" s="59"/>
      <c r="H764" s="59"/>
      <c r="I764" s="59"/>
      <c r="J764" s="59"/>
      <c r="K764" s="59"/>
      <c r="L764" s="59"/>
      <c r="M764" s="59"/>
      <c r="N764" s="59"/>
      <c r="O764" s="59"/>
      <c r="P764" s="59"/>
      <c r="Q764" s="59"/>
      <c r="R764" s="59"/>
      <c r="S764" s="59"/>
      <c r="T764" s="59"/>
      <c r="U764" s="59"/>
      <c r="V764" s="59"/>
      <c r="W764" s="59"/>
      <c r="X764" s="59"/>
      <c r="Y764" s="59"/>
      <c r="Z764" s="59"/>
    </row>
    <row r="765" spans="1:26" ht="15.75" customHeight="1">
      <c r="A765" s="59"/>
      <c r="B765" s="59"/>
      <c r="C765" s="59"/>
      <c r="D765" s="59"/>
      <c r="E765" s="59"/>
      <c r="F765" s="59"/>
      <c r="G765" s="59"/>
      <c r="H765" s="59"/>
      <c r="I765" s="59"/>
      <c r="J765" s="59"/>
      <c r="K765" s="59"/>
      <c r="L765" s="59"/>
      <c r="M765" s="59"/>
      <c r="N765" s="59"/>
      <c r="O765" s="59"/>
      <c r="P765" s="59"/>
      <c r="Q765" s="59"/>
      <c r="R765" s="59"/>
      <c r="S765" s="59"/>
      <c r="T765" s="59"/>
      <c r="U765" s="59"/>
      <c r="V765" s="59"/>
      <c r="W765" s="59"/>
      <c r="X765" s="59"/>
      <c r="Y765" s="59"/>
      <c r="Z765" s="59"/>
    </row>
    <row r="766" spans="1:26" ht="15.75" customHeight="1">
      <c r="A766" s="59"/>
      <c r="B766" s="59"/>
      <c r="C766" s="59"/>
      <c r="D766" s="59"/>
      <c r="E766" s="59"/>
      <c r="F766" s="59"/>
      <c r="G766" s="59"/>
      <c r="H766" s="59"/>
      <c r="I766" s="59"/>
      <c r="J766" s="59"/>
      <c r="K766" s="59"/>
      <c r="L766" s="59"/>
      <c r="M766" s="59"/>
      <c r="N766" s="59"/>
      <c r="O766" s="59"/>
      <c r="P766" s="59"/>
      <c r="Q766" s="59"/>
      <c r="R766" s="59"/>
      <c r="S766" s="59"/>
      <c r="T766" s="59"/>
      <c r="U766" s="59"/>
      <c r="V766" s="59"/>
      <c r="W766" s="59"/>
      <c r="X766" s="59"/>
      <c r="Y766" s="59"/>
      <c r="Z766" s="59"/>
    </row>
    <row r="767" spans="1:26" ht="15.75" customHeight="1">
      <c r="A767" s="59"/>
      <c r="B767" s="59"/>
      <c r="C767" s="59"/>
      <c r="D767" s="59"/>
      <c r="E767" s="59"/>
      <c r="F767" s="59"/>
      <c r="G767" s="59"/>
      <c r="H767" s="59"/>
      <c r="I767" s="59"/>
      <c r="J767" s="59"/>
      <c r="K767" s="59"/>
      <c r="L767" s="59"/>
      <c r="M767" s="59"/>
      <c r="N767" s="59"/>
      <c r="O767" s="59"/>
      <c r="P767" s="59"/>
      <c r="Q767" s="59"/>
      <c r="R767" s="59"/>
      <c r="S767" s="59"/>
      <c r="T767" s="59"/>
      <c r="U767" s="59"/>
      <c r="V767" s="59"/>
      <c r="W767" s="59"/>
      <c r="X767" s="59"/>
      <c r="Y767" s="59"/>
      <c r="Z767" s="59"/>
    </row>
    <row r="768" spans="1:26" ht="15.75" customHeight="1">
      <c r="A768" s="59"/>
      <c r="B768" s="59"/>
      <c r="C768" s="59"/>
      <c r="D768" s="59"/>
      <c r="E768" s="59"/>
      <c r="F768" s="59"/>
      <c r="G768" s="59"/>
      <c r="H768" s="59"/>
      <c r="I768" s="59"/>
      <c r="J768" s="59"/>
      <c r="K768" s="59"/>
      <c r="L768" s="59"/>
      <c r="M768" s="59"/>
      <c r="N768" s="59"/>
      <c r="O768" s="59"/>
      <c r="P768" s="59"/>
      <c r="Q768" s="59"/>
      <c r="R768" s="59"/>
      <c r="S768" s="59"/>
      <c r="T768" s="59"/>
      <c r="U768" s="59"/>
      <c r="V768" s="59"/>
      <c r="W768" s="59"/>
      <c r="X768" s="59"/>
      <c r="Y768" s="59"/>
      <c r="Z768" s="59"/>
    </row>
    <row r="769" spans="1:26" ht="15.75" customHeight="1">
      <c r="A769" s="59"/>
      <c r="B769" s="59"/>
      <c r="C769" s="59"/>
      <c r="D769" s="59"/>
      <c r="E769" s="59"/>
      <c r="F769" s="59"/>
      <c r="G769" s="59"/>
      <c r="H769" s="59"/>
      <c r="I769" s="59"/>
      <c r="J769" s="59"/>
      <c r="K769" s="59"/>
      <c r="L769" s="59"/>
      <c r="M769" s="59"/>
      <c r="N769" s="59"/>
      <c r="O769" s="59"/>
      <c r="P769" s="59"/>
      <c r="Q769" s="59"/>
      <c r="R769" s="59"/>
      <c r="S769" s="59"/>
      <c r="T769" s="59"/>
      <c r="U769" s="59"/>
      <c r="V769" s="59"/>
      <c r="W769" s="59"/>
      <c r="X769" s="59"/>
      <c r="Y769" s="59"/>
      <c r="Z769" s="59"/>
    </row>
    <row r="770" spans="1:26" ht="15.75" customHeight="1">
      <c r="A770" s="59"/>
      <c r="B770" s="59"/>
      <c r="C770" s="59"/>
      <c r="D770" s="59"/>
      <c r="E770" s="59"/>
      <c r="F770" s="59"/>
      <c r="G770" s="59"/>
      <c r="H770" s="59"/>
      <c r="I770" s="59"/>
      <c r="J770" s="59"/>
      <c r="K770" s="59"/>
      <c r="L770" s="59"/>
      <c r="M770" s="59"/>
      <c r="N770" s="59"/>
      <c r="O770" s="59"/>
      <c r="P770" s="59"/>
      <c r="Q770" s="59"/>
      <c r="R770" s="59"/>
      <c r="S770" s="59"/>
      <c r="T770" s="59"/>
      <c r="U770" s="59"/>
      <c r="V770" s="59"/>
      <c r="W770" s="59"/>
      <c r="X770" s="59"/>
      <c r="Y770" s="59"/>
      <c r="Z770" s="59"/>
    </row>
    <row r="771" spans="1:26" ht="15.75" customHeight="1">
      <c r="A771" s="59"/>
      <c r="B771" s="59"/>
      <c r="C771" s="59"/>
      <c r="D771" s="59"/>
      <c r="E771" s="59"/>
      <c r="F771" s="59"/>
      <c r="G771" s="59"/>
      <c r="H771" s="59"/>
      <c r="I771" s="59"/>
      <c r="J771" s="59"/>
      <c r="K771" s="59"/>
      <c r="L771" s="59"/>
      <c r="M771" s="59"/>
      <c r="N771" s="59"/>
      <c r="O771" s="59"/>
      <c r="P771" s="59"/>
      <c r="Q771" s="59"/>
      <c r="R771" s="59"/>
      <c r="S771" s="59"/>
      <c r="T771" s="59"/>
      <c r="U771" s="59"/>
      <c r="V771" s="59"/>
      <c r="W771" s="59"/>
      <c r="X771" s="59"/>
      <c r="Y771" s="59"/>
      <c r="Z771" s="59"/>
    </row>
    <row r="772" spans="1:26" ht="15.75" customHeight="1">
      <c r="A772" s="59"/>
      <c r="B772" s="59"/>
      <c r="C772" s="59"/>
      <c r="D772" s="59"/>
      <c r="E772" s="59"/>
      <c r="F772" s="59"/>
      <c r="G772" s="59"/>
      <c r="H772" s="59"/>
      <c r="I772" s="59"/>
      <c r="J772" s="59"/>
      <c r="K772" s="59"/>
      <c r="L772" s="59"/>
      <c r="M772" s="59"/>
      <c r="N772" s="59"/>
      <c r="O772" s="59"/>
      <c r="P772" s="59"/>
      <c r="Q772" s="59"/>
      <c r="R772" s="59"/>
      <c r="S772" s="59"/>
      <c r="T772" s="59"/>
      <c r="U772" s="59"/>
      <c r="V772" s="59"/>
      <c r="W772" s="59"/>
      <c r="X772" s="59"/>
      <c r="Y772" s="59"/>
      <c r="Z772" s="59"/>
    </row>
    <row r="773" spans="1:26" ht="15.75" customHeight="1">
      <c r="A773" s="59"/>
      <c r="B773" s="59"/>
      <c r="C773" s="59"/>
      <c r="D773" s="59"/>
      <c r="E773" s="59"/>
      <c r="F773" s="59"/>
      <c r="G773" s="59"/>
      <c r="H773" s="59"/>
      <c r="I773" s="59"/>
      <c r="J773" s="59"/>
      <c r="K773" s="59"/>
      <c r="L773" s="59"/>
      <c r="M773" s="59"/>
      <c r="N773" s="59"/>
      <c r="O773" s="59"/>
      <c r="P773" s="59"/>
      <c r="Q773" s="59"/>
      <c r="R773" s="59"/>
      <c r="S773" s="59"/>
      <c r="T773" s="59"/>
      <c r="U773" s="59"/>
      <c r="V773" s="59"/>
      <c r="W773" s="59"/>
      <c r="X773" s="59"/>
      <c r="Y773" s="59"/>
      <c r="Z773" s="59"/>
    </row>
    <row r="774" spans="1:26" ht="15.75" customHeight="1">
      <c r="A774" s="59"/>
      <c r="B774" s="59"/>
      <c r="C774" s="59"/>
      <c r="D774" s="59"/>
      <c r="E774" s="59"/>
      <c r="F774" s="59"/>
      <c r="G774" s="59"/>
      <c r="H774" s="59"/>
      <c r="I774" s="59"/>
      <c r="J774" s="59"/>
      <c r="K774" s="59"/>
      <c r="L774" s="59"/>
      <c r="M774" s="59"/>
      <c r="N774" s="59"/>
      <c r="O774" s="59"/>
      <c r="P774" s="59"/>
      <c r="Q774" s="59"/>
      <c r="R774" s="59"/>
      <c r="S774" s="59"/>
      <c r="T774" s="59"/>
      <c r="U774" s="59"/>
      <c r="V774" s="59"/>
      <c r="W774" s="59"/>
      <c r="X774" s="59"/>
      <c r="Y774" s="59"/>
      <c r="Z774" s="59"/>
    </row>
    <row r="775" spans="1:26" ht="15.75" customHeight="1">
      <c r="A775" s="59"/>
      <c r="B775" s="59"/>
      <c r="C775" s="59"/>
      <c r="D775" s="59"/>
      <c r="E775" s="59"/>
      <c r="F775" s="59"/>
      <c r="G775" s="59"/>
      <c r="H775" s="59"/>
      <c r="I775" s="59"/>
      <c r="J775" s="59"/>
      <c r="K775" s="59"/>
      <c r="L775" s="59"/>
      <c r="M775" s="59"/>
      <c r="N775" s="59"/>
      <c r="O775" s="59"/>
      <c r="P775" s="59"/>
      <c r="Q775" s="59"/>
      <c r="R775" s="59"/>
      <c r="S775" s="59"/>
      <c r="T775" s="59"/>
      <c r="U775" s="59"/>
      <c r="V775" s="59"/>
      <c r="W775" s="59"/>
      <c r="X775" s="59"/>
      <c r="Y775" s="59"/>
      <c r="Z775" s="59"/>
    </row>
    <row r="776" spans="1:26" ht="15.75" customHeight="1">
      <c r="A776" s="59"/>
      <c r="B776" s="59"/>
      <c r="C776" s="59"/>
      <c r="D776" s="59"/>
      <c r="E776" s="59"/>
      <c r="F776" s="59"/>
      <c r="G776" s="59"/>
      <c r="H776" s="59"/>
      <c r="I776" s="59"/>
      <c r="J776" s="59"/>
      <c r="K776" s="59"/>
      <c r="L776" s="59"/>
      <c r="M776" s="59"/>
      <c r="N776" s="59"/>
      <c r="O776" s="59"/>
      <c r="P776" s="59"/>
      <c r="Q776" s="59"/>
      <c r="R776" s="59"/>
      <c r="S776" s="59"/>
      <c r="T776" s="59"/>
      <c r="U776" s="59"/>
      <c r="V776" s="59"/>
      <c r="W776" s="59"/>
      <c r="X776" s="59"/>
      <c r="Y776" s="59"/>
      <c r="Z776" s="59"/>
    </row>
    <row r="777" spans="1:26" ht="15.75" customHeight="1">
      <c r="A777" s="59"/>
      <c r="B777" s="59"/>
      <c r="C777" s="59"/>
      <c r="D777" s="59"/>
      <c r="E777" s="59"/>
      <c r="F777" s="59"/>
      <c r="G777" s="59"/>
      <c r="H777" s="59"/>
      <c r="I777" s="59"/>
      <c r="J777" s="59"/>
      <c r="K777" s="59"/>
      <c r="L777" s="59"/>
      <c r="M777" s="59"/>
      <c r="N777" s="59"/>
      <c r="O777" s="59"/>
      <c r="P777" s="59"/>
      <c r="Q777" s="59"/>
      <c r="R777" s="59"/>
      <c r="S777" s="59"/>
      <c r="T777" s="59"/>
      <c r="U777" s="59"/>
      <c r="V777" s="59"/>
      <c r="W777" s="59"/>
      <c r="X777" s="59"/>
      <c r="Y777" s="59"/>
      <c r="Z777" s="59"/>
    </row>
    <row r="778" spans="1:26" ht="15.75" customHeight="1">
      <c r="A778" s="59"/>
      <c r="B778" s="59"/>
      <c r="C778" s="59"/>
      <c r="D778" s="59"/>
      <c r="E778" s="59"/>
      <c r="F778" s="59"/>
      <c r="G778" s="59"/>
      <c r="H778" s="59"/>
      <c r="I778" s="59"/>
      <c r="J778" s="59"/>
      <c r="K778" s="59"/>
      <c r="L778" s="59"/>
      <c r="M778" s="59"/>
      <c r="N778" s="59"/>
      <c r="O778" s="59"/>
      <c r="P778" s="59"/>
      <c r="Q778" s="59"/>
      <c r="R778" s="59"/>
      <c r="S778" s="59"/>
      <c r="T778" s="59"/>
      <c r="U778" s="59"/>
      <c r="V778" s="59"/>
      <c r="W778" s="59"/>
      <c r="X778" s="59"/>
      <c r="Y778" s="59"/>
      <c r="Z778" s="59"/>
    </row>
    <row r="779" spans="1:26" ht="15.75" customHeight="1">
      <c r="A779" s="59"/>
      <c r="B779" s="59"/>
      <c r="C779" s="59"/>
      <c r="D779" s="59"/>
      <c r="E779" s="59"/>
      <c r="F779" s="59"/>
      <c r="G779" s="59"/>
      <c r="H779" s="59"/>
      <c r="I779" s="59"/>
      <c r="J779" s="59"/>
      <c r="K779" s="59"/>
      <c r="L779" s="59"/>
      <c r="M779" s="59"/>
      <c r="N779" s="59"/>
      <c r="O779" s="59"/>
      <c r="P779" s="59"/>
      <c r="Q779" s="59"/>
      <c r="R779" s="59"/>
      <c r="S779" s="59"/>
      <c r="T779" s="59"/>
      <c r="U779" s="59"/>
      <c r="V779" s="59"/>
      <c r="W779" s="59"/>
      <c r="X779" s="59"/>
      <c r="Y779" s="59"/>
      <c r="Z779" s="59"/>
    </row>
    <row r="780" spans="1:26" ht="15.75" customHeight="1">
      <c r="A780" s="59"/>
      <c r="B780" s="59"/>
      <c r="C780" s="59"/>
      <c r="D780" s="59"/>
      <c r="E780" s="59"/>
      <c r="F780" s="59"/>
      <c r="G780" s="59"/>
      <c r="H780" s="59"/>
      <c r="I780" s="59"/>
      <c r="J780" s="59"/>
      <c r="K780" s="59"/>
      <c r="L780" s="59"/>
      <c r="M780" s="59"/>
      <c r="N780" s="59"/>
      <c r="O780" s="59"/>
      <c r="P780" s="59"/>
      <c r="Q780" s="59"/>
      <c r="R780" s="59"/>
      <c r="S780" s="59"/>
      <c r="T780" s="59"/>
      <c r="U780" s="59"/>
      <c r="V780" s="59"/>
      <c r="W780" s="59"/>
      <c r="X780" s="59"/>
      <c r="Y780" s="59"/>
      <c r="Z780" s="59"/>
    </row>
    <row r="781" spans="1:26" ht="15.75" customHeight="1">
      <c r="A781" s="59"/>
      <c r="B781" s="59"/>
      <c r="C781" s="59"/>
      <c r="D781" s="59"/>
      <c r="E781" s="59"/>
      <c r="F781" s="59"/>
      <c r="G781" s="59"/>
      <c r="H781" s="59"/>
      <c r="I781" s="59"/>
      <c r="J781" s="59"/>
      <c r="K781" s="59"/>
      <c r="L781" s="59"/>
      <c r="M781" s="59"/>
      <c r="N781" s="59"/>
      <c r="O781" s="59"/>
      <c r="P781" s="59"/>
      <c r="Q781" s="59"/>
      <c r="R781" s="59"/>
      <c r="S781" s="59"/>
      <c r="T781" s="59"/>
      <c r="U781" s="59"/>
      <c r="V781" s="59"/>
      <c r="W781" s="59"/>
      <c r="X781" s="59"/>
      <c r="Y781" s="59"/>
      <c r="Z781" s="59"/>
    </row>
    <row r="782" spans="1:26" ht="15.75" customHeight="1">
      <c r="A782" s="59"/>
      <c r="B782" s="59"/>
      <c r="C782" s="59"/>
      <c r="D782" s="59"/>
      <c r="E782" s="59"/>
      <c r="F782" s="59"/>
      <c r="G782" s="59"/>
      <c r="H782" s="59"/>
      <c r="I782" s="59"/>
      <c r="J782" s="59"/>
      <c r="K782" s="59"/>
      <c r="L782" s="59"/>
      <c r="M782" s="59"/>
      <c r="N782" s="59"/>
      <c r="O782" s="59"/>
      <c r="P782" s="59"/>
      <c r="Q782" s="59"/>
      <c r="R782" s="59"/>
      <c r="S782" s="59"/>
      <c r="T782" s="59"/>
      <c r="U782" s="59"/>
      <c r="V782" s="59"/>
      <c r="W782" s="59"/>
      <c r="X782" s="59"/>
      <c r="Y782" s="59"/>
      <c r="Z782" s="59"/>
    </row>
    <row r="783" spans="1:26" ht="15.75" customHeight="1">
      <c r="A783" s="59"/>
      <c r="B783" s="59"/>
      <c r="C783" s="59"/>
      <c r="D783" s="59"/>
      <c r="E783" s="59"/>
      <c r="F783" s="59"/>
      <c r="G783" s="59"/>
      <c r="H783" s="59"/>
      <c r="I783" s="59"/>
      <c r="J783" s="59"/>
      <c r="K783" s="59"/>
      <c r="L783" s="59"/>
      <c r="M783" s="59"/>
      <c r="N783" s="59"/>
      <c r="O783" s="59"/>
      <c r="P783" s="59"/>
      <c r="Q783" s="59"/>
      <c r="R783" s="59"/>
      <c r="S783" s="59"/>
      <c r="T783" s="59"/>
      <c r="U783" s="59"/>
      <c r="V783" s="59"/>
      <c r="W783" s="59"/>
      <c r="X783" s="59"/>
      <c r="Y783" s="59"/>
      <c r="Z783" s="59"/>
    </row>
    <row r="784" spans="1:26" ht="15.75" customHeight="1">
      <c r="A784" s="59"/>
      <c r="B784" s="59"/>
      <c r="C784" s="59"/>
      <c r="D784" s="59"/>
      <c r="E784" s="59"/>
      <c r="F784" s="59"/>
      <c r="G784" s="59"/>
      <c r="H784" s="59"/>
      <c r="I784" s="59"/>
      <c r="J784" s="59"/>
      <c r="K784" s="59"/>
      <c r="L784" s="59"/>
      <c r="M784" s="59"/>
      <c r="N784" s="59"/>
      <c r="O784" s="59"/>
      <c r="P784" s="59"/>
      <c r="Q784" s="59"/>
      <c r="R784" s="59"/>
      <c r="S784" s="59"/>
      <c r="T784" s="59"/>
      <c r="U784" s="59"/>
      <c r="V784" s="59"/>
      <c r="W784" s="59"/>
      <c r="X784" s="59"/>
      <c r="Y784" s="59"/>
      <c r="Z784" s="59"/>
    </row>
    <row r="785" spans="1:26" ht="15.75" customHeight="1">
      <c r="A785" s="59"/>
      <c r="B785" s="59"/>
      <c r="C785" s="59"/>
      <c r="D785" s="59"/>
      <c r="E785" s="59"/>
      <c r="F785" s="59"/>
      <c r="G785" s="59"/>
      <c r="H785" s="59"/>
      <c r="I785" s="59"/>
      <c r="J785" s="59"/>
      <c r="K785" s="59"/>
      <c r="L785" s="59"/>
      <c r="M785" s="59"/>
      <c r="N785" s="59"/>
      <c r="O785" s="59"/>
      <c r="P785" s="59"/>
      <c r="Q785" s="59"/>
      <c r="R785" s="59"/>
      <c r="S785" s="59"/>
      <c r="T785" s="59"/>
      <c r="U785" s="59"/>
      <c r="V785" s="59"/>
      <c r="W785" s="59"/>
      <c r="X785" s="59"/>
      <c r="Y785" s="59"/>
      <c r="Z785" s="59"/>
    </row>
    <row r="786" spans="1:26" ht="15.75" customHeight="1">
      <c r="A786" s="59"/>
      <c r="B786" s="59"/>
      <c r="C786" s="59"/>
      <c r="D786" s="59"/>
      <c r="E786" s="59"/>
      <c r="F786" s="59"/>
      <c r="G786" s="59"/>
      <c r="H786" s="59"/>
      <c r="I786" s="59"/>
      <c r="J786" s="59"/>
      <c r="K786" s="59"/>
      <c r="L786" s="59"/>
      <c r="M786" s="59"/>
      <c r="N786" s="59"/>
      <c r="O786" s="59"/>
      <c r="P786" s="59"/>
      <c r="Q786" s="59"/>
      <c r="R786" s="59"/>
      <c r="S786" s="59"/>
      <c r="T786" s="59"/>
      <c r="U786" s="59"/>
      <c r="V786" s="59"/>
      <c r="W786" s="59"/>
      <c r="X786" s="59"/>
      <c r="Y786" s="59"/>
      <c r="Z786" s="59"/>
    </row>
    <row r="787" spans="1:26" ht="15.75" customHeight="1">
      <c r="A787" s="59"/>
      <c r="B787" s="59"/>
      <c r="C787" s="59"/>
      <c r="D787" s="59"/>
      <c r="E787" s="59"/>
      <c r="F787" s="59"/>
      <c r="G787" s="59"/>
      <c r="H787" s="59"/>
      <c r="I787" s="59"/>
      <c r="J787" s="59"/>
      <c r="K787" s="59"/>
      <c r="L787" s="59"/>
      <c r="M787" s="59"/>
      <c r="N787" s="59"/>
      <c r="O787" s="59"/>
      <c r="P787" s="59"/>
      <c r="Q787" s="59"/>
      <c r="R787" s="59"/>
      <c r="S787" s="59"/>
      <c r="T787" s="59"/>
      <c r="U787" s="59"/>
      <c r="V787" s="59"/>
      <c r="W787" s="59"/>
      <c r="X787" s="59"/>
      <c r="Y787" s="59"/>
      <c r="Z787" s="59"/>
    </row>
    <row r="788" spans="1:26" ht="15.75" customHeight="1">
      <c r="A788" s="59"/>
      <c r="B788" s="59"/>
      <c r="C788" s="59"/>
      <c r="D788" s="59"/>
      <c r="E788" s="59"/>
      <c r="F788" s="59"/>
      <c r="G788" s="59"/>
      <c r="H788" s="59"/>
      <c r="I788" s="59"/>
      <c r="J788" s="59"/>
      <c r="K788" s="59"/>
      <c r="L788" s="59"/>
      <c r="M788" s="59"/>
      <c r="N788" s="59"/>
      <c r="O788" s="59"/>
      <c r="P788" s="59"/>
      <c r="Q788" s="59"/>
      <c r="R788" s="59"/>
      <c r="S788" s="59"/>
      <c r="T788" s="59"/>
      <c r="U788" s="59"/>
      <c r="V788" s="59"/>
      <c r="W788" s="59"/>
      <c r="X788" s="59"/>
      <c r="Y788" s="59"/>
      <c r="Z788" s="59"/>
    </row>
    <row r="789" spans="1:26" ht="15.75" customHeight="1">
      <c r="A789" s="59"/>
      <c r="B789" s="59"/>
      <c r="C789" s="59"/>
      <c r="D789" s="59"/>
      <c r="E789" s="59"/>
      <c r="F789" s="59"/>
      <c r="G789" s="59"/>
      <c r="H789" s="59"/>
      <c r="I789" s="59"/>
      <c r="J789" s="59"/>
      <c r="K789" s="59"/>
      <c r="L789" s="59"/>
      <c r="M789" s="59"/>
      <c r="N789" s="59"/>
      <c r="O789" s="59"/>
      <c r="P789" s="59"/>
      <c r="Q789" s="59"/>
      <c r="R789" s="59"/>
      <c r="S789" s="59"/>
      <c r="T789" s="59"/>
      <c r="U789" s="59"/>
      <c r="V789" s="59"/>
      <c r="W789" s="59"/>
      <c r="X789" s="59"/>
      <c r="Y789" s="59"/>
      <c r="Z789" s="59"/>
    </row>
    <row r="790" spans="1:26" ht="15.75" customHeight="1">
      <c r="A790" s="59"/>
      <c r="B790" s="59"/>
      <c r="C790" s="59"/>
      <c r="D790" s="59"/>
      <c r="E790" s="59"/>
      <c r="F790" s="59"/>
      <c r="G790" s="59"/>
      <c r="H790" s="59"/>
      <c r="I790" s="59"/>
      <c r="J790" s="59"/>
      <c r="K790" s="59"/>
      <c r="L790" s="59"/>
      <c r="M790" s="59"/>
      <c r="N790" s="59"/>
      <c r="O790" s="59"/>
      <c r="P790" s="59"/>
      <c r="Q790" s="59"/>
      <c r="R790" s="59"/>
      <c r="S790" s="59"/>
      <c r="T790" s="59"/>
      <c r="U790" s="59"/>
      <c r="V790" s="59"/>
      <c r="W790" s="59"/>
      <c r="X790" s="59"/>
      <c r="Y790" s="59"/>
      <c r="Z790" s="59"/>
    </row>
    <row r="791" spans="1:26" ht="15.75" customHeight="1">
      <c r="A791" s="59"/>
      <c r="B791" s="59"/>
      <c r="C791" s="59"/>
      <c r="D791" s="59"/>
      <c r="E791" s="59"/>
      <c r="F791" s="59"/>
      <c r="G791" s="59"/>
      <c r="H791" s="59"/>
      <c r="I791" s="59"/>
      <c r="J791" s="59"/>
      <c r="K791" s="59"/>
      <c r="L791" s="59"/>
      <c r="M791" s="59"/>
      <c r="N791" s="59"/>
      <c r="O791" s="59"/>
      <c r="P791" s="59"/>
      <c r="Q791" s="59"/>
      <c r="R791" s="59"/>
      <c r="S791" s="59"/>
      <c r="T791" s="59"/>
      <c r="U791" s="59"/>
      <c r="V791" s="59"/>
      <c r="W791" s="59"/>
      <c r="X791" s="59"/>
      <c r="Y791" s="59"/>
      <c r="Z791" s="59"/>
    </row>
    <row r="792" spans="1:26" ht="15.75" customHeight="1">
      <c r="A792" s="59"/>
      <c r="B792" s="59"/>
      <c r="C792" s="59"/>
      <c r="D792" s="59"/>
      <c r="E792" s="59"/>
      <c r="F792" s="59"/>
      <c r="G792" s="59"/>
      <c r="H792" s="59"/>
      <c r="I792" s="59"/>
      <c r="J792" s="59"/>
      <c r="K792" s="59"/>
      <c r="L792" s="59"/>
      <c r="M792" s="59"/>
      <c r="N792" s="59"/>
      <c r="O792" s="59"/>
      <c r="P792" s="59"/>
      <c r="Q792" s="59"/>
      <c r="R792" s="59"/>
      <c r="S792" s="59"/>
      <c r="T792" s="59"/>
      <c r="U792" s="59"/>
      <c r="V792" s="59"/>
      <c r="W792" s="59"/>
      <c r="X792" s="59"/>
      <c r="Y792" s="59"/>
      <c r="Z792" s="59"/>
    </row>
    <row r="793" spans="1:26" ht="15.75" customHeight="1">
      <c r="A793" s="59"/>
      <c r="B793" s="59"/>
      <c r="C793" s="59"/>
      <c r="D793" s="59"/>
      <c r="E793" s="59"/>
      <c r="F793" s="59"/>
      <c r="G793" s="59"/>
      <c r="H793" s="59"/>
      <c r="I793" s="59"/>
      <c r="J793" s="59"/>
      <c r="K793" s="59"/>
      <c r="L793" s="59"/>
      <c r="M793" s="59"/>
      <c r="N793" s="59"/>
      <c r="O793" s="59"/>
      <c r="P793" s="59"/>
      <c r="Q793" s="59"/>
      <c r="R793" s="59"/>
      <c r="S793" s="59"/>
      <c r="T793" s="59"/>
      <c r="U793" s="59"/>
      <c r="V793" s="59"/>
      <c r="W793" s="59"/>
      <c r="X793" s="59"/>
      <c r="Y793" s="59"/>
      <c r="Z793" s="59"/>
    </row>
    <row r="794" spans="1:26" ht="15.75" customHeight="1">
      <c r="A794" s="59"/>
      <c r="B794" s="59"/>
      <c r="C794" s="59"/>
      <c r="D794" s="59"/>
      <c r="E794" s="59"/>
      <c r="F794" s="59"/>
      <c r="G794" s="59"/>
      <c r="H794" s="59"/>
      <c r="I794" s="59"/>
      <c r="J794" s="59"/>
      <c r="K794" s="59"/>
      <c r="L794" s="59"/>
      <c r="M794" s="59"/>
      <c r="N794" s="59"/>
      <c r="O794" s="59"/>
      <c r="P794" s="59"/>
      <c r="Q794" s="59"/>
      <c r="R794" s="59"/>
      <c r="S794" s="59"/>
      <c r="T794" s="59"/>
      <c r="U794" s="59"/>
      <c r="V794" s="59"/>
      <c r="W794" s="59"/>
      <c r="X794" s="59"/>
      <c r="Y794" s="59"/>
      <c r="Z794" s="59"/>
    </row>
    <row r="795" spans="1:26" ht="15.75" customHeight="1">
      <c r="A795" s="59"/>
      <c r="B795" s="59"/>
      <c r="C795" s="59"/>
      <c r="D795" s="59"/>
      <c r="E795" s="59"/>
      <c r="F795" s="59"/>
      <c r="G795" s="59"/>
      <c r="H795" s="59"/>
      <c r="I795" s="59"/>
      <c r="J795" s="59"/>
      <c r="K795" s="59"/>
      <c r="L795" s="59"/>
      <c r="M795" s="59"/>
      <c r="N795" s="59"/>
      <c r="O795" s="59"/>
      <c r="P795" s="59"/>
      <c r="Q795" s="59"/>
      <c r="R795" s="59"/>
      <c r="S795" s="59"/>
      <c r="T795" s="59"/>
      <c r="U795" s="59"/>
      <c r="V795" s="59"/>
      <c r="W795" s="59"/>
      <c r="X795" s="59"/>
      <c r="Y795" s="59"/>
      <c r="Z795" s="59"/>
    </row>
    <row r="796" spans="1:26" ht="15.75" customHeight="1">
      <c r="A796" s="59"/>
      <c r="B796" s="59"/>
      <c r="C796" s="59"/>
      <c r="D796" s="59"/>
      <c r="E796" s="59"/>
      <c r="F796" s="59"/>
      <c r="G796" s="59"/>
      <c r="H796" s="59"/>
      <c r="I796" s="59"/>
      <c r="J796" s="59"/>
      <c r="K796" s="59"/>
      <c r="L796" s="59"/>
      <c r="M796" s="59"/>
      <c r="N796" s="59"/>
      <c r="O796" s="59"/>
      <c r="P796" s="59"/>
      <c r="Q796" s="59"/>
      <c r="R796" s="59"/>
      <c r="S796" s="59"/>
      <c r="T796" s="59"/>
      <c r="U796" s="59"/>
      <c r="V796" s="59"/>
      <c r="W796" s="59"/>
      <c r="X796" s="59"/>
      <c r="Y796" s="59"/>
      <c r="Z796" s="59"/>
    </row>
    <row r="797" spans="1:26" ht="15.75" customHeight="1">
      <c r="A797" s="59"/>
      <c r="B797" s="59"/>
      <c r="C797" s="59"/>
      <c r="D797" s="59"/>
      <c r="E797" s="59"/>
      <c r="F797" s="59"/>
      <c r="G797" s="59"/>
      <c r="H797" s="59"/>
      <c r="I797" s="59"/>
      <c r="J797" s="59"/>
      <c r="K797" s="59"/>
      <c r="L797" s="59"/>
      <c r="M797" s="59"/>
      <c r="N797" s="59"/>
      <c r="O797" s="59"/>
      <c r="P797" s="59"/>
      <c r="Q797" s="59"/>
      <c r="R797" s="59"/>
      <c r="S797" s="59"/>
      <c r="T797" s="59"/>
      <c r="U797" s="59"/>
      <c r="V797" s="59"/>
      <c r="W797" s="59"/>
      <c r="X797" s="59"/>
      <c r="Y797" s="59"/>
      <c r="Z797" s="59"/>
    </row>
    <row r="798" spans="1:26" ht="15.75" customHeight="1">
      <c r="A798" s="59"/>
      <c r="B798" s="59"/>
      <c r="C798" s="59"/>
      <c r="D798" s="59"/>
      <c r="E798" s="59"/>
      <c r="F798" s="59"/>
      <c r="G798" s="59"/>
      <c r="H798" s="59"/>
      <c r="I798" s="59"/>
      <c r="J798" s="59"/>
      <c r="K798" s="59"/>
      <c r="L798" s="59"/>
      <c r="M798" s="59"/>
      <c r="N798" s="59"/>
      <c r="O798" s="59"/>
      <c r="P798" s="59"/>
      <c r="Q798" s="59"/>
      <c r="R798" s="59"/>
      <c r="S798" s="59"/>
      <c r="T798" s="59"/>
      <c r="U798" s="59"/>
      <c r="V798" s="59"/>
      <c r="W798" s="59"/>
      <c r="X798" s="59"/>
      <c r="Y798" s="59"/>
      <c r="Z798" s="59"/>
    </row>
    <row r="799" spans="1:26" ht="15.75" customHeight="1">
      <c r="A799" s="59"/>
      <c r="B799" s="59"/>
      <c r="C799" s="59"/>
      <c r="D799" s="59"/>
      <c r="E799" s="59"/>
      <c r="F799" s="59"/>
      <c r="G799" s="59"/>
      <c r="H799" s="59"/>
      <c r="I799" s="59"/>
      <c r="J799" s="59"/>
      <c r="K799" s="59"/>
      <c r="L799" s="59"/>
      <c r="M799" s="59"/>
      <c r="N799" s="59"/>
      <c r="O799" s="59"/>
      <c r="P799" s="59"/>
      <c r="Q799" s="59"/>
      <c r="R799" s="59"/>
      <c r="S799" s="59"/>
      <c r="T799" s="59"/>
      <c r="U799" s="59"/>
      <c r="V799" s="59"/>
      <c r="W799" s="59"/>
      <c r="X799" s="59"/>
      <c r="Y799" s="59"/>
      <c r="Z799" s="59"/>
    </row>
    <row r="800" spans="1:26" ht="15.75" customHeight="1">
      <c r="A800" s="59"/>
      <c r="B800" s="59"/>
      <c r="C800" s="59"/>
      <c r="D800" s="59"/>
      <c r="E800" s="59"/>
      <c r="F800" s="59"/>
      <c r="G800" s="59"/>
      <c r="H800" s="59"/>
      <c r="I800" s="59"/>
      <c r="J800" s="59"/>
      <c r="K800" s="59"/>
      <c r="L800" s="59"/>
      <c r="M800" s="59"/>
      <c r="N800" s="59"/>
      <c r="O800" s="59"/>
      <c r="P800" s="59"/>
      <c r="Q800" s="59"/>
      <c r="R800" s="59"/>
      <c r="S800" s="59"/>
      <c r="T800" s="59"/>
      <c r="U800" s="59"/>
      <c r="V800" s="59"/>
      <c r="W800" s="59"/>
      <c r="X800" s="59"/>
      <c r="Y800" s="59"/>
      <c r="Z800" s="59"/>
    </row>
    <row r="801" spans="1:26" ht="15.75" customHeight="1">
      <c r="A801" s="59"/>
      <c r="B801" s="59"/>
      <c r="C801" s="59"/>
      <c r="D801" s="59"/>
      <c r="E801" s="59"/>
      <c r="F801" s="59"/>
      <c r="G801" s="59"/>
      <c r="H801" s="59"/>
      <c r="I801" s="59"/>
      <c r="J801" s="59"/>
      <c r="K801" s="59"/>
      <c r="L801" s="59"/>
      <c r="M801" s="59"/>
      <c r="N801" s="59"/>
      <c r="O801" s="59"/>
      <c r="P801" s="59"/>
      <c r="Q801" s="59"/>
      <c r="R801" s="59"/>
      <c r="S801" s="59"/>
      <c r="T801" s="59"/>
      <c r="U801" s="59"/>
      <c r="V801" s="59"/>
      <c r="W801" s="59"/>
      <c r="X801" s="59"/>
      <c r="Y801" s="59"/>
      <c r="Z801" s="59"/>
    </row>
    <row r="802" spans="1:26" ht="15.75" customHeight="1">
      <c r="A802" s="59"/>
      <c r="B802" s="59"/>
      <c r="C802" s="59"/>
      <c r="D802" s="59"/>
      <c r="E802" s="59"/>
      <c r="F802" s="59"/>
      <c r="G802" s="59"/>
      <c r="H802" s="59"/>
      <c r="I802" s="59"/>
      <c r="J802" s="59"/>
      <c r="K802" s="59"/>
      <c r="L802" s="59"/>
      <c r="M802" s="59"/>
      <c r="N802" s="59"/>
      <c r="O802" s="59"/>
      <c r="P802" s="59"/>
      <c r="Q802" s="59"/>
      <c r="R802" s="59"/>
      <c r="S802" s="59"/>
      <c r="T802" s="59"/>
      <c r="U802" s="59"/>
      <c r="V802" s="59"/>
      <c r="W802" s="59"/>
      <c r="X802" s="59"/>
      <c r="Y802" s="59"/>
      <c r="Z802" s="59"/>
    </row>
    <row r="803" spans="1:26" ht="15.75" customHeight="1">
      <c r="A803" s="59"/>
      <c r="B803" s="59"/>
      <c r="C803" s="59"/>
      <c r="D803" s="59"/>
      <c r="E803" s="59"/>
      <c r="F803" s="59"/>
      <c r="G803" s="59"/>
      <c r="H803" s="59"/>
      <c r="I803" s="59"/>
      <c r="J803" s="59"/>
      <c r="K803" s="59"/>
      <c r="L803" s="59"/>
      <c r="M803" s="59"/>
      <c r="N803" s="59"/>
      <c r="O803" s="59"/>
      <c r="P803" s="59"/>
      <c r="Q803" s="59"/>
      <c r="R803" s="59"/>
      <c r="S803" s="59"/>
      <c r="T803" s="59"/>
      <c r="U803" s="59"/>
      <c r="V803" s="59"/>
      <c r="W803" s="59"/>
      <c r="X803" s="59"/>
      <c r="Y803" s="59"/>
      <c r="Z803" s="59"/>
    </row>
    <row r="804" spans="1:26" ht="15.75" customHeight="1">
      <c r="A804" s="59"/>
      <c r="B804" s="59"/>
      <c r="C804" s="59"/>
      <c r="D804" s="59"/>
      <c r="E804" s="59"/>
      <c r="F804" s="59"/>
      <c r="G804" s="59"/>
      <c r="H804" s="59"/>
      <c r="I804" s="59"/>
      <c r="J804" s="59"/>
      <c r="K804" s="59"/>
      <c r="L804" s="59"/>
      <c r="M804" s="59"/>
      <c r="N804" s="59"/>
      <c r="O804" s="59"/>
      <c r="P804" s="59"/>
      <c r="Q804" s="59"/>
      <c r="R804" s="59"/>
      <c r="S804" s="59"/>
      <c r="T804" s="59"/>
      <c r="U804" s="59"/>
      <c r="V804" s="59"/>
      <c r="W804" s="59"/>
      <c r="X804" s="59"/>
      <c r="Y804" s="59"/>
      <c r="Z804" s="59"/>
    </row>
    <row r="805" spans="1:26" ht="15.75" customHeight="1">
      <c r="A805" s="59"/>
      <c r="B805" s="59"/>
      <c r="C805" s="59"/>
      <c r="D805" s="59"/>
      <c r="E805" s="59"/>
      <c r="F805" s="59"/>
      <c r="G805" s="59"/>
      <c r="H805" s="59"/>
      <c r="I805" s="59"/>
      <c r="J805" s="59"/>
      <c r="K805" s="59"/>
      <c r="L805" s="59"/>
      <c r="M805" s="59"/>
      <c r="N805" s="59"/>
      <c r="O805" s="59"/>
      <c r="P805" s="59"/>
      <c r="Q805" s="59"/>
      <c r="R805" s="59"/>
      <c r="S805" s="59"/>
      <c r="T805" s="59"/>
      <c r="U805" s="59"/>
      <c r="V805" s="59"/>
      <c r="W805" s="59"/>
      <c r="X805" s="59"/>
      <c r="Y805" s="59"/>
      <c r="Z805" s="59"/>
    </row>
    <row r="806" spans="1:26" ht="15.75" customHeight="1">
      <c r="A806" s="59"/>
      <c r="B806" s="59"/>
      <c r="C806" s="59"/>
      <c r="D806" s="59"/>
      <c r="E806" s="59"/>
      <c r="F806" s="59"/>
      <c r="G806" s="59"/>
      <c r="H806" s="59"/>
      <c r="I806" s="59"/>
      <c r="J806" s="59"/>
      <c r="K806" s="59"/>
      <c r="L806" s="59"/>
      <c r="M806" s="59"/>
      <c r="N806" s="59"/>
      <c r="O806" s="59"/>
      <c r="P806" s="59"/>
      <c r="Q806" s="59"/>
      <c r="R806" s="59"/>
      <c r="S806" s="59"/>
      <c r="T806" s="59"/>
      <c r="U806" s="59"/>
      <c r="V806" s="59"/>
      <c r="W806" s="59"/>
      <c r="X806" s="59"/>
      <c r="Y806" s="59"/>
      <c r="Z806" s="59"/>
    </row>
    <row r="807" spans="1:26" ht="15.75" customHeight="1">
      <c r="A807" s="59"/>
      <c r="B807" s="59"/>
      <c r="C807" s="59"/>
      <c r="D807" s="59"/>
      <c r="E807" s="59"/>
      <c r="F807" s="59"/>
      <c r="G807" s="59"/>
      <c r="H807" s="59"/>
      <c r="I807" s="59"/>
      <c r="J807" s="59"/>
      <c r="K807" s="59"/>
      <c r="L807" s="59"/>
      <c r="M807" s="59"/>
      <c r="N807" s="59"/>
      <c r="O807" s="59"/>
      <c r="P807" s="59"/>
      <c r="Q807" s="59"/>
      <c r="R807" s="59"/>
      <c r="S807" s="59"/>
      <c r="T807" s="59"/>
      <c r="U807" s="59"/>
      <c r="V807" s="59"/>
      <c r="W807" s="59"/>
      <c r="X807" s="59"/>
      <c r="Y807" s="59"/>
      <c r="Z807" s="59"/>
    </row>
    <row r="808" spans="1:26" ht="15.75" customHeight="1">
      <c r="A808" s="59"/>
      <c r="B808" s="59"/>
      <c r="C808" s="59"/>
      <c r="D808" s="59"/>
      <c r="E808" s="59"/>
      <c r="F808" s="59"/>
      <c r="G808" s="59"/>
      <c r="H808" s="59"/>
      <c r="I808" s="59"/>
      <c r="J808" s="59"/>
      <c r="K808" s="59"/>
      <c r="L808" s="59"/>
      <c r="M808" s="59"/>
      <c r="N808" s="59"/>
      <c r="O808" s="59"/>
      <c r="P808" s="59"/>
      <c r="Q808" s="59"/>
      <c r="R808" s="59"/>
      <c r="S808" s="59"/>
      <c r="T808" s="59"/>
      <c r="U808" s="59"/>
      <c r="V808" s="59"/>
      <c r="W808" s="59"/>
      <c r="X808" s="59"/>
      <c r="Y808" s="59"/>
      <c r="Z808" s="59"/>
    </row>
    <row r="809" spans="1:26" ht="15.75" customHeight="1">
      <c r="A809" s="59"/>
      <c r="B809" s="59"/>
      <c r="C809" s="59"/>
      <c r="D809" s="59"/>
      <c r="E809" s="59"/>
      <c r="F809" s="59"/>
      <c r="G809" s="59"/>
      <c r="H809" s="59"/>
      <c r="I809" s="59"/>
      <c r="J809" s="59"/>
      <c r="K809" s="59"/>
      <c r="L809" s="59"/>
      <c r="M809" s="59"/>
      <c r="N809" s="59"/>
      <c r="O809" s="59"/>
      <c r="P809" s="59"/>
      <c r="Q809" s="59"/>
      <c r="R809" s="59"/>
      <c r="S809" s="59"/>
      <c r="T809" s="59"/>
      <c r="U809" s="59"/>
      <c r="V809" s="59"/>
      <c r="W809" s="59"/>
      <c r="X809" s="59"/>
      <c r="Y809" s="59"/>
      <c r="Z809" s="59"/>
    </row>
    <row r="810" spans="1:26" ht="15.75" customHeight="1">
      <c r="A810" s="59"/>
      <c r="B810" s="59"/>
      <c r="C810" s="59"/>
      <c r="D810" s="59"/>
      <c r="E810" s="59"/>
      <c r="F810" s="59"/>
      <c r="G810" s="59"/>
      <c r="H810" s="59"/>
      <c r="I810" s="59"/>
      <c r="J810" s="59"/>
      <c r="K810" s="59"/>
      <c r="L810" s="59"/>
      <c r="M810" s="59"/>
      <c r="N810" s="59"/>
      <c r="O810" s="59"/>
      <c r="P810" s="59"/>
      <c r="Q810" s="59"/>
      <c r="R810" s="59"/>
      <c r="S810" s="59"/>
      <c r="T810" s="59"/>
      <c r="U810" s="59"/>
      <c r="V810" s="59"/>
      <c r="W810" s="59"/>
      <c r="X810" s="59"/>
      <c r="Y810" s="59"/>
      <c r="Z810" s="59"/>
    </row>
    <row r="811" spans="1:26" ht="15.75" customHeight="1">
      <c r="A811" s="59"/>
      <c r="B811" s="59"/>
      <c r="C811" s="59"/>
      <c r="D811" s="59"/>
      <c r="E811" s="59"/>
      <c r="F811" s="59"/>
      <c r="G811" s="59"/>
      <c r="H811" s="59"/>
      <c r="I811" s="59"/>
      <c r="J811" s="59"/>
      <c r="K811" s="59"/>
      <c r="L811" s="59"/>
      <c r="M811" s="59"/>
      <c r="N811" s="59"/>
      <c r="O811" s="59"/>
      <c r="P811" s="59"/>
      <c r="Q811" s="59"/>
      <c r="R811" s="59"/>
      <c r="S811" s="59"/>
      <c r="T811" s="59"/>
      <c r="U811" s="59"/>
      <c r="V811" s="59"/>
      <c r="W811" s="59"/>
      <c r="X811" s="59"/>
      <c r="Y811" s="59"/>
      <c r="Z811" s="59"/>
    </row>
    <row r="812" spans="1:26" ht="15.75" customHeight="1">
      <c r="A812" s="59"/>
      <c r="B812" s="59"/>
      <c r="C812" s="59"/>
      <c r="D812" s="59"/>
      <c r="E812" s="59"/>
      <c r="F812" s="59"/>
      <c r="G812" s="59"/>
      <c r="H812" s="59"/>
      <c r="I812" s="59"/>
      <c r="J812" s="59"/>
      <c r="K812" s="59"/>
      <c r="L812" s="59"/>
      <c r="M812" s="59"/>
      <c r="N812" s="59"/>
      <c r="O812" s="59"/>
      <c r="P812" s="59"/>
      <c r="Q812" s="59"/>
      <c r="R812" s="59"/>
      <c r="S812" s="59"/>
      <c r="T812" s="59"/>
      <c r="U812" s="59"/>
      <c r="V812" s="59"/>
      <c r="W812" s="59"/>
      <c r="X812" s="59"/>
      <c r="Y812" s="59"/>
      <c r="Z812" s="59"/>
    </row>
    <row r="813" spans="1:26" ht="15.75" customHeight="1">
      <c r="A813" s="59"/>
      <c r="B813" s="59"/>
      <c r="C813" s="59"/>
      <c r="D813" s="59"/>
      <c r="E813" s="59"/>
      <c r="F813" s="59"/>
      <c r="G813" s="59"/>
      <c r="H813" s="59"/>
      <c r="I813" s="59"/>
      <c r="J813" s="59"/>
      <c r="K813" s="59"/>
      <c r="L813" s="59"/>
      <c r="M813" s="59"/>
      <c r="N813" s="59"/>
      <c r="O813" s="59"/>
      <c r="P813" s="59"/>
      <c r="Q813" s="59"/>
      <c r="R813" s="59"/>
      <c r="S813" s="59"/>
      <c r="T813" s="59"/>
      <c r="U813" s="59"/>
      <c r="V813" s="59"/>
      <c r="W813" s="59"/>
      <c r="X813" s="59"/>
      <c r="Y813" s="59"/>
      <c r="Z813" s="59"/>
    </row>
    <row r="814" spans="1:26" ht="15.75" customHeight="1">
      <c r="A814" s="59"/>
      <c r="B814" s="59"/>
      <c r="C814" s="59"/>
      <c r="D814" s="59"/>
      <c r="E814" s="59"/>
      <c r="F814" s="59"/>
      <c r="G814" s="59"/>
      <c r="H814" s="59"/>
      <c r="I814" s="59"/>
      <c r="J814" s="59"/>
      <c r="K814" s="59"/>
      <c r="L814" s="59"/>
      <c r="M814" s="59"/>
      <c r="N814" s="59"/>
      <c r="O814" s="59"/>
      <c r="P814" s="59"/>
      <c r="Q814" s="59"/>
      <c r="R814" s="59"/>
      <c r="S814" s="59"/>
      <c r="T814" s="59"/>
      <c r="U814" s="59"/>
      <c r="V814" s="59"/>
      <c r="W814" s="59"/>
      <c r="X814" s="59"/>
      <c r="Y814" s="59"/>
      <c r="Z814" s="59"/>
    </row>
    <row r="815" spans="1:26" ht="15.75" customHeight="1">
      <c r="A815" s="59"/>
      <c r="B815" s="59"/>
      <c r="C815" s="59"/>
      <c r="D815" s="59"/>
      <c r="E815" s="59"/>
      <c r="F815" s="59"/>
      <c r="G815" s="59"/>
      <c r="H815" s="59"/>
      <c r="I815" s="59"/>
      <c r="J815" s="59"/>
      <c r="K815" s="59"/>
      <c r="L815" s="59"/>
      <c r="M815" s="59"/>
      <c r="N815" s="59"/>
      <c r="O815" s="59"/>
      <c r="P815" s="59"/>
      <c r="Q815" s="59"/>
      <c r="R815" s="59"/>
      <c r="S815" s="59"/>
      <c r="T815" s="59"/>
      <c r="U815" s="59"/>
      <c r="V815" s="59"/>
      <c r="W815" s="59"/>
      <c r="X815" s="59"/>
      <c r="Y815" s="59"/>
      <c r="Z815" s="59"/>
    </row>
    <row r="816" spans="1:26" ht="15.75" customHeight="1">
      <c r="A816" s="59"/>
      <c r="B816" s="59"/>
      <c r="C816" s="59"/>
      <c r="D816" s="59"/>
      <c r="E816" s="59"/>
      <c r="F816" s="59"/>
      <c r="G816" s="59"/>
      <c r="H816" s="59"/>
      <c r="I816" s="59"/>
      <c r="J816" s="59"/>
      <c r="K816" s="59"/>
      <c r="L816" s="59"/>
      <c r="M816" s="59"/>
      <c r="N816" s="59"/>
      <c r="O816" s="59"/>
      <c r="P816" s="59"/>
      <c r="Q816" s="59"/>
      <c r="R816" s="59"/>
      <c r="S816" s="59"/>
      <c r="T816" s="59"/>
      <c r="U816" s="59"/>
      <c r="V816" s="59"/>
      <c r="W816" s="59"/>
      <c r="X816" s="59"/>
      <c r="Y816" s="59"/>
      <c r="Z816" s="59"/>
    </row>
    <row r="817" spans="1:26" ht="15.75" customHeight="1">
      <c r="A817" s="59"/>
      <c r="B817" s="59"/>
      <c r="C817" s="59"/>
      <c r="D817" s="59"/>
      <c r="E817" s="59"/>
      <c r="F817" s="59"/>
      <c r="G817" s="59"/>
      <c r="H817" s="59"/>
      <c r="I817" s="59"/>
      <c r="J817" s="59"/>
      <c r="K817" s="59"/>
      <c r="L817" s="59"/>
      <c r="M817" s="59"/>
      <c r="N817" s="59"/>
      <c r="O817" s="59"/>
      <c r="P817" s="59"/>
      <c r="Q817" s="59"/>
      <c r="R817" s="59"/>
      <c r="S817" s="59"/>
      <c r="T817" s="59"/>
      <c r="U817" s="59"/>
      <c r="V817" s="59"/>
      <c r="W817" s="59"/>
      <c r="X817" s="59"/>
      <c r="Y817" s="59"/>
      <c r="Z817" s="59"/>
    </row>
    <row r="818" spans="1:26" ht="15.75" customHeight="1">
      <c r="A818" s="59"/>
      <c r="B818" s="59"/>
      <c r="C818" s="59"/>
      <c r="D818" s="59"/>
      <c r="E818" s="59"/>
      <c r="F818" s="59"/>
      <c r="G818" s="59"/>
      <c r="H818" s="59"/>
      <c r="I818" s="59"/>
      <c r="J818" s="59"/>
      <c r="K818" s="59"/>
      <c r="L818" s="59"/>
      <c r="M818" s="59"/>
      <c r="N818" s="59"/>
      <c r="O818" s="59"/>
      <c r="P818" s="59"/>
      <c r="Q818" s="59"/>
      <c r="R818" s="59"/>
      <c r="S818" s="59"/>
      <c r="T818" s="59"/>
      <c r="U818" s="59"/>
      <c r="V818" s="59"/>
      <c r="W818" s="59"/>
      <c r="X818" s="59"/>
      <c r="Y818" s="59"/>
      <c r="Z818" s="59"/>
    </row>
    <row r="819" spans="1:26" ht="15.75" customHeight="1">
      <c r="A819" s="59"/>
      <c r="B819" s="59"/>
      <c r="C819" s="59"/>
      <c r="D819" s="59"/>
      <c r="E819" s="59"/>
      <c r="F819" s="59"/>
      <c r="G819" s="59"/>
      <c r="H819" s="59"/>
      <c r="I819" s="59"/>
      <c r="J819" s="59"/>
      <c r="K819" s="59"/>
      <c r="L819" s="59"/>
      <c r="M819" s="59"/>
      <c r="N819" s="59"/>
      <c r="O819" s="59"/>
      <c r="P819" s="59"/>
      <c r="Q819" s="59"/>
      <c r="R819" s="59"/>
      <c r="S819" s="59"/>
      <c r="T819" s="59"/>
      <c r="U819" s="59"/>
      <c r="V819" s="59"/>
      <c r="W819" s="59"/>
      <c r="X819" s="59"/>
      <c r="Y819" s="59"/>
      <c r="Z819" s="59"/>
    </row>
    <row r="820" spans="1:26" ht="15.75" customHeight="1">
      <c r="A820" s="59"/>
      <c r="B820" s="59"/>
      <c r="C820" s="59"/>
      <c r="D820" s="59"/>
      <c r="E820" s="59"/>
      <c r="F820" s="59"/>
      <c r="G820" s="59"/>
      <c r="H820" s="59"/>
      <c r="I820" s="59"/>
      <c r="J820" s="59"/>
      <c r="K820" s="59"/>
      <c r="L820" s="59"/>
      <c r="M820" s="59"/>
      <c r="N820" s="59"/>
      <c r="O820" s="59"/>
      <c r="P820" s="59"/>
      <c r="Q820" s="59"/>
      <c r="R820" s="59"/>
      <c r="S820" s="59"/>
      <c r="T820" s="59"/>
      <c r="U820" s="59"/>
      <c r="V820" s="59"/>
      <c r="W820" s="59"/>
      <c r="X820" s="59"/>
      <c r="Y820" s="59"/>
      <c r="Z820" s="59"/>
    </row>
    <row r="821" spans="1:26" ht="15.75" customHeight="1">
      <c r="A821" s="59"/>
      <c r="B821" s="59"/>
      <c r="C821" s="59"/>
      <c r="D821" s="59"/>
      <c r="E821" s="59"/>
      <c r="F821" s="59"/>
      <c r="G821" s="59"/>
      <c r="H821" s="59"/>
      <c r="I821" s="59"/>
      <c r="J821" s="59"/>
      <c r="K821" s="59"/>
      <c r="L821" s="59"/>
      <c r="M821" s="59"/>
      <c r="N821" s="59"/>
      <c r="O821" s="59"/>
      <c r="P821" s="59"/>
      <c r="Q821" s="59"/>
      <c r="R821" s="59"/>
      <c r="S821" s="59"/>
      <c r="T821" s="59"/>
      <c r="U821" s="59"/>
      <c r="V821" s="59"/>
      <c r="W821" s="59"/>
      <c r="X821" s="59"/>
      <c r="Y821" s="59"/>
      <c r="Z821" s="59"/>
    </row>
    <row r="822" spans="1:26" ht="15.75" customHeight="1">
      <c r="A822" s="59"/>
      <c r="B822" s="59"/>
      <c r="C822" s="59"/>
      <c r="D822" s="59"/>
      <c r="E822" s="59"/>
      <c r="F822" s="59"/>
      <c r="G822" s="59"/>
      <c r="H822" s="59"/>
      <c r="I822" s="59"/>
      <c r="J822" s="59"/>
      <c r="K822" s="59"/>
      <c r="L822" s="59"/>
      <c r="M822" s="59"/>
      <c r="N822" s="59"/>
      <c r="O822" s="59"/>
      <c r="P822" s="59"/>
      <c r="Q822" s="59"/>
      <c r="R822" s="59"/>
      <c r="S822" s="59"/>
      <c r="T822" s="59"/>
      <c r="U822" s="59"/>
      <c r="V822" s="59"/>
      <c r="W822" s="59"/>
      <c r="X822" s="59"/>
      <c r="Y822" s="59"/>
      <c r="Z822" s="59"/>
    </row>
    <row r="823" spans="1:26" ht="15.75" customHeight="1">
      <c r="A823" s="59"/>
      <c r="B823" s="59"/>
      <c r="C823" s="59"/>
      <c r="D823" s="59"/>
      <c r="E823" s="59"/>
      <c r="F823" s="59"/>
      <c r="G823" s="59"/>
      <c r="H823" s="59"/>
      <c r="I823" s="59"/>
      <c r="J823" s="59"/>
      <c r="K823" s="59"/>
      <c r="L823" s="59"/>
      <c r="M823" s="59"/>
      <c r="N823" s="59"/>
      <c r="O823" s="59"/>
      <c r="P823" s="59"/>
      <c r="Q823" s="59"/>
      <c r="R823" s="59"/>
      <c r="S823" s="59"/>
      <c r="T823" s="59"/>
      <c r="U823" s="59"/>
      <c r="V823" s="59"/>
      <c r="W823" s="59"/>
      <c r="X823" s="59"/>
      <c r="Y823" s="59"/>
      <c r="Z823" s="59"/>
    </row>
    <row r="824" spans="1:26" ht="15.75" customHeight="1">
      <c r="A824" s="59"/>
      <c r="B824" s="59"/>
      <c r="C824" s="59"/>
      <c r="D824" s="59"/>
      <c r="E824" s="59"/>
      <c r="F824" s="59"/>
      <c r="G824" s="59"/>
      <c r="H824" s="59"/>
      <c r="I824" s="59"/>
      <c r="J824" s="59"/>
      <c r="K824" s="59"/>
      <c r="L824" s="59"/>
      <c r="M824" s="59"/>
      <c r="N824" s="59"/>
      <c r="O824" s="59"/>
      <c r="P824" s="59"/>
      <c r="Q824" s="59"/>
      <c r="R824" s="59"/>
      <c r="S824" s="59"/>
      <c r="T824" s="59"/>
      <c r="U824" s="59"/>
      <c r="V824" s="59"/>
      <c r="W824" s="59"/>
      <c r="X824" s="59"/>
      <c r="Y824" s="59"/>
      <c r="Z824" s="59"/>
    </row>
    <row r="825" spans="1:26" ht="15.75" customHeight="1">
      <c r="A825" s="59"/>
      <c r="B825" s="59"/>
      <c r="C825" s="59"/>
      <c r="D825" s="59"/>
      <c r="E825" s="59"/>
      <c r="F825" s="59"/>
      <c r="G825" s="59"/>
      <c r="H825" s="59"/>
      <c r="I825" s="59"/>
      <c r="J825" s="59"/>
      <c r="K825" s="59"/>
      <c r="L825" s="59"/>
      <c r="M825" s="59"/>
      <c r="N825" s="59"/>
      <c r="O825" s="59"/>
      <c r="P825" s="59"/>
      <c r="Q825" s="59"/>
      <c r="R825" s="59"/>
      <c r="S825" s="59"/>
      <c r="T825" s="59"/>
      <c r="U825" s="59"/>
      <c r="V825" s="59"/>
      <c r="W825" s="59"/>
      <c r="X825" s="59"/>
      <c r="Y825" s="59"/>
      <c r="Z825" s="59"/>
    </row>
    <row r="826" spans="1:26" ht="15.75" customHeight="1">
      <c r="A826" s="59"/>
      <c r="B826" s="59"/>
      <c r="C826" s="59"/>
      <c r="D826" s="59"/>
      <c r="E826" s="59"/>
      <c r="F826" s="59"/>
      <c r="G826" s="59"/>
      <c r="H826" s="59"/>
      <c r="I826" s="59"/>
      <c r="J826" s="59"/>
      <c r="K826" s="59"/>
      <c r="L826" s="59"/>
      <c r="M826" s="59"/>
      <c r="N826" s="59"/>
      <c r="O826" s="59"/>
      <c r="P826" s="59"/>
      <c r="Q826" s="59"/>
      <c r="R826" s="59"/>
      <c r="S826" s="59"/>
      <c r="T826" s="59"/>
      <c r="U826" s="59"/>
      <c r="V826" s="59"/>
      <c r="W826" s="59"/>
      <c r="X826" s="59"/>
      <c r="Y826" s="59"/>
      <c r="Z826" s="59"/>
    </row>
    <row r="827" spans="1:26" ht="15.75" customHeight="1">
      <c r="A827" s="59"/>
      <c r="B827" s="59"/>
      <c r="C827" s="59"/>
      <c r="D827" s="59"/>
      <c r="E827" s="59"/>
      <c r="F827" s="59"/>
      <c r="G827" s="59"/>
      <c r="H827" s="59"/>
      <c r="I827" s="59"/>
      <c r="J827" s="59"/>
      <c r="K827" s="59"/>
      <c r="L827" s="59"/>
      <c r="M827" s="59"/>
      <c r="N827" s="59"/>
      <c r="O827" s="59"/>
      <c r="P827" s="59"/>
      <c r="Q827" s="59"/>
      <c r="R827" s="59"/>
      <c r="S827" s="59"/>
      <c r="T827" s="59"/>
      <c r="U827" s="59"/>
      <c r="V827" s="59"/>
      <c r="W827" s="59"/>
      <c r="X827" s="59"/>
      <c r="Y827" s="59"/>
      <c r="Z827" s="59"/>
    </row>
    <row r="828" spans="1:26" ht="15.75" customHeight="1">
      <c r="A828" s="59"/>
      <c r="B828" s="59"/>
      <c r="C828" s="59"/>
      <c r="D828" s="59"/>
      <c r="E828" s="59"/>
      <c r="F828" s="59"/>
      <c r="G828" s="59"/>
      <c r="H828" s="59"/>
      <c r="I828" s="59"/>
      <c r="J828" s="59"/>
      <c r="K828" s="59"/>
      <c r="L828" s="59"/>
      <c r="M828" s="59"/>
      <c r="N828" s="59"/>
      <c r="O828" s="59"/>
      <c r="P828" s="59"/>
      <c r="Q828" s="59"/>
      <c r="R828" s="59"/>
      <c r="S828" s="59"/>
      <c r="T828" s="59"/>
      <c r="U828" s="59"/>
      <c r="V828" s="59"/>
      <c r="W828" s="59"/>
      <c r="X828" s="59"/>
      <c r="Y828" s="59"/>
      <c r="Z828" s="59"/>
    </row>
    <row r="829" spans="1:26" ht="15.75" customHeight="1">
      <c r="A829" s="59"/>
      <c r="B829" s="59"/>
      <c r="C829" s="59"/>
      <c r="D829" s="59"/>
      <c r="E829" s="59"/>
      <c r="F829" s="59"/>
      <c r="G829" s="59"/>
      <c r="H829" s="59"/>
      <c r="I829" s="59"/>
      <c r="J829" s="59"/>
      <c r="K829" s="59"/>
      <c r="L829" s="59"/>
      <c r="M829" s="59"/>
      <c r="N829" s="59"/>
      <c r="O829" s="59"/>
      <c r="P829" s="59"/>
      <c r="Q829" s="59"/>
      <c r="R829" s="59"/>
      <c r="S829" s="59"/>
      <c r="T829" s="59"/>
      <c r="U829" s="59"/>
      <c r="V829" s="59"/>
      <c r="W829" s="59"/>
      <c r="X829" s="59"/>
      <c r="Y829" s="59"/>
      <c r="Z829" s="59"/>
    </row>
    <row r="830" spans="1:26" ht="15.75" customHeight="1">
      <c r="A830" s="59"/>
      <c r="B830" s="59"/>
      <c r="C830" s="59"/>
      <c r="D830" s="59"/>
      <c r="E830" s="59"/>
      <c r="F830" s="59"/>
      <c r="G830" s="59"/>
      <c r="H830" s="59"/>
      <c r="I830" s="59"/>
      <c r="J830" s="59"/>
      <c r="K830" s="59"/>
      <c r="L830" s="59"/>
      <c r="M830" s="59"/>
      <c r="N830" s="59"/>
      <c r="O830" s="59"/>
      <c r="P830" s="59"/>
      <c r="Q830" s="59"/>
      <c r="R830" s="59"/>
      <c r="S830" s="59"/>
      <c r="T830" s="59"/>
      <c r="U830" s="59"/>
      <c r="V830" s="59"/>
      <c r="W830" s="59"/>
      <c r="X830" s="59"/>
      <c r="Y830" s="59"/>
      <c r="Z830" s="59"/>
    </row>
    <row r="831" spans="1:26" ht="15.75" customHeight="1">
      <c r="A831" s="59"/>
      <c r="B831" s="59"/>
      <c r="C831" s="59"/>
      <c r="D831" s="59"/>
      <c r="E831" s="59"/>
      <c r="F831" s="59"/>
      <c r="G831" s="59"/>
      <c r="H831" s="59"/>
      <c r="I831" s="59"/>
      <c r="J831" s="59"/>
      <c r="K831" s="59"/>
      <c r="L831" s="59"/>
      <c r="M831" s="59"/>
      <c r="N831" s="59"/>
      <c r="O831" s="59"/>
      <c r="P831" s="59"/>
      <c r="Q831" s="59"/>
      <c r="R831" s="59"/>
      <c r="S831" s="59"/>
      <c r="T831" s="59"/>
      <c r="U831" s="59"/>
      <c r="V831" s="59"/>
      <c r="W831" s="59"/>
      <c r="X831" s="59"/>
      <c r="Y831" s="59"/>
      <c r="Z831" s="59"/>
    </row>
    <row r="832" spans="1:26" ht="15.75" customHeight="1">
      <c r="A832" s="59"/>
      <c r="B832" s="59"/>
      <c r="C832" s="59"/>
      <c r="D832" s="59"/>
      <c r="E832" s="59"/>
      <c r="F832" s="59"/>
      <c r="G832" s="59"/>
      <c r="H832" s="59"/>
      <c r="I832" s="59"/>
      <c r="J832" s="59"/>
      <c r="K832" s="59"/>
      <c r="L832" s="59"/>
      <c r="M832" s="59"/>
      <c r="N832" s="59"/>
      <c r="O832" s="59"/>
      <c r="P832" s="59"/>
      <c r="Q832" s="59"/>
      <c r="R832" s="59"/>
      <c r="S832" s="59"/>
      <c r="T832" s="59"/>
      <c r="U832" s="59"/>
      <c r="V832" s="59"/>
      <c r="W832" s="59"/>
      <c r="X832" s="59"/>
      <c r="Y832" s="59"/>
      <c r="Z832" s="59"/>
    </row>
    <row r="833" spans="1:26" ht="15.75" customHeight="1">
      <c r="A833" s="59"/>
      <c r="B833" s="59"/>
      <c r="C833" s="59"/>
      <c r="D833" s="59"/>
      <c r="E833" s="59"/>
      <c r="F833" s="59"/>
      <c r="G833" s="59"/>
      <c r="H833" s="59"/>
      <c r="I833" s="59"/>
      <c r="J833" s="59"/>
      <c r="K833" s="59"/>
      <c r="L833" s="59"/>
      <c r="M833" s="59"/>
      <c r="N833" s="59"/>
      <c r="O833" s="59"/>
      <c r="P833" s="59"/>
      <c r="Q833" s="59"/>
      <c r="R833" s="59"/>
      <c r="S833" s="59"/>
      <c r="T833" s="59"/>
      <c r="U833" s="59"/>
      <c r="V833" s="59"/>
      <c r="W833" s="59"/>
      <c r="X833" s="59"/>
      <c r="Y833" s="59"/>
      <c r="Z833" s="59"/>
    </row>
    <row r="834" spans="1:26" ht="15.75" customHeight="1">
      <c r="A834" s="59"/>
      <c r="B834" s="59"/>
      <c r="C834" s="59"/>
      <c r="D834" s="59"/>
      <c r="E834" s="59"/>
      <c r="F834" s="59"/>
      <c r="G834" s="59"/>
      <c r="H834" s="59"/>
      <c r="I834" s="59"/>
      <c r="J834" s="59"/>
      <c r="K834" s="59"/>
      <c r="L834" s="59"/>
      <c r="M834" s="59"/>
      <c r="N834" s="59"/>
      <c r="O834" s="59"/>
      <c r="P834" s="59"/>
      <c r="Q834" s="59"/>
      <c r="R834" s="59"/>
      <c r="S834" s="59"/>
      <c r="T834" s="59"/>
      <c r="U834" s="59"/>
      <c r="V834" s="59"/>
      <c r="W834" s="59"/>
      <c r="X834" s="59"/>
      <c r="Y834" s="59"/>
      <c r="Z834" s="59"/>
    </row>
    <row r="835" spans="1:26" ht="15.75" customHeight="1">
      <c r="A835" s="59"/>
      <c r="B835" s="59"/>
      <c r="C835" s="59"/>
      <c r="D835" s="59"/>
      <c r="E835" s="59"/>
      <c r="F835" s="59"/>
      <c r="G835" s="59"/>
      <c r="H835" s="59"/>
      <c r="I835" s="59"/>
      <c r="J835" s="59"/>
      <c r="K835" s="59"/>
      <c r="L835" s="59"/>
      <c r="M835" s="59"/>
      <c r="N835" s="59"/>
      <c r="O835" s="59"/>
      <c r="P835" s="59"/>
      <c r="Q835" s="59"/>
      <c r="R835" s="59"/>
      <c r="S835" s="59"/>
      <c r="T835" s="59"/>
      <c r="U835" s="59"/>
      <c r="V835" s="59"/>
      <c r="W835" s="59"/>
      <c r="X835" s="59"/>
      <c r="Y835" s="59"/>
      <c r="Z835" s="59"/>
    </row>
    <row r="836" spans="1:26" ht="15.75" customHeight="1">
      <c r="A836" s="59"/>
      <c r="B836" s="59"/>
      <c r="C836" s="59"/>
      <c r="D836" s="59"/>
      <c r="E836" s="59"/>
      <c r="F836" s="59"/>
      <c r="G836" s="59"/>
      <c r="H836" s="59"/>
      <c r="I836" s="59"/>
      <c r="J836" s="59"/>
      <c r="K836" s="59"/>
      <c r="L836" s="59"/>
      <c r="M836" s="59"/>
      <c r="N836" s="59"/>
      <c r="O836" s="59"/>
      <c r="P836" s="59"/>
      <c r="Q836" s="59"/>
      <c r="R836" s="59"/>
      <c r="S836" s="59"/>
      <c r="T836" s="59"/>
      <c r="U836" s="59"/>
      <c r="V836" s="59"/>
      <c r="W836" s="59"/>
      <c r="X836" s="59"/>
      <c r="Y836" s="59"/>
      <c r="Z836" s="59"/>
    </row>
    <row r="837" spans="1:26" ht="15.75" customHeight="1">
      <c r="A837" s="59"/>
      <c r="B837" s="59"/>
      <c r="C837" s="59"/>
      <c r="D837" s="59"/>
      <c r="E837" s="59"/>
      <c r="F837" s="59"/>
      <c r="G837" s="59"/>
      <c r="H837" s="59"/>
      <c r="I837" s="59"/>
      <c r="J837" s="59"/>
      <c r="K837" s="59"/>
      <c r="L837" s="59"/>
      <c r="M837" s="59"/>
      <c r="N837" s="59"/>
      <c r="O837" s="59"/>
      <c r="P837" s="59"/>
      <c r="Q837" s="59"/>
      <c r="R837" s="59"/>
      <c r="S837" s="59"/>
      <c r="T837" s="59"/>
      <c r="U837" s="59"/>
      <c r="V837" s="59"/>
      <c r="W837" s="59"/>
      <c r="X837" s="59"/>
      <c r="Y837" s="59"/>
      <c r="Z837" s="59"/>
    </row>
    <row r="838" spans="1:26" ht="15.75" customHeight="1">
      <c r="A838" s="59"/>
      <c r="B838" s="59"/>
      <c r="C838" s="59"/>
      <c r="D838" s="59"/>
      <c r="E838" s="59"/>
      <c r="F838" s="59"/>
      <c r="G838" s="59"/>
      <c r="H838" s="59"/>
      <c r="I838" s="59"/>
      <c r="J838" s="59"/>
      <c r="K838" s="59"/>
      <c r="L838" s="59"/>
      <c r="M838" s="59"/>
      <c r="N838" s="59"/>
      <c r="O838" s="59"/>
      <c r="P838" s="59"/>
      <c r="Q838" s="59"/>
      <c r="R838" s="59"/>
      <c r="S838" s="59"/>
      <c r="T838" s="59"/>
      <c r="U838" s="59"/>
      <c r="V838" s="59"/>
      <c r="W838" s="59"/>
      <c r="X838" s="59"/>
      <c r="Y838" s="59"/>
      <c r="Z838" s="59"/>
    </row>
    <row r="839" spans="1:26" ht="15.75" customHeight="1">
      <c r="A839" s="59"/>
      <c r="B839" s="59"/>
      <c r="C839" s="59"/>
      <c r="D839" s="59"/>
      <c r="E839" s="59"/>
      <c r="F839" s="59"/>
      <c r="G839" s="59"/>
      <c r="H839" s="59"/>
      <c r="I839" s="59"/>
      <c r="J839" s="59"/>
      <c r="K839" s="59"/>
      <c r="L839" s="59"/>
      <c r="M839" s="59"/>
      <c r="N839" s="59"/>
      <c r="O839" s="59"/>
      <c r="P839" s="59"/>
      <c r="Q839" s="59"/>
      <c r="R839" s="59"/>
      <c r="S839" s="59"/>
      <c r="T839" s="59"/>
      <c r="U839" s="59"/>
      <c r="V839" s="59"/>
      <c r="W839" s="59"/>
      <c r="X839" s="59"/>
      <c r="Y839" s="59"/>
      <c r="Z839" s="59"/>
    </row>
    <row r="840" spans="1:26" ht="15.75" customHeight="1">
      <c r="A840" s="59"/>
      <c r="B840" s="59"/>
      <c r="C840" s="59"/>
      <c r="D840" s="59"/>
      <c r="E840" s="59"/>
      <c r="F840" s="59"/>
      <c r="G840" s="59"/>
      <c r="H840" s="59"/>
      <c r="I840" s="59"/>
      <c r="J840" s="59"/>
      <c r="K840" s="59"/>
      <c r="L840" s="59"/>
      <c r="M840" s="59"/>
      <c r="N840" s="59"/>
      <c r="O840" s="59"/>
      <c r="P840" s="59"/>
      <c r="Q840" s="59"/>
      <c r="R840" s="59"/>
      <c r="S840" s="59"/>
      <c r="T840" s="59"/>
      <c r="U840" s="59"/>
      <c r="V840" s="59"/>
      <c r="W840" s="59"/>
      <c r="X840" s="59"/>
      <c r="Y840" s="59"/>
      <c r="Z840" s="59"/>
    </row>
    <row r="841" spans="1:26" ht="15.75" customHeight="1">
      <c r="A841" s="59"/>
      <c r="B841" s="59"/>
      <c r="C841" s="59"/>
      <c r="D841" s="59"/>
      <c r="E841" s="59"/>
      <c r="F841" s="59"/>
      <c r="G841" s="59"/>
      <c r="H841" s="59"/>
      <c r="I841" s="59"/>
      <c r="J841" s="59"/>
      <c r="K841" s="59"/>
      <c r="L841" s="59"/>
      <c r="M841" s="59"/>
      <c r="N841" s="59"/>
      <c r="O841" s="59"/>
      <c r="P841" s="59"/>
      <c r="Q841" s="59"/>
      <c r="R841" s="59"/>
      <c r="S841" s="59"/>
      <c r="T841" s="59"/>
      <c r="U841" s="59"/>
      <c r="V841" s="59"/>
      <c r="W841" s="59"/>
      <c r="X841" s="59"/>
      <c r="Y841" s="59"/>
      <c r="Z841" s="59"/>
    </row>
    <row r="842" spans="1:26" ht="15.75" customHeight="1">
      <c r="A842" s="59"/>
      <c r="B842" s="59"/>
      <c r="C842" s="59"/>
      <c r="D842" s="59"/>
      <c r="E842" s="59"/>
      <c r="F842" s="59"/>
      <c r="G842" s="59"/>
      <c r="H842" s="59"/>
      <c r="I842" s="59"/>
      <c r="J842" s="59"/>
      <c r="K842" s="59"/>
      <c r="L842" s="59"/>
      <c r="M842" s="59"/>
      <c r="N842" s="59"/>
      <c r="O842" s="59"/>
      <c r="P842" s="59"/>
      <c r="Q842" s="59"/>
      <c r="R842" s="59"/>
      <c r="S842" s="59"/>
      <c r="T842" s="59"/>
      <c r="U842" s="59"/>
      <c r="V842" s="59"/>
      <c r="W842" s="59"/>
      <c r="X842" s="59"/>
      <c r="Y842" s="59"/>
      <c r="Z842" s="59"/>
    </row>
    <row r="843" spans="1:26" ht="15.75" customHeight="1">
      <c r="A843" s="59"/>
      <c r="B843" s="59"/>
      <c r="C843" s="59"/>
      <c r="D843" s="59"/>
      <c r="E843" s="59"/>
      <c r="F843" s="59"/>
      <c r="G843" s="59"/>
      <c r="H843" s="59"/>
      <c r="I843" s="59"/>
      <c r="J843" s="59"/>
      <c r="K843" s="59"/>
      <c r="L843" s="59"/>
      <c r="M843" s="59"/>
      <c r="N843" s="59"/>
      <c r="O843" s="59"/>
      <c r="P843" s="59"/>
      <c r="Q843" s="59"/>
      <c r="R843" s="59"/>
      <c r="S843" s="59"/>
      <c r="T843" s="59"/>
      <c r="U843" s="59"/>
      <c r="V843" s="59"/>
      <c r="W843" s="59"/>
      <c r="X843" s="59"/>
      <c r="Y843" s="59"/>
      <c r="Z843" s="59"/>
    </row>
    <row r="844" spans="1:26" ht="15.75" customHeight="1">
      <c r="A844" s="59"/>
      <c r="B844" s="59"/>
      <c r="C844" s="59"/>
      <c r="D844" s="59"/>
      <c r="E844" s="59"/>
      <c r="F844" s="59"/>
      <c r="G844" s="59"/>
      <c r="H844" s="59"/>
      <c r="I844" s="59"/>
      <c r="J844" s="59"/>
      <c r="K844" s="59"/>
      <c r="L844" s="59"/>
      <c r="M844" s="59"/>
      <c r="N844" s="59"/>
      <c r="O844" s="59"/>
      <c r="P844" s="59"/>
      <c r="Q844" s="59"/>
      <c r="R844" s="59"/>
      <c r="S844" s="59"/>
      <c r="T844" s="59"/>
      <c r="U844" s="59"/>
      <c r="V844" s="59"/>
      <c r="W844" s="59"/>
      <c r="X844" s="59"/>
      <c r="Y844" s="59"/>
      <c r="Z844" s="59"/>
    </row>
    <row r="845" spans="1:26" ht="15.75" customHeight="1">
      <c r="A845" s="59"/>
      <c r="B845" s="59"/>
      <c r="C845" s="59"/>
      <c r="D845" s="59"/>
      <c r="E845" s="59"/>
      <c r="F845" s="59"/>
      <c r="G845" s="59"/>
      <c r="H845" s="59"/>
      <c r="I845" s="59"/>
      <c r="J845" s="59"/>
      <c r="K845" s="59"/>
      <c r="L845" s="59"/>
      <c r="M845" s="59"/>
      <c r="N845" s="59"/>
      <c r="O845" s="59"/>
      <c r="P845" s="59"/>
      <c r="Q845" s="59"/>
      <c r="R845" s="59"/>
      <c r="S845" s="59"/>
      <c r="T845" s="59"/>
      <c r="U845" s="59"/>
      <c r="V845" s="59"/>
      <c r="W845" s="59"/>
      <c r="X845" s="59"/>
      <c r="Y845" s="59"/>
      <c r="Z845" s="59"/>
    </row>
    <row r="846" spans="1:26" ht="15.75" customHeight="1">
      <c r="A846" s="59"/>
      <c r="B846" s="59"/>
      <c r="C846" s="59"/>
      <c r="D846" s="59"/>
      <c r="E846" s="59"/>
      <c r="F846" s="59"/>
      <c r="G846" s="59"/>
      <c r="H846" s="59"/>
      <c r="I846" s="59"/>
      <c r="J846" s="59"/>
      <c r="K846" s="59"/>
      <c r="L846" s="59"/>
      <c r="M846" s="59"/>
      <c r="N846" s="59"/>
      <c r="O846" s="59"/>
      <c r="P846" s="59"/>
      <c r="Q846" s="59"/>
      <c r="R846" s="59"/>
      <c r="S846" s="59"/>
      <c r="T846" s="59"/>
      <c r="U846" s="59"/>
      <c r="V846" s="59"/>
      <c r="W846" s="59"/>
      <c r="X846" s="59"/>
      <c r="Y846" s="59"/>
      <c r="Z846" s="59"/>
    </row>
    <row r="847" spans="1:26" ht="15.75" customHeight="1">
      <c r="A847" s="59"/>
      <c r="B847" s="59"/>
      <c r="C847" s="59"/>
      <c r="D847" s="59"/>
      <c r="E847" s="59"/>
      <c r="F847" s="59"/>
      <c r="G847" s="59"/>
      <c r="H847" s="59"/>
      <c r="I847" s="59"/>
      <c r="J847" s="59"/>
      <c r="K847" s="59"/>
      <c r="L847" s="59"/>
      <c r="M847" s="59"/>
      <c r="N847" s="59"/>
      <c r="O847" s="59"/>
      <c r="P847" s="59"/>
      <c r="Q847" s="59"/>
      <c r="R847" s="59"/>
      <c r="S847" s="59"/>
      <c r="T847" s="59"/>
      <c r="U847" s="59"/>
      <c r="V847" s="59"/>
      <c r="W847" s="59"/>
      <c r="X847" s="59"/>
      <c r="Y847" s="59"/>
      <c r="Z847" s="59"/>
    </row>
    <row r="848" spans="1:26" ht="15.75" customHeight="1">
      <c r="A848" s="59"/>
      <c r="B848" s="59"/>
      <c r="C848" s="59"/>
      <c r="D848" s="59"/>
      <c r="E848" s="59"/>
      <c r="F848" s="59"/>
      <c r="G848" s="59"/>
      <c r="H848" s="59"/>
      <c r="I848" s="59"/>
      <c r="J848" s="59"/>
      <c r="K848" s="59"/>
      <c r="L848" s="59"/>
      <c r="M848" s="59"/>
      <c r="N848" s="59"/>
      <c r="O848" s="59"/>
      <c r="P848" s="59"/>
      <c r="Q848" s="59"/>
      <c r="R848" s="59"/>
      <c r="S848" s="59"/>
      <c r="T848" s="59"/>
      <c r="U848" s="59"/>
      <c r="V848" s="59"/>
      <c r="W848" s="59"/>
      <c r="X848" s="59"/>
      <c r="Y848" s="59"/>
      <c r="Z848" s="59"/>
    </row>
    <row r="849" spans="1:26" ht="15.75" customHeight="1">
      <c r="A849" s="59"/>
      <c r="B849" s="59"/>
      <c r="C849" s="59"/>
      <c r="D849" s="59"/>
      <c r="E849" s="59"/>
      <c r="F849" s="59"/>
      <c r="G849" s="59"/>
      <c r="H849" s="59"/>
      <c r="I849" s="59"/>
      <c r="J849" s="59"/>
      <c r="K849" s="59"/>
      <c r="L849" s="59"/>
      <c r="M849" s="59"/>
      <c r="N849" s="59"/>
      <c r="O849" s="59"/>
      <c r="P849" s="59"/>
      <c r="Q849" s="59"/>
      <c r="R849" s="59"/>
      <c r="S849" s="59"/>
      <c r="T849" s="59"/>
      <c r="U849" s="59"/>
      <c r="V849" s="59"/>
      <c r="W849" s="59"/>
      <c r="X849" s="59"/>
      <c r="Y849" s="59"/>
      <c r="Z849" s="59"/>
    </row>
    <row r="850" spans="1:26" ht="15.75" customHeight="1">
      <c r="A850" s="59"/>
      <c r="B850" s="59"/>
      <c r="C850" s="59"/>
      <c r="D850" s="59"/>
      <c r="E850" s="59"/>
      <c r="F850" s="59"/>
      <c r="G850" s="59"/>
      <c r="H850" s="59"/>
      <c r="I850" s="59"/>
      <c r="J850" s="59"/>
      <c r="K850" s="59"/>
      <c r="L850" s="59"/>
      <c r="M850" s="59"/>
      <c r="N850" s="59"/>
      <c r="O850" s="59"/>
      <c r="P850" s="59"/>
      <c r="Q850" s="59"/>
      <c r="R850" s="59"/>
      <c r="S850" s="59"/>
      <c r="T850" s="59"/>
      <c r="U850" s="59"/>
      <c r="V850" s="59"/>
      <c r="W850" s="59"/>
      <c r="X850" s="59"/>
      <c r="Y850" s="59"/>
      <c r="Z850" s="59"/>
    </row>
    <row r="851" spans="1:26" ht="15.75" customHeight="1">
      <c r="A851" s="59"/>
      <c r="B851" s="59"/>
      <c r="C851" s="59"/>
      <c r="D851" s="59"/>
      <c r="E851" s="59"/>
      <c r="F851" s="59"/>
      <c r="G851" s="59"/>
      <c r="H851" s="59"/>
      <c r="I851" s="59"/>
      <c r="J851" s="59"/>
      <c r="K851" s="59"/>
      <c r="L851" s="59"/>
      <c r="M851" s="59"/>
      <c r="N851" s="59"/>
      <c r="O851" s="59"/>
      <c r="P851" s="59"/>
      <c r="Q851" s="59"/>
      <c r="R851" s="59"/>
      <c r="S851" s="59"/>
      <c r="T851" s="59"/>
      <c r="U851" s="59"/>
      <c r="V851" s="59"/>
      <c r="W851" s="59"/>
      <c r="X851" s="59"/>
      <c r="Y851" s="59"/>
      <c r="Z851" s="59"/>
    </row>
    <row r="852" spans="1:26" ht="15.75" customHeight="1">
      <c r="A852" s="59"/>
      <c r="B852" s="59"/>
      <c r="C852" s="59"/>
      <c r="D852" s="59"/>
      <c r="E852" s="59"/>
      <c r="F852" s="59"/>
      <c r="G852" s="59"/>
      <c r="H852" s="59"/>
      <c r="I852" s="59"/>
      <c r="J852" s="59"/>
      <c r="K852" s="59"/>
      <c r="L852" s="59"/>
      <c r="M852" s="59"/>
      <c r="N852" s="59"/>
      <c r="O852" s="59"/>
      <c r="P852" s="59"/>
      <c r="Q852" s="59"/>
      <c r="R852" s="59"/>
      <c r="S852" s="59"/>
      <c r="T852" s="59"/>
      <c r="U852" s="59"/>
      <c r="V852" s="59"/>
      <c r="W852" s="59"/>
      <c r="X852" s="59"/>
      <c r="Y852" s="59"/>
      <c r="Z852" s="59"/>
    </row>
    <row r="853" spans="1:26" ht="15.75" customHeight="1">
      <c r="A853" s="59"/>
      <c r="B853" s="59"/>
      <c r="C853" s="59"/>
      <c r="D853" s="59"/>
      <c r="E853" s="59"/>
      <c r="F853" s="59"/>
      <c r="G853" s="59"/>
      <c r="H853" s="59"/>
      <c r="I853" s="59"/>
      <c r="J853" s="59"/>
      <c r="K853" s="59"/>
      <c r="L853" s="59"/>
      <c r="M853" s="59"/>
      <c r="N853" s="59"/>
      <c r="O853" s="59"/>
      <c r="P853" s="59"/>
      <c r="Q853" s="59"/>
      <c r="R853" s="59"/>
      <c r="S853" s="59"/>
      <c r="T853" s="59"/>
      <c r="U853" s="59"/>
      <c r="V853" s="59"/>
      <c r="W853" s="59"/>
      <c r="X853" s="59"/>
      <c r="Y853" s="59"/>
      <c r="Z853" s="59"/>
    </row>
    <row r="854" spans="1:26" ht="15.75" customHeight="1">
      <c r="A854" s="59"/>
      <c r="B854" s="59"/>
      <c r="C854" s="59"/>
      <c r="D854" s="59"/>
      <c r="E854" s="59"/>
      <c r="F854" s="59"/>
      <c r="G854" s="59"/>
      <c r="H854" s="59"/>
      <c r="I854" s="59"/>
      <c r="J854" s="59"/>
      <c r="K854" s="59"/>
      <c r="L854" s="59"/>
      <c r="M854" s="59"/>
      <c r="N854" s="59"/>
      <c r="O854" s="59"/>
      <c r="P854" s="59"/>
      <c r="Q854" s="59"/>
      <c r="R854" s="59"/>
      <c r="S854" s="59"/>
      <c r="T854" s="59"/>
      <c r="U854" s="59"/>
      <c r="V854" s="59"/>
      <c r="W854" s="59"/>
      <c r="X854" s="59"/>
      <c r="Y854" s="59"/>
      <c r="Z854" s="59"/>
    </row>
    <row r="855" spans="1:26" ht="15.75" customHeight="1">
      <c r="A855" s="59"/>
      <c r="B855" s="59"/>
      <c r="C855" s="59"/>
      <c r="D855" s="59"/>
      <c r="E855" s="59"/>
      <c r="F855" s="59"/>
      <c r="G855" s="59"/>
      <c r="H855" s="59"/>
      <c r="I855" s="59"/>
      <c r="J855" s="59"/>
      <c r="K855" s="59"/>
      <c r="L855" s="59"/>
      <c r="M855" s="59"/>
      <c r="N855" s="59"/>
      <c r="O855" s="59"/>
      <c r="P855" s="59"/>
      <c r="Q855" s="59"/>
      <c r="R855" s="59"/>
      <c r="S855" s="59"/>
      <c r="T855" s="59"/>
      <c r="U855" s="59"/>
      <c r="V855" s="59"/>
      <c r="W855" s="59"/>
      <c r="X855" s="59"/>
      <c r="Y855" s="59"/>
      <c r="Z855" s="59"/>
    </row>
    <row r="856" spans="1:26" ht="15.75" customHeight="1">
      <c r="A856" s="59"/>
      <c r="B856" s="59"/>
      <c r="C856" s="59"/>
      <c r="D856" s="59"/>
      <c r="E856" s="59"/>
      <c r="F856" s="59"/>
      <c r="G856" s="59"/>
      <c r="H856" s="59"/>
      <c r="I856" s="59"/>
      <c r="J856" s="59"/>
      <c r="K856" s="59"/>
      <c r="L856" s="59"/>
      <c r="M856" s="59"/>
      <c r="N856" s="59"/>
      <c r="O856" s="59"/>
      <c r="P856" s="59"/>
      <c r="Q856" s="59"/>
      <c r="R856" s="59"/>
      <c r="S856" s="59"/>
      <c r="T856" s="59"/>
      <c r="U856" s="59"/>
      <c r="V856" s="59"/>
      <c r="W856" s="59"/>
      <c r="X856" s="59"/>
      <c r="Y856" s="59"/>
      <c r="Z856" s="59"/>
    </row>
    <row r="857" spans="1:26" ht="15.75" customHeight="1">
      <c r="A857" s="59"/>
      <c r="B857" s="59"/>
      <c r="C857" s="59"/>
      <c r="D857" s="59"/>
      <c r="E857" s="59"/>
      <c r="F857" s="59"/>
      <c r="G857" s="59"/>
      <c r="H857" s="59"/>
      <c r="I857" s="59"/>
      <c r="J857" s="59"/>
      <c r="K857" s="59"/>
      <c r="L857" s="59"/>
      <c r="M857" s="59"/>
      <c r="N857" s="59"/>
      <c r="O857" s="59"/>
      <c r="P857" s="59"/>
      <c r="Q857" s="59"/>
      <c r="R857" s="59"/>
      <c r="S857" s="59"/>
      <c r="T857" s="59"/>
      <c r="U857" s="59"/>
      <c r="V857" s="59"/>
      <c r="W857" s="59"/>
      <c r="X857" s="59"/>
      <c r="Y857" s="59"/>
      <c r="Z857" s="59"/>
    </row>
    <row r="858" spans="1:26" ht="15.75" customHeight="1">
      <c r="A858" s="59"/>
      <c r="B858" s="59"/>
      <c r="C858" s="59"/>
      <c r="D858" s="59"/>
      <c r="E858" s="59"/>
      <c r="F858" s="59"/>
      <c r="G858" s="59"/>
      <c r="H858" s="59"/>
      <c r="I858" s="59"/>
      <c r="J858" s="59"/>
      <c r="K858" s="59"/>
      <c r="L858" s="59"/>
      <c r="M858" s="59"/>
      <c r="N858" s="59"/>
      <c r="O858" s="59"/>
      <c r="P858" s="59"/>
      <c r="Q858" s="59"/>
      <c r="R858" s="59"/>
      <c r="S858" s="59"/>
      <c r="T858" s="59"/>
      <c r="U858" s="59"/>
      <c r="V858" s="59"/>
      <c r="W858" s="59"/>
      <c r="X858" s="59"/>
      <c r="Y858" s="59"/>
      <c r="Z858" s="59"/>
    </row>
    <row r="859" spans="1:26" ht="15.75" customHeight="1">
      <c r="A859" s="59"/>
      <c r="B859" s="59"/>
      <c r="C859" s="59"/>
      <c r="D859" s="59"/>
      <c r="E859" s="59"/>
      <c r="F859" s="59"/>
      <c r="G859" s="59"/>
      <c r="H859" s="59"/>
      <c r="I859" s="59"/>
      <c r="J859" s="59"/>
      <c r="K859" s="59"/>
      <c r="L859" s="59"/>
      <c r="M859" s="59"/>
      <c r="N859" s="59"/>
      <c r="O859" s="59"/>
      <c r="P859" s="59"/>
      <c r="Q859" s="59"/>
      <c r="R859" s="59"/>
      <c r="S859" s="59"/>
      <c r="T859" s="59"/>
      <c r="U859" s="59"/>
      <c r="V859" s="59"/>
      <c r="W859" s="59"/>
      <c r="X859" s="59"/>
      <c r="Y859" s="59"/>
      <c r="Z859" s="59"/>
    </row>
    <row r="860" spans="1:26" ht="15.75" customHeight="1">
      <c r="A860" s="59"/>
      <c r="B860" s="59"/>
      <c r="C860" s="59"/>
      <c r="D860" s="59"/>
      <c r="E860" s="59"/>
      <c r="F860" s="59"/>
      <c r="G860" s="59"/>
      <c r="H860" s="59"/>
      <c r="I860" s="59"/>
      <c r="J860" s="59"/>
      <c r="K860" s="59"/>
      <c r="L860" s="59"/>
      <c r="M860" s="59"/>
      <c r="N860" s="59"/>
      <c r="O860" s="59"/>
      <c r="P860" s="59"/>
      <c r="Q860" s="59"/>
      <c r="R860" s="59"/>
      <c r="S860" s="59"/>
      <c r="T860" s="59"/>
      <c r="U860" s="59"/>
      <c r="V860" s="59"/>
      <c r="W860" s="59"/>
      <c r="X860" s="59"/>
      <c r="Y860" s="59"/>
      <c r="Z860" s="59"/>
    </row>
    <row r="861" spans="1:26" ht="15.75" customHeight="1">
      <c r="A861" s="59"/>
      <c r="B861" s="59"/>
      <c r="C861" s="59"/>
      <c r="D861" s="59"/>
      <c r="E861" s="59"/>
      <c r="F861" s="59"/>
      <c r="G861" s="59"/>
      <c r="H861" s="59"/>
      <c r="I861" s="59"/>
      <c r="J861" s="59"/>
      <c r="K861" s="59"/>
      <c r="L861" s="59"/>
      <c r="M861" s="59"/>
      <c r="N861" s="59"/>
      <c r="O861" s="59"/>
      <c r="P861" s="59"/>
      <c r="Q861" s="59"/>
      <c r="R861" s="59"/>
      <c r="S861" s="59"/>
      <c r="T861" s="59"/>
      <c r="U861" s="59"/>
      <c r="V861" s="59"/>
      <c r="W861" s="59"/>
      <c r="X861" s="59"/>
      <c r="Y861" s="59"/>
      <c r="Z861" s="59"/>
    </row>
    <row r="862" spans="1:26" ht="15.75" customHeight="1">
      <c r="A862" s="59"/>
      <c r="B862" s="59"/>
      <c r="C862" s="59"/>
      <c r="D862" s="59"/>
      <c r="E862" s="59"/>
      <c r="F862" s="59"/>
      <c r="G862" s="59"/>
      <c r="H862" s="59"/>
      <c r="I862" s="59"/>
      <c r="J862" s="59"/>
      <c r="K862" s="59"/>
      <c r="L862" s="59"/>
      <c r="M862" s="59"/>
      <c r="N862" s="59"/>
      <c r="O862" s="59"/>
      <c r="P862" s="59"/>
      <c r="Q862" s="59"/>
      <c r="R862" s="59"/>
      <c r="S862" s="59"/>
      <c r="T862" s="59"/>
      <c r="U862" s="59"/>
      <c r="V862" s="59"/>
      <c r="W862" s="59"/>
      <c r="X862" s="59"/>
      <c r="Y862" s="59"/>
      <c r="Z862" s="59"/>
    </row>
    <row r="863" spans="1:26" ht="15.75" customHeight="1">
      <c r="A863" s="59"/>
      <c r="B863" s="59"/>
      <c r="C863" s="59"/>
      <c r="D863" s="59"/>
      <c r="E863" s="59"/>
      <c r="F863" s="59"/>
      <c r="G863" s="59"/>
      <c r="H863" s="59"/>
      <c r="I863" s="59"/>
      <c r="J863" s="59"/>
      <c r="K863" s="59"/>
      <c r="L863" s="59"/>
      <c r="M863" s="59"/>
      <c r="N863" s="59"/>
      <c r="O863" s="59"/>
      <c r="P863" s="59"/>
      <c r="Q863" s="59"/>
      <c r="R863" s="59"/>
      <c r="S863" s="59"/>
      <c r="T863" s="59"/>
      <c r="U863" s="59"/>
      <c r="V863" s="59"/>
      <c r="W863" s="59"/>
      <c r="X863" s="59"/>
      <c r="Y863" s="59"/>
      <c r="Z863" s="59"/>
    </row>
    <row r="864" spans="1:26" ht="15.75" customHeight="1">
      <c r="A864" s="59"/>
      <c r="B864" s="59"/>
      <c r="C864" s="59"/>
      <c r="D864" s="59"/>
      <c r="E864" s="59"/>
      <c r="F864" s="59"/>
      <c r="G864" s="59"/>
      <c r="H864" s="59"/>
      <c r="I864" s="59"/>
      <c r="J864" s="59"/>
      <c r="K864" s="59"/>
      <c r="L864" s="59"/>
      <c r="M864" s="59"/>
      <c r="N864" s="59"/>
      <c r="O864" s="59"/>
      <c r="P864" s="59"/>
      <c r="Q864" s="59"/>
      <c r="R864" s="59"/>
      <c r="S864" s="59"/>
      <c r="T864" s="59"/>
      <c r="U864" s="59"/>
      <c r="V864" s="59"/>
      <c r="W864" s="59"/>
      <c r="X864" s="59"/>
      <c r="Y864" s="59"/>
      <c r="Z864" s="59"/>
    </row>
    <row r="865" spans="1:26" ht="15.75" customHeight="1">
      <c r="A865" s="59"/>
      <c r="B865" s="59"/>
      <c r="C865" s="59"/>
      <c r="D865" s="59"/>
      <c r="E865" s="59"/>
      <c r="F865" s="59"/>
      <c r="G865" s="59"/>
      <c r="H865" s="59"/>
      <c r="I865" s="59"/>
      <c r="J865" s="59"/>
      <c r="K865" s="59"/>
      <c r="L865" s="59"/>
      <c r="M865" s="59"/>
      <c r="N865" s="59"/>
      <c r="O865" s="59"/>
      <c r="P865" s="59"/>
      <c r="Q865" s="59"/>
      <c r="R865" s="59"/>
      <c r="S865" s="59"/>
      <c r="T865" s="59"/>
      <c r="U865" s="59"/>
      <c r="V865" s="59"/>
      <c r="W865" s="59"/>
      <c r="X865" s="59"/>
      <c r="Y865" s="59"/>
      <c r="Z865" s="59"/>
    </row>
    <row r="866" spans="1:26" ht="15.75" customHeight="1">
      <c r="A866" s="59"/>
      <c r="B866" s="59"/>
      <c r="C866" s="59"/>
      <c r="D866" s="59"/>
      <c r="E866" s="59"/>
      <c r="F866" s="59"/>
      <c r="G866" s="59"/>
      <c r="H866" s="59"/>
      <c r="I866" s="59"/>
      <c r="J866" s="59"/>
      <c r="K866" s="59"/>
      <c r="L866" s="59"/>
      <c r="M866" s="59"/>
      <c r="N866" s="59"/>
      <c r="O866" s="59"/>
      <c r="P866" s="59"/>
      <c r="Q866" s="59"/>
      <c r="R866" s="59"/>
      <c r="S866" s="59"/>
      <c r="T866" s="59"/>
      <c r="U866" s="59"/>
      <c r="V866" s="59"/>
      <c r="W866" s="59"/>
      <c r="X866" s="59"/>
      <c r="Y866" s="59"/>
      <c r="Z866" s="59"/>
    </row>
    <row r="867" spans="1:26" ht="15.75" customHeight="1">
      <c r="A867" s="59"/>
      <c r="B867" s="59"/>
      <c r="C867" s="59"/>
      <c r="D867" s="59"/>
      <c r="E867" s="59"/>
      <c r="F867" s="59"/>
      <c r="G867" s="59"/>
      <c r="H867" s="59"/>
      <c r="I867" s="59"/>
      <c r="J867" s="59"/>
      <c r="K867" s="59"/>
      <c r="L867" s="59"/>
      <c r="M867" s="59"/>
      <c r="N867" s="59"/>
      <c r="O867" s="59"/>
      <c r="P867" s="59"/>
      <c r="Q867" s="59"/>
      <c r="R867" s="59"/>
      <c r="S867" s="59"/>
      <c r="T867" s="59"/>
      <c r="U867" s="59"/>
      <c r="V867" s="59"/>
      <c r="W867" s="59"/>
      <c r="X867" s="59"/>
      <c r="Y867" s="59"/>
      <c r="Z867" s="59"/>
    </row>
    <row r="868" spans="1:26" ht="15.75" customHeight="1">
      <c r="A868" s="59"/>
      <c r="B868" s="59"/>
      <c r="C868" s="59"/>
      <c r="D868" s="59"/>
      <c r="E868" s="59"/>
      <c r="F868" s="59"/>
      <c r="G868" s="59"/>
      <c r="H868" s="59"/>
      <c r="I868" s="59"/>
      <c r="J868" s="59"/>
      <c r="K868" s="59"/>
      <c r="L868" s="59"/>
      <c r="M868" s="59"/>
      <c r="N868" s="59"/>
      <c r="O868" s="59"/>
      <c r="P868" s="59"/>
      <c r="Q868" s="59"/>
      <c r="R868" s="59"/>
      <c r="S868" s="59"/>
      <c r="T868" s="59"/>
      <c r="U868" s="59"/>
      <c r="V868" s="59"/>
      <c r="W868" s="59"/>
      <c r="X868" s="59"/>
      <c r="Y868" s="59"/>
      <c r="Z868" s="59"/>
    </row>
    <row r="869" spans="1:26" ht="15.75" customHeight="1">
      <c r="A869" s="59"/>
      <c r="B869" s="59"/>
      <c r="C869" s="59"/>
      <c r="D869" s="59"/>
      <c r="E869" s="59"/>
      <c r="F869" s="59"/>
      <c r="G869" s="59"/>
      <c r="H869" s="59"/>
      <c r="I869" s="59"/>
      <c r="J869" s="59"/>
      <c r="K869" s="59"/>
      <c r="L869" s="59"/>
      <c r="M869" s="59"/>
      <c r="N869" s="59"/>
      <c r="O869" s="59"/>
      <c r="P869" s="59"/>
      <c r="Q869" s="59"/>
      <c r="R869" s="59"/>
      <c r="S869" s="59"/>
      <c r="T869" s="59"/>
      <c r="U869" s="59"/>
      <c r="V869" s="59"/>
      <c r="W869" s="59"/>
      <c r="X869" s="59"/>
      <c r="Y869" s="59"/>
      <c r="Z869" s="59"/>
    </row>
    <row r="870" spans="1:26" ht="15.75" customHeight="1">
      <c r="A870" s="59"/>
      <c r="B870" s="59"/>
      <c r="C870" s="59"/>
      <c r="D870" s="59"/>
      <c r="E870" s="59"/>
      <c r="F870" s="59"/>
      <c r="G870" s="59"/>
      <c r="H870" s="59"/>
      <c r="I870" s="59"/>
      <c r="J870" s="59"/>
      <c r="K870" s="59"/>
      <c r="L870" s="59"/>
      <c r="M870" s="59"/>
      <c r="N870" s="59"/>
      <c r="O870" s="59"/>
      <c r="P870" s="59"/>
      <c r="Q870" s="59"/>
      <c r="R870" s="59"/>
      <c r="S870" s="59"/>
      <c r="T870" s="59"/>
      <c r="U870" s="59"/>
      <c r="V870" s="59"/>
      <c r="W870" s="59"/>
      <c r="X870" s="59"/>
      <c r="Y870" s="59"/>
      <c r="Z870" s="59"/>
    </row>
    <row r="871" spans="1:26" ht="15.75" customHeight="1">
      <c r="A871" s="59"/>
      <c r="B871" s="59"/>
      <c r="C871" s="59"/>
      <c r="D871" s="59"/>
      <c r="E871" s="59"/>
      <c r="F871" s="59"/>
      <c r="G871" s="59"/>
      <c r="H871" s="59"/>
      <c r="I871" s="59"/>
      <c r="J871" s="59"/>
      <c r="K871" s="59"/>
      <c r="L871" s="59"/>
      <c r="M871" s="59"/>
      <c r="N871" s="59"/>
      <c r="O871" s="59"/>
      <c r="P871" s="59"/>
      <c r="Q871" s="59"/>
      <c r="R871" s="59"/>
      <c r="S871" s="59"/>
      <c r="T871" s="59"/>
      <c r="U871" s="59"/>
      <c r="V871" s="59"/>
      <c r="W871" s="59"/>
      <c r="X871" s="59"/>
      <c r="Y871" s="59"/>
      <c r="Z871" s="59"/>
    </row>
    <row r="872" spans="1:26" ht="15.75" customHeight="1">
      <c r="A872" s="59"/>
      <c r="B872" s="59"/>
      <c r="C872" s="59"/>
      <c r="D872" s="59"/>
      <c r="E872" s="59"/>
      <c r="F872" s="59"/>
      <c r="G872" s="59"/>
      <c r="H872" s="59"/>
      <c r="I872" s="59"/>
      <c r="J872" s="59"/>
      <c r="K872" s="59"/>
      <c r="L872" s="59"/>
      <c r="M872" s="59"/>
      <c r="N872" s="59"/>
      <c r="O872" s="59"/>
      <c r="P872" s="59"/>
      <c r="Q872" s="59"/>
      <c r="R872" s="59"/>
      <c r="S872" s="59"/>
      <c r="T872" s="59"/>
      <c r="U872" s="59"/>
      <c r="V872" s="59"/>
      <c r="W872" s="59"/>
      <c r="X872" s="59"/>
      <c r="Y872" s="59"/>
      <c r="Z872" s="59"/>
    </row>
    <row r="873" spans="1:26" ht="15.75" customHeight="1">
      <c r="A873" s="59"/>
      <c r="B873" s="59"/>
      <c r="C873" s="59"/>
      <c r="D873" s="59"/>
      <c r="E873" s="59"/>
      <c r="F873" s="59"/>
      <c r="G873" s="59"/>
      <c r="H873" s="59"/>
      <c r="I873" s="59"/>
      <c r="J873" s="59"/>
      <c r="K873" s="59"/>
      <c r="L873" s="59"/>
      <c r="M873" s="59"/>
      <c r="N873" s="59"/>
      <c r="O873" s="59"/>
      <c r="P873" s="59"/>
      <c r="Q873" s="59"/>
      <c r="R873" s="59"/>
      <c r="S873" s="59"/>
      <c r="T873" s="59"/>
      <c r="U873" s="59"/>
      <c r="V873" s="59"/>
      <c r="W873" s="59"/>
      <c r="X873" s="59"/>
      <c r="Y873" s="59"/>
      <c r="Z873" s="59"/>
    </row>
    <row r="874" spans="1:26" ht="15.75" customHeight="1">
      <c r="A874" s="59"/>
      <c r="B874" s="59"/>
      <c r="C874" s="59"/>
      <c r="D874" s="59"/>
      <c r="E874" s="59"/>
      <c r="F874" s="59"/>
      <c r="G874" s="59"/>
      <c r="H874" s="59"/>
      <c r="I874" s="59"/>
      <c r="J874" s="59"/>
      <c r="K874" s="59"/>
      <c r="L874" s="59"/>
      <c r="M874" s="59"/>
      <c r="N874" s="59"/>
      <c r="O874" s="59"/>
      <c r="P874" s="59"/>
      <c r="Q874" s="59"/>
      <c r="R874" s="59"/>
      <c r="S874" s="59"/>
      <c r="T874" s="59"/>
      <c r="U874" s="59"/>
      <c r="V874" s="59"/>
      <c r="W874" s="59"/>
      <c r="X874" s="59"/>
      <c r="Y874" s="59"/>
      <c r="Z874" s="59"/>
    </row>
    <row r="875" spans="1:26" ht="15.75" customHeight="1">
      <c r="A875" s="59"/>
      <c r="B875" s="59"/>
      <c r="C875" s="59"/>
      <c r="D875" s="59"/>
      <c r="E875" s="59"/>
      <c r="F875" s="59"/>
      <c r="G875" s="59"/>
      <c r="H875" s="59"/>
      <c r="I875" s="59"/>
      <c r="J875" s="59"/>
      <c r="K875" s="59"/>
      <c r="L875" s="59"/>
      <c r="M875" s="59"/>
      <c r="N875" s="59"/>
      <c r="O875" s="59"/>
      <c r="P875" s="59"/>
      <c r="Q875" s="59"/>
      <c r="R875" s="59"/>
      <c r="S875" s="59"/>
      <c r="T875" s="59"/>
      <c r="U875" s="59"/>
      <c r="V875" s="59"/>
      <c r="W875" s="59"/>
      <c r="X875" s="59"/>
      <c r="Y875" s="59"/>
      <c r="Z875" s="59"/>
    </row>
    <row r="876" spans="1:26" ht="15.75" customHeight="1">
      <c r="A876" s="59"/>
      <c r="B876" s="59"/>
      <c r="C876" s="59"/>
      <c r="D876" s="59"/>
      <c r="E876" s="59"/>
      <c r="F876" s="59"/>
      <c r="G876" s="59"/>
      <c r="H876" s="59"/>
      <c r="I876" s="59"/>
      <c r="J876" s="59"/>
      <c r="K876" s="59"/>
      <c r="L876" s="59"/>
      <c r="M876" s="59"/>
      <c r="N876" s="59"/>
      <c r="O876" s="59"/>
      <c r="P876" s="59"/>
      <c r="Q876" s="59"/>
      <c r="R876" s="59"/>
      <c r="S876" s="59"/>
      <c r="T876" s="59"/>
      <c r="U876" s="59"/>
      <c r="V876" s="59"/>
      <c r="W876" s="59"/>
      <c r="X876" s="59"/>
      <c r="Y876" s="59"/>
      <c r="Z876" s="59"/>
    </row>
    <row r="877" spans="1:26" ht="15.75" customHeight="1">
      <c r="A877" s="59"/>
      <c r="B877" s="59"/>
      <c r="C877" s="59"/>
      <c r="D877" s="59"/>
      <c r="E877" s="59"/>
      <c r="F877" s="59"/>
      <c r="G877" s="59"/>
      <c r="H877" s="59"/>
      <c r="I877" s="59"/>
      <c r="J877" s="59"/>
      <c r="K877" s="59"/>
      <c r="L877" s="59"/>
      <c r="M877" s="59"/>
      <c r="N877" s="59"/>
      <c r="O877" s="59"/>
      <c r="P877" s="59"/>
      <c r="Q877" s="59"/>
      <c r="R877" s="59"/>
      <c r="S877" s="59"/>
      <c r="T877" s="59"/>
      <c r="U877" s="59"/>
      <c r="V877" s="59"/>
      <c r="W877" s="59"/>
      <c r="X877" s="59"/>
      <c r="Y877" s="59"/>
      <c r="Z877" s="59"/>
    </row>
    <row r="878" spans="1:26" ht="15.75" customHeight="1">
      <c r="A878" s="59"/>
      <c r="B878" s="59"/>
      <c r="C878" s="59"/>
      <c r="D878" s="59"/>
      <c r="E878" s="59"/>
      <c r="F878" s="59"/>
      <c r="G878" s="59"/>
      <c r="H878" s="59"/>
      <c r="I878" s="59"/>
      <c r="J878" s="59"/>
      <c r="K878" s="59"/>
      <c r="L878" s="59"/>
      <c r="M878" s="59"/>
      <c r="N878" s="59"/>
      <c r="O878" s="59"/>
      <c r="P878" s="59"/>
      <c r="Q878" s="59"/>
      <c r="R878" s="59"/>
      <c r="S878" s="59"/>
      <c r="T878" s="59"/>
      <c r="U878" s="59"/>
      <c r="V878" s="59"/>
      <c r="W878" s="59"/>
      <c r="X878" s="59"/>
      <c r="Y878" s="59"/>
      <c r="Z878" s="59"/>
    </row>
    <row r="879" spans="1:26" ht="15.75" customHeight="1">
      <c r="A879" s="59"/>
      <c r="B879" s="59"/>
      <c r="C879" s="59"/>
      <c r="D879" s="59"/>
      <c r="E879" s="59"/>
      <c r="F879" s="59"/>
      <c r="G879" s="59"/>
      <c r="H879" s="59"/>
      <c r="I879" s="59"/>
      <c r="J879" s="59"/>
      <c r="K879" s="59"/>
      <c r="L879" s="59"/>
      <c r="M879" s="59"/>
      <c r="N879" s="59"/>
      <c r="O879" s="59"/>
      <c r="P879" s="59"/>
      <c r="Q879" s="59"/>
      <c r="R879" s="59"/>
      <c r="S879" s="59"/>
      <c r="T879" s="59"/>
      <c r="U879" s="59"/>
      <c r="V879" s="59"/>
      <c r="W879" s="59"/>
      <c r="X879" s="59"/>
      <c r="Y879" s="59"/>
      <c r="Z879" s="59"/>
    </row>
    <row r="880" spans="1:26" ht="15.75" customHeight="1">
      <c r="A880" s="59"/>
      <c r="B880" s="59"/>
      <c r="C880" s="59"/>
      <c r="D880" s="59"/>
      <c r="E880" s="59"/>
      <c r="F880" s="59"/>
      <c r="G880" s="59"/>
      <c r="H880" s="59"/>
      <c r="I880" s="59"/>
      <c r="J880" s="59"/>
      <c r="K880" s="59"/>
      <c r="L880" s="59"/>
      <c r="M880" s="59"/>
      <c r="N880" s="59"/>
      <c r="O880" s="59"/>
      <c r="P880" s="59"/>
      <c r="Q880" s="59"/>
      <c r="R880" s="59"/>
      <c r="S880" s="59"/>
      <c r="T880" s="59"/>
      <c r="U880" s="59"/>
      <c r="V880" s="59"/>
      <c r="W880" s="59"/>
      <c r="X880" s="59"/>
      <c r="Y880" s="59"/>
      <c r="Z880" s="59"/>
    </row>
    <row r="881" spans="1:26" ht="15.75" customHeight="1">
      <c r="A881" s="59"/>
      <c r="B881" s="59"/>
      <c r="C881" s="59"/>
      <c r="D881" s="59"/>
      <c r="E881" s="59"/>
      <c r="F881" s="59"/>
      <c r="G881" s="59"/>
      <c r="H881" s="59"/>
      <c r="I881" s="59"/>
      <c r="J881" s="59"/>
      <c r="K881" s="59"/>
      <c r="L881" s="59"/>
      <c r="M881" s="59"/>
      <c r="N881" s="59"/>
      <c r="O881" s="59"/>
      <c r="P881" s="59"/>
      <c r="Q881" s="59"/>
      <c r="R881" s="59"/>
      <c r="S881" s="59"/>
      <c r="T881" s="59"/>
      <c r="U881" s="59"/>
      <c r="V881" s="59"/>
      <c r="W881" s="59"/>
      <c r="X881" s="59"/>
      <c r="Y881" s="59"/>
      <c r="Z881" s="59"/>
    </row>
    <row r="882" spans="1:26" ht="15.75" customHeight="1">
      <c r="A882" s="59"/>
      <c r="B882" s="59"/>
      <c r="C882" s="59"/>
      <c r="D882" s="59"/>
      <c r="E882" s="59"/>
      <c r="F882" s="59"/>
      <c r="G882" s="59"/>
      <c r="H882" s="59"/>
      <c r="I882" s="59"/>
      <c r="J882" s="59"/>
      <c r="K882" s="59"/>
      <c r="L882" s="59"/>
      <c r="M882" s="59"/>
      <c r="N882" s="59"/>
      <c r="O882" s="59"/>
      <c r="P882" s="59"/>
      <c r="Q882" s="59"/>
      <c r="R882" s="59"/>
      <c r="S882" s="59"/>
      <c r="T882" s="59"/>
      <c r="U882" s="59"/>
      <c r="V882" s="59"/>
      <c r="W882" s="59"/>
      <c r="X882" s="59"/>
      <c r="Y882" s="59"/>
      <c r="Z882" s="59"/>
    </row>
    <row r="883" spans="1:26" ht="15.75" customHeight="1">
      <c r="A883" s="59"/>
      <c r="B883" s="59"/>
      <c r="C883" s="59"/>
      <c r="D883" s="59"/>
      <c r="E883" s="59"/>
      <c r="F883" s="59"/>
      <c r="G883" s="59"/>
      <c r="H883" s="59"/>
      <c r="I883" s="59"/>
      <c r="J883" s="59"/>
      <c r="K883" s="59"/>
      <c r="L883" s="59"/>
      <c r="M883" s="59"/>
      <c r="N883" s="59"/>
      <c r="O883" s="59"/>
      <c r="P883" s="59"/>
      <c r="Q883" s="59"/>
      <c r="R883" s="59"/>
      <c r="S883" s="59"/>
      <c r="T883" s="59"/>
      <c r="U883" s="59"/>
      <c r="V883" s="59"/>
      <c r="W883" s="59"/>
      <c r="X883" s="59"/>
      <c r="Y883" s="59"/>
      <c r="Z883" s="59"/>
    </row>
    <row r="884" spans="1:26" ht="15.75" customHeight="1">
      <c r="A884" s="59"/>
      <c r="B884" s="59"/>
      <c r="C884" s="59"/>
      <c r="D884" s="59"/>
      <c r="E884" s="59"/>
      <c r="F884" s="59"/>
      <c r="G884" s="59"/>
      <c r="H884" s="59"/>
      <c r="I884" s="59"/>
      <c r="J884" s="59"/>
      <c r="K884" s="59"/>
      <c r="L884" s="59"/>
      <c r="M884" s="59"/>
      <c r="N884" s="59"/>
      <c r="O884" s="59"/>
      <c r="P884" s="59"/>
      <c r="Q884" s="59"/>
      <c r="R884" s="59"/>
      <c r="S884" s="59"/>
      <c r="T884" s="59"/>
      <c r="U884" s="59"/>
      <c r="V884" s="59"/>
      <c r="W884" s="59"/>
      <c r="X884" s="59"/>
      <c r="Y884" s="59"/>
      <c r="Z884" s="59"/>
    </row>
    <row r="885" spans="1:26" ht="15.75" customHeight="1">
      <c r="A885" s="59"/>
      <c r="B885" s="59"/>
      <c r="C885" s="59"/>
      <c r="D885" s="59"/>
      <c r="E885" s="59"/>
      <c r="F885" s="59"/>
      <c r="G885" s="59"/>
      <c r="H885" s="59"/>
      <c r="I885" s="59"/>
      <c r="J885" s="59"/>
      <c r="K885" s="59"/>
      <c r="L885" s="59"/>
      <c r="M885" s="59"/>
      <c r="N885" s="59"/>
      <c r="O885" s="59"/>
      <c r="P885" s="59"/>
      <c r="Q885" s="59"/>
      <c r="R885" s="59"/>
      <c r="S885" s="59"/>
      <c r="T885" s="59"/>
      <c r="U885" s="59"/>
      <c r="V885" s="59"/>
      <c r="W885" s="59"/>
      <c r="X885" s="59"/>
      <c r="Y885" s="59"/>
      <c r="Z885" s="59"/>
    </row>
    <row r="886" spans="1:26" ht="15.75" customHeight="1">
      <c r="A886" s="59"/>
      <c r="B886" s="59"/>
      <c r="C886" s="59"/>
      <c r="D886" s="59"/>
      <c r="E886" s="59"/>
      <c r="F886" s="59"/>
      <c r="G886" s="59"/>
      <c r="H886" s="59"/>
      <c r="I886" s="59"/>
      <c r="J886" s="59"/>
      <c r="K886" s="59"/>
      <c r="L886" s="59"/>
      <c r="M886" s="59"/>
      <c r="N886" s="59"/>
      <c r="O886" s="59"/>
      <c r="P886" s="59"/>
      <c r="Q886" s="59"/>
      <c r="R886" s="59"/>
      <c r="S886" s="59"/>
      <c r="T886" s="59"/>
      <c r="U886" s="59"/>
      <c r="V886" s="59"/>
      <c r="W886" s="59"/>
      <c r="X886" s="59"/>
      <c r="Y886" s="59"/>
      <c r="Z886" s="59"/>
    </row>
    <row r="887" spans="1:26" ht="15.75" customHeight="1">
      <c r="A887" s="59"/>
      <c r="B887" s="59"/>
      <c r="C887" s="59"/>
      <c r="D887" s="59"/>
      <c r="E887" s="59"/>
      <c r="F887" s="59"/>
      <c r="G887" s="59"/>
      <c r="H887" s="59"/>
      <c r="I887" s="59"/>
      <c r="J887" s="59"/>
      <c r="K887" s="59"/>
      <c r="L887" s="59"/>
      <c r="M887" s="59"/>
      <c r="N887" s="59"/>
      <c r="O887" s="59"/>
      <c r="P887" s="59"/>
      <c r="Q887" s="59"/>
      <c r="R887" s="59"/>
      <c r="S887" s="59"/>
      <c r="T887" s="59"/>
      <c r="U887" s="59"/>
      <c r="V887" s="59"/>
      <c r="W887" s="59"/>
      <c r="X887" s="59"/>
      <c r="Y887" s="59"/>
      <c r="Z887" s="59"/>
    </row>
    <row r="888" spans="1:26" ht="15.75" customHeight="1">
      <c r="A888" s="59"/>
      <c r="B888" s="59"/>
      <c r="C888" s="59"/>
      <c r="D888" s="59"/>
      <c r="E888" s="59"/>
      <c r="F888" s="59"/>
      <c r="G888" s="59"/>
      <c r="H888" s="59"/>
      <c r="I888" s="59"/>
      <c r="J888" s="59"/>
      <c r="K888" s="59"/>
      <c r="L888" s="59"/>
      <c r="M888" s="59"/>
      <c r="N888" s="59"/>
      <c r="O888" s="59"/>
      <c r="P888" s="59"/>
      <c r="Q888" s="59"/>
      <c r="R888" s="59"/>
      <c r="S888" s="59"/>
      <c r="T888" s="59"/>
      <c r="U888" s="59"/>
      <c r="V888" s="59"/>
      <c r="W888" s="59"/>
      <c r="X888" s="59"/>
      <c r="Y888" s="59"/>
      <c r="Z888" s="59"/>
    </row>
    <row r="889" spans="1:26" ht="15.75" customHeight="1">
      <c r="A889" s="59"/>
      <c r="B889" s="59"/>
      <c r="C889" s="59"/>
      <c r="D889" s="59"/>
      <c r="E889" s="59"/>
      <c r="F889" s="59"/>
      <c r="G889" s="59"/>
      <c r="H889" s="59"/>
      <c r="I889" s="59"/>
      <c r="J889" s="59"/>
      <c r="K889" s="59"/>
      <c r="L889" s="59"/>
      <c r="M889" s="59"/>
      <c r="N889" s="59"/>
      <c r="O889" s="59"/>
      <c r="P889" s="59"/>
      <c r="Q889" s="59"/>
      <c r="R889" s="59"/>
      <c r="S889" s="59"/>
      <c r="T889" s="59"/>
      <c r="U889" s="59"/>
      <c r="V889" s="59"/>
      <c r="W889" s="59"/>
      <c r="X889" s="59"/>
      <c r="Y889" s="59"/>
      <c r="Z889" s="59"/>
    </row>
    <row r="890" spans="1:26" ht="15.75" customHeight="1">
      <c r="A890" s="59"/>
      <c r="B890" s="59"/>
      <c r="C890" s="59"/>
      <c r="D890" s="59"/>
      <c r="E890" s="59"/>
      <c r="F890" s="59"/>
      <c r="G890" s="59"/>
      <c r="H890" s="59"/>
      <c r="I890" s="59"/>
      <c r="J890" s="59"/>
      <c r="K890" s="59"/>
      <c r="L890" s="59"/>
      <c r="M890" s="59"/>
      <c r="N890" s="59"/>
      <c r="O890" s="59"/>
      <c r="P890" s="59"/>
      <c r="Q890" s="59"/>
      <c r="R890" s="59"/>
      <c r="S890" s="59"/>
      <c r="T890" s="59"/>
      <c r="U890" s="59"/>
      <c r="V890" s="59"/>
      <c r="W890" s="59"/>
      <c r="X890" s="59"/>
      <c r="Y890" s="59"/>
      <c r="Z890" s="59"/>
    </row>
    <row r="891" spans="1:26" ht="15.75" customHeight="1">
      <c r="A891" s="59"/>
      <c r="B891" s="59"/>
      <c r="C891" s="59"/>
      <c r="D891" s="59"/>
      <c r="E891" s="59"/>
      <c r="F891" s="59"/>
      <c r="G891" s="59"/>
      <c r="H891" s="59"/>
      <c r="I891" s="59"/>
      <c r="J891" s="59"/>
      <c r="K891" s="59"/>
      <c r="L891" s="59"/>
      <c r="M891" s="59"/>
      <c r="N891" s="59"/>
      <c r="O891" s="59"/>
      <c r="P891" s="59"/>
      <c r="Q891" s="59"/>
      <c r="R891" s="59"/>
      <c r="S891" s="59"/>
      <c r="T891" s="59"/>
      <c r="U891" s="59"/>
      <c r="V891" s="59"/>
      <c r="W891" s="59"/>
      <c r="X891" s="59"/>
      <c r="Y891" s="59"/>
      <c r="Z891" s="59"/>
    </row>
    <row r="892" spans="1:26" ht="15.75" customHeight="1">
      <c r="A892" s="59"/>
      <c r="B892" s="59"/>
      <c r="C892" s="59"/>
      <c r="D892" s="59"/>
      <c r="E892" s="59"/>
      <c r="F892" s="59"/>
      <c r="G892" s="59"/>
      <c r="H892" s="59"/>
      <c r="I892" s="59"/>
      <c r="J892" s="59"/>
      <c r="K892" s="59"/>
      <c r="L892" s="59"/>
      <c r="M892" s="59"/>
      <c r="N892" s="59"/>
      <c r="O892" s="59"/>
      <c r="P892" s="59"/>
      <c r="Q892" s="59"/>
      <c r="R892" s="59"/>
      <c r="S892" s="59"/>
      <c r="T892" s="59"/>
      <c r="U892" s="59"/>
      <c r="V892" s="59"/>
      <c r="W892" s="59"/>
      <c r="X892" s="59"/>
      <c r="Y892" s="59"/>
      <c r="Z892" s="59"/>
    </row>
    <row r="893" spans="1:26" ht="15.75" customHeight="1">
      <c r="A893" s="59"/>
      <c r="B893" s="59"/>
      <c r="C893" s="59"/>
      <c r="D893" s="59"/>
      <c r="E893" s="59"/>
      <c r="F893" s="59"/>
      <c r="G893" s="59"/>
      <c r="H893" s="59"/>
      <c r="I893" s="59"/>
      <c r="J893" s="59"/>
      <c r="K893" s="59"/>
      <c r="L893" s="59"/>
      <c r="M893" s="59"/>
      <c r="N893" s="59"/>
      <c r="O893" s="59"/>
      <c r="P893" s="59"/>
      <c r="Q893" s="59"/>
      <c r="R893" s="59"/>
      <c r="S893" s="59"/>
      <c r="T893" s="59"/>
      <c r="U893" s="59"/>
      <c r="V893" s="59"/>
      <c r="W893" s="59"/>
      <c r="X893" s="59"/>
      <c r="Y893" s="59"/>
      <c r="Z893" s="59"/>
    </row>
    <row r="894" spans="1:26" ht="15.75" customHeight="1">
      <c r="A894" s="59"/>
      <c r="B894" s="59"/>
      <c r="C894" s="59"/>
      <c r="D894" s="59"/>
      <c r="E894" s="59"/>
      <c r="F894" s="59"/>
      <c r="G894" s="59"/>
      <c r="H894" s="59"/>
      <c r="I894" s="59"/>
      <c r="J894" s="59"/>
      <c r="K894" s="59"/>
      <c r="L894" s="59"/>
      <c r="M894" s="59"/>
      <c r="N894" s="59"/>
      <c r="O894" s="59"/>
      <c r="P894" s="59"/>
      <c r="Q894" s="59"/>
      <c r="R894" s="59"/>
      <c r="S894" s="59"/>
      <c r="T894" s="59"/>
      <c r="U894" s="59"/>
      <c r="V894" s="59"/>
      <c r="W894" s="59"/>
      <c r="X894" s="59"/>
      <c r="Y894" s="59"/>
      <c r="Z894" s="59"/>
    </row>
    <row r="895" spans="1:26" ht="15.75" customHeight="1">
      <c r="A895" s="59"/>
      <c r="B895" s="59"/>
      <c r="C895" s="59"/>
      <c r="D895" s="59"/>
      <c r="E895" s="59"/>
      <c r="F895" s="59"/>
      <c r="G895" s="59"/>
      <c r="H895" s="59"/>
      <c r="I895" s="59"/>
      <c r="J895" s="59"/>
      <c r="K895" s="59"/>
      <c r="L895" s="59"/>
      <c r="M895" s="59"/>
      <c r="N895" s="59"/>
      <c r="O895" s="59"/>
      <c r="P895" s="59"/>
      <c r="Q895" s="59"/>
      <c r="R895" s="59"/>
      <c r="S895" s="59"/>
      <c r="T895" s="59"/>
      <c r="U895" s="59"/>
      <c r="V895" s="59"/>
      <c r="W895" s="59"/>
      <c r="X895" s="59"/>
      <c r="Y895" s="59"/>
      <c r="Z895" s="59"/>
    </row>
    <row r="896" spans="1:26" ht="15.75" customHeight="1">
      <c r="A896" s="59"/>
      <c r="B896" s="59"/>
      <c r="C896" s="59"/>
      <c r="D896" s="59"/>
      <c r="E896" s="59"/>
      <c r="F896" s="59"/>
      <c r="G896" s="59"/>
      <c r="H896" s="59"/>
      <c r="I896" s="59"/>
      <c r="J896" s="59"/>
      <c r="K896" s="59"/>
      <c r="L896" s="59"/>
      <c r="M896" s="59"/>
      <c r="N896" s="59"/>
      <c r="O896" s="59"/>
      <c r="P896" s="59"/>
      <c r="Q896" s="59"/>
      <c r="R896" s="59"/>
      <c r="S896" s="59"/>
      <c r="T896" s="59"/>
      <c r="U896" s="59"/>
      <c r="V896" s="59"/>
      <c r="W896" s="59"/>
      <c r="X896" s="59"/>
      <c r="Y896" s="59"/>
      <c r="Z896" s="59"/>
    </row>
    <row r="897" spans="1:26" ht="15.75" customHeight="1">
      <c r="A897" s="59"/>
      <c r="B897" s="59"/>
      <c r="C897" s="59"/>
      <c r="D897" s="59"/>
      <c r="E897" s="59"/>
      <c r="F897" s="59"/>
      <c r="G897" s="59"/>
      <c r="H897" s="59"/>
      <c r="I897" s="59"/>
      <c r="J897" s="59"/>
      <c r="K897" s="59"/>
      <c r="L897" s="59"/>
      <c r="M897" s="59"/>
      <c r="N897" s="59"/>
      <c r="O897" s="59"/>
      <c r="P897" s="59"/>
      <c r="Q897" s="59"/>
      <c r="R897" s="59"/>
      <c r="S897" s="59"/>
      <c r="T897" s="59"/>
      <c r="U897" s="59"/>
      <c r="V897" s="59"/>
      <c r="W897" s="59"/>
      <c r="X897" s="59"/>
      <c r="Y897" s="59"/>
      <c r="Z897" s="59"/>
    </row>
    <row r="898" spans="1:26" ht="15.75" customHeight="1">
      <c r="A898" s="59"/>
      <c r="B898" s="59"/>
      <c r="C898" s="59"/>
      <c r="D898" s="59"/>
      <c r="E898" s="59"/>
      <c r="F898" s="59"/>
      <c r="G898" s="59"/>
      <c r="H898" s="59"/>
      <c r="I898" s="59"/>
      <c r="J898" s="59"/>
      <c r="K898" s="59"/>
      <c r="L898" s="59"/>
      <c r="M898" s="59"/>
      <c r="N898" s="59"/>
      <c r="O898" s="59"/>
      <c r="P898" s="59"/>
      <c r="Q898" s="59"/>
      <c r="R898" s="59"/>
      <c r="S898" s="59"/>
      <c r="T898" s="59"/>
      <c r="U898" s="59"/>
      <c r="V898" s="59"/>
      <c r="W898" s="59"/>
      <c r="X898" s="59"/>
      <c r="Y898" s="59"/>
      <c r="Z898" s="59"/>
    </row>
    <row r="899" spans="1:26" ht="15.75" customHeight="1">
      <c r="A899" s="59"/>
      <c r="B899" s="59"/>
      <c r="C899" s="59"/>
      <c r="D899" s="59"/>
      <c r="E899" s="59"/>
      <c r="F899" s="59"/>
      <c r="G899" s="59"/>
      <c r="H899" s="59"/>
      <c r="I899" s="59"/>
      <c r="J899" s="59"/>
      <c r="K899" s="59"/>
      <c r="L899" s="59"/>
      <c r="M899" s="59"/>
      <c r="N899" s="59"/>
      <c r="O899" s="59"/>
      <c r="P899" s="59"/>
      <c r="Q899" s="59"/>
      <c r="R899" s="59"/>
      <c r="S899" s="59"/>
      <c r="T899" s="59"/>
      <c r="U899" s="59"/>
      <c r="V899" s="59"/>
      <c r="W899" s="59"/>
      <c r="X899" s="59"/>
      <c r="Y899" s="59"/>
      <c r="Z899" s="59"/>
    </row>
    <row r="900" spans="1:26" ht="15.75" customHeight="1">
      <c r="A900" s="59"/>
      <c r="B900" s="59"/>
      <c r="C900" s="59"/>
      <c r="D900" s="59"/>
      <c r="E900" s="59"/>
      <c r="F900" s="59"/>
      <c r="G900" s="59"/>
      <c r="H900" s="59"/>
      <c r="I900" s="59"/>
      <c r="J900" s="59"/>
      <c r="K900" s="59"/>
      <c r="L900" s="59"/>
      <c r="M900" s="59"/>
      <c r="N900" s="59"/>
      <c r="O900" s="59"/>
      <c r="P900" s="59"/>
      <c r="Q900" s="59"/>
      <c r="R900" s="59"/>
      <c r="S900" s="59"/>
      <c r="T900" s="59"/>
      <c r="U900" s="59"/>
      <c r="V900" s="59"/>
      <c r="W900" s="59"/>
      <c r="X900" s="59"/>
      <c r="Y900" s="59"/>
      <c r="Z900" s="59"/>
    </row>
    <row r="901" spans="1:26" ht="15.75" customHeight="1">
      <c r="A901" s="59"/>
      <c r="B901" s="59"/>
      <c r="C901" s="59"/>
      <c r="D901" s="59"/>
      <c r="E901" s="59"/>
      <c r="F901" s="59"/>
      <c r="G901" s="59"/>
      <c r="H901" s="59"/>
      <c r="I901" s="59"/>
      <c r="J901" s="59"/>
      <c r="K901" s="59"/>
      <c r="L901" s="59"/>
      <c r="M901" s="59"/>
      <c r="N901" s="59"/>
      <c r="O901" s="59"/>
      <c r="P901" s="59"/>
      <c r="Q901" s="59"/>
      <c r="R901" s="59"/>
      <c r="S901" s="59"/>
      <c r="T901" s="59"/>
      <c r="U901" s="59"/>
      <c r="V901" s="59"/>
      <c r="W901" s="59"/>
      <c r="X901" s="59"/>
      <c r="Y901" s="59"/>
      <c r="Z901" s="59"/>
    </row>
    <row r="902" spans="1:26" ht="15.75" customHeight="1">
      <c r="A902" s="59"/>
      <c r="B902" s="59"/>
      <c r="C902" s="59"/>
      <c r="D902" s="59"/>
      <c r="E902" s="59"/>
      <c r="F902" s="59"/>
      <c r="G902" s="59"/>
      <c r="H902" s="59"/>
      <c r="I902" s="59"/>
      <c r="J902" s="59"/>
      <c r="K902" s="59"/>
      <c r="L902" s="59"/>
      <c r="M902" s="59"/>
      <c r="N902" s="59"/>
      <c r="O902" s="59"/>
      <c r="P902" s="59"/>
      <c r="Q902" s="59"/>
      <c r="R902" s="59"/>
      <c r="S902" s="59"/>
      <c r="T902" s="59"/>
      <c r="U902" s="59"/>
      <c r="V902" s="59"/>
      <c r="W902" s="59"/>
      <c r="X902" s="59"/>
      <c r="Y902" s="59"/>
      <c r="Z902" s="59"/>
    </row>
    <row r="903" spans="1:26" ht="15.75" customHeight="1">
      <c r="A903" s="59"/>
      <c r="B903" s="59"/>
      <c r="C903" s="59"/>
      <c r="D903" s="59"/>
      <c r="E903" s="59"/>
      <c r="F903" s="59"/>
      <c r="G903" s="59"/>
      <c r="H903" s="59"/>
      <c r="I903" s="59"/>
      <c r="J903" s="59"/>
      <c r="K903" s="59"/>
      <c r="L903" s="59"/>
      <c r="M903" s="59"/>
      <c r="N903" s="59"/>
      <c r="O903" s="59"/>
      <c r="P903" s="59"/>
      <c r="Q903" s="59"/>
      <c r="R903" s="59"/>
      <c r="S903" s="59"/>
      <c r="T903" s="59"/>
      <c r="U903" s="59"/>
      <c r="V903" s="59"/>
      <c r="W903" s="59"/>
      <c r="X903" s="59"/>
      <c r="Y903" s="59"/>
      <c r="Z903" s="59"/>
    </row>
    <row r="904" spans="1:26" ht="15.75" customHeight="1">
      <c r="A904" s="59"/>
      <c r="B904" s="59"/>
      <c r="C904" s="59"/>
      <c r="D904" s="59"/>
      <c r="E904" s="59"/>
      <c r="F904" s="59"/>
      <c r="G904" s="59"/>
      <c r="H904" s="59"/>
      <c r="I904" s="59"/>
      <c r="J904" s="59"/>
      <c r="K904" s="59"/>
      <c r="L904" s="59"/>
      <c r="M904" s="59"/>
      <c r="N904" s="59"/>
      <c r="O904" s="59"/>
      <c r="P904" s="59"/>
      <c r="Q904" s="59"/>
      <c r="R904" s="59"/>
      <c r="S904" s="59"/>
      <c r="T904" s="59"/>
      <c r="U904" s="59"/>
      <c r="V904" s="59"/>
      <c r="W904" s="59"/>
      <c r="X904" s="59"/>
      <c r="Y904" s="59"/>
      <c r="Z904" s="59"/>
    </row>
    <row r="905" spans="1:26" ht="15.75" customHeight="1">
      <c r="A905" s="59"/>
      <c r="B905" s="59"/>
      <c r="C905" s="59"/>
      <c r="D905" s="59"/>
      <c r="E905" s="59"/>
      <c r="F905" s="59"/>
      <c r="G905" s="59"/>
      <c r="H905" s="59"/>
      <c r="I905" s="59"/>
      <c r="J905" s="59"/>
      <c r="K905" s="59"/>
      <c r="L905" s="59"/>
      <c r="M905" s="59"/>
      <c r="N905" s="59"/>
      <c r="O905" s="59"/>
      <c r="P905" s="59"/>
      <c r="Q905" s="59"/>
      <c r="R905" s="59"/>
      <c r="S905" s="59"/>
      <c r="T905" s="59"/>
      <c r="U905" s="59"/>
      <c r="V905" s="59"/>
      <c r="W905" s="59"/>
      <c r="X905" s="59"/>
      <c r="Y905" s="59"/>
      <c r="Z905" s="59"/>
    </row>
    <row r="906" spans="1:26" ht="15.75" customHeight="1">
      <c r="A906" s="59"/>
      <c r="B906" s="59"/>
      <c r="C906" s="59"/>
      <c r="D906" s="59"/>
      <c r="E906" s="59"/>
      <c r="F906" s="59"/>
      <c r="G906" s="59"/>
      <c r="H906" s="59"/>
      <c r="I906" s="59"/>
      <c r="J906" s="59"/>
      <c r="K906" s="59"/>
      <c r="L906" s="59"/>
      <c r="M906" s="59"/>
      <c r="N906" s="59"/>
      <c r="O906" s="59"/>
      <c r="P906" s="59"/>
      <c r="Q906" s="59"/>
      <c r="R906" s="59"/>
      <c r="S906" s="59"/>
      <c r="T906" s="59"/>
      <c r="U906" s="59"/>
      <c r="V906" s="59"/>
      <c r="W906" s="59"/>
      <c r="X906" s="59"/>
      <c r="Y906" s="59"/>
      <c r="Z906" s="59"/>
    </row>
    <row r="907" spans="1:26" ht="15.75" customHeight="1">
      <c r="A907" s="59"/>
      <c r="B907" s="59"/>
      <c r="C907" s="59"/>
      <c r="D907" s="59"/>
      <c r="E907" s="59"/>
      <c r="F907" s="59"/>
      <c r="G907" s="59"/>
      <c r="H907" s="59"/>
      <c r="I907" s="59"/>
      <c r="J907" s="59"/>
      <c r="K907" s="59"/>
      <c r="L907" s="59"/>
      <c r="M907" s="59"/>
      <c r="N907" s="59"/>
      <c r="O907" s="59"/>
      <c r="P907" s="59"/>
      <c r="Q907" s="59"/>
      <c r="R907" s="59"/>
      <c r="S907" s="59"/>
      <c r="T907" s="59"/>
      <c r="U907" s="59"/>
      <c r="V907" s="59"/>
      <c r="W907" s="59"/>
      <c r="X907" s="59"/>
      <c r="Y907" s="59"/>
      <c r="Z907" s="59"/>
    </row>
    <row r="908" spans="1:26" ht="15.75" customHeight="1">
      <c r="A908" s="59"/>
      <c r="B908" s="59"/>
      <c r="C908" s="59"/>
      <c r="D908" s="59"/>
      <c r="E908" s="59"/>
      <c r="F908" s="59"/>
      <c r="G908" s="59"/>
      <c r="H908" s="59"/>
      <c r="I908" s="59"/>
      <c r="J908" s="59"/>
      <c r="K908" s="59"/>
      <c r="L908" s="59"/>
      <c r="M908" s="59"/>
      <c r="N908" s="59"/>
      <c r="O908" s="59"/>
      <c r="P908" s="59"/>
      <c r="Q908" s="59"/>
      <c r="R908" s="59"/>
      <c r="S908" s="59"/>
      <c r="T908" s="59"/>
      <c r="U908" s="59"/>
      <c r="V908" s="59"/>
      <c r="W908" s="59"/>
      <c r="X908" s="59"/>
      <c r="Y908" s="59"/>
      <c r="Z908" s="59"/>
    </row>
    <row r="909" spans="1:26" ht="15.75" customHeight="1">
      <c r="A909" s="59"/>
      <c r="B909" s="59"/>
      <c r="C909" s="59"/>
      <c r="D909" s="59"/>
      <c r="E909" s="59"/>
      <c r="F909" s="59"/>
      <c r="G909" s="59"/>
      <c r="H909" s="59"/>
      <c r="I909" s="59"/>
      <c r="J909" s="59"/>
      <c r="K909" s="59"/>
      <c r="L909" s="59"/>
      <c r="M909" s="59"/>
      <c r="N909" s="59"/>
      <c r="O909" s="59"/>
      <c r="P909" s="59"/>
      <c r="Q909" s="59"/>
      <c r="R909" s="59"/>
      <c r="S909" s="59"/>
      <c r="T909" s="59"/>
      <c r="U909" s="59"/>
      <c r="V909" s="59"/>
      <c r="W909" s="59"/>
      <c r="X909" s="59"/>
      <c r="Y909" s="59"/>
      <c r="Z909" s="59"/>
    </row>
    <row r="910" spans="1:26" ht="15.75" customHeight="1">
      <c r="A910" s="59"/>
      <c r="B910" s="59"/>
      <c r="C910" s="59"/>
      <c r="D910" s="59"/>
      <c r="E910" s="59"/>
      <c r="F910" s="59"/>
      <c r="G910" s="59"/>
      <c r="H910" s="59"/>
      <c r="I910" s="59"/>
      <c r="J910" s="59"/>
      <c r="K910" s="59"/>
      <c r="L910" s="59"/>
      <c r="M910" s="59"/>
      <c r="N910" s="59"/>
      <c r="O910" s="59"/>
      <c r="P910" s="59"/>
      <c r="Q910" s="59"/>
      <c r="R910" s="59"/>
      <c r="S910" s="59"/>
      <c r="T910" s="59"/>
      <c r="U910" s="59"/>
      <c r="V910" s="59"/>
      <c r="W910" s="59"/>
      <c r="X910" s="59"/>
      <c r="Y910" s="59"/>
      <c r="Z910" s="59"/>
    </row>
    <row r="911" spans="1:26" ht="15.75" customHeight="1">
      <c r="A911" s="59"/>
      <c r="B911" s="59"/>
      <c r="C911" s="59"/>
      <c r="D911" s="59"/>
      <c r="E911" s="59"/>
      <c r="F911" s="59"/>
      <c r="G911" s="59"/>
      <c r="H911" s="59"/>
      <c r="I911" s="59"/>
      <c r="J911" s="59"/>
      <c r="K911" s="59"/>
      <c r="L911" s="59"/>
      <c r="M911" s="59"/>
      <c r="N911" s="59"/>
      <c r="O911" s="59"/>
      <c r="P911" s="59"/>
      <c r="Q911" s="59"/>
      <c r="R911" s="59"/>
      <c r="S911" s="59"/>
      <c r="T911" s="59"/>
      <c r="U911" s="59"/>
      <c r="V911" s="59"/>
      <c r="W911" s="59"/>
      <c r="X911" s="59"/>
      <c r="Y911" s="59"/>
      <c r="Z911" s="59"/>
    </row>
    <row r="912" spans="1:26" ht="15.75" customHeight="1">
      <c r="A912" s="59"/>
      <c r="B912" s="59"/>
      <c r="C912" s="59"/>
      <c r="D912" s="59"/>
      <c r="E912" s="59"/>
      <c r="F912" s="59"/>
      <c r="G912" s="59"/>
      <c r="H912" s="59"/>
      <c r="I912" s="59"/>
      <c r="J912" s="59"/>
      <c r="K912" s="59"/>
      <c r="L912" s="59"/>
      <c r="M912" s="59"/>
      <c r="N912" s="59"/>
      <c r="O912" s="59"/>
      <c r="P912" s="59"/>
      <c r="Q912" s="59"/>
      <c r="R912" s="59"/>
      <c r="S912" s="59"/>
      <c r="T912" s="59"/>
      <c r="U912" s="59"/>
      <c r="V912" s="59"/>
      <c r="W912" s="59"/>
      <c r="X912" s="59"/>
      <c r="Y912" s="59"/>
      <c r="Z912" s="59"/>
    </row>
    <row r="913" spans="1:26" ht="15.75" customHeight="1">
      <c r="A913" s="59"/>
      <c r="B913" s="59"/>
      <c r="C913" s="59"/>
      <c r="D913" s="59"/>
      <c r="E913" s="59"/>
      <c r="F913" s="59"/>
      <c r="G913" s="59"/>
      <c r="H913" s="59"/>
      <c r="I913" s="59"/>
      <c r="J913" s="59"/>
      <c r="K913" s="59"/>
      <c r="L913" s="59"/>
      <c r="M913" s="59"/>
      <c r="N913" s="59"/>
      <c r="O913" s="59"/>
      <c r="P913" s="59"/>
      <c r="Q913" s="59"/>
      <c r="R913" s="59"/>
      <c r="S913" s="59"/>
      <c r="T913" s="59"/>
      <c r="U913" s="59"/>
      <c r="V913" s="59"/>
      <c r="W913" s="59"/>
      <c r="X913" s="59"/>
      <c r="Y913" s="59"/>
      <c r="Z913" s="59"/>
    </row>
    <row r="914" spans="1:26" ht="15.75" customHeight="1">
      <c r="A914" s="59"/>
      <c r="B914" s="59"/>
      <c r="C914" s="59"/>
      <c r="D914" s="59"/>
      <c r="E914" s="59"/>
      <c r="F914" s="59"/>
      <c r="G914" s="59"/>
      <c r="H914" s="59"/>
      <c r="I914" s="59"/>
      <c r="J914" s="59"/>
      <c r="K914" s="59"/>
      <c r="L914" s="59"/>
      <c r="M914" s="59"/>
      <c r="N914" s="59"/>
      <c r="O914" s="59"/>
      <c r="P914" s="59"/>
      <c r="Q914" s="59"/>
      <c r="R914" s="59"/>
      <c r="S914" s="59"/>
      <c r="T914" s="59"/>
      <c r="U914" s="59"/>
      <c r="V914" s="59"/>
      <c r="W914" s="59"/>
      <c r="X914" s="59"/>
      <c r="Y914" s="59"/>
      <c r="Z914" s="59"/>
    </row>
    <row r="915" spans="1:26" ht="15.75" customHeight="1">
      <c r="A915" s="59"/>
      <c r="B915" s="59"/>
      <c r="C915" s="59"/>
      <c r="D915" s="59"/>
      <c r="E915" s="59"/>
      <c r="F915" s="59"/>
      <c r="G915" s="59"/>
      <c r="H915" s="59"/>
      <c r="I915" s="59"/>
      <c r="J915" s="59"/>
      <c r="K915" s="59"/>
      <c r="L915" s="59"/>
      <c r="M915" s="59"/>
      <c r="N915" s="59"/>
      <c r="O915" s="59"/>
      <c r="P915" s="59"/>
      <c r="Q915" s="59"/>
      <c r="R915" s="59"/>
      <c r="S915" s="59"/>
      <c r="T915" s="59"/>
      <c r="U915" s="59"/>
      <c r="V915" s="59"/>
      <c r="W915" s="59"/>
      <c r="X915" s="59"/>
      <c r="Y915" s="59"/>
      <c r="Z915" s="59"/>
    </row>
    <row r="916" spans="1:26" ht="15.75" customHeight="1">
      <c r="A916" s="59"/>
      <c r="B916" s="59"/>
      <c r="C916" s="59"/>
      <c r="D916" s="59"/>
      <c r="E916" s="59"/>
      <c r="F916" s="59"/>
      <c r="G916" s="59"/>
      <c r="H916" s="59"/>
      <c r="I916" s="59"/>
      <c r="J916" s="59"/>
      <c r="K916" s="59"/>
      <c r="L916" s="59"/>
      <c r="M916" s="59"/>
      <c r="N916" s="59"/>
      <c r="O916" s="59"/>
      <c r="P916" s="59"/>
      <c r="Q916" s="59"/>
      <c r="R916" s="59"/>
      <c r="S916" s="59"/>
      <c r="T916" s="59"/>
      <c r="U916" s="59"/>
      <c r="V916" s="59"/>
      <c r="W916" s="59"/>
      <c r="X916" s="59"/>
      <c r="Y916" s="59"/>
      <c r="Z916" s="59"/>
    </row>
    <row r="917" spans="1:26" ht="15.75" customHeight="1">
      <c r="A917" s="59"/>
      <c r="B917" s="59"/>
      <c r="C917" s="59"/>
      <c r="D917" s="59"/>
      <c r="E917" s="59"/>
      <c r="F917" s="59"/>
      <c r="G917" s="59"/>
      <c r="H917" s="59"/>
      <c r="I917" s="59"/>
      <c r="J917" s="59"/>
      <c r="K917" s="59"/>
      <c r="L917" s="59"/>
      <c r="M917" s="59"/>
      <c r="N917" s="59"/>
      <c r="O917" s="59"/>
      <c r="P917" s="59"/>
      <c r="Q917" s="59"/>
      <c r="R917" s="59"/>
      <c r="S917" s="59"/>
      <c r="T917" s="59"/>
      <c r="U917" s="59"/>
      <c r="V917" s="59"/>
      <c r="W917" s="59"/>
      <c r="X917" s="59"/>
      <c r="Y917" s="59"/>
      <c r="Z917" s="59"/>
    </row>
    <row r="918" spans="1:26" ht="15.75" customHeight="1">
      <c r="A918" s="59"/>
      <c r="B918" s="59"/>
      <c r="C918" s="59"/>
      <c r="D918" s="59"/>
      <c r="E918" s="59"/>
      <c r="F918" s="59"/>
      <c r="G918" s="59"/>
      <c r="H918" s="59"/>
      <c r="I918" s="59"/>
      <c r="J918" s="59"/>
      <c r="K918" s="59"/>
      <c r="L918" s="59"/>
      <c r="M918" s="59"/>
      <c r="N918" s="59"/>
      <c r="O918" s="59"/>
      <c r="P918" s="59"/>
      <c r="Q918" s="59"/>
      <c r="R918" s="59"/>
      <c r="S918" s="59"/>
      <c r="T918" s="59"/>
      <c r="U918" s="59"/>
      <c r="V918" s="59"/>
      <c r="W918" s="59"/>
      <c r="X918" s="59"/>
      <c r="Y918" s="59"/>
      <c r="Z918" s="59"/>
    </row>
    <row r="919" spans="1:26" ht="15.75" customHeight="1">
      <c r="A919" s="59"/>
      <c r="B919" s="59"/>
      <c r="C919" s="59"/>
      <c r="D919" s="59"/>
      <c r="E919" s="59"/>
      <c r="F919" s="59"/>
      <c r="G919" s="59"/>
      <c r="H919" s="59"/>
      <c r="I919" s="59"/>
      <c r="J919" s="59"/>
      <c r="K919" s="59"/>
      <c r="L919" s="59"/>
      <c r="M919" s="59"/>
      <c r="N919" s="59"/>
      <c r="O919" s="59"/>
      <c r="P919" s="59"/>
      <c r="Q919" s="59"/>
      <c r="R919" s="59"/>
      <c r="S919" s="59"/>
      <c r="T919" s="59"/>
      <c r="U919" s="59"/>
      <c r="V919" s="59"/>
      <c r="W919" s="59"/>
      <c r="X919" s="59"/>
      <c r="Y919" s="59"/>
      <c r="Z919" s="59"/>
    </row>
    <row r="920" spans="1:26" ht="15.75" customHeight="1">
      <c r="A920" s="59"/>
      <c r="B920" s="59"/>
      <c r="C920" s="59"/>
      <c r="D920" s="59"/>
      <c r="E920" s="59"/>
      <c r="F920" s="59"/>
      <c r="G920" s="59"/>
      <c r="H920" s="59"/>
      <c r="I920" s="59"/>
      <c r="J920" s="59"/>
      <c r="K920" s="59"/>
      <c r="L920" s="59"/>
      <c r="M920" s="59"/>
      <c r="N920" s="59"/>
      <c r="O920" s="59"/>
      <c r="P920" s="59"/>
      <c r="Q920" s="59"/>
      <c r="R920" s="59"/>
      <c r="S920" s="59"/>
      <c r="T920" s="59"/>
      <c r="U920" s="59"/>
      <c r="V920" s="59"/>
      <c r="W920" s="59"/>
      <c r="X920" s="59"/>
      <c r="Y920" s="59"/>
      <c r="Z920" s="59"/>
    </row>
    <row r="921" spans="1:26" ht="15.75" customHeight="1">
      <c r="A921" s="59"/>
      <c r="B921" s="59"/>
      <c r="C921" s="59"/>
      <c r="D921" s="59"/>
      <c r="E921" s="59"/>
      <c r="F921" s="59"/>
      <c r="G921" s="59"/>
      <c r="H921" s="59"/>
      <c r="I921" s="59"/>
      <c r="J921" s="59"/>
      <c r="K921" s="59"/>
      <c r="L921" s="59"/>
      <c r="M921" s="59"/>
      <c r="N921" s="59"/>
      <c r="O921" s="59"/>
      <c r="P921" s="59"/>
      <c r="Q921" s="59"/>
      <c r="R921" s="59"/>
      <c r="S921" s="59"/>
      <c r="T921" s="59"/>
      <c r="U921" s="59"/>
      <c r="V921" s="59"/>
      <c r="W921" s="59"/>
      <c r="X921" s="59"/>
      <c r="Y921" s="59"/>
      <c r="Z921" s="59"/>
    </row>
    <row r="922" spans="1:26" ht="15.75" customHeight="1">
      <c r="A922" s="59"/>
      <c r="B922" s="59"/>
      <c r="C922" s="59"/>
      <c r="D922" s="59"/>
      <c r="E922" s="59"/>
      <c r="F922" s="59"/>
      <c r="G922" s="59"/>
      <c r="H922" s="59"/>
      <c r="I922" s="59"/>
      <c r="J922" s="59"/>
      <c r="K922" s="59"/>
      <c r="L922" s="59"/>
      <c r="M922" s="59"/>
      <c r="N922" s="59"/>
      <c r="O922" s="59"/>
      <c r="P922" s="59"/>
      <c r="Q922" s="59"/>
      <c r="R922" s="59"/>
      <c r="S922" s="59"/>
      <c r="T922" s="59"/>
      <c r="U922" s="59"/>
      <c r="V922" s="59"/>
      <c r="W922" s="59"/>
      <c r="X922" s="59"/>
      <c r="Y922" s="59"/>
      <c r="Z922" s="59"/>
    </row>
    <row r="923" spans="1:26" ht="15.75" customHeight="1">
      <c r="A923" s="59"/>
      <c r="B923" s="59"/>
      <c r="C923" s="59"/>
      <c r="D923" s="59"/>
      <c r="E923" s="59"/>
      <c r="F923" s="59"/>
      <c r="G923" s="59"/>
      <c r="H923" s="59"/>
      <c r="I923" s="59"/>
      <c r="J923" s="59"/>
      <c r="K923" s="59"/>
      <c r="L923" s="59"/>
      <c r="M923" s="59"/>
      <c r="N923" s="59"/>
      <c r="O923" s="59"/>
      <c r="P923" s="59"/>
      <c r="Q923" s="59"/>
      <c r="R923" s="59"/>
      <c r="S923" s="59"/>
      <c r="T923" s="59"/>
      <c r="U923" s="59"/>
      <c r="V923" s="59"/>
      <c r="W923" s="59"/>
      <c r="X923" s="59"/>
      <c r="Y923" s="59"/>
      <c r="Z923" s="59"/>
    </row>
    <row r="924" spans="1:26" ht="15.75" customHeight="1">
      <c r="A924" s="59"/>
      <c r="B924" s="59"/>
      <c r="C924" s="59"/>
      <c r="D924" s="59"/>
      <c r="E924" s="59"/>
      <c r="F924" s="59"/>
      <c r="G924" s="59"/>
      <c r="H924" s="59"/>
      <c r="I924" s="59"/>
      <c r="J924" s="59"/>
      <c r="K924" s="59"/>
      <c r="L924" s="59"/>
      <c r="M924" s="59"/>
      <c r="N924" s="59"/>
      <c r="O924" s="59"/>
      <c r="P924" s="59"/>
      <c r="Q924" s="59"/>
      <c r="R924" s="59"/>
      <c r="S924" s="59"/>
      <c r="T924" s="59"/>
      <c r="U924" s="59"/>
      <c r="V924" s="59"/>
      <c r="W924" s="59"/>
      <c r="X924" s="59"/>
      <c r="Y924" s="59"/>
      <c r="Z924" s="59"/>
    </row>
    <row r="925" spans="1:26" ht="15.75" customHeight="1">
      <c r="A925" s="59"/>
      <c r="B925" s="59"/>
      <c r="C925" s="59"/>
      <c r="D925" s="59"/>
      <c r="E925" s="59"/>
      <c r="F925" s="59"/>
      <c r="G925" s="59"/>
      <c r="H925" s="59"/>
      <c r="I925" s="59"/>
      <c r="J925" s="59"/>
      <c r="K925" s="59"/>
      <c r="L925" s="59"/>
      <c r="M925" s="59"/>
      <c r="N925" s="59"/>
      <c r="O925" s="59"/>
      <c r="P925" s="59"/>
      <c r="Q925" s="59"/>
      <c r="R925" s="59"/>
      <c r="S925" s="59"/>
      <c r="T925" s="59"/>
      <c r="U925" s="59"/>
      <c r="V925" s="59"/>
      <c r="W925" s="59"/>
      <c r="X925" s="59"/>
      <c r="Y925" s="59"/>
      <c r="Z925" s="59"/>
    </row>
    <row r="926" spans="1:26" ht="15.75" customHeight="1">
      <c r="A926" s="59"/>
      <c r="B926" s="59"/>
      <c r="C926" s="59"/>
      <c r="D926" s="59"/>
      <c r="E926" s="59"/>
      <c r="F926" s="59"/>
      <c r="G926" s="59"/>
      <c r="H926" s="59"/>
      <c r="I926" s="59"/>
      <c r="J926" s="59"/>
      <c r="K926" s="59"/>
      <c r="L926" s="59"/>
      <c r="M926" s="59"/>
      <c r="N926" s="59"/>
      <c r="O926" s="59"/>
      <c r="P926" s="59"/>
      <c r="Q926" s="59"/>
      <c r="R926" s="59"/>
      <c r="S926" s="59"/>
      <c r="T926" s="59"/>
      <c r="U926" s="59"/>
      <c r="V926" s="59"/>
      <c r="W926" s="59"/>
      <c r="X926" s="59"/>
      <c r="Y926" s="59"/>
      <c r="Z926" s="59"/>
    </row>
    <row r="927" spans="1:26" ht="15.75" customHeight="1">
      <c r="A927" s="59"/>
      <c r="B927" s="59"/>
      <c r="C927" s="59"/>
      <c r="D927" s="59"/>
      <c r="E927" s="59"/>
      <c r="F927" s="59"/>
      <c r="G927" s="59"/>
      <c r="H927" s="59"/>
      <c r="I927" s="59"/>
      <c r="J927" s="59"/>
      <c r="K927" s="59"/>
      <c r="L927" s="59"/>
      <c r="M927" s="59"/>
      <c r="N927" s="59"/>
      <c r="O927" s="59"/>
      <c r="P927" s="59"/>
      <c r="Q927" s="59"/>
      <c r="R927" s="59"/>
      <c r="S927" s="59"/>
      <c r="T927" s="59"/>
      <c r="U927" s="59"/>
      <c r="V927" s="59"/>
      <c r="W927" s="59"/>
      <c r="X927" s="59"/>
      <c r="Y927" s="59"/>
      <c r="Z927" s="59"/>
    </row>
    <row r="928" spans="1:26" ht="15.75" customHeight="1">
      <c r="A928" s="59"/>
      <c r="B928" s="59"/>
      <c r="C928" s="59"/>
      <c r="D928" s="59"/>
      <c r="E928" s="59"/>
      <c r="F928" s="59"/>
      <c r="G928" s="59"/>
      <c r="H928" s="59"/>
      <c r="I928" s="59"/>
      <c r="J928" s="59"/>
      <c r="K928" s="59"/>
      <c r="L928" s="59"/>
      <c r="M928" s="59"/>
      <c r="N928" s="59"/>
      <c r="O928" s="59"/>
      <c r="P928" s="59"/>
      <c r="Q928" s="59"/>
      <c r="R928" s="59"/>
      <c r="S928" s="59"/>
      <c r="T928" s="59"/>
      <c r="U928" s="59"/>
      <c r="V928" s="59"/>
      <c r="W928" s="59"/>
      <c r="X928" s="59"/>
      <c r="Y928" s="59"/>
      <c r="Z928" s="59"/>
    </row>
    <row r="929" spans="1:26" ht="15.75" customHeight="1">
      <c r="A929" s="59"/>
      <c r="B929" s="59"/>
      <c r="C929" s="59"/>
      <c r="D929" s="59"/>
      <c r="E929" s="59"/>
      <c r="F929" s="59"/>
      <c r="G929" s="59"/>
      <c r="H929" s="59"/>
      <c r="I929" s="59"/>
      <c r="J929" s="59"/>
      <c r="K929" s="59"/>
      <c r="L929" s="59"/>
      <c r="M929" s="59"/>
      <c r="N929" s="59"/>
      <c r="O929" s="59"/>
      <c r="P929" s="59"/>
      <c r="Q929" s="59"/>
      <c r="R929" s="59"/>
      <c r="S929" s="59"/>
      <c r="T929" s="59"/>
      <c r="U929" s="59"/>
      <c r="V929" s="59"/>
      <c r="W929" s="59"/>
      <c r="X929" s="59"/>
      <c r="Y929" s="59"/>
      <c r="Z929" s="59"/>
    </row>
    <row r="930" spans="1:26" ht="15.75" customHeight="1">
      <c r="A930" s="59"/>
      <c r="B930" s="59"/>
      <c r="C930" s="59"/>
      <c r="D930" s="59"/>
      <c r="E930" s="59"/>
      <c r="F930" s="59"/>
      <c r="G930" s="59"/>
      <c r="H930" s="59"/>
      <c r="I930" s="59"/>
      <c r="J930" s="59"/>
      <c r="K930" s="59"/>
      <c r="L930" s="59"/>
      <c r="M930" s="59"/>
      <c r="N930" s="59"/>
      <c r="O930" s="59"/>
      <c r="P930" s="59"/>
      <c r="Q930" s="59"/>
      <c r="R930" s="59"/>
      <c r="S930" s="59"/>
      <c r="T930" s="59"/>
      <c r="U930" s="59"/>
      <c r="V930" s="59"/>
      <c r="W930" s="59"/>
      <c r="X930" s="59"/>
      <c r="Y930" s="59"/>
      <c r="Z930" s="59"/>
    </row>
    <row r="931" spans="1:26" ht="15.75" customHeight="1">
      <c r="A931" s="59"/>
      <c r="B931" s="59"/>
      <c r="C931" s="59"/>
      <c r="D931" s="59"/>
      <c r="E931" s="59"/>
      <c r="F931" s="59"/>
      <c r="G931" s="59"/>
      <c r="H931" s="59"/>
      <c r="I931" s="59"/>
      <c r="J931" s="59"/>
      <c r="K931" s="59"/>
      <c r="L931" s="59"/>
      <c r="M931" s="59"/>
      <c r="N931" s="59"/>
      <c r="O931" s="59"/>
      <c r="P931" s="59"/>
      <c r="Q931" s="59"/>
      <c r="R931" s="59"/>
      <c r="S931" s="59"/>
      <c r="T931" s="59"/>
      <c r="U931" s="59"/>
      <c r="V931" s="59"/>
      <c r="W931" s="59"/>
      <c r="X931" s="59"/>
      <c r="Y931" s="59"/>
      <c r="Z931" s="59"/>
    </row>
    <row r="932" spans="1:26" ht="15.75" customHeight="1">
      <c r="A932" s="59"/>
      <c r="B932" s="59"/>
      <c r="C932" s="59"/>
      <c r="D932" s="59"/>
      <c r="E932" s="59"/>
      <c r="F932" s="59"/>
      <c r="G932" s="59"/>
      <c r="H932" s="59"/>
      <c r="I932" s="59"/>
      <c r="J932" s="59"/>
      <c r="K932" s="59"/>
      <c r="L932" s="59"/>
      <c r="M932" s="59"/>
      <c r="N932" s="59"/>
      <c r="O932" s="59"/>
      <c r="P932" s="59"/>
      <c r="Q932" s="59"/>
      <c r="R932" s="59"/>
      <c r="S932" s="59"/>
      <c r="T932" s="59"/>
      <c r="U932" s="59"/>
      <c r="V932" s="59"/>
      <c r="W932" s="59"/>
      <c r="X932" s="59"/>
      <c r="Y932" s="59"/>
      <c r="Z932" s="59"/>
    </row>
    <row r="933" spans="1:26" ht="15.75" customHeight="1">
      <c r="A933" s="59"/>
      <c r="B933" s="59"/>
      <c r="C933" s="59"/>
      <c r="D933" s="59"/>
      <c r="E933" s="59"/>
      <c r="F933" s="59"/>
      <c r="G933" s="59"/>
      <c r="H933" s="59"/>
      <c r="I933" s="59"/>
      <c r="J933" s="59"/>
      <c r="K933" s="59"/>
      <c r="L933" s="59"/>
      <c r="M933" s="59"/>
      <c r="N933" s="59"/>
      <c r="O933" s="59"/>
      <c r="P933" s="59"/>
      <c r="Q933" s="59"/>
      <c r="R933" s="59"/>
      <c r="S933" s="59"/>
      <c r="T933" s="59"/>
      <c r="U933" s="59"/>
      <c r="V933" s="59"/>
      <c r="W933" s="59"/>
      <c r="X933" s="59"/>
      <c r="Y933" s="59"/>
      <c r="Z933" s="59"/>
    </row>
    <row r="934" spans="1:26" ht="15.75" customHeight="1">
      <c r="A934" s="59"/>
      <c r="B934" s="59"/>
      <c r="C934" s="59"/>
      <c r="D934" s="59"/>
      <c r="E934" s="59"/>
      <c r="F934" s="59"/>
      <c r="G934" s="59"/>
      <c r="H934" s="59"/>
      <c r="I934" s="59"/>
      <c r="J934" s="59"/>
      <c r="K934" s="59"/>
      <c r="L934" s="59"/>
      <c r="M934" s="59"/>
      <c r="N934" s="59"/>
      <c r="O934" s="59"/>
      <c r="P934" s="59"/>
      <c r="Q934" s="59"/>
      <c r="R934" s="59"/>
      <c r="S934" s="59"/>
      <c r="T934" s="59"/>
      <c r="U934" s="59"/>
      <c r="V934" s="59"/>
      <c r="W934" s="59"/>
      <c r="X934" s="59"/>
      <c r="Y934" s="59"/>
      <c r="Z934" s="59"/>
    </row>
    <row r="935" spans="1:26" ht="15.75" customHeight="1">
      <c r="A935" s="59"/>
      <c r="B935" s="59"/>
      <c r="C935" s="59"/>
      <c r="D935" s="59"/>
      <c r="E935" s="59"/>
      <c r="F935" s="59"/>
      <c r="G935" s="59"/>
      <c r="H935" s="59"/>
      <c r="I935" s="59"/>
      <c r="J935" s="59"/>
      <c r="K935" s="59"/>
      <c r="L935" s="59"/>
      <c r="M935" s="59"/>
      <c r="N935" s="59"/>
      <c r="O935" s="59"/>
      <c r="P935" s="59"/>
      <c r="Q935" s="59"/>
      <c r="R935" s="59"/>
      <c r="S935" s="59"/>
      <c r="T935" s="59"/>
      <c r="U935" s="59"/>
      <c r="V935" s="59"/>
      <c r="W935" s="59"/>
      <c r="X935" s="59"/>
      <c r="Y935" s="59"/>
      <c r="Z935" s="59"/>
    </row>
    <row r="936" spans="1:26" ht="15.75" customHeight="1">
      <c r="A936" s="59"/>
      <c r="B936" s="59"/>
      <c r="C936" s="59"/>
      <c r="D936" s="59"/>
      <c r="E936" s="59"/>
      <c r="F936" s="59"/>
      <c r="G936" s="59"/>
      <c r="H936" s="59"/>
      <c r="I936" s="59"/>
      <c r="J936" s="59"/>
      <c r="K936" s="59"/>
      <c r="L936" s="59"/>
      <c r="M936" s="59"/>
      <c r="N936" s="59"/>
      <c r="O936" s="59"/>
      <c r="P936" s="59"/>
      <c r="Q936" s="59"/>
      <c r="R936" s="59"/>
      <c r="S936" s="59"/>
      <c r="T936" s="59"/>
      <c r="U936" s="59"/>
      <c r="V936" s="59"/>
      <c r="W936" s="59"/>
      <c r="X936" s="59"/>
      <c r="Y936" s="59"/>
      <c r="Z936" s="59"/>
    </row>
    <row r="937" spans="1:26" ht="15.75" customHeight="1">
      <c r="A937" s="59"/>
      <c r="B937" s="59"/>
      <c r="C937" s="59"/>
      <c r="D937" s="59"/>
      <c r="E937" s="59"/>
      <c r="F937" s="59"/>
      <c r="G937" s="59"/>
      <c r="H937" s="59"/>
      <c r="I937" s="59"/>
      <c r="J937" s="59"/>
      <c r="K937" s="59"/>
      <c r="L937" s="59"/>
      <c r="M937" s="59"/>
      <c r="N937" s="59"/>
      <c r="O937" s="59"/>
      <c r="P937" s="59"/>
      <c r="Q937" s="59"/>
      <c r="R937" s="59"/>
      <c r="S937" s="59"/>
      <c r="T937" s="59"/>
      <c r="U937" s="59"/>
      <c r="V937" s="59"/>
      <c r="W937" s="59"/>
      <c r="X937" s="59"/>
      <c r="Y937" s="59"/>
      <c r="Z937" s="59"/>
    </row>
    <row r="938" spans="1:26" ht="15.75" customHeight="1">
      <c r="A938" s="59"/>
      <c r="B938" s="59"/>
      <c r="C938" s="59"/>
      <c r="D938" s="59"/>
      <c r="E938" s="59"/>
      <c r="F938" s="59"/>
      <c r="G938" s="59"/>
      <c r="H938" s="59"/>
      <c r="I938" s="59"/>
      <c r="J938" s="59"/>
      <c r="K938" s="59"/>
      <c r="L938" s="59"/>
      <c r="M938" s="59"/>
      <c r="N938" s="59"/>
      <c r="O938" s="59"/>
      <c r="P938" s="59"/>
      <c r="Q938" s="59"/>
      <c r="R938" s="59"/>
      <c r="S938" s="59"/>
      <c r="T938" s="59"/>
      <c r="U938" s="59"/>
      <c r="V938" s="59"/>
      <c r="W938" s="59"/>
      <c r="X938" s="59"/>
      <c r="Y938" s="59"/>
      <c r="Z938" s="59"/>
    </row>
    <row r="939" spans="1:26" ht="15.75" customHeight="1">
      <c r="A939" s="59"/>
      <c r="B939" s="59"/>
      <c r="C939" s="59"/>
      <c r="D939" s="59"/>
      <c r="E939" s="59"/>
      <c r="F939" s="59"/>
      <c r="G939" s="59"/>
      <c r="H939" s="59"/>
      <c r="I939" s="59"/>
      <c r="J939" s="59"/>
      <c r="K939" s="59"/>
      <c r="L939" s="59"/>
      <c r="M939" s="59"/>
      <c r="N939" s="59"/>
      <c r="O939" s="59"/>
      <c r="P939" s="59"/>
      <c r="Q939" s="59"/>
      <c r="R939" s="59"/>
      <c r="S939" s="59"/>
      <c r="T939" s="59"/>
      <c r="U939" s="59"/>
      <c r="V939" s="59"/>
      <c r="W939" s="59"/>
      <c r="X939" s="59"/>
      <c r="Y939" s="59"/>
      <c r="Z939" s="59"/>
    </row>
    <row r="940" spans="1:26" ht="15.75" customHeight="1">
      <c r="A940" s="59"/>
      <c r="B940" s="59"/>
      <c r="C940" s="59"/>
      <c r="D940" s="59"/>
      <c r="E940" s="59"/>
      <c r="F940" s="59"/>
      <c r="G940" s="59"/>
      <c r="H940" s="59"/>
      <c r="I940" s="59"/>
      <c r="J940" s="59"/>
      <c r="K940" s="59"/>
      <c r="L940" s="59"/>
      <c r="M940" s="59"/>
      <c r="N940" s="59"/>
      <c r="O940" s="59"/>
      <c r="P940" s="59"/>
      <c r="Q940" s="59"/>
      <c r="R940" s="59"/>
      <c r="S940" s="59"/>
      <c r="T940" s="59"/>
      <c r="U940" s="59"/>
      <c r="V940" s="59"/>
      <c r="W940" s="59"/>
      <c r="X940" s="59"/>
      <c r="Y940" s="59"/>
      <c r="Z940" s="59"/>
    </row>
    <row r="941" spans="1:26" ht="15.75" customHeight="1">
      <c r="A941" s="59"/>
      <c r="B941" s="59"/>
      <c r="C941" s="59"/>
      <c r="D941" s="59"/>
      <c r="E941" s="59"/>
      <c r="F941" s="59"/>
      <c r="G941" s="59"/>
      <c r="H941" s="59"/>
      <c r="I941" s="59"/>
      <c r="J941" s="59"/>
      <c r="K941" s="59"/>
      <c r="L941" s="59"/>
      <c r="M941" s="59"/>
      <c r="N941" s="59"/>
      <c r="O941" s="59"/>
      <c r="P941" s="59"/>
      <c r="Q941" s="59"/>
      <c r="R941" s="59"/>
      <c r="S941" s="59"/>
      <c r="T941" s="59"/>
      <c r="U941" s="59"/>
      <c r="V941" s="59"/>
      <c r="W941" s="59"/>
      <c r="X941" s="59"/>
      <c r="Y941" s="59"/>
      <c r="Z941" s="59"/>
    </row>
    <row r="942" spans="1:26" ht="15.75" customHeight="1">
      <c r="A942" s="59"/>
      <c r="B942" s="59"/>
      <c r="C942" s="59"/>
      <c r="D942" s="59"/>
      <c r="E942" s="59"/>
      <c r="F942" s="59"/>
      <c r="G942" s="59"/>
      <c r="H942" s="59"/>
      <c r="I942" s="59"/>
      <c r="J942" s="59"/>
      <c r="K942" s="59"/>
      <c r="L942" s="59"/>
      <c r="M942" s="59"/>
      <c r="N942" s="59"/>
      <c r="O942" s="59"/>
      <c r="P942" s="59"/>
      <c r="Q942" s="59"/>
      <c r="R942" s="59"/>
      <c r="S942" s="59"/>
      <c r="T942" s="59"/>
      <c r="U942" s="59"/>
      <c r="V942" s="59"/>
      <c r="W942" s="59"/>
      <c r="X942" s="59"/>
      <c r="Y942" s="59"/>
      <c r="Z942" s="59"/>
    </row>
    <row r="943" spans="1:26" ht="15.75" customHeight="1">
      <c r="A943" s="59"/>
      <c r="B943" s="59"/>
      <c r="C943" s="59"/>
      <c r="D943" s="59"/>
      <c r="E943" s="59"/>
      <c r="F943" s="59"/>
      <c r="G943" s="59"/>
      <c r="H943" s="59"/>
      <c r="I943" s="59"/>
      <c r="J943" s="59"/>
      <c r="K943" s="59"/>
      <c r="L943" s="59"/>
      <c r="M943" s="59"/>
      <c r="N943" s="59"/>
      <c r="O943" s="59"/>
      <c r="P943" s="59"/>
      <c r="Q943" s="59"/>
      <c r="R943" s="59"/>
      <c r="S943" s="59"/>
      <c r="T943" s="59"/>
      <c r="U943" s="59"/>
      <c r="V943" s="59"/>
      <c r="W943" s="59"/>
      <c r="X943" s="59"/>
      <c r="Y943" s="59"/>
      <c r="Z943" s="59"/>
    </row>
    <row r="944" spans="1:26" ht="15.75" customHeight="1">
      <c r="A944" s="59"/>
      <c r="B944" s="59"/>
      <c r="C944" s="59"/>
      <c r="D944" s="59"/>
      <c r="E944" s="59"/>
      <c r="F944" s="59"/>
      <c r="G944" s="59"/>
      <c r="H944" s="59"/>
      <c r="I944" s="59"/>
      <c r="J944" s="59"/>
      <c r="K944" s="59"/>
      <c r="L944" s="59"/>
      <c r="M944" s="59"/>
      <c r="N944" s="59"/>
      <c r="O944" s="59"/>
      <c r="P944" s="59"/>
      <c r="Q944" s="59"/>
      <c r="R944" s="59"/>
      <c r="S944" s="59"/>
      <c r="T944" s="59"/>
      <c r="U944" s="59"/>
      <c r="V944" s="59"/>
      <c r="W944" s="59"/>
      <c r="X944" s="59"/>
      <c r="Y944" s="59"/>
      <c r="Z944" s="59"/>
    </row>
    <row r="945" spans="1:26" ht="15.75" customHeight="1">
      <c r="A945" s="59"/>
      <c r="B945" s="59"/>
      <c r="C945" s="59"/>
      <c r="D945" s="59"/>
      <c r="E945" s="59"/>
      <c r="F945" s="59"/>
      <c r="G945" s="59"/>
      <c r="H945" s="59"/>
      <c r="I945" s="59"/>
      <c r="J945" s="59"/>
      <c r="K945" s="59"/>
      <c r="L945" s="59"/>
      <c r="M945" s="59"/>
      <c r="N945" s="59"/>
      <c r="O945" s="59"/>
      <c r="P945" s="59"/>
      <c r="Q945" s="59"/>
      <c r="R945" s="59"/>
      <c r="S945" s="59"/>
      <c r="T945" s="59"/>
      <c r="U945" s="59"/>
      <c r="V945" s="59"/>
      <c r="W945" s="59"/>
      <c r="X945" s="59"/>
      <c r="Y945" s="59"/>
      <c r="Z945" s="59"/>
    </row>
    <row r="946" spans="1:26" ht="15.75" customHeight="1">
      <c r="A946" s="59"/>
      <c r="B946" s="59"/>
      <c r="C946" s="59"/>
      <c r="D946" s="59"/>
      <c r="E946" s="59"/>
      <c r="F946" s="59"/>
      <c r="G946" s="59"/>
      <c r="H946" s="59"/>
      <c r="I946" s="59"/>
      <c r="J946" s="59"/>
      <c r="K946" s="59"/>
      <c r="L946" s="59"/>
      <c r="M946" s="59"/>
      <c r="N946" s="59"/>
      <c r="O946" s="59"/>
      <c r="P946" s="59"/>
      <c r="Q946" s="59"/>
      <c r="R946" s="59"/>
      <c r="S946" s="59"/>
      <c r="T946" s="59"/>
      <c r="U946" s="59"/>
      <c r="V946" s="59"/>
      <c r="W946" s="59"/>
      <c r="X946" s="59"/>
      <c r="Y946" s="59"/>
      <c r="Z946" s="59"/>
    </row>
    <row r="947" spans="1:26" ht="15.75" customHeight="1">
      <c r="A947" s="59"/>
      <c r="B947" s="59"/>
      <c r="C947" s="59"/>
      <c r="D947" s="59"/>
      <c r="E947" s="59"/>
      <c r="F947" s="59"/>
      <c r="G947" s="59"/>
      <c r="H947" s="59"/>
      <c r="I947" s="59"/>
      <c r="J947" s="59"/>
      <c r="K947" s="59"/>
      <c r="L947" s="59"/>
      <c r="M947" s="59"/>
      <c r="N947" s="59"/>
      <c r="O947" s="59"/>
      <c r="P947" s="59"/>
      <c r="Q947" s="59"/>
      <c r="R947" s="59"/>
      <c r="S947" s="59"/>
      <c r="T947" s="59"/>
      <c r="U947" s="59"/>
      <c r="V947" s="59"/>
      <c r="W947" s="59"/>
      <c r="X947" s="59"/>
      <c r="Y947" s="59"/>
      <c r="Z947" s="59"/>
    </row>
    <row r="948" spans="1:26" ht="15.75" customHeight="1">
      <c r="A948" s="59"/>
      <c r="B948" s="59"/>
      <c r="C948" s="59"/>
      <c r="D948" s="59"/>
      <c r="E948" s="59"/>
      <c r="F948" s="59"/>
      <c r="G948" s="59"/>
      <c r="H948" s="59"/>
      <c r="I948" s="59"/>
      <c r="J948" s="59"/>
      <c r="K948" s="59"/>
      <c r="L948" s="59"/>
      <c r="M948" s="59"/>
      <c r="N948" s="59"/>
      <c r="O948" s="59"/>
      <c r="P948" s="59"/>
      <c r="Q948" s="59"/>
      <c r="R948" s="59"/>
      <c r="S948" s="59"/>
      <c r="T948" s="59"/>
      <c r="U948" s="59"/>
      <c r="V948" s="59"/>
      <c r="W948" s="59"/>
      <c r="X948" s="59"/>
      <c r="Y948" s="59"/>
      <c r="Z948" s="59"/>
    </row>
    <row r="949" spans="1:26" ht="15.75" customHeight="1">
      <c r="A949" s="59"/>
      <c r="B949" s="59"/>
      <c r="C949" s="59"/>
      <c r="D949" s="59"/>
      <c r="E949" s="59"/>
      <c r="F949" s="59"/>
      <c r="G949" s="59"/>
      <c r="H949" s="59"/>
      <c r="I949" s="59"/>
      <c r="J949" s="59"/>
      <c r="K949" s="59"/>
      <c r="L949" s="59"/>
      <c r="M949" s="59"/>
      <c r="N949" s="59"/>
      <c r="O949" s="59"/>
      <c r="P949" s="59"/>
      <c r="Q949" s="59"/>
      <c r="R949" s="59"/>
      <c r="S949" s="59"/>
      <c r="T949" s="59"/>
      <c r="U949" s="59"/>
      <c r="V949" s="59"/>
      <c r="W949" s="59"/>
      <c r="X949" s="59"/>
      <c r="Y949" s="59"/>
      <c r="Z949" s="59"/>
    </row>
    <row r="950" spans="1:26" ht="15.75" customHeight="1">
      <c r="A950" s="59"/>
      <c r="B950" s="59"/>
      <c r="C950" s="59"/>
      <c r="D950" s="59"/>
      <c r="E950" s="59"/>
      <c r="F950" s="59"/>
      <c r="G950" s="59"/>
      <c r="H950" s="59"/>
      <c r="I950" s="59"/>
      <c r="J950" s="59"/>
      <c r="K950" s="59"/>
      <c r="L950" s="59"/>
      <c r="M950" s="59"/>
      <c r="N950" s="59"/>
      <c r="O950" s="59"/>
      <c r="P950" s="59"/>
      <c r="Q950" s="59"/>
      <c r="R950" s="59"/>
      <c r="S950" s="59"/>
      <c r="T950" s="59"/>
      <c r="U950" s="59"/>
      <c r="V950" s="59"/>
      <c r="W950" s="59"/>
      <c r="X950" s="59"/>
      <c r="Y950" s="59"/>
      <c r="Z950" s="59"/>
    </row>
    <row r="951" spans="1:26" ht="15.75" customHeight="1">
      <c r="A951" s="59"/>
      <c r="B951" s="59"/>
      <c r="C951" s="59"/>
      <c r="D951" s="59"/>
      <c r="E951" s="59"/>
      <c r="F951" s="59"/>
      <c r="G951" s="59"/>
      <c r="H951" s="59"/>
      <c r="I951" s="59"/>
      <c r="J951" s="59"/>
      <c r="K951" s="59"/>
      <c r="L951" s="59"/>
      <c r="M951" s="59"/>
      <c r="N951" s="59"/>
      <c r="O951" s="59"/>
      <c r="P951" s="59"/>
      <c r="Q951" s="59"/>
      <c r="R951" s="59"/>
      <c r="S951" s="59"/>
      <c r="T951" s="59"/>
      <c r="U951" s="59"/>
      <c r="V951" s="59"/>
      <c r="W951" s="59"/>
      <c r="X951" s="59"/>
      <c r="Y951" s="59"/>
      <c r="Z951" s="59"/>
    </row>
    <row r="952" spans="1:26" ht="15.75" customHeight="1">
      <c r="A952" s="59"/>
      <c r="B952" s="59"/>
      <c r="C952" s="59"/>
      <c r="D952" s="59"/>
      <c r="E952" s="59"/>
      <c r="F952" s="59"/>
      <c r="G952" s="59"/>
      <c r="H952" s="59"/>
      <c r="I952" s="59"/>
      <c r="J952" s="59"/>
      <c r="K952" s="59"/>
      <c r="L952" s="59"/>
      <c r="M952" s="59"/>
      <c r="N952" s="59"/>
      <c r="O952" s="59"/>
      <c r="P952" s="59"/>
      <c r="Q952" s="59"/>
      <c r="R952" s="59"/>
      <c r="S952" s="59"/>
      <c r="T952" s="59"/>
      <c r="U952" s="59"/>
      <c r="V952" s="59"/>
      <c r="W952" s="59"/>
      <c r="X952" s="59"/>
      <c r="Y952" s="59"/>
      <c r="Z952" s="59"/>
    </row>
    <row r="953" spans="1:26" ht="15.75" customHeight="1">
      <c r="A953" s="59"/>
      <c r="B953" s="59"/>
      <c r="C953" s="59"/>
      <c r="D953" s="59"/>
      <c r="E953" s="59"/>
      <c r="F953" s="59"/>
      <c r="G953" s="59"/>
      <c r="H953" s="59"/>
      <c r="I953" s="59"/>
      <c r="J953" s="59"/>
      <c r="K953" s="59"/>
      <c r="L953" s="59"/>
      <c r="M953" s="59"/>
      <c r="N953" s="59"/>
      <c r="O953" s="59"/>
      <c r="P953" s="59"/>
      <c r="Q953" s="59"/>
      <c r="R953" s="59"/>
      <c r="S953" s="59"/>
      <c r="T953" s="59"/>
      <c r="U953" s="59"/>
      <c r="V953" s="59"/>
      <c r="W953" s="59"/>
      <c r="X953" s="59"/>
      <c r="Y953" s="59"/>
      <c r="Z953" s="59"/>
    </row>
    <row r="954" spans="1:26" ht="15.75" customHeight="1">
      <c r="A954" s="59"/>
      <c r="B954" s="59"/>
      <c r="C954" s="59"/>
      <c r="D954" s="59"/>
      <c r="E954" s="59"/>
      <c r="F954" s="59"/>
      <c r="G954" s="59"/>
      <c r="H954" s="59"/>
      <c r="I954" s="59"/>
      <c r="J954" s="59"/>
      <c r="K954" s="59"/>
      <c r="L954" s="59"/>
      <c r="M954" s="59"/>
      <c r="N954" s="59"/>
      <c r="O954" s="59"/>
      <c r="P954" s="59"/>
      <c r="Q954" s="59"/>
      <c r="R954" s="59"/>
      <c r="S954" s="59"/>
      <c r="T954" s="59"/>
      <c r="U954" s="59"/>
      <c r="V954" s="59"/>
      <c r="W954" s="59"/>
      <c r="X954" s="59"/>
      <c r="Y954" s="59"/>
      <c r="Z954" s="59"/>
    </row>
    <row r="955" spans="1:26" ht="15.75" customHeight="1">
      <c r="A955" s="59"/>
      <c r="B955" s="59"/>
      <c r="C955" s="59"/>
      <c r="D955" s="59"/>
      <c r="E955" s="59"/>
      <c r="F955" s="59"/>
      <c r="G955" s="59"/>
      <c r="H955" s="59"/>
      <c r="I955" s="59"/>
      <c r="J955" s="59"/>
      <c r="K955" s="59"/>
      <c r="L955" s="59"/>
      <c r="M955" s="59"/>
      <c r="N955" s="59"/>
      <c r="O955" s="59"/>
      <c r="P955" s="59"/>
      <c r="Q955" s="59"/>
      <c r="R955" s="59"/>
      <c r="S955" s="59"/>
      <c r="T955" s="59"/>
      <c r="U955" s="59"/>
      <c r="V955" s="59"/>
      <c r="W955" s="59"/>
      <c r="X955" s="59"/>
      <c r="Y955" s="59"/>
      <c r="Z955" s="59"/>
    </row>
    <row r="956" spans="1:26" ht="15.75" customHeight="1">
      <c r="A956" s="59"/>
      <c r="B956" s="59"/>
      <c r="C956" s="59"/>
      <c r="D956" s="59"/>
      <c r="E956" s="59"/>
      <c r="F956" s="59"/>
      <c r="G956" s="59"/>
      <c r="H956" s="59"/>
      <c r="I956" s="59"/>
      <c r="J956" s="59"/>
      <c r="K956" s="59"/>
      <c r="L956" s="59"/>
      <c r="M956" s="59"/>
      <c r="N956" s="59"/>
      <c r="O956" s="59"/>
      <c r="P956" s="59"/>
      <c r="Q956" s="59"/>
      <c r="R956" s="59"/>
      <c r="S956" s="59"/>
      <c r="T956" s="59"/>
      <c r="U956" s="59"/>
      <c r="V956" s="59"/>
      <c r="W956" s="59"/>
      <c r="X956" s="59"/>
      <c r="Y956" s="59"/>
      <c r="Z956" s="59"/>
    </row>
    <row r="957" spans="1:26" ht="15.75" customHeight="1">
      <c r="A957" s="59"/>
      <c r="B957" s="59"/>
      <c r="C957" s="59"/>
      <c r="D957" s="59"/>
      <c r="E957" s="59"/>
      <c r="F957" s="59"/>
      <c r="G957" s="59"/>
      <c r="H957" s="59"/>
      <c r="I957" s="59"/>
      <c r="J957" s="59"/>
      <c r="K957" s="59"/>
      <c r="L957" s="59"/>
      <c r="M957" s="59"/>
      <c r="N957" s="59"/>
      <c r="O957" s="59"/>
      <c r="P957" s="59"/>
      <c r="Q957" s="59"/>
      <c r="R957" s="59"/>
      <c r="S957" s="59"/>
      <c r="T957" s="59"/>
      <c r="U957" s="59"/>
      <c r="V957" s="59"/>
      <c r="W957" s="59"/>
      <c r="X957" s="59"/>
      <c r="Y957" s="59"/>
      <c r="Z957" s="59"/>
    </row>
    <row r="958" spans="1:26" ht="15.75" customHeight="1">
      <c r="A958" s="59"/>
      <c r="B958" s="59"/>
      <c r="C958" s="59"/>
      <c r="D958" s="59"/>
      <c r="E958" s="59"/>
      <c r="F958" s="59"/>
      <c r="G958" s="59"/>
      <c r="H958" s="59"/>
      <c r="I958" s="59"/>
      <c r="J958" s="59"/>
      <c r="K958" s="59"/>
      <c r="L958" s="59"/>
      <c r="M958" s="59"/>
      <c r="N958" s="59"/>
      <c r="O958" s="59"/>
      <c r="P958" s="59"/>
      <c r="Q958" s="59"/>
      <c r="R958" s="59"/>
      <c r="S958" s="59"/>
      <c r="T958" s="59"/>
      <c r="U958" s="59"/>
      <c r="V958" s="59"/>
      <c r="W958" s="59"/>
      <c r="X958" s="59"/>
      <c r="Y958" s="59"/>
      <c r="Z958" s="59"/>
    </row>
    <row r="959" spans="1:26" ht="15.75" customHeight="1">
      <c r="A959" s="59"/>
      <c r="B959" s="59"/>
      <c r="C959" s="59"/>
      <c r="D959" s="59"/>
      <c r="E959" s="59"/>
      <c r="F959" s="59"/>
      <c r="G959" s="59"/>
      <c r="H959" s="59"/>
      <c r="I959" s="59"/>
      <c r="J959" s="59"/>
      <c r="K959" s="59"/>
      <c r="L959" s="59"/>
      <c r="M959" s="59"/>
      <c r="N959" s="59"/>
      <c r="O959" s="59"/>
      <c r="P959" s="59"/>
      <c r="Q959" s="59"/>
      <c r="R959" s="59"/>
      <c r="S959" s="59"/>
      <c r="T959" s="59"/>
      <c r="U959" s="59"/>
      <c r="V959" s="59"/>
      <c r="W959" s="59"/>
      <c r="X959" s="59"/>
      <c r="Y959" s="59"/>
      <c r="Z959" s="59"/>
    </row>
    <row r="960" spans="1:26" ht="15.75" customHeight="1">
      <c r="A960" s="59"/>
      <c r="B960" s="59"/>
      <c r="C960" s="59"/>
      <c r="D960" s="59"/>
      <c r="E960" s="59"/>
      <c r="F960" s="59"/>
      <c r="G960" s="59"/>
      <c r="H960" s="59"/>
      <c r="I960" s="59"/>
      <c r="J960" s="59"/>
      <c r="K960" s="59"/>
      <c r="L960" s="59"/>
      <c r="M960" s="59"/>
      <c r="N960" s="59"/>
      <c r="O960" s="59"/>
      <c r="P960" s="59"/>
      <c r="Q960" s="59"/>
      <c r="R960" s="59"/>
      <c r="S960" s="59"/>
      <c r="T960" s="59"/>
      <c r="U960" s="59"/>
      <c r="V960" s="59"/>
      <c r="W960" s="59"/>
      <c r="X960" s="59"/>
      <c r="Y960" s="59"/>
      <c r="Z960" s="59"/>
    </row>
    <row r="961" spans="1:26" ht="15.75" customHeight="1">
      <c r="A961" s="59"/>
      <c r="B961" s="59"/>
      <c r="C961" s="59"/>
      <c r="D961" s="59"/>
      <c r="E961" s="59"/>
      <c r="F961" s="59"/>
      <c r="G961" s="59"/>
      <c r="H961" s="59"/>
      <c r="I961" s="59"/>
      <c r="J961" s="59"/>
      <c r="K961" s="59"/>
      <c r="L961" s="59"/>
      <c r="M961" s="59"/>
      <c r="N961" s="59"/>
      <c r="O961" s="59"/>
      <c r="P961" s="59"/>
      <c r="Q961" s="59"/>
      <c r="R961" s="59"/>
      <c r="S961" s="59"/>
      <c r="T961" s="59"/>
      <c r="U961" s="59"/>
      <c r="V961" s="59"/>
      <c r="W961" s="59"/>
      <c r="X961" s="59"/>
      <c r="Y961" s="59"/>
      <c r="Z961" s="59"/>
    </row>
    <row r="962" spans="1:26" ht="15.75" customHeight="1">
      <c r="A962" s="59"/>
      <c r="B962" s="59"/>
      <c r="C962" s="59"/>
      <c r="D962" s="59"/>
      <c r="E962" s="59"/>
      <c r="F962" s="59"/>
      <c r="G962" s="59"/>
      <c r="H962" s="59"/>
      <c r="I962" s="59"/>
      <c r="J962" s="59"/>
      <c r="K962" s="59"/>
      <c r="L962" s="59"/>
      <c r="M962" s="59"/>
      <c r="N962" s="59"/>
      <c r="O962" s="59"/>
      <c r="P962" s="59"/>
      <c r="Q962" s="59"/>
      <c r="R962" s="59"/>
      <c r="S962" s="59"/>
      <c r="T962" s="59"/>
      <c r="U962" s="59"/>
      <c r="V962" s="59"/>
      <c r="W962" s="59"/>
      <c r="X962" s="59"/>
      <c r="Y962" s="59"/>
      <c r="Z962" s="59"/>
    </row>
    <row r="963" spans="1:26" ht="15.75" customHeight="1">
      <c r="A963" s="59"/>
      <c r="B963" s="59"/>
      <c r="C963" s="59"/>
      <c r="D963" s="59"/>
      <c r="E963" s="59"/>
      <c r="F963" s="59"/>
      <c r="G963" s="59"/>
      <c r="H963" s="59"/>
      <c r="I963" s="59"/>
      <c r="J963" s="59"/>
      <c r="K963" s="59"/>
      <c r="L963" s="59"/>
      <c r="M963" s="59"/>
      <c r="N963" s="59"/>
      <c r="O963" s="59"/>
      <c r="P963" s="59"/>
      <c r="Q963" s="59"/>
      <c r="R963" s="59"/>
      <c r="S963" s="59"/>
      <c r="T963" s="59"/>
      <c r="U963" s="59"/>
      <c r="V963" s="59"/>
      <c r="W963" s="59"/>
      <c r="X963" s="59"/>
      <c r="Y963" s="59"/>
      <c r="Z963" s="59"/>
    </row>
    <row r="964" spans="1:26" ht="15.75" customHeight="1">
      <c r="A964" s="59"/>
      <c r="B964" s="59"/>
      <c r="C964" s="59"/>
      <c r="D964" s="59"/>
      <c r="E964" s="59"/>
      <c r="F964" s="59"/>
      <c r="G964" s="59"/>
      <c r="H964" s="59"/>
      <c r="I964" s="59"/>
      <c r="J964" s="59"/>
      <c r="K964" s="59"/>
      <c r="L964" s="59"/>
      <c r="M964" s="59"/>
      <c r="N964" s="59"/>
      <c r="O964" s="59"/>
      <c r="P964" s="59"/>
      <c r="Q964" s="59"/>
      <c r="R964" s="59"/>
      <c r="S964" s="59"/>
      <c r="T964" s="59"/>
      <c r="U964" s="59"/>
      <c r="V964" s="59"/>
      <c r="W964" s="59"/>
      <c r="X964" s="59"/>
      <c r="Y964" s="59"/>
      <c r="Z964" s="59"/>
    </row>
    <row r="965" spans="1:26" ht="15.75" customHeight="1">
      <c r="A965" s="59"/>
      <c r="B965" s="59"/>
      <c r="C965" s="59"/>
      <c r="D965" s="59"/>
      <c r="E965" s="59"/>
      <c r="F965" s="59"/>
      <c r="G965" s="59"/>
      <c r="H965" s="59"/>
      <c r="I965" s="59"/>
      <c r="J965" s="59"/>
      <c r="K965" s="59"/>
      <c r="L965" s="59"/>
      <c r="M965" s="59"/>
      <c r="N965" s="59"/>
      <c r="O965" s="59"/>
      <c r="P965" s="59"/>
      <c r="Q965" s="59"/>
      <c r="R965" s="59"/>
      <c r="S965" s="59"/>
      <c r="T965" s="59"/>
      <c r="U965" s="59"/>
      <c r="V965" s="59"/>
      <c r="W965" s="59"/>
      <c r="X965" s="59"/>
      <c r="Y965" s="59"/>
      <c r="Z965" s="59"/>
    </row>
    <row r="966" spans="1:26" ht="15.75" customHeight="1">
      <c r="A966" s="59"/>
      <c r="B966" s="59"/>
      <c r="C966" s="59"/>
      <c r="D966" s="59"/>
      <c r="E966" s="59"/>
      <c r="F966" s="59"/>
      <c r="G966" s="59"/>
      <c r="H966" s="59"/>
      <c r="I966" s="59"/>
      <c r="J966" s="59"/>
      <c r="K966" s="59"/>
      <c r="L966" s="59"/>
      <c r="M966" s="59"/>
      <c r="N966" s="59"/>
      <c r="O966" s="59"/>
      <c r="P966" s="59"/>
      <c r="Q966" s="59"/>
      <c r="R966" s="59"/>
      <c r="S966" s="59"/>
      <c r="T966" s="59"/>
      <c r="U966" s="59"/>
      <c r="V966" s="59"/>
      <c r="W966" s="59"/>
      <c r="X966" s="59"/>
      <c r="Y966" s="59"/>
      <c r="Z966" s="59"/>
    </row>
    <row r="967" spans="1:26" ht="15.75" customHeight="1">
      <c r="A967" s="59"/>
      <c r="B967" s="59"/>
      <c r="C967" s="59"/>
      <c r="D967" s="59"/>
      <c r="E967" s="59"/>
      <c r="F967" s="59"/>
      <c r="G967" s="59"/>
      <c r="H967" s="59"/>
      <c r="I967" s="59"/>
      <c r="J967" s="59"/>
      <c r="K967" s="59"/>
      <c r="L967" s="59"/>
      <c r="M967" s="59"/>
      <c r="N967" s="59"/>
      <c r="O967" s="59"/>
      <c r="P967" s="59"/>
      <c r="Q967" s="59"/>
      <c r="R967" s="59"/>
      <c r="S967" s="59"/>
      <c r="T967" s="59"/>
      <c r="U967" s="59"/>
      <c r="V967" s="59"/>
      <c r="W967" s="59"/>
      <c r="X967" s="59"/>
      <c r="Y967" s="59"/>
      <c r="Z967" s="59"/>
    </row>
    <row r="968" spans="1:26" ht="15.75" customHeight="1">
      <c r="A968" s="59"/>
      <c r="B968" s="59"/>
      <c r="C968" s="59"/>
      <c r="D968" s="59"/>
      <c r="E968" s="59"/>
      <c r="F968" s="59"/>
      <c r="G968" s="59"/>
      <c r="H968" s="59"/>
      <c r="I968" s="59"/>
      <c r="J968" s="59"/>
      <c r="K968" s="59"/>
      <c r="L968" s="59"/>
      <c r="M968" s="59"/>
      <c r="N968" s="59"/>
      <c r="O968" s="59"/>
      <c r="P968" s="59"/>
      <c r="Q968" s="59"/>
      <c r="R968" s="59"/>
      <c r="S968" s="59"/>
      <c r="T968" s="59"/>
      <c r="U968" s="59"/>
      <c r="V968" s="59"/>
      <c r="W968" s="59"/>
      <c r="X968" s="59"/>
      <c r="Y968" s="59"/>
      <c r="Z968" s="59"/>
    </row>
    <row r="969" spans="1:26" ht="15.75" customHeight="1">
      <c r="A969" s="59"/>
      <c r="B969" s="59"/>
      <c r="C969" s="59"/>
      <c r="D969" s="59"/>
      <c r="E969" s="59"/>
      <c r="F969" s="59"/>
      <c r="G969" s="59"/>
      <c r="H969" s="59"/>
      <c r="I969" s="59"/>
      <c r="J969" s="59"/>
      <c r="K969" s="59"/>
      <c r="L969" s="59"/>
      <c r="M969" s="59"/>
      <c r="N969" s="59"/>
      <c r="O969" s="59"/>
      <c r="P969" s="59"/>
      <c r="Q969" s="59"/>
      <c r="R969" s="59"/>
      <c r="S969" s="59"/>
      <c r="T969" s="59"/>
      <c r="U969" s="59"/>
      <c r="V969" s="59"/>
      <c r="W969" s="59"/>
      <c r="X969" s="59"/>
      <c r="Y969" s="59"/>
      <c r="Z969" s="59"/>
    </row>
    <row r="970" spans="1:26" ht="15.75" customHeight="1">
      <c r="A970" s="59"/>
      <c r="B970" s="59"/>
      <c r="C970" s="59"/>
      <c r="D970" s="59"/>
      <c r="E970" s="59"/>
      <c r="F970" s="59"/>
      <c r="G970" s="59"/>
      <c r="H970" s="59"/>
      <c r="I970" s="59"/>
      <c r="J970" s="59"/>
      <c r="K970" s="59"/>
      <c r="L970" s="59"/>
      <c r="M970" s="59"/>
      <c r="N970" s="59"/>
      <c r="O970" s="59"/>
      <c r="P970" s="59"/>
      <c r="Q970" s="59"/>
      <c r="R970" s="59"/>
      <c r="S970" s="59"/>
      <c r="T970" s="59"/>
      <c r="U970" s="59"/>
      <c r="V970" s="59"/>
      <c r="W970" s="59"/>
      <c r="X970" s="59"/>
      <c r="Y970" s="59"/>
      <c r="Z970" s="59"/>
    </row>
    <row r="971" spans="1:26" ht="15.75" customHeight="1">
      <c r="A971" s="59"/>
      <c r="B971" s="59"/>
      <c r="C971" s="59"/>
      <c r="D971" s="59"/>
      <c r="E971" s="59"/>
      <c r="F971" s="59"/>
      <c r="G971" s="59"/>
      <c r="H971" s="59"/>
      <c r="I971" s="59"/>
      <c r="J971" s="59"/>
      <c r="K971" s="59"/>
      <c r="L971" s="59"/>
      <c r="M971" s="59"/>
      <c r="N971" s="59"/>
      <c r="O971" s="59"/>
      <c r="P971" s="59"/>
      <c r="Q971" s="59"/>
      <c r="R971" s="59"/>
      <c r="S971" s="59"/>
      <c r="T971" s="59"/>
      <c r="U971" s="59"/>
      <c r="V971" s="59"/>
      <c r="W971" s="59"/>
      <c r="X971" s="59"/>
      <c r="Y971" s="59"/>
      <c r="Z971" s="59"/>
    </row>
    <row r="972" spans="1:26" ht="15.75" customHeight="1">
      <c r="A972" s="59"/>
      <c r="B972" s="59"/>
      <c r="C972" s="59"/>
      <c r="D972" s="59"/>
      <c r="E972" s="59"/>
      <c r="F972" s="59"/>
      <c r="G972" s="59"/>
      <c r="H972" s="59"/>
      <c r="I972" s="59"/>
      <c r="J972" s="59"/>
      <c r="K972" s="59"/>
      <c r="L972" s="59"/>
      <c r="M972" s="59"/>
      <c r="N972" s="59"/>
      <c r="O972" s="59"/>
      <c r="P972" s="59"/>
      <c r="Q972" s="59"/>
      <c r="R972" s="59"/>
      <c r="S972" s="59"/>
      <c r="T972" s="59"/>
      <c r="U972" s="59"/>
      <c r="V972" s="59"/>
      <c r="W972" s="59"/>
      <c r="X972" s="59"/>
      <c r="Y972" s="59"/>
      <c r="Z972" s="59"/>
    </row>
    <row r="973" spans="1:26" ht="15.75" customHeight="1">
      <c r="A973" s="59"/>
      <c r="B973" s="59"/>
      <c r="C973" s="59"/>
      <c r="D973" s="59"/>
      <c r="E973" s="59"/>
      <c r="F973" s="59"/>
      <c r="G973" s="59"/>
      <c r="H973" s="59"/>
      <c r="I973" s="59"/>
      <c r="J973" s="59"/>
      <c r="K973" s="59"/>
      <c r="L973" s="59"/>
      <c r="M973" s="59"/>
      <c r="N973" s="59"/>
      <c r="O973" s="59"/>
      <c r="P973" s="59"/>
      <c r="Q973" s="59"/>
      <c r="R973" s="59"/>
      <c r="S973" s="59"/>
      <c r="T973" s="59"/>
      <c r="U973" s="59"/>
      <c r="V973" s="59"/>
      <c r="W973" s="59"/>
      <c r="X973" s="59"/>
      <c r="Y973" s="59"/>
      <c r="Z973" s="59"/>
    </row>
    <row r="974" spans="1:26" ht="15.75" customHeight="1">
      <c r="A974" s="59"/>
      <c r="B974" s="59"/>
      <c r="C974" s="59"/>
      <c r="D974" s="59"/>
      <c r="E974" s="59"/>
      <c r="F974" s="59"/>
      <c r="G974" s="59"/>
      <c r="H974" s="59"/>
      <c r="I974" s="59"/>
      <c r="J974" s="59"/>
      <c r="K974" s="59"/>
      <c r="L974" s="59"/>
      <c r="M974" s="59"/>
      <c r="N974" s="59"/>
      <c r="O974" s="59"/>
      <c r="P974" s="59"/>
      <c r="Q974" s="59"/>
      <c r="R974" s="59"/>
      <c r="S974" s="59"/>
      <c r="T974" s="59"/>
      <c r="U974" s="59"/>
      <c r="V974" s="59"/>
      <c r="W974" s="59"/>
      <c r="X974" s="59"/>
      <c r="Y974" s="59"/>
      <c r="Z974" s="59"/>
    </row>
    <row r="975" spans="1:26" ht="15.75" customHeight="1">
      <c r="A975" s="59"/>
      <c r="B975" s="59"/>
      <c r="C975" s="59"/>
      <c r="D975" s="59"/>
      <c r="E975" s="59"/>
      <c r="F975" s="59"/>
      <c r="G975" s="59"/>
      <c r="H975" s="59"/>
      <c r="I975" s="59"/>
      <c r="J975" s="59"/>
      <c r="K975" s="59"/>
      <c r="L975" s="59"/>
      <c r="M975" s="59"/>
      <c r="N975" s="59"/>
      <c r="O975" s="59"/>
      <c r="P975" s="59"/>
      <c r="Q975" s="59"/>
      <c r="R975" s="59"/>
      <c r="S975" s="59"/>
      <c r="T975" s="59"/>
      <c r="U975" s="59"/>
      <c r="V975" s="59"/>
      <c r="W975" s="59"/>
      <c r="X975" s="59"/>
      <c r="Y975" s="59"/>
      <c r="Z975" s="59"/>
    </row>
    <row r="976" spans="1:26" ht="15.75" customHeight="1">
      <c r="A976" s="59"/>
      <c r="B976" s="59"/>
      <c r="C976" s="59"/>
      <c r="D976" s="59"/>
      <c r="E976" s="59"/>
      <c r="F976" s="59"/>
      <c r="G976" s="59"/>
      <c r="H976" s="59"/>
      <c r="I976" s="59"/>
      <c r="J976" s="59"/>
      <c r="K976" s="59"/>
      <c r="L976" s="59"/>
      <c r="M976" s="59"/>
      <c r="N976" s="59"/>
      <c r="O976" s="59"/>
      <c r="P976" s="59"/>
      <c r="Q976" s="59"/>
      <c r="R976" s="59"/>
      <c r="S976" s="59"/>
      <c r="T976" s="59"/>
      <c r="U976" s="59"/>
      <c r="V976" s="59"/>
      <c r="W976" s="59"/>
      <c r="X976" s="59"/>
      <c r="Y976" s="59"/>
      <c r="Z976" s="59"/>
    </row>
    <row r="977" spans="1:26" ht="15.75" customHeight="1">
      <c r="A977" s="59"/>
      <c r="B977" s="59"/>
      <c r="C977" s="59"/>
      <c r="D977" s="59"/>
      <c r="E977" s="59"/>
      <c r="F977" s="59"/>
      <c r="G977" s="59"/>
      <c r="H977" s="59"/>
      <c r="I977" s="59"/>
      <c r="J977" s="59"/>
      <c r="K977" s="59"/>
      <c r="L977" s="59"/>
      <c r="M977" s="59"/>
      <c r="N977" s="59"/>
      <c r="O977" s="59"/>
      <c r="P977" s="59"/>
      <c r="Q977" s="59"/>
      <c r="R977" s="59"/>
      <c r="S977" s="59"/>
      <c r="T977" s="59"/>
      <c r="U977" s="59"/>
      <c r="V977" s="59"/>
      <c r="W977" s="59"/>
      <c r="X977" s="59"/>
      <c r="Y977" s="59"/>
      <c r="Z977" s="59"/>
    </row>
    <row r="978" spans="1:26" ht="15.75" customHeight="1">
      <c r="A978" s="59"/>
      <c r="B978" s="59"/>
      <c r="C978" s="59"/>
      <c r="D978" s="59"/>
      <c r="E978" s="59"/>
      <c r="F978" s="59"/>
      <c r="G978" s="59"/>
      <c r="H978" s="59"/>
      <c r="I978" s="59"/>
      <c r="J978" s="59"/>
      <c r="K978" s="59"/>
      <c r="L978" s="59"/>
      <c r="M978" s="59"/>
      <c r="N978" s="59"/>
      <c r="O978" s="59"/>
      <c r="P978" s="59"/>
      <c r="Q978" s="59"/>
      <c r="R978" s="59"/>
      <c r="S978" s="59"/>
      <c r="T978" s="59"/>
      <c r="U978" s="59"/>
      <c r="V978" s="59"/>
      <c r="W978" s="59"/>
      <c r="X978" s="59"/>
      <c r="Y978" s="59"/>
      <c r="Z978" s="59"/>
    </row>
    <row r="979" spans="1:26" ht="15.75" customHeight="1">
      <c r="A979" s="59"/>
      <c r="B979" s="59"/>
      <c r="C979" s="59"/>
      <c r="D979" s="59"/>
      <c r="E979" s="59"/>
      <c r="F979" s="59"/>
      <c r="G979" s="59"/>
      <c r="H979" s="59"/>
      <c r="I979" s="59"/>
      <c r="J979" s="59"/>
      <c r="K979" s="59"/>
      <c r="L979" s="59"/>
      <c r="M979" s="59"/>
      <c r="N979" s="59"/>
      <c r="O979" s="59"/>
      <c r="P979" s="59"/>
      <c r="Q979" s="59"/>
      <c r="R979" s="59"/>
      <c r="S979" s="59"/>
      <c r="T979" s="59"/>
      <c r="U979" s="59"/>
      <c r="V979" s="59"/>
      <c r="W979" s="59"/>
      <c r="X979" s="59"/>
      <c r="Y979" s="59"/>
      <c r="Z979" s="59"/>
    </row>
    <row r="980" spans="1:26" ht="15.75" customHeight="1">
      <c r="A980" s="59"/>
      <c r="B980" s="59"/>
      <c r="C980" s="59"/>
      <c r="D980" s="59"/>
      <c r="E980" s="59"/>
      <c r="F980" s="59"/>
      <c r="G980" s="59"/>
      <c r="H980" s="59"/>
      <c r="I980" s="59"/>
      <c r="J980" s="59"/>
      <c r="K980" s="59"/>
      <c r="L980" s="59"/>
      <c r="M980" s="59"/>
      <c r="N980" s="59"/>
      <c r="O980" s="59"/>
      <c r="P980" s="59"/>
      <c r="Q980" s="59"/>
      <c r="R980" s="59"/>
      <c r="S980" s="59"/>
      <c r="T980" s="59"/>
      <c r="U980" s="59"/>
      <c r="V980" s="59"/>
      <c r="W980" s="59"/>
      <c r="X980" s="59"/>
      <c r="Y980" s="59"/>
      <c r="Z980" s="59"/>
    </row>
    <row r="981" spans="1:26" ht="15.75" customHeight="1">
      <c r="A981" s="59"/>
      <c r="B981" s="59"/>
      <c r="C981" s="59"/>
      <c r="D981" s="59"/>
      <c r="E981" s="59"/>
      <c r="F981" s="59"/>
      <c r="G981" s="59"/>
      <c r="H981" s="59"/>
      <c r="I981" s="59"/>
      <c r="J981" s="59"/>
      <c r="K981" s="59"/>
      <c r="L981" s="59"/>
      <c r="M981" s="59"/>
      <c r="N981" s="59"/>
      <c r="O981" s="59"/>
      <c r="P981" s="59"/>
      <c r="Q981" s="59"/>
      <c r="R981" s="59"/>
      <c r="S981" s="59"/>
      <c r="T981" s="59"/>
      <c r="U981" s="59"/>
      <c r="V981" s="59"/>
      <c r="W981" s="59"/>
      <c r="X981" s="59"/>
      <c r="Y981" s="59"/>
      <c r="Z981" s="59"/>
    </row>
    <row r="982" spans="1:26" ht="15.75" customHeight="1">
      <c r="A982" s="59"/>
      <c r="B982" s="59"/>
      <c r="C982" s="59"/>
      <c r="D982" s="59"/>
      <c r="E982" s="59"/>
      <c r="F982" s="59"/>
      <c r="G982" s="59"/>
      <c r="H982" s="59"/>
      <c r="I982" s="59"/>
      <c r="J982" s="59"/>
      <c r="K982" s="59"/>
      <c r="L982" s="59"/>
      <c r="M982" s="59"/>
      <c r="N982" s="59"/>
      <c r="O982" s="59"/>
      <c r="P982" s="59"/>
      <c r="Q982" s="59"/>
      <c r="R982" s="59"/>
      <c r="S982" s="59"/>
      <c r="T982" s="59"/>
      <c r="U982" s="59"/>
      <c r="V982" s="59"/>
      <c r="W982" s="59"/>
      <c r="X982" s="59"/>
      <c r="Y982" s="59"/>
      <c r="Z982" s="59"/>
    </row>
    <row r="983" spans="1:26" ht="15.75" customHeight="1">
      <c r="A983" s="59"/>
      <c r="B983" s="59"/>
      <c r="C983" s="59"/>
      <c r="D983" s="59"/>
      <c r="E983" s="59"/>
      <c r="F983" s="59"/>
      <c r="G983" s="59"/>
      <c r="H983" s="59"/>
      <c r="I983" s="59"/>
      <c r="J983" s="59"/>
      <c r="K983" s="59"/>
      <c r="L983" s="59"/>
      <c r="M983" s="59"/>
      <c r="N983" s="59"/>
      <c r="O983" s="59"/>
      <c r="P983" s="59"/>
      <c r="Q983" s="59"/>
      <c r="R983" s="59"/>
      <c r="S983" s="59"/>
      <c r="T983" s="59"/>
      <c r="U983" s="59"/>
      <c r="V983" s="59"/>
      <c r="W983" s="59"/>
      <c r="X983" s="59"/>
      <c r="Y983" s="59"/>
      <c r="Z983" s="59"/>
    </row>
    <row r="984" spans="1:26" ht="15.75" customHeight="1">
      <c r="A984" s="59"/>
      <c r="B984" s="59"/>
      <c r="C984" s="59"/>
      <c r="D984" s="59"/>
      <c r="E984" s="59"/>
      <c r="F984" s="59"/>
      <c r="G984" s="59"/>
      <c r="H984" s="59"/>
      <c r="I984" s="59"/>
      <c r="J984" s="59"/>
      <c r="K984" s="59"/>
      <c r="L984" s="59"/>
      <c r="M984" s="59"/>
      <c r="N984" s="59"/>
      <c r="O984" s="59"/>
      <c r="P984" s="59"/>
      <c r="Q984" s="59"/>
      <c r="R984" s="59"/>
      <c r="S984" s="59"/>
      <c r="T984" s="59"/>
      <c r="U984" s="59"/>
      <c r="V984" s="59"/>
      <c r="W984" s="59"/>
      <c r="X984" s="59"/>
      <c r="Y984" s="59"/>
      <c r="Z984" s="59"/>
    </row>
    <row r="985" spans="1:26" ht="15.75" customHeight="1">
      <c r="A985" s="59"/>
      <c r="B985" s="59"/>
      <c r="C985" s="59"/>
      <c r="D985" s="59"/>
      <c r="E985" s="59"/>
      <c r="F985" s="59"/>
      <c r="G985" s="59"/>
      <c r="H985" s="59"/>
      <c r="I985" s="59"/>
      <c r="J985" s="59"/>
      <c r="K985" s="59"/>
      <c r="L985" s="59"/>
      <c r="M985" s="59"/>
      <c r="N985" s="59"/>
      <c r="O985" s="59"/>
      <c r="P985" s="59"/>
      <c r="Q985" s="59"/>
      <c r="R985" s="59"/>
      <c r="S985" s="59"/>
      <c r="T985" s="59"/>
      <c r="U985" s="59"/>
      <c r="V985" s="59"/>
      <c r="W985" s="59"/>
      <c r="X985" s="59"/>
      <c r="Y985" s="59"/>
      <c r="Z985" s="59"/>
    </row>
    <row r="986" spans="1:26" ht="15.75" customHeight="1">
      <c r="A986" s="59"/>
      <c r="B986" s="59"/>
      <c r="C986" s="59"/>
      <c r="D986" s="59"/>
      <c r="E986" s="59"/>
      <c r="F986" s="59"/>
      <c r="G986" s="59"/>
      <c r="H986" s="59"/>
      <c r="I986" s="59"/>
      <c r="J986" s="59"/>
      <c r="K986" s="59"/>
      <c r="L986" s="59"/>
      <c r="M986" s="59"/>
      <c r="N986" s="59"/>
      <c r="O986" s="59"/>
      <c r="P986" s="59"/>
      <c r="Q986" s="59"/>
      <c r="R986" s="59"/>
      <c r="S986" s="59"/>
      <c r="T986" s="59"/>
      <c r="U986" s="59"/>
      <c r="V986" s="59"/>
      <c r="W986" s="59"/>
      <c r="X986" s="59"/>
      <c r="Y986" s="59"/>
      <c r="Z986" s="59"/>
    </row>
    <row r="987" spans="1:26" ht="15.75" customHeight="1">
      <c r="A987" s="59"/>
      <c r="B987" s="59"/>
      <c r="C987" s="59"/>
      <c r="D987" s="59"/>
      <c r="E987" s="59"/>
      <c r="F987" s="59"/>
      <c r="G987" s="59"/>
      <c r="H987" s="59"/>
      <c r="I987" s="59"/>
      <c r="J987" s="59"/>
      <c r="K987" s="59"/>
      <c r="L987" s="59"/>
      <c r="M987" s="59"/>
      <c r="N987" s="59"/>
      <c r="O987" s="59"/>
      <c r="P987" s="59"/>
      <c r="Q987" s="59"/>
      <c r="R987" s="59"/>
      <c r="S987" s="59"/>
      <c r="T987" s="59"/>
      <c r="U987" s="59"/>
      <c r="V987" s="59"/>
      <c r="W987" s="59"/>
      <c r="X987" s="59"/>
      <c r="Y987" s="59"/>
      <c r="Z987" s="59"/>
    </row>
    <row r="988" spans="1:26" ht="15.75" customHeight="1">
      <c r="A988" s="59"/>
      <c r="B988" s="59"/>
      <c r="C988" s="59"/>
      <c r="D988" s="59"/>
      <c r="E988" s="59"/>
      <c r="F988" s="59"/>
      <c r="G988" s="59"/>
      <c r="H988" s="59"/>
      <c r="I988" s="59"/>
      <c r="J988" s="59"/>
      <c r="K988" s="59"/>
      <c r="L988" s="59"/>
      <c r="M988" s="59"/>
      <c r="N988" s="59"/>
      <c r="O988" s="59"/>
      <c r="P988" s="59"/>
      <c r="Q988" s="59"/>
      <c r="R988" s="59"/>
      <c r="S988" s="59"/>
      <c r="T988" s="59"/>
      <c r="U988" s="59"/>
      <c r="V988" s="59"/>
      <c r="W988" s="59"/>
      <c r="X988" s="59"/>
      <c r="Y988" s="59"/>
      <c r="Z988" s="59"/>
    </row>
    <row r="989" spans="1:26" ht="15.75" customHeight="1">
      <c r="A989" s="59"/>
      <c r="B989" s="59"/>
      <c r="C989" s="59"/>
      <c r="D989" s="59"/>
      <c r="E989" s="59"/>
      <c r="F989" s="59"/>
      <c r="G989" s="59"/>
      <c r="H989" s="59"/>
      <c r="I989" s="59"/>
      <c r="J989" s="59"/>
      <c r="K989" s="59"/>
      <c r="L989" s="59"/>
      <c r="M989" s="59"/>
      <c r="N989" s="59"/>
      <c r="O989" s="59"/>
      <c r="P989" s="59"/>
      <c r="Q989" s="59"/>
      <c r="R989" s="59"/>
      <c r="S989" s="59"/>
      <c r="T989" s="59"/>
      <c r="U989" s="59"/>
      <c r="V989" s="59"/>
      <c r="W989" s="59"/>
      <c r="X989" s="59"/>
      <c r="Y989" s="59"/>
      <c r="Z989" s="59"/>
    </row>
    <row r="990" spans="1:26" ht="15.75" customHeight="1">
      <c r="A990" s="59"/>
      <c r="B990" s="59"/>
      <c r="C990" s="59"/>
      <c r="D990" s="59"/>
      <c r="E990" s="59"/>
      <c r="F990" s="59"/>
      <c r="G990" s="59"/>
      <c r="H990" s="59"/>
      <c r="I990" s="59"/>
      <c r="J990" s="59"/>
      <c r="K990" s="59"/>
      <c r="L990" s="59"/>
      <c r="M990" s="59"/>
      <c r="N990" s="59"/>
      <c r="O990" s="59"/>
      <c r="P990" s="59"/>
      <c r="Q990" s="59"/>
      <c r="R990" s="59"/>
      <c r="S990" s="59"/>
      <c r="T990" s="59"/>
      <c r="U990" s="59"/>
      <c r="V990" s="59"/>
      <c r="W990" s="59"/>
      <c r="X990" s="59"/>
      <c r="Y990" s="59"/>
      <c r="Z990" s="59"/>
    </row>
    <row r="991" spans="1:26" ht="15.75" customHeight="1">
      <c r="A991" s="59"/>
      <c r="B991" s="59"/>
      <c r="C991" s="59"/>
      <c r="D991" s="59"/>
      <c r="E991" s="59"/>
      <c r="F991" s="59"/>
      <c r="G991" s="59"/>
      <c r="H991" s="59"/>
      <c r="I991" s="59"/>
      <c r="J991" s="59"/>
      <c r="K991" s="59"/>
      <c r="L991" s="59"/>
      <c r="M991" s="59"/>
      <c r="N991" s="59"/>
      <c r="O991" s="59"/>
      <c r="P991" s="59"/>
      <c r="Q991" s="59"/>
      <c r="R991" s="59"/>
      <c r="S991" s="59"/>
      <c r="T991" s="59"/>
      <c r="U991" s="59"/>
      <c r="V991" s="59"/>
      <c r="W991" s="59"/>
      <c r="X991" s="59"/>
      <c r="Y991" s="59"/>
      <c r="Z991" s="59"/>
    </row>
    <row r="992" spans="1:26" ht="15.75" customHeight="1">
      <c r="A992" s="59"/>
      <c r="B992" s="59"/>
      <c r="C992" s="59"/>
      <c r="D992" s="59"/>
      <c r="E992" s="59"/>
      <c r="F992" s="59"/>
      <c r="G992" s="59"/>
      <c r="H992" s="59"/>
      <c r="I992" s="59"/>
      <c r="J992" s="59"/>
      <c r="K992" s="59"/>
      <c r="L992" s="59"/>
      <c r="M992" s="59"/>
      <c r="N992" s="59"/>
      <c r="O992" s="59"/>
      <c r="P992" s="59"/>
      <c r="Q992" s="59"/>
      <c r="R992" s="59"/>
      <c r="S992" s="59"/>
      <c r="T992" s="59"/>
      <c r="U992" s="59"/>
      <c r="V992" s="59"/>
      <c r="W992" s="59"/>
      <c r="X992" s="59"/>
      <c r="Y992" s="59"/>
      <c r="Z992" s="59"/>
    </row>
    <row r="993" spans="1:26" ht="15.75" customHeight="1">
      <c r="A993" s="59"/>
      <c r="B993" s="59"/>
      <c r="C993" s="59"/>
      <c r="D993" s="59"/>
      <c r="E993" s="59"/>
      <c r="F993" s="59"/>
      <c r="G993" s="59"/>
      <c r="H993" s="59"/>
      <c r="I993" s="59"/>
      <c r="J993" s="59"/>
      <c r="K993" s="59"/>
      <c r="L993" s="59"/>
      <c r="M993" s="59"/>
      <c r="N993" s="59"/>
      <c r="O993" s="59"/>
      <c r="P993" s="59"/>
      <c r="Q993" s="59"/>
      <c r="R993" s="59"/>
      <c r="S993" s="59"/>
      <c r="T993" s="59"/>
      <c r="U993" s="59"/>
      <c r="V993" s="59"/>
      <c r="W993" s="59"/>
      <c r="X993" s="59"/>
      <c r="Y993" s="59"/>
      <c r="Z993" s="59"/>
    </row>
    <row r="994" spans="1:26" ht="15.75" customHeight="1">
      <c r="A994" s="59"/>
      <c r="B994" s="59"/>
      <c r="C994" s="59"/>
      <c r="D994" s="59"/>
      <c r="E994" s="59"/>
      <c r="F994" s="59"/>
      <c r="G994" s="59"/>
      <c r="H994" s="59"/>
      <c r="I994" s="59"/>
      <c r="J994" s="59"/>
      <c r="K994" s="59"/>
      <c r="L994" s="59"/>
      <c r="M994" s="59"/>
      <c r="N994" s="59"/>
      <c r="O994" s="59"/>
      <c r="P994" s="59"/>
      <c r="Q994" s="59"/>
      <c r="R994" s="59"/>
      <c r="S994" s="59"/>
      <c r="T994" s="59"/>
      <c r="U994" s="59"/>
      <c r="V994" s="59"/>
      <c r="W994" s="59"/>
      <c r="X994" s="59"/>
      <c r="Y994" s="59"/>
      <c r="Z994" s="59"/>
    </row>
    <row r="995" spans="1:26" ht="15.75" customHeight="1">
      <c r="A995" s="59"/>
      <c r="B995" s="59"/>
      <c r="C995" s="59"/>
      <c r="D995" s="59"/>
      <c r="E995" s="59"/>
      <c r="F995" s="59"/>
      <c r="G995" s="59"/>
      <c r="H995" s="59"/>
      <c r="I995" s="59"/>
      <c r="J995" s="59"/>
      <c r="K995" s="59"/>
      <c r="L995" s="59"/>
      <c r="M995" s="59"/>
      <c r="N995" s="59"/>
      <c r="O995" s="59"/>
      <c r="P995" s="59"/>
      <c r="Q995" s="59"/>
      <c r="R995" s="59"/>
      <c r="S995" s="59"/>
      <c r="T995" s="59"/>
      <c r="U995" s="59"/>
      <c r="V995" s="59"/>
      <c r="W995" s="59"/>
      <c r="X995" s="59"/>
      <c r="Y995" s="59"/>
      <c r="Z995" s="59"/>
    </row>
    <row r="996" spans="1:26" ht="15.75" customHeight="1">
      <c r="A996" s="59"/>
      <c r="B996" s="59"/>
      <c r="C996" s="59"/>
      <c r="D996" s="59"/>
      <c r="E996" s="59"/>
      <c r="F996" s="59"/>
      <c r="G996" s="59"/>
      <c r="H996" s="59"/>
      <c r="I996" s="59"/>
      <c r="J996" s="59"/>
      <c r="K996" s="59"/>
      <c r="L996" s="59"/>
      <c r="M996" s="59"/>
      <c r="N996" s="59"/>
      <c r="O996" s="59"/>
      <c r="P996" s="59"/>
      <c r="Q996" s="59"/>
      <c r="R996" s="59"/>
      <c r="S996" s="59"/>
      <c r="T996" s="59"/>
      <c r="U996" s="59"/>
      <c r="V996" s="59"/>
      <c r="W996" s="59"/>
      <c r="X996" s="59"/>
      <c r="Y996" s="59"/>
      <c r="Z996" s="59"/>
    </row>
    <row r="997" spans="1:26" ht="15.75" customHeight="1">
      <c r="A997" s="59"/>
      <c r="B997" s="59"/>
      <c r="C997" s="59"/>
      <c r="D997" s="59"/>
      <c r="E997" s="59"/>
      <c r="F997" s="59"/>
      <c r="G997" s="59"/>
      <c r="H997" s="59"/>
      <c r="I997" s="59"/>
      <c r="J997" s="59"/>
      <c r="K997" s="59"/>
      <c r="L997" s="59"/>
      <c r="M997" s="59"/>
      <c r="N997" s="59"/>
      <c r="O997" s="59"/>
      <c r="P997" s="59"/>
      <c r="Q997" s="59"/>
      <c r="R997" s="59"/>
      <c r="S997" s="59"/>
      <c r="T997" s="59"/>
      <c r="U997" s="59"/>
      <c r="V997" s="59"/>
      <c r="W997" s="59"/>
      <c r="X997" s="59"/>
      <c r="Y997" s="59"/>
      <c r="Z997" s="59"/>
    </row>
    <row r="998" spans="1:26" ht="15.75" customHeight="1">
      <c r="A998" s="59"/>
      <c r="B998" s="59"/>
      <c r="C998" s="59"/>
      <c r="D998" s="59"/>
      <c r="E998" s="59"/>
      <c r="F998" s="59"/>
      <c r="G998" s="59"/>
      <c r="H998" s="59"/>
      <c r="I998" s="59"/>
      <c r="J998" s="59"/>
      <c r="K998" s="59"/>
      <c r="L998" s="59"/>
      <c r="M998" s="59"/>
      <c r="N998" s="59"/>
      <c r="O998" s="59"/>
      <c r="P998" s="59"/>
      <c r="Q998" s="59"/>
      <c r="R998" s="59"/>
      <c r="S998" s="59"/>
      <c r="T998" s="59"/>
      <c r="U998" s="59"/>
      <c r="V998" s="59"/>
      <c r="W998" s="59"/>
      <c r="X998" s="59"/>
      <c r="Y998" s="59"/>
      <c r="Z998" s="59"/>
    </row>
    <row r="999" spans="1:26" ht="15.75" customHeight="1">
      <c r="A999" s="59"/>
      <c r="B999" s="59"/>
      <c r="C999" s="59"/>
      <c r="D999" s="59"/>
      <c r="E999" s="59"/>
      <c r="F999" s="59"/>
      <c r="G999" s="59"/>
      <c r="H999" s="59"/>
      <c r="I999" s="59"/>
      <c r="J999" s="59"/>
      <c r="K999" s="59"/>
      <c r="L999" s="59"/>
      <c r="M999" s="59"/>
      <c r="N999" s="59"/>
      <c r="O999" s="59"/>
      <c r="P999" s="59"/>
      <c r="Q999" s="59"/>
      <c r="R999" s="59"/>
      <c r="S999" s="59"/>
      <c r="T999" s="59"/>
      <c r="U999" s="59"/>
      <c r="V999" s="59"/>
      <c r="W999" s="59"/>
      <c r="X999" s="59"/>
      <c r="Y999" s="59"/>
      <c r="Z999" s="59"/>
    </row>
    <row r="1000" spans="1:26" ht="15.75" customHeight="1">
      <c r="A1000" s="59"/>
      <c r="B1000" s="59"/>
      <c r="C1000" s="59"/>
      <c r="D1000" s="59"/>
      <c r="E1000" s="59"/>
      <c r="F1000" s="59"/>
      <c r="G1000" s="59"/>
      <c r="H1000" s="59"/>
      <c r="I1000" s="59"/>
      <c r="J1000" s="59"/>
      <c r="K1000" s="59"/>
      <c r="L1000" s="59"/>
      <c r="M1000" s="59"/>
      <c r="N1000" s="59"/>
      <c r="O1000" s="59"/>
      <c r="P1000" s="59"/>
      <c r="Q1000" s="59"/>
      <c r="R1000" s="59"/>
      <c r="S1000" s="59"/>
      <c r="T1000" s="59"/>
      <c r="U1000" s="59"/>
      <c r="V1000" s="59"/>
      <c r="W1000" s="59"/>
      <c r="X1000" s="59"/>
      <c r="Y1000" s="59"/>
      <c r="Z1000" s="59"/>
    </row>
  </sheetData>
  <mergeCells count="7">
    <mergeCell ref="A24:C24"/>
    <mergeCell ref="A25:C25"/>
    <mergeCell ref="A2:H2"/>
    <mergeCell ref="A4:H4"/>
    <mergeCell ref="A6:H6"/>
    <mergeCell ref="A8:C8"/>
    <mergeCell ref="A9:C9"/>
  </mergeCells>
  <pageMargins left="0.7" right="0.7" top="0.75" bottom="0.75" header="0" footer="0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4"/>
  <sheetViews>
    <sheetView showGridLines="0" zoomScaleNormal="100" workbookViewId="0">
      <pane xSplit="2" ySplit="4" topLeftCell="C35" activePane="bottomRight" state="frozen"/>
      <selection pane="topRight" activeCell="C1" sqref="C1"/>
      <selection pane="bottomLeft" activeCell="A5" sqref="A5"/>
      <selection pane="bottomRight" activeCell="K14" sqref="K14"/>
    </sheetView>
  </sheetViews>
  <sheetFormatPr defaultColWidth="14.42578125" defaultRowHeight="15" customHeight="1"/>
  <cols>
    <col min="1" max="1" width="9.140625" style="337" customWidth="1"/>
    <col min="2" max="2" width="42" customWidth="1"/>
    <col min="3" max="7" width="15.7109375" customWidth="1"/>
    <col min="8" max="8" width="8.7109375" hidden="1" customWidth="1"/>
    <col min="9" max="26" width="8.7109375" customWidth="1"/>
  </cols>
  <sheetData>
    <row r="1" spans="1:26" ht="18.75">
      <c r="A1" s="334"/>
      <c r="B1" s="326" t="s">
        <v>3130</v>
      </c>
      <c r="C1" s="309"/>
      <c r="D1" s="309"/>
      <c r="E1" s="309"/>
      <c r="F1" s="309"/>
      <c r="G1" s="309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</row>
    <row r="2" spans="1:26">
      <c r="A2" s="187"/>
      <c r="B2" s="32"/>
      <c r="C2" s="32"/>
      <c r="D2" s="32"/>
      <c r="E2" s="32"/>
      <c r="F2" s="32"/>
      <c r="G2" s="32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</row>
    <row r="3" spans="1:26" ht="30">
      <c r="A3" s="335"/>
      <c r="B3" s="176" t="s">
        <v>3093</v>
      </c>
      <c r="C3" s="153" t="s">
        <v>57</v>
      </c>
      <c r="D3" s="153" t="s">
        <v>58</v>
      </c>
      <c r="E3" s="154" t="s">
        <v>59</v>
      </c>
      <c r="F3" s="154" t="s">
        <v>60</v>
      </c>
      <c r="G3" s="154" t="s">
        <v>61</v>
      </c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</row>
    <row r="4" spans="1:26">
      <c r="A4" s="335"/>
      <c r="B4" s="177">
        <v>1</v>
      </c>
      <c r="C4" s="155">
        <v>2</v>
      </c>
      <c r="D4" s="155">
        <v>3</v>
      </c>
      <c r="E4" s="155">
        <v>4</v>
      </c>
      <c r="F4" s="155">
        <v>5</v>
      </c>
      <c r="G4" s="155">
        <v>6</v>
      </c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</row>
    <row r="5" spans="1:26" ht="19.5" customHeight="1">
      <c r="A5" s="335"/>
      <c r="B5" s="178" t="s">
        <v>3094</v>
      </c>
      <c r="C5" s="179">
        <f t="shared" ref="C5:D5" si="0">+C6+C9+C11+C14+C25+C28+C30</f>
        <v>41762681.262193903</v>
      </c>
      <c r="D5" s="179">
        <f t="shared" si="0"/>
        <v>70275906.968587935</v>
      </c>
      <c r="E5" s="179">
        <f>+E6+E9+E11+E14+E25+E28+E30</f>
        <v>74749069.280996442</v>
      </c>
      <c r="F5" s="179">
        <f t="shared" ref="F5:G5" si="1">+F6+F9+F11+F14+F25+F28+F30</f>
        <v>58500293.016196869</v>
      </c>
      <c r="G5" s="179">
        <f t="shared" si="1"/>
        <v>52099929.941727705</v>
      </c>
      <c r="H5" s="158" t="str">
        <f>'OPĆI DIO'!$C$1</f>
        <v>3041 INSTITUT RUĐER BOŠKOVIĆ</v>
      </c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</row>
    <row r="6" spans="1:26">
      <c r="A6" s="335">
        <v>1</v>
      </c>
      <c r="B6" s="180" t="s">
        <v>3131</v>
      </c>
      <c r="C6" s="181">
        <f>+C7+C8</f>
        <v>23930122.631893292</v>
      </c>
      <c r="D6" s="160">
        <f>+D7+D8</f>
        <v>31422072.804011662</v>
      </c>
      <c r="E6" s="160">
        <f>+E7+E8</f>
        <v>33902608.313803017</v>
      </c>
      <c r="F6" s="160">
        <f>+F7+F8</f>
        <v>31802027.089241426</v>
      </c>
      <c r="G6" s="160">
        <f>+G7+G8</f>
        <v>31111851.669204444</v>
      </c>
      <c r="H6" s="158" t="str">
        <f>'OPĆI DIO'!$C$1</f>
        <v>3041 INSTITUT RUĐER BOŠKOVIĆ</v>
      </c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</row>
    <row r="7" spans="1:26">
      <c r="A7" s="335">
        <v>11</v>
      </c>
      <c r="B7" s="182" t="s">
        <v>3132</v>
      </c>
      <c r="C7" s="162">
        <v>23384829.513570908</v>
      </c>
      <c r="D7" s="162">
        <v>27319151.751917958</v>
      </c>
      <c r="E7" s="163">
        <f>SUMIF('Unos prihoda i primitaka'!$C$3:$C$501,$A7,'Unos prihoda i primitaka'!G$3:G$501)</f>
        <v>28634770.443803016</v>
      </c>
      <c r="F7" s="163">
        <f>SUMIF('Unos prihoda i primitaka'!$C$3:$C$501,$A7,'Unos prihoda i primitaka'!H$3:H$501)</f>
        <v>28664161.999999993</v>
      </c>
      <c r="G7" s="163">
        <f>SUMIF('Unos prihoda i primitaka'!$C$3:$C$501,$A7,'Unos prihoda i primitaka'!I$3:I$501)</f>
        <v>28528565.799999971</v>
      </c>
      <c r="H7" s="158" t="str">
        <f>'OPĆI DIO'!$C$1</f>
        <v>3041 INSTITUT RUĐER BOŠKOVIĆ</v>
      </c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</row>
    <row r="8" spans="1:26">
      <c r="A8" s="335">
        <v>12</v>
      </c>
      <c r="B8" s="183" t="s">
        <v>3133</v>
      </c>
      <c r="C8" s="162">
        <v>545293.11832238373</v>
      </c>
      <c r="D8" s="162">
        <v>4102921.0520937024</v>
      </c>
      <c r="E8" s="163">
        <f>SUMIF('Unos prihoda i primitaka'!$C$3:$C$501,$A8,'Unos prihoda i primitaka'!G$3:G$501)</f>
        <v>5267837.87</v>
      </c>
      <c r="F8" s="163">
        <f>SUMIF('Unos prihoda i primitaka'!$C$3:$C$501,$A8,'Unos prihoda i primitaka'!H$3:H$501)</f>
        <v>3137865.0892414325</v>
      </c>
      <c r="G8" s="163">
        <f>SUMIF('Unos prihoda i primitaka'!$C$3:$C$501,$A8,'Unos prihoda i primitaka'!I$3:I$501)</f>
        <v>2583285.8692044737</v>
      </c>
      <c r="H8" s="158" t="str">
        <f>'OPĆI DIO'!$C$1</f>
        <v>3041 INSTITUT RUĐER BOŠKOVIĆ</v>
      </c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</row>
    <row r="9" spans="1:26">
      <c r="A9" s="41">
        <v>3</v>
      </c>
      <c r="B9" s="180" t="s">
        <v>3134</v>
      </c>
      <c r="C9" s="160">
        <f>+C10</f>
        <v>3554544.4289601166</v>
      </c>
      <c r="D9" s="160">
        <f>+D10</f>
        <v>1996509</v>
      </c>
      <c r="E9" s="160">
        <f>+E10</f>
        <v>2211260.9325104514</v>
      </c>
      <c r="F9" s="160">
        <f>+F10</f>
        <v>2432387.0257614972</v>
      </c>
      <c r="G9" s="160">
        <f>+G10</f>
        <v>2554006.3770495709</v>
      </c>
      <c r="H9" s="158" t="str">
        <f>'OPĆI DIO'!$C$1</f>
        <v>3041 INSTITUT RUĐER BOŠKOVIĆ</v>
      </c>
      <c r="I9" s="158"/>
      <c r="J9" s="158"/>
      <c r="K9" s="158"/>
      <c r="L9" s="158"/>
      <c r="M9" s="158"/>
      <c r="N9" s="158"/>
      <c r="O9" s="158"/>
      <c r="P9" s="158"/>
      <c r="Q9" s="158"/>
      <c r="R9" s="158"/>
      <c r="S9" s="158"/>
      <c r="T9" s="158"/>
      <c r="U9" s="158"/>
      <c r="V9" s="158"/>
      <c r="W9" s="158"/>
      <c r="X9" s="158"/>
      <c r="Y9" s="158"/>
      <c r="Z9" s="158"/>
    </row>
    <row r="10" spans="1:26">
      <c r="A10" s="335">
        <v>31</v>
      </c>
      <c r="B10" s="184" t="s">
        <v>3135</v>
      </c>
      <c r="C10" s="162">
        <v>3554544.4289601166</v>
      </c>
      <c r="D10" s="162">
        <v>1996509</v>
      </c>
      <c r="E10" s="163">
        <f>SUMIF('Unos prihoda i primitaka'!$C$3:$C$501,$A10,'Unos prihoda i primitaka'!G$3:G$501)</f>
        <v>2211260.9325104514</v>
      </c>
      <c r="F10" s="163">
        <f>SUMIF('Unos prihoda i primitaka'!$C$3:$C$501,$A10,'Unos prihoda i primitaka'!H$3:H$501)</f>
        <v>2432387.0257614972</v>
      </c>
      <c r="G10" s="163">
        <f>SUMIF('Unos prihoda i primitaka'!$C$3:$C$501,$A10,'Unos prihoda i primitaka'!I$3:I$501)</f>
        <v>2554006.3770495709</v>
      </c>
      <c r="H10" s="158" t="str">
        <f>'OPĆI DIO'!$C$1</f>
        <v>3041 INSTITUT RUĐER BOŠKOVIĆ</v>
      </c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</row>
    <row r="11" spans="1:26">
      <c r="A11" s="41">
        <v>4</v>
      </c>
      <c r="B11" s="180" t="s">
        <v>3136</v>
      </c>
      <c r="C11" s="160">
        <f>+C12+C13</f>
        <v>0</v>
      </c>
      <c r="D11" s="160">
        <f>+D12+D13</f>
        <v>0</v>
      </c>
      <c r="E11" s="160">
        <f>+E12+E13</f>
        <v>0</v>
      </c>
      <c r="F11" s="160">
        <f>+F12+F13</f>
        <v>0</v>
      </c>
      <c r="G11" s="160">
        <f>+G12+G13</f>
        <v>0</v>
      </c>
      <c r="H11" s="158" t="str">
        <f>'OPĆI DIO'!$C$1</f>
        <v>3041 INSTITUT RUĐER BOŠKOVIĆ</v>
      </c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</row>
    <row r="12" spans="1:26">
      <c r="A12" s="335">
        <v>41</v>
      </c>
      <c r="B12" s="184" t="s">
        <v>3137</v>
      </c>
      <c r="C12" s="162"/>
      <c r="D12" s="162"/>
      <c r="E12" s="163">
        <f>SUMIF('Unos prihoda i primitaka'!$C$3:$C$501,$A12,'Unos prihoda i primitaka'!G$3:G$501)</f>
        <v>0</v>
      </c>
      <c r="F12" s="163">
        <f>SUMIF('Unos prihoda i primitaka'!$C$3:$C$501,$A12,'Unos prihoda i primitaka'!H$3:H$501)</f>
        <v>0</v>
      </c>
      <c r="G12" s="163">
        <f>SUMIF('Unos prihoda i primitaka'!$C$3:$C$501,$A12,'Unos prihoda i primitaka'!I$3:I$501)</f>
        <v>0</v>
      </c>
      <c r="H12" s="158" t="str">
        <f>'OPĆI DIO'!$C$1</f>
        <v>3041 INSTITUT RUĐER BOŠKOVIĆ</v>
      </c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</row>
    <row r="13" spans="1:26">
      <c r="A13" s="336">
        <v>43</v>
      </c>
      <c r="B13" s="184" t="s">
        <v>3138</v>
      </c>
      <c r="C13" s="162"/>
      <c r="D13" s="162"/>
      <c r="E13" s="163">
        <f>SUMIF('Unos prihoda i primitaka'!$C$3:$C$501,$A13,'Unos prihoda i primitaka'!G$3:G$501)-'B.2 RAČUN FINANC IF'!E7</f>
        <v>0</v>
      </c>
      <c r="F13" s="163">
        <f>SUMIF('Unos prihoda i primitaka'!$C$3:$C$501,$A13,'Unos prihoda i primitaka'!H$3:H$501)-'B.2 RAČUN FINANC IF'!F7</f>
        <v>0</v>
      </c>
      <c r="G13" s="163">
        <f>SUMIF('Unos prihoda i primitaka'!$C$3:$C$501,$A13,'Unos prihoda i primitaka'!I$3:I$501)-'B.2 RAČUN FINANC IF'!G7</f>
        <v>0</v>
      </c>
      <c r="H13" s="158" t="str">
        <f>'OPĆI DIO'!$C$1</f>
        <v>3041 INSTITUT RUĐER BOŠKOVIĆ</v>
      </c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</row>
    <row r="14" spans="1:26">
      <c r="A14" s="41">
        <v>5</v>
      </c>
      <c r="B14" s="180" t="s">
        <v>3139</v>
      </c>
      <c r="C14" s="160">
        <f>SUM(C15:C24)</f>
        <v>13446777.75565731</v>
      </c>
      <c r="D14" s="160">
        <f>SUM(D15:D24)</f>
        <v>36349977.164576277</v>
      </c>
      <c r="E14" s="160">
        <f>SUM(E15:E24)</f>
        <v>38171471.046682969</v>
      </c>
      <c r="F14" s="160">
        <f>SUM(F15:F24)</f>
        <v>23698213.166193947</v>
      </c>
      <c r="G14" s="160">
        <f>SUM(G15:G24)</f>
        <v>18247415.398473687</v>
      </c>
      <c r="H14" s="158" t="str">
        <f>'OPĆI DIO'!$C$1</f>
        <v>3041 INSTITUT RUĐER BOŠKOVIĆ</v>
      </c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Z14" s="158"/>
    </row>
    <row r="15" spans="1:26">
      <c r="A15" s="335">
        <v>51</v>
      </c>
      <c r="B15" s="184" t="s">
        <v>3140</v>
      </c>
      <c r="C15" s="162">
        <v>1950496.2505806622</v>
      </c>
      <c r="D15" s="162">
        <v>1924414</v>
      </c>
      <c r="E15" s="163">
        <f>SUMIF('Unos prihoda i primitaka'!$C$3:$C$501,$A15,'Unos prihoda i primitaka'!G$3:G$501)</f>
        <v>1839798</v>
      </c>
      <c r="F15" s="163">
        <f>SUMIF('Unos prihoda i primitaka'!$C$3:$C$501,$A15,'Unos prihoda i primitaka'!H$3:H$501)</f>
        <v>1709129.4988095239</v>
      </c>
      <c r="G15" s="163">
        <f>SUMIF('Unos prihoda i primitaka'!$C$3:$C$501,$A15,'Unos prihoda i primitaka'!I$3:I$501)</f>
        <v>801099.70357142854</v>
      </c>
      <c r="H15" s="158" t="str">
        <f>'OPĆI DIO'!$C$1</f>
        <v>3041 INSTITUT RUĐER BOŠKOVIĆ</v>
      </c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</row>
    <row r="16" spans="1:26">
      <c r="A16" s="335">
        <v>52</v>
      </c>
      <c r="B16" s="184" t="s">
        <v>3141</v>
      </c>
      <c r="C16" s="162">
        <v>7385890.9018514827</v>
      </c>
      <c r="D16" s="162">
        <v>4100596</v>
      </c>
      <c r="E16" s="163">
        <f>SUMIF('Unos prihoda i primitaka'!$C$3:$C$501,$A16,'Unos prihoda i primitaka'!G$3:G$501)</f>
        <v>3979062.5070939809</v>
      </c>
      <c r="F16" s="163">
        <f>SUMIF('Unos prihoda i primitaka'!$C$3:$C$501,$A16,'Unos prihoda i primitaka'!H$3:H$501)</f>
        <v>1879922.8720939814</v>
      </c>
      <c r="G16" s="163">
        <f>SUMIF('Unos prihoda i primitaka'!$C$3:$C$501,$A16,'Unos prihoda i primitaka'!I$3:I$501)</f>
        <v>479770.47982125403</v>
      </c>
      <c r="H16" s="158" t="str">
        <f>'OPĆI DIO'!$C$1</f>
        <v>3041 INSTITUT RUĐER BOŠKOVIĆ</v>
      </c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</row>
    <row r="17" spans="1:26">
      <c r="A17" s="335">
        <v>552</v>
      </c>
      <c r="B17" s="184" t="s">
        <v>3142</v>
      </c>
      <c r="C17" s="162"/>
      <c r="D17" s="162">
        <v>0</v>
      </c>
      <c r="E17" s="163">
        <f>SUMIF('Unos prihoda i primitaka'!$C$3:$C$501,$A17,'Unos prihoda i primitaka'!G$3:G$501)</f>
        <v>0</v>
      </c>
      <c r="F17" s="163">
        <f>SUMIF('Unos prihoda i primitaka'!$C$3:$C$501,$A17,'Unos prihoda i primitaka'!H$3:H$501)</f>
        <v>0</v>
      </c>
      <c r="G17" s="163">
        <f>SUMIF('Unos prihoda i primitaka'!$C$3:$C$501,$A17,'Unos prihoda i primitaka'!I$3:I$501)</f>
        <v>0</v>
      </c>
      <c r="H17" s="158" t="str">
        <f>'OPĆI DIO'!$C$1</f>
        <v>3041 INSTITUT RUĐER BOŠKOVIĆ</v>
      </c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</row>
    <row r="18" spans="1:26">
      <c r="A18" s="335">
        <v>559</v>
      </c>
      <c r="B18" s="184" t="s">
        <v>3143</v>
      </c>
      <c r="C18" s="162"/>
      <c r="D18" s="162">
        <v>0</v>
      </c>
      <c r="E18" s="163">
        <f>SUMIF('Unos prihoda i primitaka'!$C$3:$C$501,$A18,'Unos prihoda i primitaka'!G$3:G$501)</f>
        <v>0</v>
      </c>
      <c r="F18" s="163">
        <f>SUMIF('Unos prihoda i primitaka'!$C$3:$C$501,$A18,'Unos prihoda i primitaka'!H$3:H$501)</f>
        <v>0</v>
      </c>
      <c r="G18" s="163">
        <f>SUMIF('Unos prihoda i primitaka'!$C$3:$C$501,$A18,'Unos prihoda i primitaka'!I$3:I$501)</f>
        <v>0</v>
      </c>
      <c r="H18" s="158" t="str">
        <f>'OPĆI DIO'!$C$1</f>
        <v>3041 INSTITUT RUĐER BOŠKOVIĆ</v>
      </c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</row>
    <row r="19" spans="1:26">
      <c r="A19" s="335">
        <v>561</v>
      </c>
      <c r="B19" s="184" t="s">
        <v>3144</v>
      </c>
      <c r="C19" s="162"/>
      <c r="D19" s="162">
        <v>0</v>
      </c>
      <c r="E19" s="163">
        <f>SUMIF('Unos prihoda i primitaka'!$C$3:$C$501,$A19,'Unos prihoda i primitaka'!G$3:G$501)</f>
        <v>0</v>
      </c>
      <c r="F19" s="163">
        <f>SUMIF('Unos prihoda i primitaka'!$C$3:$C$501,$A19,'Unos prihoda i primitaka'!H$3:H$501)</f>
        <v>0</v>
      </c>
      <c r="G19" s="163">
        <f>SUMIF('Unos prihoda i primitaka'!$C$3:$C$501,$A19,'Unos prihoda i primitaka'!I$3:I$501)</f>
        <v>0</v>
      </c>
      <c r="H19" s="158" t="str">
        <f>'OPĆI DIO'!$C$1</f>
        <v>3041 INSTITUT RUĐER BOŠKOVIĆ</v>
      </c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</row>
    <row r="20" spans="1:26" ht="18" customHeight="1">
      <c r="A20" s="335">
        <v>563</v>
      </c>
      <c r="B20" s="184" t="s">
        <v>3145</v>
      </c>
      <c r="C20" s="162">
        <v>3644832.4374543764</v>
      </c>
      <c r="D20" s="162">
        <v>30100765.164576281</v>
      </c>
      <c r="E20" s="163">
        <f>SUMIF('Unos prihoda i primitaka'!$C$3:$C$501,$A20,'Unos prihoda i primitaka'!G$3:G$501)</f>
        <v>30024685.25</v>
      </c>
      <c r="F20" s="163">
        <f>SUMIF('Unos prihoda i primitaka'!$C$3:$C$501,$A20,'Unos prihoda i primitaka'!H$3:H$501)</f>
        <v>17781235.505701452</v>
      </c>
      <c r="G20" s="163">
        <f>SUMIF('Unos prihoda i primitaka'!$C$3:$C$501,$A20,'Unos prihoda i primitaka'!I$3:I$501)</f>
        <v>14638619.925492017</v>
      </c>
      <c r="H20" s="158" t="str">
        <f>'OPĆI DIO'!$C$1</f>
        <v>3041 INSTITUT RUĐER BOŠKOVIĆ</v>
      </c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</row>
    <row r="21" spans="1:26" ht="31.5" customHeight="1">
      <c r="A21" s="335">
        <v>573</v>
      </c>
      <c r="B21" s="184" t="s">
        <v>3073</v>
      </c>
      <c r="C21" s="162"/>
      <c r="D21" s="162">
        <v>0</v>
      </c>
      <c r="E21" s="163">
        <f>SUMIF('Unos prihoda i primitaka'!$C$3:$C$501,$A21,'Unos prihoda i primitaka'!G$3:G$501)</f>
        <v>0</v>
      </c>
      <c r="F21" s="163">
        <f>SUMIF('Unos prihoda i primitaka'!$C$3:$C$501,$A21,'Unos prihoda i primitaka'!H$3:H$501)</f>
        <v>0</v>
      </c>
      <c r="G21" s="163">
        <f>SUMIF('Unos prihoda i primitaka'!$C$3:$C$501,$A21,'Unos prihoda i primitaka'!I$3:I$501)</f>
        <v>0</v>
      </c>
      <c r="H21" s="158" t="str">
        <f>'OPĆI DIO'!$C$1</f>
        <v>3041 INSTITUT RUĐER BOŠKOVIĆ</v>
      </c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</row>
    <row r="22" spans="1:26" ht="15.75" customHeight="1">
      <c r="A22" s="335">
        <v>575</v>
      </c>
      <c r="B22" s="184" t="s">
        <v>3074</v>
      </c>
      <c r="C22" s="162"/>
      <c r="D22" s="162">
        <v>0</v>
      </c>
      <c r="E22" s="163">
        <f>SUMIF('Unos prihoda i primitaka'!$C$3:$C$501,$A22,'Unos prihoda i primitaka'!G$3:G$501)</f>
        <v>0</v>
      </c>
      <c r="F22" s="163">
        <f>SUMIF('Unos prihoda i primitaka'!$C$3:$C$501,$A22,'Unos prihoda i primitaka'!H$3:H$501)</f>
        <v>0</v>
      </c>
      <c r="G22" s="163">
        <f>SUMIF('Unos prihoda i primitaka'!$C$3:$C$501,$A22,'Unos prihoda i primitaka'!I$3:I$501)</f>
        <v>0</v>
      </c>
      <c r="H22" s="158" t="str">
        <f>'OPĆI DIO'!$C$1</f>
        <v>3041 INSTITUT RUĐER BOŠKOVIĆ</v>
      </c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</row>
    <row r="23" spans="1:26" ht="15.75" customHeight="1">
      <c r="A23" s="335">
        <v>576</v>
      </c>
      <c r="B23" s="184" t="s">
        <v>3146</v>
      </c>
      <c r="C23" s="162">
        <v>465558.16577078769</v>
      </c>
      <c r="D23" s="162">
        <v>224202.00000000015</v>
      </c>
      <c r="E23" s="163">
        <f>SUMIF('Unos prihoda i primitaka'!$C$3:$C$501,$A23,'Unos prihoda i primitaka'!G$3:G$501)</f>
        <v>0</v>
      </c>
      <c r="F23" s="163">
        <f>SUMIF('Unos prihoda i primitaka'!$C$3:$C$501,$A23,'Unos prihoda i primitaka'!H$3:H$501)</f>
        <v>0</v>
      </c>
      <c r="G23" s="163">
        <f>SUMIF('Unos prihoda i primitaka'!$C$3:$C$501,$A23,'Unos prihoda i primitaka'!I$3:I$501)</f>
        <v>0</v>
      </c>
      <c r="H23" s="158" t="str">
        <f>'OPĆI DIO'!$C$1</f>
        <v>3041 INSTITUT RUĐER BOŠKOVIĆ</v>
      </c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</row>
    <row r="24" spans="1:26" ht="15.75" customHeight="1">
      <c r="A24" s="335">
        <v>581</v>
      </c>
      <c r="B24" s="184" t="s">
        <v>3147</v>
      </c>
      <c r="C24" s="162"/>
      <c r="D24" s="162">
        <v>0</v>
      </c>
      <c r="E24" s="163">
        <f>SUMIF('Unos prihoda i primitaka'!$C$3:$C$501,$A24,'Unos prihoda i primitaka'!G$3:G$501)</f>
        <v>2327925.2895889897</v>
      </c>
      <c r="F24" s="163">
        <f>SUMIF('Unos prihoda i primitaka'!$C$3:$C$501,$A24,'Unos prihoda i primitaka'!H$3:H$501)</f>
        <v>2327925.2895889897</v>
      </c>
      <c r="G24" s="163">
        <f>SUMIF('Unos prihoda i primitaka'!$C$3:$C$501,$A24,'Unos prihoda i primitaka'!I$3:I$501)</f>
        <v>2327925.2895889897</v>
      </c>
      <c r="H24" s="158" t="str">
        <f>'OPĆI DIO'!$C$1</f>
        <v>3041 INSTITUT RUĐER BOŠKOVIĆ</v>
      </c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</row>
    <row r="25" spans="1:26" ht="15.75" customHeight="1">
      <c r="A25" s="41">
        <v>6</v>
      </c>
      <c r="B25" s="180" t="s">
        <v>3148</v>
      </c>
      <c r="C25" s="160">
        <f>SUM(C26:C27)</f>
        <v>831236.4456831906</v>
      </c>
      <c r="D25" s="160">
        <f>SUM(D26:D27)</f>
        <v>507348</v>
      </c>
      <c r="E25" s="160">
        <f>SUM(E26:E27)</f>
        <v>75408</v>
      </c>
      <c r="F25" s="160">
        <f>SUM(F26:F27)</f>
        <v>82264.5</v>
      </c>
      <c r="G25" s="160">
        <f>SUM(G26:G27)</f>
        <v>89576.250000000044</v>
      </c>
      <c r="H25" s="158" t="str">
        <f>'OPĆI DIO'!$C$1</f>
        <v>3041 INSTITUT RUĐER BOŠKOVIĆ</v>
      </c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58"/>
      <c r="U25" s="158"/>
      <c r="V25" s="158"/>
      <c r="W25" s="158"/>
      <c r="X25" s="158"/>
      <c r="Y25" s="158"/>
      <c r="Z25" s="158"/>
    </row>
    <row r="26" spans="1:26" ht="15.75" customHeight="1">
      <c r="A26" s="335">
        <v>61</v>
      </c>
      <c r="B26" s="184" t="s">
        <v>3149</v>
      </c>
      <c r="C26" s="162">
        <v>829728.05096555839</v>
      </c>
      <c r="D26" s="162">
        <v>507348</v>
      </c>
      <c r="E26" s="163">
        <f>SUMIF('Unos prihoda i primitaka'!$C$3:$C$501,$A26,'Unos prihoda i primitaka'!G$3:G$501)</f>
        <v>75408</v>
      </c>
      <c r="F26" s="163">
        <f>SUMIF('Unos prihoda i primitaka'!$C$3:$C$501,$A26,'Unos prihoda i primitaka'!H$3:H$501)</f>
        <v>82264.5</v>
      </c>
      <c r="G26" s="163">
        <f>SUMIF('Unos prihoda i primitaka'!$C$3:$C$501,$A26,'Unos prihoda i primitaka'!I$3:I$501)</f>
        <v>89576.250000000044</v>
      </c>
      <c r="H26" s="158" t="str">
        <f>'OPĆI DIO'!$C$1</f>
        <v>3041 INSTITUT RUĐER BOŠKOVIĆ</v>
      </c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</row>
    <row r="27" spans="1:26" ht="15.75" customHeight="1">
      <c r="A27" s="335">
        <v>63</v>
      </c>
      <c r="B27" s="184" t="s">
        <v>3150</v>
      </c>
      <c r="C27" s="162">
        <v>1508.3947176322249</v>
      </c>
      <c r="D27" s="162"/>
      <c r="E27" s="163">
        <f>SUMIF('Unos prihoda i primitaka'!$C$3:$C$501,$A27,'Unos prihoda i primitaka'!G$3:G$501)</f>
        <v>0</v>
      </c>
      <c r="F27" s="163">
        <f>SUMIF('Unos prihoda i primitaka'!$C$3:$C$501,$A27,'Unos prihoda i primitaka'!H$3:H$501)</f>
        <v>0</v>
      </c>
      <c r="G27" s="163">
        <f>SUMIF('Unos prihoda i primitaka'!$C$3:$C$501,$A27,'Unos prihoda i primitaka'!I$3:I$501)</f>
        <v>0</v>
      </c>
      <c r="H27" s="158" t="str">
        <f>'OPĆI DIO'!$C$1</f>
        <v>3041 INSTITUT RUĐER BOŠKOVIĆ</v>
      </c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</row>
    <row r="28" spans="1:26" ht="33.75" customHeight="1">
      <c r="A28" s="41">
        <v>7</v>
      </c>
      <c r="B28" s="180" t="s">
        <v>3151</v>
      </c>
      <c r="C28" s="160">
        <f>+C29</f>
        <v>0</v>
      </c>
      <c r="D28" s="160">
        <f>+D29</f>
        <v>0</v>
      </c>
      <c r="E28" s="160">
        <f>+E29</f>
        <v>0</v>
      </c>
      <c r="F28" s="160">
        <f>+F29</f>
        <v>0</v>
      </c>
      <c r="G28" s="160">
        <f>+G29</f>
        <v>0</v>
      </c>
      <c r="H28" s="158" t="str">
        <f>'OPĆI DIO'!$C$1</f>
        <v>3041 INSTITUT RUĐER BOŠKOVIĆ</v>
      </c>
      <c r="I28" s="158"/>
      <c r="J28" s="158"/>
      <c r="K28" s="158"/>
      <c r="L28" s="158"/>
      <c r="M28" s="158"/>
      <c r="N28" s="158"/>
      <c r="O28" s="158"/>
      <c r="P28" s="158"/>
      <c r="Q28" s="158"/>
      <c r="R28" s="158"/>
      <c r="S28" s="158"/>
      <c r="T28" s="158"/>
      <c r="U28" s="158"/>
      <c r="V28" s="158"/>
      <c r="W28" s="158"/>
      <c r="X28" s="158"/>
      <c r="Y28" s="158"/>
      <c r="Z28" s="158"/>
    </row>
    <row r="29" spans="1:26" ht="30.75" customHeight="1">
      <c r="A29" s="335">
        <v>71</v>
      </c>
      <c r="B29" s="184" t="s">
        <v>3152</v>
      </c>
      <c r="C29" s="162"/>
      <c r="D29" s="162"/>
      <c r="E29" s="163">
        <f>SUMIF('Unos prihoda i primitaka'!$C$3:$C$501,$A29,'Unos prihoda i primitaka'!G$3:G$501)</f>
        <v>0</v>
      </c>
      <c r="F29" s="163">
        <f>SUMIF('Unos prihoda i primitaka'!$C$3:$C$501,$A29,'Unos prihoda i primitaka'!H$3:H$501)</f>
        <v>0</v>
      </c>
      <c r="G29" s="163">
        <f>SUMIF('Unos prihoda i primitaka'!$C$3:$C$501,$A29,'Unos prihoda i primitaka'!I$3:I$501)</f>
        <v>0</v>
      </c>
      <c r="H29" s="158" t="str">
        <f>'OPĆI DIO'!$C$1</f>
        <v>3041 INSTITUT RUĐER BOŠKOVIĆ</v>
      </c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</row>
    <row r="30" spans="1:26" s="297" customFormat="1" ht="33.75" customHeight="1">
      <c r="A30" s="41">
        <v>8</v>
      </c>
      <c r="B30" s="180" t="s">
        <v>3230</v>
      </c>
      <c r="C30" s="160">
        <f>+C31</f>
        <v>0</v>
      </c>
      <c r="D30" s="160">
        <f>+D31</f>
        <v>0</v>
      </c>
      <c r="E30" s="160">
        <f>+E31</f>
        <v>388320.98799999995</v>
      </c>
      <c r="F30" s="160">
        <f>+F31</f>
        <v>485401.23499999999</v>
      </c>
      <c r="G30" s="160">
        <f>+G31</f>
        <v>97080.246999999988</v>
      </c>
      <c r="H30" s="158" t="str">
        <f>'OPĆI DIO'!$C$1</f>
        <v>3041 INSTITUT RUĐER BOŠKOVIĆ</v>
      </c>
      <c r="I30" s="158"/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58"/>
      <c r="X30" s="158"/>
      <c r="Y30" s="158"/>
      <c r="Z30" s="158"/>
    </row>
    <row r="31" spans="1:26" s="297" customFormat="1" ht="30.75" customHeight="1">
      <c r="A31" s="335">
        <v>815</v>
      </c>
      <c r="B31" s="184" t="s">
        <v>4939</v>
      </c>
      <c r="C31" s="162"/>
      <c r="D31" s="162"/>
      <c r="E31" s="163">
        <f>SUMIF('Unos prihoda i primitaka'!$C$3:$C$501,$A31,'Unos prihoda i primitaka'!G$3:G$501)</f>
        <v>388320.98799999995</v>
      </c>
      <c r="F31" s="163">
        <f>SUMIF('Unos prihoda i primitaka'!$C$3:$C$501,$A31,'Unos prihoda i primitaka'!H$3:H$501)</f>
        <v>485401.23499999999</v>
      </c>
      <c r="G31" s="163">
        <f>SUMIF('Unos prihoda i primitaka'!$C$3:$C$501,$A31,'Unos prihoda i primitaka'!I$3:I$501)</f>
        <v>97080.246999999988</v>
      </c>
      <c r="H31" s="158" t="str">
        <f>'OPĆI DIO'!$C$1</f>
        <v>3041 INSTITUT RUĐER BOŠKOVIĆ</v>
      </c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</row>
    <row r="32" spans="1:26" s="297" customFormat="1" ht="18" customHeight="1">
      <c r="A32" s="335"/>
      <c r="B32" s="184"/>
      <c r="C32" s="162"/>
      <c r="D32" s="162"/>
      <c r="E32" s="163"/>
      <c r="F32" s="163"/>
      <c r="G32" s="163"/>
      <c r="H32" s="158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</row>
    <row r="33" spans="1:26" ht="24" customHeight="1">
      <c r="A33" s="335">
        <v>0</v>
      </c>
      <c r="B33" s="178" t="s">
        <v>3115</v>
      </c>
      <c r="C33" s="179">
        <f t="shared" ref="C33:D33" si="2">+C34+C37+C39+C42+C53+C56+C58</f>
        <v>46177827.820025705</v>
      </c>
      <c r="D33" s="179">
        <f t="shared" si="2"/>
        <v>70275906.968587935</v>
      </c>
      <c r="E33" s="179">
        <f>+E34+E37+E39+E42+E53+E56+E58</f>
        <v>74749068.994287878</v>
      </c>
      <c r="F33" s="179">
        <f t="shared" ref="F33:G33" si="3">+F34+F37+F39+F42+F53+F56+F58</f>
        <v>58500293.02269645</v>
      </c>
      <c r="G33" s="179">
        <f t="shared" si="3"/>
        <v>52099929.651227601</v>
      </c>
      <c r="H33" s="158" t="str">
        <f>'OPĆI DIO'!$C$1</f>
        <v>3041 INSTITUT RUĐER BOŠKOVIĆ</v>
      </c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</row>
    <row r="34" spans="1:26" ht="15.75" customHeight="1">
      <c r="A34" s="41">
        <v>1</v>
      </c>
      <c r="B34" s="180" t="s">
        <v>3131</v>
      </c>
      <c r="C34" s="160">
        <f>+C35+C36</f>
        <v>25405860.492399454</v>
      </c>
      <c r="D34" s="160">
        <f>+D35+D36</f>
        <v>31422072.804011662</v>
      </c>
      <c r="E34" s="160">
        <f>+E35+E36</f>
        <v>33902608.313803017</v>
      </c>
      <c r="F34" s="160">
        <f>+F35+F36</f>
        <v>31802027.08924143</v>
      </c>
      <c r="G34" s="160">
        <f>+G35+G36</f>
        <v>31111851.669204447</v>
      </c>
      <c r="H34" s="158" t="str">
        <f>'OPĆI DIO'!$C$1</f>
        <v>3041 INSTITUT RUĐER BOŠKOVIĆ</v>
      </c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  <c r="Y34" s="158"/>
      <c r="Z34" s="158"/>
    </row>
    <row r="35" spans="1:26" ht="15.75" customHeight="1">
      <c r="A35" s="335">
        <v>11</v>
      </c>
      <c r="B35" s="182" t="s">
        <v>3132</v>
      </c>
      <c r="C35" s="162">
        <v>24788647.164375033</v>
      </c>
      <c r="D35" s="162">
        <v>27319151.751917958</v>
      </c>
      <c r="E35" s="169">
        <f>SUMIF('Unos rashoda i izdataka'!$Q$3:$Q$501,$A35,'Unos rashoda i izdataka'!J$3:J$501)+SUMIF('Unos rashoda P4'!$A$3:$A$501,$A35,'Unos rashoda P4'!H$3:H$501)</f>
        <v>28634770.443803016</v>
      </c>
      <c r="F35" s="169">
        <f>SUMIF('Unos rashoda i izdataka'!$Q$3:$Q$501,$A35,'Unos rashoda i izdataka'!K$3:K$501)+SUMIF('Unos rashoda P4'!$A$3:$A$501,$A35,'Unos rashoda P4'!I$3:I$501)</f>
        <v>28664161.999999996</v>
      </c>
      <c r="G35" s="169">
        <f>SUMIF('Unos rashoda i izdataka'!$Q$3:$Q$501,$A35,'Unos rashoda i izdataka'!L$3:L$501)+SUMIF('Unos rashoda P4'!$A$3:$A$501,$A35,'Unos rashoda P4'!J$3:J$501)</f>
        <v>28528565.799999975</v>
      </c>
      <c r="H35" s="158" t="str">
        <f>'OPĆI DIO'!$C$1</f>
        <v>3041 INSTITUT RUĐER BOŠKOVIĆ</v>
      </c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</row>
    <row r="36" spans="1:26" ht="15.75" customHeight="1">
      <c r="A36" s="335">
        <v>12</v>
      </c>
      <c r="B36" s="183" t="s">
        <v>3133</v>
      </c>
      <c r="C36" s="162">
        <v>617213.328024421</v>
      </c>
      <c r="D36" s="162">
        <v>4102921.0520937024</v>
      </c>
      <c r="E36" s="169">
        <f>SUMIF('Unos rashoda i izdataka'!$Q$3:$Q$501,$A36,'Unos rashoda i izdataka'!J$3:J$501)+SUMIF('Unos rashoda P4'!$A$3:$A$501,$A36,'Unos rashoda P4'!H$3:H$501)</f>
        <v>5267837.87</v>
      </c>
      <c r="F36" s="169">
        <f>SUMIF('Unos rashoda i izdataka'!$Q$3:$Q$501,$A36,'Unos rashoda i izdataka'!K$3:K$501)+SUMIF('Unos rashoda P4'!$A$3:$A$501,$A36,'Unos rashoda P4'!I$3:I$501)</f>
        <v>3137865.0892414325</v>
      </c>
      <c r="G36" s="169">
        <f>SUMIF('Unos rashoda i izdataka'!$Q$3:$Q$501,$A36,'Unos rashoda i izdataka'!L$3:L$501)+SUMIF('Unos rashoda P4'!$A$3:$A$501,$A36,'Unos rashoda P4'!J$3:J$501)</f>
        <v>2583285.8692044737</v>
      </c>
      <c r="H36" s="158" t="str">
        <f>'OPĆI DIO'!$C$1</f>
        <v>3041 INSTITUT RUĐER BOŠKOVIĆ</v>
      </c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</row>
    <row r="37" spans="1:26" ht="15.75" customHeight="1">
      <c r="A37" s="41">
        <v>3</v>
      </c>
      <c r="B37" s="180" t="s">
        <v>3134</v>
      </c>
      <c r="C37" s="160">
        <f>+C38</f>
        <v>2487401.2967018378</v>
      </c>
      <c r="D37" s="160">
        <f>+D38</f>
        <v>1996509</v>
      </c>
      <c r="E37" s="160">
        <f>+E38</f>
        <v>2211260.9325104514</v>
      </c>
      <c r="F37" s="160">
        <f>+F38</f>
        <v>2432387.0257614972</v>
      </c>
      <c r="G37" s="160">
        <f>+G38</f>
        <v>2554006.3770495709</v>
      </c>
      <c r="H37" s="158" t="str">
        <f>'OPĆI DIO'!$C$1</f>
        <v>3041 INSTITUT RUĐER BOŠKOVIĆ</v>
      </c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  <c r="Y37" s="158"/>
      <c r="Z37" s="158"/>
    </row>
    <row r="38" spans="1:26" ht="15.75" customHeight="1">
      <c r="A38" s="336">
        <v>31</v>
      </c>
      <c r="B38" s="184" t="s">
        <v>3135</v>
      </c>
      <c r="C38" s="162">
        <v>2487401.2967018378</v>
      </c>
      <c r="D38" s="162">
        <v>1996509</v>
      </c>
      <c r="E38" s="169">
        <f>SUMIF('Unos rashoda i izdataka'!$Q$3:$Q$501,$A38,'Unos rashoda i izdataka'!J$3:J$501)+SUMIF('Unos rashoda P4'!$A$3:$A$501,$A38,'Unos rashoda P4'!H$3:H$501)-'B.2 RAČUN FINANC IF'!E13</f>
        <v>2211260.9325104514</v>
      </c>
      <c r="F38" s="169">
        <f>SUMIF('Unos rashoda i izdataka'!$Q$3:$Q$501,$A38,'Unos rashoda i izdataka'!K$3:K$501)+SUMIF('Unos rashoda P4'!$A$3:$A$501,$A38,'Unos rashoda P4'!I$3:I$501)-'B.2 RAČUN FINANC IF'!F13</f>
        <v>2432387.0257614972</v>
      </c>
      <c r="G38" s="169">
        <f>SUMIF('Unos rashoda i izdataka'!$Q$3:$Q$501,$A38,'Unos rashoda i izdataka'!L$3:L$501)+SUMIF('Unos rashoda P4'!$A$3:$A$501,$A38,'Unos rashoda P4'!J$3:J$501)-'B.2 RAČUN FINANC IF'!G13</f>
        <v>2554006.3770495709</v>
      </c>
      <c r="H38" s="158" t="str">
        <f>'OPĆI DIO'!$C$1</f>
        <v>3041 INSTITUT RUĐER BOŠKOVIĆ</v>
      </c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</row>
    <row r="39" spans="1:26" ht="15.75" customHeight="1">
      <c r="A39" s="41">
        <v>4</v>
      </c>
      <c r="B39" s="180" t="s">
        <v>3136</v>
      </c>
      <c r="C39" s="160">
        <f>+C40+C41</f>
        <v>0</v>
      </c>
      <c r="D39" s="160">
        <f>+D40+D41</f>
        <v>0</v>
      </c>
      <c r="E39" s="160">
        <f>+E40+E41</f>
        <v>0</v>
      </c>
      <c r="F39" s="160">
        <f>+F40+F41</f>
        <v>0</v>
      </c>
      <c r="G39" s="160">
        <f>+G40+G41</f>
        <v>0</v>
      </c>
      <c r="H39" s="158" t="str">
        <f>'OPĆI DIO'!$C$1</f>
        <v>3041 INSTITUT RUĐER BOŠKOVIĆ</v>
      </c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  <c r="Y39" s="158"/>
      <c r="Z39" s="158"/>
    </row>
    <row r="40" spans="1:26" ht="15.75" customHeight="1">
      <c r="A40" s="335">
        <v>41</v>
      </c>
      <c r="B40" s="184" t="s">
        <v>3137</v>
      </c>
      <c r="C40" s="162"/>
      <c r="D40" s="162"/>
      <c r="E40" s="169">
        <f>SUMIF('Unos rashoda i izdataka'!$Q$3:$Q$501,$A40,'Unos rashoda i izdataka'!J$3:J$501)+SUMIF('Unos rashoda P4'!$A$3:$A$501,$A40,'Unos rashoda P4'!H$3:H$501)</f>
        <v>0</v>
      </c>
      <c r="F40" s="169">
        <f>SUMIF('Unos rashoda i izdataka'!$Q$3:$Q$501,$A40,'Unos rashoda i izdataka'!K$3:K$501)+SUMIF('Unos rashoda P4'!$A$3:$A$501,$A40,'Unos rashoda P4'!I$3:I$501)</f>
        <v>0</v>
      </c>
      <c r="G40" s="169">
        <f>SUMIF('Unos rashoda i izdataka'!$Q$3:$Q$501,$A40,'Unos rashoda i izdataka'!L$3:L$501)+SUMIF('Unos rashoda P4'!$A$3:$A$501,$A40,'Unos rashoda P4'!J$3:J$501)</f>
        <v>0</v>
      </c>
      <c r="H40" s="158" t="str">
        <f>'OPĆI DIO'!$C$1</f>
        <v>3041 INSTITUT RUĐER BOŠKOVIĆ</v>
      </c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</row>
    <row r="41" spans="1:26" ht="15.75" customHeight="1">
      <c r="A41" s="335">
        <v>43</v>
      </c>
      <c r="B41" s="184" t="s">
        <v>3138</v>
      </c>
      <c r="C41" s="162"/>
      <c r="D41" s="162"/>
      <c r="E41" s="169">
        <f>SUMIF('Unos rashoda i izdataka'!$Q$3:$Q$501,$A41,'Unos rashoda i izdataka'!J$3:J$501)+SUMIF('Unos rashoda P4'!$A$3:$A$501,$A41,'Unos rashoda P4'!H$3:H$501)</f>
        <v>0</v>
      </c>
      <c r="F41" s="169">
        <f>SUMIF('Unos rashoda i izdataka'!$Q$3:$Q$501,$A41,'Unos rashoda i izdataka'!K$3:K$501)+SUMIF('Unos rashoda P4'!$A$3:$A$501,$A41,'Unos rashoda P4'!I$3:I$501)</f>
        <v>0</v>
      </c>
      <c r="G41" s="169">
        <f>SUMIF('Unos rashoda i izdataka'!$Q$3:$Q$501,$A41,'Unos rashoda i izdataka'!L$3:L$501)+SUMIF('Unos rashoda P4'!$A$3:$A$501,$A41,'Unos rashoda P4'!J$3:J$501)</f>
        <v>0</v>
      </c>
      <c r="H41" s="158" t="str">
        <f>'OPĆI DIO'!$C$1</f>
        <v>3041 INSTITUT RUĐER BOŠKOVIĆ</v>
      </c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</row>
    <row r="42" spans="1:26" ht="15.75" customHeight="1">
      <c r="A42" s="41">
        <v>5</v>
      </c>
      <c r="B42" s="180" t="s">
        <v>3139</v>
      </c>
      <c r="C42" s="160">
        <f>SUM(C43:C52)</f>
        <v>16939740.006636139</v>
      </c>
      <c r="D42" s="160">
        <f>SUM(D43:D52)</f>
        <v>36349977.164576277</v>
      </c>
      <c r="E42" s="160">
        <f>SUM(E43:E52)</f>
        <v>38171470.759974405</v>
      </c>
      <c r="F42" s="160">
        <f>SUM(F43:F52)</f>
        <v>23698213.172693525</v>
      </c>
      <c r="G42" s="160">
        <f>SUM(G43:G52)</f>
        <v>18247415.107973579</v>
      </c>
      <c r="H42" s="158" t="str">
        <f>'OPĆI DIO'!$C$1</f>
        <v>3041 INSTITUT RUĐER BOŠKOVIĆ</v>
      </c>
      <c r="I42" s="158"/>
      <c r="J42" s="158"/>
      <c r="K42" s="158"/>
      <c r="L42" s="158"/>
      <c r="M42" s="158"/>
      <c r="N42" s="158"/>
      <c r="O42" s="158"/>
      <c r="P42" s="158"/>
      <c r="Q42" s="158"/>
      <c r="R42" s="158"/>
      <c r="S42" s="158"/>
      <c r="T42" s="158"/>
      <c r="U42" s="158"/>
      <c r="V42" s="158"/>
      <c r="W42" s="158"/>
      <c r="X42" s="158"/>
      <c r="Y42" s="158"/>
      <c r="Z42" s="158"/>
    </row>
    <row r="43" spans="1:26" ht="15.75" customHeight="1">
      <c r="A43" s="335">
        <v>51</v>
      </c>
      <c r="B43" s="184" t="s">
        <v>3140</v>
      </c>
      <c r="C43" s="162">
        <v>2638092.4719623071</v>
      </c>
      <c r="D43" s="162">
        <v>1924414</v>
      </c>
      <c r="E43" s="169">
        <f>SUMIF('Unos rashoda i izdataka'!$Q$3:$Q$501,$A43,'Unos rashoda i izdataka'!J$3:J$501)+SUMIF('Unos rashoda P4'!$A$3:$A$501,$A43,'Unos rashoda P4'!H$3:H$501)</f>
        <v>1839797.9361428574</v>
      </c>
      <c r="F43" s="169">
        <f>SUMIF('Unos rashoda i izdataka'!$Q$3:$Q$501,$A43,'Unos rashoda i izdataka'!K$3:K$501)+SUMIF('Unos rashoda P4'!$A$3:$A$501,$A43,'Unos rashoda P4'!I$3:I$501)</f>
        <v>1709129.4988095246</v>
      </c>
      <c r="G43" s="169">
        <f>SUMIF('Unos rashoda i izdataka'!$Q$3:$Q$501,$A43,'Unos rashoda i izdataka'!L$3:L$501)+SUMIF('Unos rashoda P4'!$A$3:$A$501,$A43,'Unos rashoda P4'!J$3:J$501)</f>
        <v>801099.70357142866</v>
      </c>
      <c r="H43" s="158" t="str">
        <f>'OPĆI DIO'!$C$1</f>
        <v>3041 INSTITUT RUĐER BOŠKOVIĆ</v>
      </c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</row>
    <row r="44" spans="1:26" ht="15.75" customHeight="1">
      <c r="A44" s="335">
        <v>52</v>
      </c>
      <c r="B44" s="184" t="s">
        <v>3141</v>
      </c>
      <c r="C44" s="162">
        <v>7181813.9743844969</v>
      </c>
      <c r="D44" s="162">
        <v>4100596</v>
      </c>
      <c r="E44" s="169">
        <f>SUMIF('Unos rashoda i izdataka'!$Q$3:$Q$501,$A44,'Unos rashoda i izdataka'!J$3:J$501)+SUMIF('Unos rashoda P4'!$A$3:$A$501,$A44,'Unos rashoda P4'!H$3:H$501)</f>
        <v>3979062.284242562</v>
      </c>
      <c r="F44" s="169">
        <f>SUMIF('Unos rashoda i izdataka'!$Q$3:$Q$501,$A44,'Unos rashoda i izdataka'!K$3:K$501)+SUMIF('Unos rashoda P4'!$A$3:$A$501,$A44,'Unos rashoda P4'!I$3:I$501)</f>
        <v>1879922.8785935577</v>
      </c>
      <c r="G44" s="169">
        <f>SUMIF('Unos rashoda i izdataka'!$Q$3:$Q$501,$A44,'Unos rashoda i izdataka'!L$3:L$501)+SUMIF('Unos rashoda P4'!$A$3:$A$501,$A44,'Unos rashoda P4'!J$3:J$501)</f>
        <v>479770.18932114454</v>
      </c>
      <c r="H44" s="158" t="str">
        <f>'OPĆI DIO'!$C$1</f>
        <v>3041 INSTITUT RUĐER BOŠKOVIĆ</v>
      </c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</row>
    <row r="45" spans="1:26" ht="15.75" customHeight="1">
      <c r="A45" s="335">
        <v>552</v>
      </c>
      <c r="B45" s="184" t="s">
        <v>3142</v>
      </c>
      <c r="C45" s="162">
        <v>0</v>
      </c>
      <c r="D45" s="162">
        <v>0</v>
      </c>
      <c r="E45" s="169">
        <f>SUMIF('Unos rashoda i izdataka'!$Q$3:$Q$501,$A45,'Unos rashoda i izdataka'!J$3:J$501)+SUMIF('Unos rashoda P4'!$A$3:$A$501,$A45,'Unos rashoda P4'!H$3:H$501)</f>
        <v>0</v>
      </c>
      <c r="F45" s="169">
        <f>SUMIF('Unos rashoda i izdataka'!$Q$3:$Q$501,$A45,'Unos rashoda i izdataka'!K$3:K$501)+SUMIF('Unos rashoda P4'!$A$3:$A$501,$A45,'Unos rashoda P4'!I$3:I$501)</f>
        <v>0</v>
      </c>
      <c r="G45" s="169">
        <f>SUMIF('Unos rashoda i izdataka'!$Q$3:$Q$501,$A45,'Unos rashoda i izdataka'!L$3:L$501)+SUMIF('Unos rashoda P4'!$A$3:$A$501,$A45,'Unos rashoda P4'!J$3:J$501)</f>
        <v>0</v>
      </c>
      <c r="H45" s="158" t="str">
        <f>'OPĆI DIO'!$C$1</f>
        <v>3041 INSTITUT RUĐER BOŠKOVIĆ</v>
      </c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</row>
    <row r="46" spans="1:26" ht="15.75" customHeight="1">
      <c r="A46" s="335">
        <v>559</v>
      </c>
      <c r="B46" s="184" t="s">
        <v>3143</v>
      </c>
      <c r="C46" s="162">
        <v>454.62605348729176</v>
      </c>
      <c r="D46" s="162">
        <v>0</v>
      </c>
      <c r="E46" s="169">
        <f>SUMIF('Unos rashoda i izdataka'!$Q$3:$Q$501,$A46,'Unos rashoda i izdataka'!J$3:J$501)+SUMIF('Unos rashoda P4'!$A$3:$A$501,$A46,'Unos rashoda P4'!H$3:H$501)</f>
        <v>0</v>
      </c>
      <c r="F46" s="169">
        <f>SUMIF('Unos rashoda i izdataka'!$Q$3:$Q$501,$A46,'Unos rashoda i izdataka'!K$3:K$501)+SUMIF('Unos rashoda P4'!$A$3:$A$501,$A46,'Unos rashoda P4'!I$3:I$501)</f>
        <v>0</v>
      </c>
      <c r="G46" s="169">
        <f>SUMIF('Unos rashoda i izdataka'!$Q$3:$Q$501,$A46,'Unos rashoda i izdataka'!L$3:L$501)+SUMIF('Unos rashoda P4'!$A$3:$A$501,$A46,'Unos rashoda P4'!J$3:J$501)</f>
        <v>0</v>
      </c>
      <c r="H46" s="158" t="str">
        <f>'OPĆI DIO'!$C$1</f>
        <v>3041 INSTITUT RUĐER BOŠKOVIĆ</v>
      </c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</row>
    <row r="47" spans="1:26" ht="15.75" customHeight="1">
      <c r="A47" s="335">
        <v>561</v>
      </c>
      <c r="B47" s="184" t="s">
        <v>3144</v>
      </c>
      <c r="C47" s="162">
        <v>6468746.3799853995</v>
      </c>
      <c r="D47" s="162">
        <v>0</v>
      </c>
      <c r="E47" s="169">
        <f>SUMIF('Unos rashoda i izdataka'!$Q$3:$Q$501,$A47,'Unos rashoda i izdataka'!J$3:J$501)+SUMIF('Unos rashoda P4'!$A$3:$A$501,$A47,'Unos rashoda P4'!H$3:H$501)</f>
        <v>0</v>
      </c>
      <c r="F47" s="169">
        <f>SUMIF('Unos rashoda i izdataka'!$Q$3:$Q$501,$A47,'Unos rashoda i izdataka'!K$3:K$501)+SUMIF('Unos rashoda P4'!$A$3:$A$501,$A47,'Unos rashoda P4'!I$3:I$501)</f>
        <v>0</v>
      </c>
      <c r="G47" s="169">
        <f>SUMIF('Unos rashoda i izdataka'!$Q$3:$Q$501,$A47,'Unos rashoda i izdataka'!L$3:L$501)+SUMIF('Unos rashoda P4'!$A$3:$A$501,$A47,'Unos rashoda P4'!J$3:J$501)</f>
        <v>0</v>
      </c>
      <c r="H47" s="158" t="str">
        <f>'OPĆI DIO'!$C$1</f>
        <v>3041 INSTITUT RUĐER BOŠKOVIĆ</v>
      </c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</row>
    <row r="48" spans="1:26" ht="20.25" customHeight="1">
      <c r="A48" s="335">
        <v>563</v>
      </c>
      <c r="B48" s="184" t="s">
        <v>3145</v>
      </c>
      <c r="C48" s="162"/>
      <c r="D48" s="162">
        <v>30100765.164576281</v>
      </c>
      <c r="E48" s="169">
        <f>SUMIF('Unos rashoda i izdataka'!$Q$3:$Q$501,$A48,'Unos rashoda i izdataka'!J$3:J$501)+SUMIF('Unos rashoda P4'!$A$3:$A$501,$A48,'Unos rashoda P4'!H$3:H$501)</f>
        <v>30024685.25</v>
      </c>
      <c r="F48" s="169">
        <f>SUMIF('Unos rashoda i izdataka'!$Q$3:$Q$501,$A48,'Unos rashoda i izdataka'!K$3:K$501)+SUMIF('Unos rashoda P4'!$A$3:$A$501,$A48,'Unos rashoda P4'!I$3:I$501)</f>
        <v>17781235.505701452</v>
      </c>
      <c r="G48" s="169">
        <f>SUMIF('Unos rashoda i izdataka'!$Q$3:$Q$501,$A48,'Unos rashoda i izdataka'!L$3:L$501)+SUMIF('Unos rashoda P4'!$A$3:$A$501,$A48,'Unos rashoda P4'!J$3:J$501)</f>
        <v>14638619.925492017</v>
      </c>
      <c r="H48" s="158" t="str">
        <f>'OPĆI DIO'!$C$1</f>
        <v>3041 INSTITUT RUĐER BOŠKOVIĆ</v>
      </c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</row>
    <row r="49" spans="1:26" ht="27" customHeight="1">
      <c r="A49" s="335">
        <v>573</v>
      </c>
      <c r="B49" s="184" t="s">
        <v>3073</v>
      </c>
      <c r="C49" s="162"/>
      <c r="D49" s="162">
        <v>0</v>
      </c>
      <c r="E49" s="169">
        <f>SUMIF('Unos rashoda i izdataka'!$Q$3:$Q$501,$A49,'Unos rashoda i izdataka'!J$3:J$501)+SUMIF('Unos rashoda P4'!$A$3:$A$501,$A49,'Unos rashoda P4'!H$3:H$501)</f>
        <v>0</v>
      </c>
      <c r="F49" s="169">
        <f>SUMIF('Unos rashoda i izdataka'!$Q$3:$Q$501,$A49,'Unos rashoda i izdataka'!K$3:K$501)+SUMIF('Unos rashoda P4'!$A$3:$A$501,$A49,'Unos rashoda P4'!I$3:I$501)</f>
        <v>0</v>
      </c>
      <c r="G49" s="169">
        <f>SUMIF('Unos rashoda i izdataka'!$Q$3:$Q$501,$A49,'Unos rashoda i izdataka'!L$3:L$501)+SUMIF('Unos rashoda P4'!$A$3:$A$501,$A49,'Unos rashoda P4'!J$3:J$501)</f>
        <v>0</v>
      </c>
      <c r="H49" s="158" t="str">
        <f>'OPĆI DIO'!$C$1</f>
        <v>3041 INSTITUT RUĐER BOŠKOVIĆ</v>
      </c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</row>
    <row r="50" spans="1:26" ht="15.75" customHeight="1">
      <c r="A50" s="335">
        <v>575</v>
      </c>
      <c r="B50" s="184" t="s">
        <v>3074</v>
      </c>
      <c r="C50" s="162"/>
      <c r="D50" s="162">
        <v>0</v>
      </c>
      <c r="E50" s="169">
        <f>SUMIF('Unos rashoda i izdataka'!$Q$3:$Q$501,$A50,'Unos rashoda i izdataka'!J$3:J$501)+SUMIF('Unos rashoda P4'!$A$3:$A$501,$A50,'Unos rashoda P4'!H$3:H$501)</f>
        <v>0</v>
      </c>
      <c r="F50" s="169">
        <f>SUMIF('Unos rashoda i izdataka'!$Q$3:$Q$501,$A50,'Unos rashoda i izdataka'!K$3:K$501)+SUMIF('Unos rashoda P4'!$A$3:$A$501,$A50,'Unos rashoda P4'!I$3:I$501)</f>
        <v>0</v>
      </c>
      <c r="G50" s="169">
        <f>SUMIF('Unos rashoda i izdataka'!$Q$3:$Q$501,$A50,'Unos rashoda i izdataka'!L$3:L$501)+SUMIF('Unos rashoda P4'!$A$3:$A$501,$A50,'Unos rashoda P4'!J$3:J$501)</f>
        <v>0</v>
      </c>
      <c r="H50" s="158" t="str">
        <f>'OPĆI DIO'!$C$1</f>
        <v>3041 INSTITUT RUĐER BOŠKOVIĆ</v>
      </c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</row>
    <row r="51" spans="1:26" ht="15.75" customHeight="1">
      <c r="A51" s="336">
        <v>576</v>
      </c>
      <c r="B51" s="184" t="s">
        <v>3146</v>
      </c>
      <c r="C51" s="162">
        <v>650632.55425044801</v>
      </c>
      <c r="D51" s="162">
        <v>224202.00000000015</v>
      </c>
      <c r="E51" s="169">
        <f>SUMIF('Unos rashoda i izdataka'!$Q$3:$Q$501,$A51,'Unos rashoda i izdataka'!J$3:J$501)+SUMIF('Unos rashoda P4'!$A$3:$A$501,$A51,'Unos rashoda P4'!H$3:H$501)</f>
        <v>0</v>
      </c>
      <c r="F51" s="169">
        <f>SUMIF('Unos rashoda i izdataka'!$Q$3:$Q$501,$A51,'Unos rashoda i izdataka'!K$3:K$501)+SUMIF('Unos rashoda P4'!$A$3:$A$501,$A51,'Unos rashoda P4'!I$3:I$501)</f>
        <v>0</v>
      </c>
      <c r="G51" s="169">
        <f>SUMIF('Unos rashoda i izdataka'!$Q$3:$Q$501,$A51,'Unos rashoda i izdataka'!L$3:L$501)+SUMIF('Unos rashoda P4'!$A$3:$A$501,$A51,'Unos rashoda P4'!J$3:J$501)</f>
        <v>0</v>
      </c>
      <c r="H51" s="158" t="str">
        <f>'OPĆI DIO'!$C$1</f>
        <v>3041 INSTITUT RUĐER BOŠKOVIĆ</v>
      </c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</row>
    <row r="52" spans="1:26" ht="15.75" customHeight="1">
      <c r="A52" s="335">
        <v>581</v>
      </c>
      <c r="B52" s="184" t="s">
        <v>3147</v>
      </c>
      <c r="C52" s="162"/>
      <c r="D52" s="162">
        <v>0</v>
      </c>
      <c r="E52" s="169">
        <f>SUMIF('Unos rashoda i izdataka'!$Q$3:$Q$501,$A52,'Unos rashoda i izdataka'!J$3:J$501)+SUMIF('Unos rashoda P4'!$A$3:$A$501,$A52,'Unos rashoda P4'!H$3:H$501)</f>
        <v>2327925.2895889902</v>
      </c>
      <c r="F52" s="169">
        <f>SUMIF('Unos rashoda i izdataka'!$Q$3:$Q$501,$A52,'Unos rashoda i izdataka'!K$3:K$501)+SUMIF('Unos rashoda P4'!$A$3:$A$501,$A52,'Unos rashoda P4'!I$3:I$501)</f>
        <v>2327925.2895889902</v>
      </c>
      <c r="G52" s="169">
        <f>SUMIF('Unos rashoda i izdataka'!$Q$3:$Q$501,$A52,'Unos rashoda i izdataka'!L$3:L$501)+SUMIF('Unos rashoda P4'!$A$3:$A$501,$A52,'Unos rashoda P4'!J$3:J$501)</f>
        <v>2327925.2895889902</v>
      </c>
      <c r="H52" s="158" t="str">
        <f>'OPĆI DIO'!$C$1</f>
        <v>3041 INSTITUT RUĐER BOŠKOVIĆ</v>
      </c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</row>
    <row r="53" spans="1:26" ht="15.75" customHeight="1">
      <c r="A53" s="41">
        <v>6</v>
      </c>
      <c r="B53" s="180" t="s">
        <v>3148</v>
      </c>
      <c r="C53" s="160">
        <f>+C54+C55</f>
        <v>1344826.0242882739</v>
      </c>
      <c r="D53" s="160">
        <f>+D54+D55</f>
        <v>507348</v>
      </c>
      <c r="E53" s="160">
        <f>+E54+E55</f>
        <v>75408</v>
      </c>
      <c r="F53" s="160">
        <f>+F54+F55</f>
        <v>82264.5</v>
      </c>
      <c r="G53" s="160">
        <f>+G54+G55</f>
        <v>89576.250000000044</v>
      </c>
      <c r="H53" s="158" t="str">
        <f>'OPĆI DIO'!$C$1</f>
        <v>3041 INSTITUT RUĐER BOŠKOVIĆ</v>
      </c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  <c r="Y53" s="158"/>
      <c r="Z53" s="158"/>
    </row>
    <row r="54" spans="1:26" ht="15.75" customHeight="1">
      <c r="A54" s="335">
        <v>61</v>
      </c>
      <c r="B54" s="184" t="s">
        <v>3149</v>
      </c>
      <c r="C54" s="162">
        <v>1344826.0242882739</v>
      </c>
      <c r="D54" s="162">
        <v>507348</v>
      </c>
      <c r="E54" s="169">
        <f>SUMIF('Unos rashoda i izdataka'!$Q$3:$Q$501,$A54,'Unos rashoda i izdataka'!J$3:J$501)+SUMIF('Unos rashoda P4'!$A$3:$A$501,$A54,'Unos rashoda P4'!H$3:H$501)</f>
        <v>75408</v>
      </c>
      <c r="F54" s="169">
        <f>SUMIF('Unos rashoda i izdataka'!$Q$3:$Q$501,$A54,'Unos rashoda i izdataka'!K$3:K$501)+SUMIF('Unos rashoda P4'!$A$3:$A$501,$A54,'Unos rashoda P4'!I$3:I$501)</f>
        <v>82264.5</v>
      </c>
      <c r="G54" s="169">
        <f>SUMIF('Unos rashoda i izdataka'!$Q$3:$Q$501,$A54,'Unos rashoda i izdataka'!L$3:L$501)+SUMIF('Unos rashoda P4'!$A$3:$A$501,$A54,'Unos rashoda P4'!J$3:J$501)</f>
        <v>89576.250000000044</v>
      </c>
      <c r="H54" s="158" t="str">
        <f>'OPĆI DIO'!$C$1</f>
        <v>3041 INSTITUT RUĐER BOŠKOVIĆ</v>
      </c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</row>
    <row r="55" spans="1:26" ht="15.75" customHeight="1">
      <c r="A55" s="335">
        <v>63</v>
      </c>
      <c r="B55" s="184" t="s">
        <v>3150</v>
      </c>
      <c r="C55" s="162"/>
      <c r="D55" s="162"/>
      <c r="E55" s="169">
        <f>SUMIF('Unos rashoda i izdataka'!$Q$3:$Q$501,$A55,'Unos rashoda i izdataka'!J$3:J$501)+SUMIF('Unos rashoda P4'!$A$3:$A$501,$A55,'Unos rashoda P4'!H$3:H$501)</f>
        <v>0</v>
      </c>
      <c r="F55" s="169">
        <f>SUMIF('Unos rashoda i izdataka'!$Q$3:$Q$501,$A55,'Unos rashoda i izdataka'!K$3:K$501)+SUMIF('Unos rashoda P4'!$A$3:$A$501,$A55,'Unos rashoda P4'!I$3:I$501)</f>
        <v>0</v>
      </c>
      <c r="G55" s="169">
        <f>SUMIF('Unos rashoda i izdataka'!$Q$3:$Q$501,$A55,'Unos rashoda i izdataka'!L$3:L$501)+SUMIF('Unos rashoda P4'!$A$3:$A$501,$A55,'Unos rashoda P4'!J$3:J$501)</f>
        <v>0</v>
      </c>
      <c r="H55" s="158" t="str">
        <f>'OPĆI DIO'!$C$1</f>
        <v>3041 INSTITUT RUĐER BOŠKOVIĆ</v>
      </c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</row>
    <row r="56" spans="1:26" ht="27.75" customHeight="1">
      <c r="A56" s="41">
        <v>7</v>
      </c>
      <c r="B56" s="180" t="s">
        <v>3151</v>
      </c>
      <c r="C56" s="160">
        <f>+C57</f>
        <v>0</v>
      </c>
      <c r="D56" s="160">
        <f>+D57</f>
        <v>0</v>
      </c>
      <c r="E56" s="160">
        <f>+E57</f>
        <v>0</v>
      </c>
      <c r="F56" s="160">
        <f>+F57</f>
        <v>0</v>
      </c>
      <c r="G56" s="160">
        <f>+G57</f>
        <v>0</v>
      </c>
      <c r="H56" s="158" t="str">
        <f>'OPĆI DIO'!$C$1</f>
        <v>3041 INSTITUT RUĐER BOŠKOVIĆ</v>
      </c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  <c r="Y56" s="158"/>
      <c r="Z56" s="158"/>
    </row>
    <row r="57" spans="1:26" ht="32.25" customHeight="1">
      <c r="A57" s="335">
        <v>71</v>
      </c>
      <c r="B57" s="184" t="s">
        <v>3152</v>
      </c>
      <c r="C57" s="162"/>
      <c r="D57" s="162"/>
      <c r="E57" s="169">
        <f>SUMIF('Unos rashoda i izdataka'!$Q$3:$Q$501,$A57,'Unos rashoda i izdataka'!J$3:J$501)+SUMIF('Unos rashoda P4'!$A$3:$A$501,$A57,'Unos rashoda P4'!H$3:H$501)</f>
        <v>0</v>
      </c>
      <c r="F57" s="169">
        <f>SUMIF('Unos rashoda i izdataka'!$Q$3:$Q$501,$A57,'Unos rashoda i izdataka'!K$3:K$501)+SUMIF('Unos rashoda P4'!$A$3:$A$501,$A57,'Unos rashoda P4'!I$3:I$501)</f>
        <v>0</v>
      </c>
      <c r="G57" s="169">
        <f>SUMIF('Unos rashoda i izdataka'!$Q$3:$Q$501,$A57,'Unos rashoda i izdataka'!L$3:L$501)+SUMIF('Unos rashoda P4'!$A$3:$A$501,$A57,'Unos rashoda P4'!J$3:J$501)</f>
        <v>0</v>
      </c>
      <c r="H57" s="158" t="str">
        <f>'OPĆI DIO'!$C$1</f>
        <v>3041 INSTITUT RUĐER BOŠKOVIĆ</v>
      </c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</row>
    <row r="58" spans="1:26" s="297" customFormat="1" ht="27.75" customHeight="1">
      <c r="A58" s="41">
        <v>8</v>
      </c>
      <c r="B58" s="180" t="s">
        <v>3230</v>
      </c>
      <c r="C58" s="160">
        <f>+C59</f>
        <v>0</v>
      </c>
      <c r="D58" s="160">
        <f>+D59</f>
        <v>0</v>
      </c>
      <c r="E58" s="160">
        <f>+E59</f>
        <v>388320.98799999995</v>
      </c>
      <c r="F58" s="160">
        <f>+F59</f>
        <v>485401.23499999999</v>
      </c>
      <c r="G58" s="160">
        <f>+G59</f>
        <v>97080.246999999988</v>
      </c>
      <c r="H58" s="158" t="str">
        <f>'OPĆI DIO'!$C$1</f>
        <v>3041 INSTITUT RUĐER BOŠKOVIĆ</v>
      </c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  <c r="Y58" s="158"/>
      <c r="Z58" s="158"/>
    </row>
    <row r="59" spans="1:26" s="297" customFormat="1" ht="32.25" customHeight="1">
      <c r="A59" s="335">
        <v>815</v>
      </c>
      <c r="B59" s="184" t="s">
        <v>4939</v>
      </c>
      <c r="C59" s="162"/>
      <c r="D59" s="162"/>
      <c r="E59" s="169">
        <f>SUMIF('Unos rashoda i izdataka'!$Q$3:$Q$501,$A59,'Unos rashoda i izdataka'!J$3:J$501)+SUMIF('Unos rashoda P4'!$A$3:$A$501,$A59,'Unos rashoda P4'!H$3:H$501)</f>
        <v>388320.98799999995</v>
      </c>
      <c r="F59" s="169">
        <f>SUMIF('Unos rashoda i izdataka'!$Q$3:$Q$501,$A59,'Unos rashoda i izdataka'!K$3:K$501)+SUMIF('Unos rashoda P4'!$A$3:$A$501,$A59,'Unos rashoda P4'!I$3:I$501)</f>
        <v>485401.23499999999</v>
      </c>
      <c r="G59" s="169">
        <f>SUMIF('Unos rashoda i izdataka'!$Q$3:$Q$501,$A59,'Unos rashoda i izdataka'!L$3:L$501)+SUMIF('Unos rashoda P4'!$A$3:$A$501,$A59,'Unos rashoda P4'!J$3:J$501)</f>
        <v>97080.246999999988</v>
      </c>
      <c r="H59" s="158" t="str">
        <f>'OPĆI DIO'!$C$1</f>
        <v>3041 INSTITUT RUĐER BOŠKOVIĆ</v>
      </c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</row>
    <row r="60" spans="1:26" ht="15.75" customHeight="1">
      <c r="A60" s="187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</row>
    <row r="61" spans="1:26" ht="15.75" customHeight="1">
      <c r="A61" s="187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</row>
    <row r="62" spans="1:26" ht="15.75" customHeight="1">
      <c r="A62" s="187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</row>
    <row r="63" spans="1:26" ht="15.75" customHeight="1">
      <c r="A63" s="187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</row>
    <row r="64" spans="1:26" ht="15.75" customHeight="1">
      <c r="A64" s="187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</row>
    <row r="65" spans="1:26" ht="15.75" customHeight="1">
      <c r="A65" s="187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</row>
    <row r="66" spans="1:26" ht="15.75" customHeight="1">
      <c r="A66" s="187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</row>
    <row r="67" spans="1:26" ht="15.75" customHeight="1">
      <c r="A67" s="187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</row>
    <row r="68" spans="1:26" ht="15.75" customHeight="1">
      <c r="A68" s="187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</row>
    <row r="69" spans="1:26" ht="15.75" customHeight="1">
      <c r="A69" s="187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</row>
    <row r="70" spans="1:26" ht="15.75" customHeight="1">
      <c r="A70" s="187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</row>
    <row r="71" spans="1:26" ht="15.75" customHeight="1">
      <c r="A71" s="187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</row>
    <row r="72" spans="1:26" ht="15.75" customHeight="1">
      <c r="A72" s="187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</row>
    <row r="73" spans="1:26" ht="15.75" customHeight="1">
      <c r="A73" s="187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</row>
    <row r="74" spans="1:26" ht="15.75" customHeight="1">
      <c r="A74" s="187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</row>
    <row r="75" spans="1:26" ht="15.75" customHeight="1">
      <c r="A75" s="187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</row>
    <row r="76" spans="1:26" ht="15.75" customHeight="1">
      <c r="A76" s="187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</row>
    <row r="77" spans="1:26" ht="15.75" customHeight="1">
      <c r="A77" s="187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</row>
    <row r="78" spans="1:26" ht="15.75" customHeight="1">
      <c r="A78" s="187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</row>
    <row r="79" spans="1:26" ht="15.75" customHeight="1">
      <c r="A79" s="187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</row>
    <row r="80" spans="1:26" ht="15.75" customHeight="1">
      <c r="A80" s="187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</row>
    <row r="81" spans="1:26" ht="15.75" customHeight="1">
      <c r="A81" s="187"/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</row>
    <row r="82" spans="1:26" ht="15.75" customHeight="1">
      <c r="A82" s="187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</row>
    <row r="83" spans="1:26" ht="15.75" customHeight="1">
      <c r="A83" s="187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  <c r="Z83" s="59"/>
    </row>
    <row r="84" spans="1:26" ht="15.75" customHeight="1">
      <c r="A84" s="187"/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</row>
    <row r="85" spans="1:26" ht="15.75" customHeight="1">
      <c r="A85" s="187"/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</row>
    <row r="86" spans="1:26" ht="15.75" customHeight="1">
      <c r="A86" s="187"/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</row>
    <row r="87" spans="1:26" ht="15.75" customHeight="1">
      <c r="A87" s="187"/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</row>
    <row r="88" spans="1:26" ht="15.75" customHeight="1">
      <c r="A88" s="187"/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</row>
    <row r="89" spans="1:26" ht="15.75" customHeight="1">
      <c r="A89" s="187"/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</row>
    <row r="90" spans="1:26" ht="15.75" customHeight="1">
      <c r="A90" s="187"/>
      <c r="B90" s="59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  <c r="Z90" s="59"/>
    </row>
    <row r="91" spans="1:26" ht="15.75" customHeight="1">
      <c r="A91" s="187"/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</row>
    <row r="92" spans="1:26" ht="15.75" customHeight="1">
      <c r="A92" s="187"/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59"/>
      <c r="Z92" s="59"/>
    </row>
    <row r="93" spans="1:26" ht="15.75" customHeight="1">
      <c r="A93" s="187"/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  <c r="Z93" s="59"/>
    </row>
    <row r="94" spans="1:26" ht="15.75" customHeight="1">
      <c r="A94" s="187"/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</row>
    <row r="95" spans="1:26" ht="15.75" customHeight="1">
      <c r="A95" s="187"/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</row>
    <row r="96" spans="1:26" ht="15.75" customHeight="1">
      <c r="A96" s="187"/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</row>
    <row r="97" spans="1:26" ht="15.75" customHeight="1">
      <c r="A97" s="187"/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Z97" s="59"/>
    </row>
    <row r="98" spans="1:26" ht="15.75" customHeight="1">
      <c r="A98" s="187"/>
      <c r="B98" s="59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  <c r="Z98" s="59"/>
    </row>
    <row r="99" spans="1:26" ht="15.75" customHeight="1">
      <c r="A99" s="187"/>
      <c r="B99" s="5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Z99" s="59"/>
    </row>
    <row r="100" spans="1:26" ht="15.75" customHeight="1">
      <c r="A100" s="187"/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</row>
    <row r="101" spans="1:26" ht="15.75" customHeight="1">
      <c r="A101" s="187"/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Z101" s="59"/>
    </row>
    <row r="102" spans="1:26" ht="15.75" customHeight="1">
      <c r="A102" s="187"/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</row>
    <row r="103" spans="1:26" ht="15.75" customHeight="1">
      <c r="A103" s="187"/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  <c r="W103" s="59"/>
      <c r="X103" s="59"/>
      <c r="Y103" s="59"/>
      <c r="Z103" s="59"/>
    </row>
    <row r="104" spans="1:26" ht="15.75" customHeight="1">
      <c r="A104" s="187"/>
      <c r="B104" s="5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</row>
    <row r="105" spans="1:26" ht="15.75" customHeight="1">
      <c r="A105" s="187"/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</row>
    <row r="106" spans="1:26" ht="15.75" customHeight="1">
      <c r="A106" s="187"/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</row>
    <row r="107" spans="1:26" ht="15.75" customHeight="1">
      <c r="A107" s="187"/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</row>
    <row r="108" spans="1:26" ht="15.75" customHeight="1">
      <c r="A108" s="187"/>
      <c r="B108" s="59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</row>
    <row r="109" spans="1:26" ht="15.75" customHeight="1">
      <c r="A109" s="187"/>
      <c r="B109" s="5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</row>
    <row r="110" spans="1:26" ht="15.75" customHeight="1">
      <c r="A110" s="187"/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  <c r="Z110" s="59"/>
    </row>
    <row r="111" spans="1:26" ht="15.75" customHeight="1">
      <c r="A111" s="187"/>
      <c r="B111" s="59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  <c r="P111" s="59"/>
      <c r="Q111" s="59"/>
      <c r="R111" s="59"/>
      <c r="S111" s="59"/>
      <c r="T111" s="59"/>
      <c r="U111" s="59"/>
      <c r="V111" s="59"/>
      <c r="W111" s="59"/>
      <c r="X111" s="59"/>
      <c r="Y111" s="59"/>
      <c r="Z111" s="59"/>
    </row>
    <row r="112" spans="1:26" ht="15.75" customHeight="1">
      <c r="A112" s="187"/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</row>
    <row r="113" spans="1:26" ht="15.75" customHeight="1">
      <c r="A113" s="187"/>
      <c r="B113" s="59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  <c r="Z113" s="59"/>
    </row>
    <row r="114" spans="1:26" ht="15.75" customHeight="1">
      <c r="A114" s="187"/>
      <c r="B114" s="59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  <c r="Z114" s="59"/>
    </row>
    <row r="115" spans="1:26" ht="15.75" customHeight="1">
      <c r="A115" s="187"/>
      <c r="B115" s="59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  <c r="Z115" s="59"/>
    </row>
    <row r="116" spans="1:26" ht="15.75" customHeight="1">
      <c r="A116" s="187"/>
      <c r="B116" s="59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  <c r="P116" s="59"/>
      <c r="Q116" s="59"/>
      <c r="R116" s="59"/>
      <c r="S116" s="59"/>
      <c r="T116" s="59"/>
      <c r="U116" s="59"/>
      <c r="V116" s="59"/>
      <c r="W116" s="59"/>
      <c r="X116" s="59"/>
      <c r="Y116" s="59"/>
      <c r="Z116" s="59"/>
    </row>
    <row r="117" spans="1:26" ht="15.75" customHeight="1">
      <c r="A117" s="187"/>
      <c r="B117" s="59"/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59"/>
      <c r="W117" s="59"/>
      <c r="X117" s="59"/>
      <c r="Y117" s="59"/>
      <c r="Z117" s="59"/>
    </row>
    <row r="118" spans="1:26" ht="15.75" customHeight="1">
      <c r="A118" s="187"/>
      <c r="B118" s="59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</row>
    <row r="119" spans="1:26" ht="15.75" customHeight="1">
      <c r="A119" s="187"/>
      <c r="B119" s="5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</row>
    <row r="120" spans="1:26" ht="15.75" customHeight="1">
      <c r="A120" s="187"/>
      <c r="B120" s="59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59"/>
      <c r="Z120" s="59"/>
    </row>
    <row r="121" spans="1:26" ht="15.75" customHeight="1">
      <c r="A121" s="187"/>
      <c r="B121" s="59"/>
      <c r="C121" s="59"/>
      <c r="D121" s="59"/>
      <c r="E121" s="59"/>
      <c r="F121" s="59"/>
      <c r="G121" s="59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</row>
    <row r="122" spans="1:26" ht="15.75" customHeight="1">
      <c r="A122" s="187"/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</row>
    <row r="123" spans="1:26" ht="15.75" customHeight="1">
      <c r="A123" s="187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</row>
    <row r="124" spans="1:26" ht="15.75" customHeight="1">
      <c r="A124" s="187"/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</row>
    <row r="125" spans="1:26" ht="15.75" customHeight="1">
      <c r="A125" s="187"/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Z125" s="59"/>
    </row>
    <row r="126" spans="1:26" ht="15.75" customHeight="1">
      <c r="A126" s="187"/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</row>
    <row r="127" spans="1:26" ht="15.75" customHeight="1">
      <c r="A127" s="187"/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  <c r="Z127" s="59"/>
    </row>
    <row r="128" spans="1:26" ht="15.75" customHeight="1">
      <c r="A128" s="187"/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  <c r="Z128" s="59"/>
    </row>
    <row r="129" spans="1:26" ht="15.75" customHeight="1">
      <c r="A129" s="187"/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  <c r="Z129" s="59"/>
    </row>
    <row r="130" spans="1:26" ht="15.75" customHeight="1">
      <c r="A130" s="187"/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  <c r="Z130" s="59"/>
    </row>
    <row r="131" spans="1:26" ht="15.75" customHeight="1">
      <c r="A131" s="187"/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  <c r="Z131" s="59"/>
    </row>
    <row r="132" spans="1:26" ht="15.75" customHeight="1">
      <c r="A132" s="187"/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</row>
    <row r="133" spans="1:26" ht="15.75" customHeight="1">
      <c r="A133" s="187"/>
      <c r="B133" s="59"/>
      <c r="C133" s="59"/>
      <c r="D133" s="59"/>
      <c r="E133" s="59"/>
      <c r="F133" s="59"/>
      <c r="G133" s="59"/>
      <c r="H133" s="59"/>
      <c r="I133" s="59"/>
      <c r="J133" s="59"/>
      <c r="K133" s="59"/>
      <c r="L133" s="59"/>
      <c r="M133" s="59"/>
      <c r="N133" s="59"/>
      <c r="O133" s="59"/>
      <c r="P133" s="59"/>
      <c r="Q133" s="59"/>
      <c r="R133" s="59"/>
      <c r="S133" s="59"/>
      <c r="T133" s="59"/>
      <c r="U133" s="59"/>
      <c r="V133" s="59"/>
      <c r="W133" s="59"/>
      <c r="X133" s="59"/>
      <c r="Y133" s="59"/>
      <c r="Z133" s="59"/>
    </row>
    <row r="134" spans="1:26" ht="15.75" customHeight="1">
      <c r="A134" s="187"/>
      <c r="B134" s="59"/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59"/>
    </row>
    <row r="135" spans="1:26" ht="15.75" customHeight="1">
      <c r="A135" s="187"/>
      <c r="B135" s="59"/>
      <c r="C135" s="59"/>
      <c r="D135" s="59"/>
      <c r="E135" s="59"/>
      <c r="F135" s="59"/>
      <c r="G135" s="59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</row>
    <row r="136" spans="1:26" ht="15.75" customHeight="1">
      <c r="A136" s="187"/>
      <c r="B136" s="59"/>
      <c r="C136" s="59"/>
      <c r="D136" s="59"/>
      <c r="E136" s="59"/>
      <c r="F136" s="59"/>
      <c r="G136" s="59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</row>
    <row r="137" spans="1:26" ht="15.75" customHeight="1">
      <c r="A137" s="187"/>
      <c r="B137" s="59"/>
      <c r="C137" s="59"/>
      <c r="D137" s="59"/>
      <c r="E137" s="59"/>
      <c r="F137" s="59"/>
      <c r="G137" s="59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  <c r="Z137" s="59"/>
    </row>
    <row r="138" spans="1:26" ht="15.75" customHeight="1">
      <c r="A138" s="187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59"/>
      <c r="T138" s="59"/>
      <c r="U138" s="59"/>
      <c r="V138" s="59"/>
      <c r="W138" s="59"/>
      <c r="X138" s="59"/>
      <c r="Y138" s="59"/>
      <c r="Z138" s="59"/>
    </row>
    <row r="139" spans="1:26" ht="15.75" customHeight="1">
      <c r="A139" s="187"/>
      <c r="B139" s="59"/>
      <c r="C139" s="59"/>
      <c r="D139" s="59"/>
      <c r="E139" s="59"/>
      <c r="F139" s="59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</row>
    <row r="140" spans="1:26" ht="15.75" customHeight="1">
      <c r="A140" s="187"/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</row>
    <row r="141" spans="1:26" ht="15.75" customHeight="1">
      <c r="A141" s="187"/>
      <c r="B141" s="59"/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  <c r="Z141" s="59"/>
    </row>
    <row r="142" spans="1:26" ht="15.75" customHeight="1">
      <c r="A142" s="187"/>
      <c r="B142" s="59"/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</row>
    <row r="143" spans="1:26" ht="15.75" customHeight="1">
      <c r="A143" s="187"/>
      <c r="B143" s="59"/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59"/>
    </row>
    <row r="144" spans="1:26" ht="15.75" customHeight="1">
      <c r="A144" s="187"/>
      <c r="B144" s="59"/>
      <c r="C144" s="59"/>
      <c r="D144" s="59"/>
      <c r="E144" s="59"/>
      <c r="F144" s="59"/>
      <c r="G144" s="59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59"/>
    </row>
    <row r="145" spans="1:26" ht="15.75" customHeight="1">
      <c r="A145" s="187"/>
      <c r="B145" s="59"/>
      <c r="C145" s="59"/>
      <c r="D145" s="59"/>
      <c r="E145" s="59"/>
      <c r="F145" s="59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  <c r="Z145" s="59"/>
    </row>
    <row r="146" spans="1:26" ht="15.75" customHeight="1">
      <c r="A146" s="187"/>
      <c r="B146" s="59"/>
      <c r="C146" s="59"/>
      <c r="D146" s="59"/>
      <c r="E146" s="59"/>
      <c r="F146" s="59"/>
      <c r="G146" s="59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</row>
    <row r="147" spans="1:26" ht="15.75" customHeight="1">
      <c r="A147" s="187"/>
      <c r="B147" s="59"/>
      <c r="C147" s="59"/>
      <c r="D147" s="59"/>
      <c r="E147" s="59"/>
      <c r="F147" s="59"/>
      <c r="G147" s="59"/>
      <c r="H147" s="59"/>
      <c r="I147" s="59"/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  <c r="Z147" s="59"/>
    </row>
    <row r="148" spans="1:26" ht="15.75" customHeight="1">
      <c r="A148" s="187"/>
      <c r="B148" s="59"/>
      <c r="C148" s="59"/>
      <c r="D148" s="59"/>
      <c r="E148" s="59"/>
      <c r="F148" s="59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</row>
    <row r="149" spans="1:26" ht="15.75" customHeight="1">
      <c r="A149" s="187"/>
      <c r="B149" s="59"/>
      <c r="C149" s="59"/>
      <c r="D149" s="59"/>
      <c r="E149" s="59"/>
      <c r="F149" s="59"/>
      <c r="G149" s="59"/>
      <c r="H149" s="59"/>
      <c r="I149" s="59"/>
      <c r="J149" s="59"/>
      <c r="K149" s="59"/>
      <c r="L149" s="59"/>
      <c r="M149" s="59"/>
      <c r="N149" s="59"/>
      <c r="O149" s="59"/>
      <c r="P149" s="59"/>
      <c r="Q149" s="59"/>
      <c r="R149" s="59"/>
      <c r="S149" s="59"/>
      <c r="T149" s="59"/>
      <c r="U149" s="59"/>
      <c r="V149" s="59"/>
      <c r="W149" s="59"/>
      <c r="X149" s="59"/>
      <c r="Y149" s="59"/>
      <c r="Z149" s="59"/>
    </row>
    <row r="150" spans="1:26" ht="15.75" customHeight="1">
      <c r="A150" s="187"/>
      <c r="B150" s="59"/>
      <c r="C150" s="59"/>
      <c r="D150" s="59"/>
      <c r="E150" s="59"/>
      <c r="F150" s="59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  <c r="Z150" s="59"/>
    </row>
    <row r="151" spans="1:26" ht="15.75" customHeight="1">
      <c r="A151" s="187"/>
      <c r="B151" s="59"/>
      <c r="C151" s="59"/>
      <c r="D151" s="59"/>
      <c r="E151" s="59"/>
      <c r="F151" s="59"/>
      <c r="G151" s="59"/>
      <c r="H151" s="59"/>
      <c r="I151" s="59"/>
      <c r="J151" s="59"/>
      <c r="K151" s="59"/>
      <c r="L151" s="59"/>
      <c r="M151" s="59"/>
      <c r="N151" s="59"/>
      <c r="O151" s="59"/>
      <c r="P151" s="59"/>
      <c r="Q151" s="59"/>
      <c r="R151" s="59"/>
      <c r="S151" s="59"/>
      <c r="T151" s="59"/>
      <c r="U151" s="59"/>
      <c r="V151" s="59"/>
      <c r="W151" s="59"/>
      <c r="X151" s="59"/>
      <c r="Y151" s="59"/>
      <c r="Z151" s="59"/>
    </row>
    <row r="152" spans="1:26" ht="15.75" customHeight="1">
      <c r="A152" s="187"/>
      <c r="B152" s="59"/>
      <c r="C152" s="59"/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9"/>
      <c r="W152" s="59"/>
      <c r="X152" s="59"/>
      <c r="Y152" s="59"/>
      <c r="Z152" s="59"/>
    </row>
    <row r="153" spans="1:26" ht="15.75" customHeight="1">
      <c r="A153" s="187"/>
      <c r="B153" s="59"/>
      <c r="C153" s="59"/>
      <c r="D153" s="59"/>
      <c r="E153" s="59"/>
      <c r="F153" s="59"/>
      <c r="G153" s="59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59"/>
    </row>
    <row r="154" spans="1:26" ht="15.75" customHeight="1">
      <c r="A154" s="187"/>
      <c r="B154" s="59"/>
      <c r="C154" s="59"/>
      <c r="D154" s="59"/>
      <c r="E154" s="59"/>
      <c r="F154" s="59"/>
      <c r="G154" s="59"/>
      <c r="H154" s="59"/>
      <c r="I154" s="59"/>
      <c r="J154" s="59"/>
      <c r="K154" s="59"/>
      <c r="L154" s="59"/>
      <c r="M154" s="59"/>
      <c r="N154" s="59"/>
      <c r="O154" s="59"/>
      <c r="P154" s="59"/>
      <c r="Q154" s="59"/>
      <c r="R154" s="59"/>
      <c r="S154" s="59"/>
      <c r="T154" s="59"/>
      <c r="U154" s="59"/>
      <c r="V154" s="59"/>
      <c r="W154" s="59"/>
      <c r="X154" s="59"/>
      <c r="Y154" s="59"/>
      <c r="Z154" s="59"/>
    </row>
    <row r="155" spans="1:26" ht="15.75" customHeight="1">
      <c r="A155" s="187"/>
      <c r="B155" s="59"/>
      <c r="C155" s="59"/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59"/>
      <c r="W155" s="59"/>
      <c r="X155" s="59"/>
      <c r="Y155" s="59"/>
      <c r="Z155" s="59"/>
    </row>
    <row r="156" spans="1:26" ht="15.75" customHeight="1">
      <c r="A156" s="187"/>
      <c r="B156" s="59"/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</row>
    <row r="157" spans="1:26" ht="15.75" customHeight="1">
      <c r="A157" s="187"/>
      <c r="B157" s="59"/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59"/>
      <c r="Z157" s="59"/>
    </row>
    <row r="158" spans="1:26" ht="15.75" customHeight="1">
      <c r="A158" s="187"/>
      <c r="B158" s="59"/>
      <c r="C158" s="59"/>
      <c r="D158" s="59"/>
      <c r="E158" s="59"/>
      <c r="F158" s="59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</row>
    <row r="159" spans="1:26" ht="15.75" customHeight="1">
      <c r="A159" s="187"/>
      <c r="B159" s="59"/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</row>
    <row r="160" spans="1:26" ht="15.75" customHeight="1">
      <c r="A160" s="187"/>
      <c r="B160" s="59"/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</row>
    <row r="161" spans="1:26" ht="15.75" customHeight="1">
      <c r="A161" s="187"/>
      <c r="B161" s="59"/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59"/>
      <c r="U161" s="59"/>
      <c r="V161" s="59"/>
      <c r="W161" s="59"/>
      <c r="X161" s="59"/>
      <c r="Y161" s="59"/>
      <c r="Z161" s="59"/>
    </row>
    <row r="162" spans="1:26" ht="15.75" customHeight="1">
      <c r="A162" s="187"/>
      <c r="B162" s="59"/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59"/>
      <c r="Z162" s="59"/>
    </row>
    <row r="163" spans="1:26" ht="15.75" customHeight="1">
      <c r="A163" s="187"/>
      <c r="B163" s="59"/>
      <c r="C163" s="59"/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  <c r="Z163" s="59"/>
    </row>
    <row r="164" spans="1:26" ht="15.75" customHeight="1">
      <c r="A164" s="187"/>
      <c r="B164" s="59"/>
      <c r="C164" s="59"/>
      <c r="D164" s="59"/>
      <c r="E164" s="59"/>
      <c r="F164" s="59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  <c r="Z164" s="59"/>
    </row>
    <row r="165" spans="1:26" ht="15.75" customHeight="1">
      <c r="A165" s="187"/>
      <c r="B165" s="59"/>
      <c r="C165" s="59"/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59"/>
      <c r="Z165" s="59"/>
    </row>
    <row r="166" spans="1:26" ht="15.75" customHeight="1">
      <c r="A166" s="187"/>
      <c r="B166" s="59"/>
      <c r="C166" s="59"/>
      <c r="D166" s="59"/>
      <c r="E166" s="59"/>
      <c r="F166" s="59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  <c r="Z166" s="59"/>
    </row>
    <row r="167" spans="1:26" ht="15.75" customHeight="1">
      <c r="A167" s="187"/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L167" s="59"/>
      <c r="M167" s="59"/>
      <c r="N167" s="59"/>
      <c r="O167" s="59"/>
      <c r="P167" s="59"/>
      <c r="Q167" s="59"/>
      <c r="R167" s="59"/>
      <c r="S167" s="59"/>
      <c r="T167" s="59"/>
      <c r="U167" s="59"/>
      <c r="V167" s="59"/>
      <c r="W167" s="59"/>
      <c r="X167" s="59"/>
      <c r="Y167" s="59"/>
      <c r="Z167" s="59"/>
    </row>
    <row r="168" spans="1:26" ht="15.75" customHeight="1">
      <c r="A168" s="187"/>
      <c r="B168" s="59"/>
      <c r="C168" s="59"/>
      <c r="D168" s="59"/>
      <c r="E168" s="59"/>
      <c r="F168" s="59"/>
      <c r="G168" s="59"/>
      <c r="H168" s="59"/>
      <c r="I168" s="59"/>
      <c r="J168" s="59"/>
      <c r="K168" s="59"/>
      <c r="L168" s="59"/>
      <c r="M168" s="59"/>
      <c r="N168" s="59"/>
      <c r="O168" s="59"/>
      <c r="P168" s="59"/>
      <c r="Q168" s="59"/>
      <c r="R168" s="59"/>
      <c r="S168" s="59"/>
      <c r="T168" s="59"/>
      <c r="U168" s="59"/>
      <c r="V168" s="59"/>
      <c r="W168" s="59"/>
      <c r="X168" s="59"/>
      <c r="Y168" s="59"/>
      <c r="Z168" s="59"/>
    </row>
    <row r="169" spans="1:26" ht="15.75" customHeight="1">
      <c r="A169" s="187"/>
      <c r="B169" s="59"/>
      <c r="C169" s="59"/>
      <c r="D169" s="59"/>
      <c r="E169" s="59"/>
      <c r="F169" s="59"/>
      <c r="G169" s="59"/>
      <c r="H169" s="59"/>
      <c r="I169" s="59"/>
      <c r="J169" s="59"/>
      <c r="K169" s="59"/>
      <c r="L169" s="59"/>
      <c r="M169" s="59"/>
      <c r="N169" s="59"/>
      <c r="O169" s="59"/>
      <c r="P169" s="59"/>
      <c r="Q169" s="59"/>
      <c r="R169" s="59"/>
      <c r="S169" s="59"/>
      <c r="T169" s="59"/>
      <c r="U169" s="59"/>
      <c r="V169" s="59"/>
      <c r="W169" s="59"/>
      <c r="X169" s="59"/>
      <c r="Y169" s="59"/>
      <c r="Z169" s="59"/>
    </row>
    <row r="170" spans="1:26" ht="15.75" customHeight="1">
      <c r="A170" s="187"/>
      <c r="B170" s="59"/>
      <c r="C170" s="59"/>
      <c r="D170" s="59"/>
      <c r="E170" s="59"/>
      <c r="F170" s="59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59"/>
      <c r="Z170" s="59"/>
    </row>
    <row r="171" spans="1:26" ht="15.75" customHeight="1">
      <c r="A171" s="187"/>
      <c r="B171" s="59"/>
      <c r="C171" s="59"/>
      <c r="D171" s="59"/>
      <c r="E171" s="59"/>
      <c r="F171" s="59"/>
      <c r="G171" s="59"/>
      <c r="H171" s="59"/>
      <c r="I171" s="59"/>
      <c r="J171" s="59"/>
      <c r="K171" s="59"/>
      <c r="L171" s="59"/>
      <c r="M171" s="59"/>
      <c r="N171" s="59"/>
      <c r="O171" s="59"/>
      <c r="P171" s="59"/>
      <c r="Q171" s="59"/>
      <c r="R171" s="59"/>
      <c r="S171" s="59"/>
      <c r="T171" s="59"/>
      <c r="U171" s="59"/>
      <c r="V171" s="59"/>
      <c r="W171" s="59"/>
      <c r="X171" s="59"/>
      <c r="Y171" s="59"/>
      <c r="Z171" s="59"/>
    </row>
    <row r="172" spans="1:26" ht="15.75" customHeight="1">
      <c r="A172" s="187"/>
      <c r="B172" s="59"/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  <c r="T172" s="59"/>
      <c r="U172" s="59"/>
      <c r="V172" s="59"/>
      <c r="W172" s="59"/>
      <c r="X172" s="59"/>
      <c r="Y172" s="59"/>
      <c r="Z172" s="59"/>
    </row>
    <row r="173" spans="1:26" ht="15.75" customHeight="1">
      <c r="A173" s="187"/>
      <c r="B173" s="59"/>
      <c r="C173" s="59"/>
      <c r="D173" s="59"/>
      <c r="E173" s="59"/>
      <c r="F173" s="59"/>
      <c r="G173" s="59"/>
      <c r="H173" s="59"/>
      <c r="I173" s="59"/>
      <c r="J173" s="59"/>
      <c r="K173" s="59"/>
      <c r="L173" s="59"/>
      <c r="M173" s="59"/>
      <c r="N173" s="59"/>
      <c r="O173" s="59"/>
      <c r="P173" s="59"/>
      <c r="Q173" s="59"/>
      <c r="R173" s="59"/>
      <c r="S173" s="59"/>
      <c r="T173" s="59"/>
      <c r="U173" s="59"/>
      <c r="V173" s="59"/>
      <c r="W173" s="59"/>
      <c r="X173" s="59"/>
      <c r="Y173" s="59"/>
      <c r="Z173" s="59"/>
    </row>
    <row r="174" spans="1:26" ht="15.75" customHeight="1">
      <c r="A174" s="187"/>
      <c r="B174" s="59"/>
      <c r="C174" s="59"/>
      <c r="D174" s="59"/>
      <c r="E174" s="59"/>
      <c r="F174" s="59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</row>
    <row r="175" spans="1:26" ht="15.75" customHeight="1">
      <c r="A175" s="187"/>
      <c r="B175" s="59"/>
      <c r="C175" s="59"/>
      <c r="D175" s="59"/>
      <c r="E175" s="59"/>
      <c r="F175" s="59"/>
      <c r="G175" s="59"/>
      <c r="H175" s="59"/>
      <c r="I175" s="59"/>
      <c r="J175" s="59"/>
      <c r="K175" s="59"/>
      <c r="L175" s="59"/>
      <c r="M175" s="59"/>
      <c r="N175" s="59"/>
      <c r="O175" s="59"/>
      <c r="P175" s="59"/>
      <c r="Q175" s="59"/>
      <c r="R175" s="59"/>
      <c r="S175" s="59"/>
      <c r="T175" s="59"/>
      <c r="U175" s="59"/>
      <c r="V175" s="59"/>
      <c r="W175" s="59"/>
      <c r="X175" s="59"/>
      <c r="Y175" s="59"/>
      <c r="Z175" s="59"/>
    </row>
    <row r="176" spans="1:26" ht="15.75" customHeight="1">
      <c r="A176" s="187"/>
      <c r="B176" s="59"/>
      <c r="C176" s="59"/>
      <c r="D176" s="59"/>
      <c r="E176" s="59"/>
      <c r="F176" s="59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  <c r="Z176" s="59"/>
    </row>
    <row r="177" spans="1:26" ht="15.75" customHeight="1">
      <c r="A177" s="187"/>
      <c r="B177" s="59"/>
      <c r="C177" s="59"/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59"/>
      <c r="V177" s="59"/>
      <c r="W177" s="59"/>
      <c r="X177" s="59"/>
      <c r="Y177" s="59"/>
      <c r="Z177" s="59"/>
    </row>
    <row r="178" spans="1:26" ht="15.75" customHeight="1">
      <c r="A178" s="187"/>
      <c r="B178" s="59"/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59"/>
      <c r="Z178" s="59"/>
    </row>
    <row r="179" spans="1:26" ht="15.75" customHeight="1">
      <c r="A179" s="187"/>
      <c r="B179" s="59"/>
      <c r="C179" s="59"/>
      <c r="D179" s="59"/>
      <c r="E179" s="59"/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59"/>
      <c r="R179" s="59"/>
      <c r="S179" s="59"/>
      <c r="T179" s="59"/>
      <c r="U179" s="59"/>
      <c r="V179" s="59"/>
      <c r="W179" s="59"/>
      <c r="X179" s="59"/>
      <c r="Y179" s="59"/>
      <c r="Z179" s="59"/>
    </row>
    <row r="180" spans="1:26" ht="15.75" customHeight="1">
      <c r="A180" s="187"/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59"/>
      <c r="W180" s="59"/>
      <c r="X180" s="59"/>
      <c r="Y180" s="59"/>
      <c r="Z180" s="59"/>
    </row>
    <row r="181" spans="1:26" ht="15.75" customHeight="1">
      <c r="A181" s="187"/>
      <c r="B181" s="59"/>
      <c r="C181" s="59"/>
      <c r="D181" s="59"/>
      <c r="E181" s="59"/>
      <c r="F181" s="59"/>
      <c r="G181" s="59"/>
      <c r="H181" s="59"/>
      <c r="I181" s="59"/>
      <c r="J181" s="59"/>
      <c r="K181" s="59"/>
      <c r="L181" s="59"/>
      <c r="M181" s="59"/>
      <c r="N181" s="59"/>
      <c r="O181" s="59"/>
      <c r="P181" s="59"/>
      <c r="Q181" s="59"/>
      <c r="R181" s="59"/>
      <c r="S181" s="59"/>
      <c r="T181" s="59"/>
      <c r="U181" s="59"/>
      <c r="V181" s="59"/>
      <c r="W181" s="59"/>
      <c r="X181" s="59"/>
      <c r="Y181" s="59"/>
      <c r="Z181" s="59"/>
    </row>
    <row r="182" spans="1:26" ht="15.75" customHeight="1">
      <c r="A182" s="187"/>
      <c r="B182" s="59"/>
      <c r="C182" s="59"/>
      <c r="D182" s="59"/>
      <c r="E182" s="59"/>
      <c r="F182" s="59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59"/>
      <c r="U182" s="59"/>
      <c r="V182" s="59"/>
      <c r="W182" s="59"/>
      <c r="X182" s="59"/>
      <c r="Y182" s="59"/>
      <c r="Z182" s="59"/>
    </row>
    <row r="183" spans="1:26" ht="15.75" customHeight="1">
      <c r="A183" s="187"/>
      <c r="B183" s="59"/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  <c r="T183" s="59"/>
      <c r="U183" s="59"/>
      <c r="V183" s="59"/>
      <c r="W183" s="59"/>
      <c r="X183" s="59"/>
      <c r="Y183" s="59"/>
      <c r="Z183" s="59"/>
    </row>
    <row r="184" spans="1:26" ht="15.75" customHeight="1">
      <c r="A184" s="187"/>
      <c r="B184" s="59"/>
      <c r="C184" s="59"/>
      <c r="D184" s="59"/>
      <c r="E184" s="59"/>
      <c r="F184" s="59"/>
      <c r="G184" s="59"/>
      <c r="H184" s="59"/>
      <c r="I184" s="59"/>
      <c r="J184" s="59"/>
      <c r="K184" s="59"/>
      <c r="L184" s="59"/>
      <c r="M184" s="59"/>
      <c r="N184" s="59"/>
      <c r="O184" s="59"/>
      <c r="P184" s="59"/>
      <c r="Q184" s="59"/>
      <c r="R184" s="59"/>
      <c r="S184" s="59"/>
      <c r="T184" s="59"/>
      <c r="U184" s="59"/>
      <c r="V184" s="59"/>
      <c r="W184" s="59"/>
      <c r="X184" s="59"/>
      <c r="Y184" s="59"/>
      <c r="Z184" s="59"/>
    </row>
    <row r="185" spans="1:26" ht="15.75" customHeight="1">
      <c r="A185" s="187"/>
      <c r="B185" s="59"/>
      <c r="C185" s="59"/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59"/>
      <c r="P185" s="59"/>
      <c r="Q185" s="59"/>
      <c r="R185" s="59"/>
      <c r="S185" s="59"/>
      <c r="T185" s="59"/>
      <c r="U185" s="59"/>
      <c r="V185" s="59"/>
      <c r="W185" s="59"/>
      <c r="X185" s="59"/>
      <c r="Y185" s="59"/>
      <c r="Z185" s="59"/>
    </row>
    <row r="186" spans="1:26" ht="15.75" customHeight="1">
      <c r="A186" s="187"/>
      <c r="B186" s="59"/>
      <c r="C186" s="59"/>
      <c r="D186" s="59"/>
      <c r="E186" s="59"/>
      <c r="F186" s="59"/>
      <c r="G186" s="59"/>
      <c r="H186" s="59"/>
      <c r="I186" s="59"/>
      <c r="J186" s="59"/>
      <c r="K186" s="59"/>
      <c r="L186" s="59"/>
      <c r="M186" s="59"/>
      <c r="N186" s="59"/>
      <c r="O186" s="59"/>
      <c r="P186" s="59"/>
      <c r="Q186" s="59"/>
      <c r="R186" s="59"/>
      <c r="S186" s="59"/>
      <c r="T186" s="59"/>
      <c r="U186" s="59"/>
      <c r="V186" s="59"/>
      <c r="W186" s="59"/>
      <c r="X186" s="59"/>
      <c r="Y186" s="59"/>
      <c r="Z186" s="59"/>
    </row>
    <row r="187" spans="1:26" ht="15.75" customHeight="1">
      <c r="A187" s="187"/>
      <c r="B187" s="59"/>
      <c r="C187" s="59"/>
      <c r="D187" s="59"/>
      <c r="E187" s="59"/>
      <c r="F187" s="59"/>
      <c r="G187" s="59"/>
      <c r="H187" s="59"/>
      <c r="I187" s="59"/>
      <c r="J187" s="59"/>
      <c r="K187" s="59"/>
      <c r="L187" s="59"/>
      <c r="M187" s="59"/>
      <c r="N187" s="59"/>
      <c r="O187" s="59"/>
      <c r="P187" s="59"/>
      <c r="Q187" s="59"/>
      <c r="R187" s="59"/>
      <c r="S187" s="59"/>
      <c r="T187" s="59"/>
      <c r="U187" s="59"/>
      <c r="V187" s="59"/>
      <c r="W187" s="59"/>
      <c r="X187" s="59"/>
      <c r="Y187" s="59"/>
      <c r="Z187" s="59"/>
    </row>
    <row r="188" spans="1:26" ht="15.75" customHeight="1">
      <c r="A188" s="187"/>
      <c r="B188" s="59"/>
      <c r="C188" s="59"/>
      <c r="D188" s="59"/>
      <c r="E188" s="59"/>
      <c r="F188" s="59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59"/>
      <c r="U188" s="59"/>
      <c r="V188" s="59"/>
      <c r="W188" s="59"/>
      <c r="X188" s="59"/>
      <c r="Y188" s="59"/>
      <c r="Z188" s="59"/>
    </row>
    <row r="189" spans="1:26" ht="15.75" customHeight="1">
      <c r="A189" s="187"/>
      <c r="B189" s="59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59"/>
      <c r="Z189" s="59"/>
    </row>
    <row r="190" spans="1:26" ht="15.75" customHeight="1">
      <c r="A190" s="187"/>
      <c r="B190" s="59"/>
      <c r="C190" s="59"/>
      <c r="D190" s="59"/>
      <c r="E190" s="59"/>
      <c r="F190" s="59"/>
      <c r="G190" s="59"/>
      <c r="H190" s="59"/>
      <c r="I190" s="59"/>
      <c r="J190" s="59"/>
      <c r="K190" s="59"/>
      <c r="L190" s="59"/>
      <c r="M190" s="59"/>
      <c r="N190" s="59"/>
      <c r="O190" s="59"/>
      <c r="P190" s="59"/>
      <c r="Q190" s="59"/>
      <c r="R190" s="59"/>
      <c r="S190" s="59"/>
      <c r="T190" s="59"/>
      <c r="U190" s="59"/>
      <c r="V190" s="59"/>
      <c r="W190" s="59"/>
      <c r="X190" s="59"/>
      <c r="Y190" s="59"/>
      <c r="Z190" s="59"/>
    </row>
    <row r="191" spans="1:26" ht="15.75" customHeight="1">
      <c r="A191" s="187"/>
      <c r="B191" s="59"/>
      <c r="C191" s="59"/>
      <c r="D191" s="59"/>
      <c r="E191" s="59"/>
      <c r="F191" s="59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59"/>
      <c r="Z191" s="59"/>
    </row>
    <row r="192" spans="1:26" ht="15.75" customHeight="1">
      <c r="A192" s="187"/>
      <c r="B192" s="59"/>
      <c r="C192" s="59"/>
      <c r="D192" s="59"/>
      <c r="E192" s="59"/>
      <c r="F192" s="59"/>
      <c r="G192" s="59"/>
      <c r="H192" s="59"/>
      <c r="I192" s="59"/>
      <c r="J192" s="59"/>
      <c r="K192" s="59"/>
      <c r="L192" s="59"/>
      <c r="M192" s="59"/>
      <c r="N192" s="59"/>
      <c r="O192" s="59"/>
      <c r="P192" s="59"/>
      <c r="Q192" s="59"/>
      <c r="R192" s="59"/>
      <c r="S192" s="59"/>
      <c r="T192" s="59"/>
      <c r="U192" s="59"/>
      <c r="V192" s="59"/>
      <c r="W192" s="59"/>
      <c r="X192" s="59"/>
      <c r="Y192" s="59"/>
      <c r="Z192" s="59"/>
    </row>
    <row r="193" spans="1:26" ht="15.75" customHeight="1">
      <c r="A193" s="187"/>
      <c r="B193" s="59"/>
      <c r="C193" s="59"/>
      <c r="D193" s="59"/>
      <c r="E193" s="59"/>
      <c r="F193" s="59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  <c r="T193" s="59"/>
      <c r="U193" s="59"/>
      <c r="V193" s="59"/>
      <c r="W193" s="59"/>
      <c r="X193" s="59"/>
      <c r="Y193" s="59"/>
      <c r="Z193" s="59"/>
    </row>
    <row r="194" spans="1:26" ht="15.75" customHeight="1">
      <c r="A194" s="187"/>
      <c r="B194" s="59"/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59"/>
      <c r="R194" s="59"/>
      <c r="S194" s="59"/>
      <c r="T194" s="59"/>
      <c r="U194" s="59"/>
      <c r="V194" s="59"/>
      <c r="W194" s="59"/>
      <c r="X194" s="59"/>
      <c r="Y194" s="59"/>
      <c r="Z194" s="59"/>
    </row>
    <row r="195" spans="1:26" ht="15.75" customHeight="1">
      <c r="A195" s="187"/>
      <c r="B195" s="59"/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59"/>
      <c r="Z195" s="59"/>
    </row>
    <row r="196" spans="1:26" ht="15.75" customHeight="1">
      <c r="A196" s="187"/>
      <c r="B196" s="59"/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9"/>
      <c r="N196" s="59"/>
      <c r="O196" s="59"/>
      <c r="P196" s="59"/>
      <c r="Q196" s="59"/>
      <c r="R196" s="59"/>
      <c r="S196" s="59"/>
      <c r="T196" s="59"/>
      <c r="U196" s="59"/>
      <c r="V196" s="59"/>
      <c r="W196" s="59"/>
      <c r="X196" s="59"/>
      <c r="Y196" s="59"/>
      <c r="Z196" s="59"/>
    </row>
    <row r="197" spans="1:26" ht="15.75" customHeight="1">
      <c r="A197" s="187"/>
      <c r="B197" s="59"/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9"/>
      <c r="N197" s="59"/>
      <c r="O197" s="59"/>
      <c r="P197" s="59"/>
      <c r="Q197" s="59"/>
      <c r="R197" s="59"/>
      <c r="S197" s="59"/>
      <c r="T197" s="59"/>
      <c r="U197" s="59"/>
      <c r="V197" s="59"/>
      <c r="W197" s="59"/>
      <c r="X197" s="59"/>
      <c r="Y197" s="59"/>
      <c r="Z197" s="59"/>
    </row>
    <row r="198" spans="1:26" ht="15.75" customHeight="1">
      <c r="A198" s="187"/>
      <c r="B198" s="59"/>
      <c r="C198" s="59"/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  <c r="T198" s="59"/>
      <c r="U198" s="59"/>
      <c r="V198" s="59"/>
      <c r="W198" s="59"/>
      <c r="X198" s="59"/>
      <c r="Y198" s="59"/>
      <c r="Z198" s="59"/>
    </row>
    <row r="199" spans="1:26" ht="15.75" customHeight="1">
      <c r="A199" s="187"/>
      <c r="B199" s="59"/>
      <c r="C199" s="59"/>
      <c r="D199" s="59"/>
      <c r="E199" s="59"/>
      <c r="F199" s="59"/>
      <c r="G199" s="59"/>
      <c r="H199" s="59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59"/>
      <c r="X199" s="59"/>
      <c r="Y199" s="59"/>
      <c r="Z199" s="59"/>
    </row>
    <row r="200" spans="1:26" ht="15.75" customHeight="1">
      <c r="A200" s="187"/>
      <c r="B200" s="59"/>
      <c r="C200" s="59"/>
      <c r="D200" s="59"/>
      <c r="E200" s="59"/>
      <c r="F200" s="59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59"/>
      <c r="X200" s="59"/>
      <c r="Y200" s="59"/>
      <c r="Z200" s="59"/>
    </row>
    <row r="201" spans="1:26" ht="15.75" customHeight="1">
      <c r="A201" s="187"/>
      <c r="B201" s="59"/>
      <c r="C201" s="59"/>
      <c r="D201" s="59"/>
      <c r="E201" s="59"/>
      <c r="F201" s="59"/>
      <c r="G201" s="59"/>
      <c r="H201" s="59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59"/>
      <c r="W201" s="59"/>
      <c r="X201" s="59"/>
      <c r="Y201" s="59"/>
      <c r="Z201" s="59"/>
    </row>
    <row r="202" spans="1:26" ht="15.75" customHeight="1">
      <c r="A202" s="187"/>
      <c r="B202" s="59"/>
      <c r="C202" s="59"/>
      <c r="D202" s="59"/>
      <c r="E202" s="59"/>
      <c r="F202" s="59"/>
      <c r="G202" s="59"/>
      <c r="H202" s="59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59"/>
      <c r="X202" s="59"/>
      <c r="Y202" s="59"/>
      <c r="Z202" s="59"/>
    </row>
    <row r="203" spans="1:26" ht="15.75" customHeight="1">
      <c r="A203" s="187"/>
      <c r="B203" s="59"/>
      <c r="C203" s="59"/>
      <c r="D203" s="59"/>
      <c r="E203" s="59"/>
      <c r="F203" s="59"/>
      <c r="G203" s="59"/>
      <c r="H203" s="59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59"/>
      <c r="X203" s="59"/>
      <c r="Y203" s="59"/>
      <c r="Z203" s="59"/>
    </row>
    <row r="204" spans="1:26" ht="15.75" customHeight="1">
      <c r="A204" s="187"/>
      <c r="B204" s="59"/>
      <c r="C204" s="59"/>
      <c r="D204" s="59"/>
      <c r="E204" s="59"/>
      <c r="F204" s="59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  <c r="Z204" s="59"/>
    </row>
    <row r="205" spans="1:26" ht="15.75" customHeight="1">
      <c r="A205" s="187"/>
      <c r="B205" s="59"/>
      <c r="C205" s="59"/>
      <c r="D205" s="59"/>
      <c r="E205" s="59"/>
      <c r="F205" s="59"/>
      <c r="G205" s="59"/>
      <c r="H205" s="59"/>
      <c r="I205" s="59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/>
      <c r="W205" s="59"/>
      <c r="X205" s="59"/>
      <c r="Y205" s="59"/>
      <c r="Z205" s="59"/>
    </row>
    <row r="206" spans="1:26" ht="15.75" customHeight="1">
      <c r="A206" s="187"/>
      <c r="B206" s="59"/>
      <c r="C206" s="59"/>
      <c r="D206" s="59"/>
      <c r="E206" s="59"/>
      <c r="F206" s="5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  <c r="Z206" s="59"/>
    </row>
    <row r="207" spans="1:26" ht="15.75" customHeight="1">
      <c r="A207" s="187"/>
      <c r="B207" s="59"/>
      <c r="C207" s="59"/>
      <c r="D207" s="59"/>
      <c r="E207" s="59"/>
      <c r="F207" s="59"/>
      <c r="G207" s="59"/>
      <c r="H207" s="59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59"/>
      <c r="X207" s="59"/>
      <c r="Y207" s="59"/>
      <c r="Z207" s="59"/>
    </row>
    <row r="208" spans="1:26" ht="15.75" customHeight="1">
      <c r="A208" s="187"/>
      <c r="B208" s="59"/>
      <c r="C208" s="59"/>
      <c r="D208" s="59"/>
      <c r="E208" s="59"/>
      <c r="F208" s="59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  <c r="Z208" s="59"/>
    </row>
    <row r="209" spans="1:26" ht="15.75" customHeight="1">
      <c r="A209" s="187"/>
      <c r="B209" s="59"/>
      <c r="C209" s="59"/>
      <c r="D209" s="59"/>
      <c r="E209" s="59"/>
      <c r="F209" s="59"/>
      <c r="G209" s="59"/>
      <c r="H209" s="59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59"/>
      <c r="X209" s="59"/>
      <c r="Y209" s="59"/>
      <c r="Z209" s="59"/>
    </row>
    <row r="210" spans="1:26" ht="15.75" customHeight="1">
      <c r="A210" s="187"/>
      <c r="B210" s="59"/>
      <c r="C210" s="59"/>
      <c r="D210" s="59"/>
      <c r="E210" s="59"/>
      <c r="F210" s="59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  <c r="Z210" s="59"/>
    </row>
    <row r="211" spans="1:26" ht="15.75" customHeight="1">
      <c r="A211" s="187"/>
      <c r="B211" s="59"/>
      <c r="C211" s="59"/>
      <c r="D211" s="59"/>
      <c r="E211" s="59"/>
      <c r="F211" s="59"/>
      <c r="G211" s="59"/>
      <c r="H211" s="59"/>
      <c r="I211" s="59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59"/>
      <c r="W211" s="59"/>
      <c r="X211" s="59"/>
      <c r="Y211" s="59"/>
      <c r="Z211" s="59"/>
    </row>
    <row r="212" spans="1:26" ht="15.75" customHeight="1">
      <c r="A212" s="187"/>
      <c r="B212" s="59"/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59"/>
      <c r="X212" s="59"/>
      <c r="Y212" s="59"/>
      <c r="Z212" s="59"/>
    </row>
    <row r="213" spans="1:26" ht="15.75" customHeight="1">
      <c r="A213" s="187"/>
      <c r="B213" s="59"/>
      <c r="C213" s="59"/>
      <c r="D213" s="59"/>
      <c r="E213" s="59"/>
      <c r="F213" s="59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59"/>
      <c r="X213" s="59"/>
      <c r="Y213" s="59"/>
      <c r="Z213" s="59"/>
    </row>
    <row r="214" spans="1:26" ht="15.75" customHeight="1">
      <c r="A214" s="187"/>
      <c r="B214" s="59"/>
      <c r="C214" s="59"/>
      <c r="D214" s="59"/>
      <c r="E214" s="59"/>
      <c r="F214" s="59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59"/>
      <c r="W214" s="59"/>
      <c r="X214" s="59"/>
      <c r="Y214" s="59"/>
      <c r="Z214" s="59"/>
    </row>
    <row r="215" spans="1:26" ht="15.75" customHeight="1">
      <c r="A215" s="187"/>
      <c r="B215" s="59"/>
      <c r="C215" s="59"/>
      <c r="D215" s="59"/>
      <c r="E215" s="59"/>
      <c r="F215" s="59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59"/>
      <c r="X215" s="59"/>
      <c r="Y215" s="59"/>
      <c r="Z215" s="59"/>
    </row>
    <row r="216" spans="1:26" ht="15.75" customHeight="1">
      <c r="A216" s="187"/>
      <c r="B216" s="59"/>
      <c r="C216" s="59"/>
      <c r="D216" s="59"/>
      <c r="E216" s="59"/>
      <c r="F216" s="59"/>
      <c r="G216" s="59"/>
      <c r="H216" s="59"/>
      <c r="I216" s="59"/>
      <c r="J216" s="59"/>
      <c r="K216" s="59"/>
      <c r="L216" s="59"/>
      <c r="M216" s="59"/>
      <c r="N216" s="59"/>
      <c r="O216" s="59"/>
      <c r="P216" s="59"/>
      <c r="Q216" s="59"/>
      <c r="R216" s="59"/>
      <c r="S216" s="59"/>
      <c r="T216" s="59"/>
      <c r="U216" s="59"/>
      <c r="V216" s="59"/>
      <c r="W216" s="59"/>
      <c r="X216" s="59"/>
      <c r="Y216" s="59"/>
      <c r="Z216" s="59"/>
    </row>
    <row r="217" spans="1:26" ht="15.75" customHeight="1">
      <c r="A217" s="187"/>
      <c r="B217" s="59"/>
      <c r="C217" s="59"/>
      <c r="D217" s="59"/>
      <c r="E217" s="59"/>
      <c r="F217" s="59"/>
      <c r="G217" s="59"/>
      <c r="H217" s="59"/>
      <c r="I217" s="59"/>
      <c r="J217" s="59"/>
      <c r="K217" s="59"/>
      <c r="L217" s="59"/>
      <c r="M217" s="59"/>
      <c r="N217" s="59"/>
      <c r="O217" s="59"/>
      <c r="P217" s="59"/>
      <c r="Q217" s="59"/>
      <c r="R217" s="59"/>
      <c r="S217" s="59"/>
      <c r="T217" s="59"/>
      <c r="U217" s="59"/>
      <c r="V217" s="59"/>
      <c r="W217" s="59"/>
      <c r="X217" s="59"/>
      <c r="Y217" s="59"/>
      <c r="Z217" s="59"/>
    </row>
    <row r="218" spans="1:26" ht="15.75" customHeight="1">
      <c r="A218" s="187"/>
      <c r="B218" s="59"/>
      <c r="C218" s="59"/>
      <c r="D218" s="59"/>
      <c r="E218" s="59"/>
      <c r="F218" s="59"/>
      <c r="G218" s="59"/>
      <c r="H218" s="59"/>
      <c r="I218" s="59"/>
      <c r="J218" s="59"/>
      <c r="K218" s="59"/>
      <c r="L218" s="59"/>
      <c r="M218" s="59"/>
      <c r="N218" s="59"/>
      <c r="O218" s="59"/>
      <c r="P218" s="59"/>
      <c r="Q218" s="59"/>
      <c r="R218" s="59"/>
      <c r="S218" s="59"/>
      <c r="T218" s="59"/>
      <c r="U218" s="59"/>
      <c r="V218" s="59"/>
      <c r="W218" s="59"/>
      <c r="X218" s="59"/>
      <c r="Y218" s="59"/>
      <c r="Z218" s="59"/>
    </row>
    <row r="219" spans="1:26" ht="15.75" customHeight="1">
      <c r="A219" s="187"/>
      <c r="B219" s="59"/>
      <c r="C219" s="59"/>
      <c r="D219" s="59"/>
      <c r="E219" s="59"/>
      <c r="F219" s="59"/>
      <c r="G219" s="59"/>
      <c r="H219" s="59"/>
      <c r="I219" s="59"/>
      <c r="J219" s="59"/>
      <c r="K219" s="59"/>
      <c r="L219" s="59"/>
      <c r="M219" s="59"/>
      <c r="N219" s="59"/>
      <c r="O219" s="59"/>
      <c r="P219" s="59"/>
      <c r="Q219" s="59"/>
      <c r="R219" s="59"/>
      <c r="S219" s="59"/>
      <c r="T219" s="59"/>
      <c r="U219" s="59"/>
      <c r="V219" s="59"/>
      <c r="W219" s="59"/>
      <c r="X219" s="59"/>
      <c r="Y219" s="59"/>
      <c r="Z219" s="59"/>
    </row>
    <row r="220" spans="1:26" ht="15.75" customHeight="1">
      <c r="A220" s="187"/>
      <c r="B220" s="59"/>
      <c r="C220" s="59"/>
      <c r="D220" s="59"/>
      <c r="E220" s="59"/>
      <c r="F220" s="59"/>
      <c r="G220" s="59"/>
      <c r="H220" s="59"/>
      <c r="I220" s="59"/>
      <c r="J220" s="59"/>
      <c r="K220" s="59"/>
      <c r="L220" s="59"/>
      <c r="M220" s="59"/>
      <c r="N220" s="59"/>
      <c r="O220" s="59"/>
      <c r="P220" s="59"/>
      <c r="Q220" s="59"/>
      <c r="R220" s="59"/>
      <c r="S220" s="59"/>
      <c r="T220" s="59"/>
      <c r="U220" s="59"/>
      <c r="V220" s="59"/>
      <c r="W220" s="59"/>
      <c r="X220" s="59"/>
      <c r="Y220" s="59"/>
      <c r="Z220" s="59"/>
    </row>
    <row r="221" spans="1:26" ht="15.75" customHeight="1">
      <c r="A221" s="187"/>
      <c r="B221" s="59"/>
      <c r="C221" s="59"/>
      <c r="D221" s="59"/>
      <c r="E221" s="59"/>
      <c r="F221" s="59"/>
      <c r="G221" s="59"/>
      <c r="H221" s="59"/>
      <c r="I221" s="59"/>
      <c r="J221" s="59"/>
      <c r="K221" s="59"/>
      <c r="L221" s="59"/>
      <c r="M221" s="59"/>
      <c r="N221" s="59"/>
      <c r="O221" s="59"/>
      <c r="P221" s="59"/>
      <c r="Q221" s="59"/>
      <c r="R221" s="59"/>
      <c r="S221" s="59"/>
      <c r="T221" s="59"/>
      <c r="U221" s="59"/>
      <c r="V221" s="59"/>
      <c r="W221" s="59"/>
      <c r="X221" s="59"/>
      <c r="Y221" s="59"/>
      <c r="Z221" s="59"/>
    </row>
    <row r="222" spans="1:26" ht="15.75" customHeight="1">
      <c r="A222" s="187"/>
      <c r="B222" s="59"/>
      <c r="C222" s="59"/>
      <c r="D222" s="59"/>
      <c r="E222" s="59"/>
      <c r="F222" s="59"/>
      <c r="G222" s="59"/>
      <c r="H222" s="59"/>
      <c r="I222" s="59"/>
      <c r="J222" s="59"/>
      <c r="K222" s="59"/>
      <c r="L222" s="59"/>
      <c r="M222" s="59"/>
      <c r="N222" s="59"/>
      <c r="O222" s="59"/>
      <c r="P222" s="59"/>
      <c r="Q222" s="59"/>
      <c r="R222" s="59"/>
      <c r="S222" s="59"/>
      <c r="T222" s="59"/>
      <c r="U222" s="59"/>
      <c r="V222" s="59"/>
      <c r="W222" s="59"/>
      <c r="X222" s="59"/>
      <c r="Y222" s="59"/>
      <c r="Z222" s="59"/>
    </row>
    <row r="223" spans="1:26" ht="15.75" customHeight="1">
      <c r="A223" s="187"/>
      <c r="B223" s="59"/>
      <c r="C223" s="59"/>
      <c r="D223" s="59"/>
      <c r="E223" s="59"/>
      <c r="F223" s="59"/>
      <c r="G223" s="59"/>
      <c r="H223" s="59"/>
      <c r="I223" s="59"/>
      <c r="J223" s="59"/>
      <c r="K223" s="59"/>
      <c r="L223" s="59"/>
      <c r="M223" s="59"/>
      <c r="N223" s="59"/>
      <c r="O223" s="59"/>
      <c r="P223" s="59"/>
      <c r="Q223" s="59"/>
      <c r="R223" s="59"/>
      <c r="S223" s="59"/>
      <c r="T223" s="59"/>
      <c r="U223" s="59"/>
      <c r="V223" s="59"/>
      <c r="W223" s="59"/>
      <c r="X223" s="59"/>
      <c r="Y223" s="59"/>
      <c r="Z223" s="59"/>
    </row>
    <row r="224" spans="1:26" ht="15.75" customHeight="1">
      <c r="A224" s="187"/>
      <c r="B224" s="59"/>
      <c r="C224" s="59"/>
      <c r="D224" s="59"/>
      <c r="E224" s="59"/>
      <c r="F224" s="59"/>
      <c r="G224" s="59"/>
      <c r="H224" s="59"/>
      <c r="I224" s="59"/>
      <c r="J224" s="59"/>
      <c r="K224" s="59"/>
      <c r="L224" s="59"/>
      <c r="M224" s="59"/>
      <c r="N224" s="59"/>
      <c r="O224" s="59"/>
      <c r="P224" s="59"/>
      <c r="Q224" s="59"/>
      <c r="R224" s="59"/>
      <c r="S224" s="59"/>
      <c r="T224" s="59"/>
      <c r="U224" s="59"/>
      <c r="V224" s="59"/>
      <c r="W224" s="59"/>
      <c r="X224" s="59"/>
      <c r="Y224" s="59"/>
      <c r="Z224" s="59"/>
    </row>
    <row r="225" spans="1:26" ht="15.75" customHeight="1">
      <c r="A225" s="187"/>
      <c r="B225" s="59"/>
      <c r="C225" s="59"/>
      <c r="D225" s="59"/>
      <c r="E225" s="59"/>
      <c r="F225" s="59"/>
      <c r="G225" s="59"/>
      <c r="H225" s="59"/>
      <c r="I225" s="59"/>
      <c r="J225" s="59"/>
      <c r="K225" s="59"/>
      <c r="L225" s="59"/>
      <c r="M225" s="59"/>
      <c r="N225" s="59"/>
      <c r="O225" s="59"/>
      <c r="P225" s="59"/>
      <c r="Q225" s="59"/>
      <c r="R225" s="59"/>
      <c r="S225" s="59"/>
      <c r="T225" s="59"/>
      <c r="U225" s="59"/>
      <c r="V225" s="59"/>
      <c r="W225" s="59"/>
      <c r="X225" s="59"/>
      <c r="Y225" s="59"/>
      <c r="Z225" s="59"/>
    </row>
    <row r="226" spans="1:26" ht="15.75" customHeight="1">
      <c r="A226" s="187"/>
      <c r="B226" s="59"/>
      <c r="C226" s="59"/>
      <c r="D226" s="59"/>
      <c r="E226" s="59"/>
      <c r="F226" s="59"/>
      <c r="G226" s="59"/>
      <c r="H226" s="59"/>
      <c r="I226" s="59"/>
      <c r="J226" s="59"/>
      <c r="K226" s="59"/>
      <c r="L226" s="59"/>
      <c r="M226" s="59"/>
      <c r="N226" s="59"/>
      <c r="O226" s="59"/>
      <c r="P226" s="59"/>
      <c r="Q226" s="59"/>
      <c r="R226" s="59"/>
      <c r="S226" s="59"/>
      <c r="T226" s="59"/>
      <c r="U226" s="59"/>
      <c r="V226" s="59"/>
      <c r="W226" s="59"/>
      <c r="X226" s="59"/>
      <c r="Y226" s="59"/>
      <c r="Z226" s="59"/>
    </row>
    <row r="227" spans="1:26" ht="15.75" customHeight="1">
      <c r="A227" s="187"/>
      <c r="B227" s="59"/>
      <c r="C227" s="59"/>
      <c r="D227" s="59"/>
      <c r="E227" s="59"/>
      <c r="F227" s="59"/>
      <c r="G227" s="59"/>
      <c r="H227" s="59"/>
      <c r="I227" s="59"/>
      <c r="J227" s="59"/>
      <c r="K227" s="59"/>
      <c r="L227" s="59"/>
      <c r="M227" s="59"/>
      <c r="N227" s="59"/>
      <c r="O227" s="59"/>
      <c r="P227" s="59"/>
      <c r="Q227" s="59"/>
      <c r="R227" s="59"/>
      <c r="S227" s="59"/>
      <c r="T227" s="59"/>
      <c r="U227" s="59"/>
      <c r="V227" s="59"/>
      <c r="W227" s="59"/>
      <c r="X227" s="59"/>
      <c r="Y227" s="59"/>
      <c r="Z227" s="59"/>
    </row>
    <row r="228" spans="1:26" ht="15.75" customHeight="1">
      <c r="A228" s="187"/>
      <c r="B228" s="59"/>
      <c r="C228" s="59"/>
      <c r="D228" s="59"/>
      <c r="E228" s="59"/>
      <c r="F228" s="59"/>
      <c r="G228" s="59"/>
      <c r="H228" s="59"/>
      <c r="I228" s="59"/>
      <c r="J228" s="59"/>
      <c r="K228" s="59"/>
      <c r="L228" s="59"/>
      <c r="M228" s="59"/>
      <c r="N228" s="59"/>
      <c r="O228" s="59"/>
      <c r="P228" s="59"/>
      <c r="Q228" s="59"/>
      <c r="R228" s="59"/>
      <c r="S228" s="59"/>
      <c r="T228" s="59"/>
      <c r="U228" s="59"/>
      <c r="V228" s="59"/>
      <c r="W228" s="59"/>
      <c r="X228" s="59"/>
      <c r="Y228" s="59"/>
      <c r="Z228" s="59"/>
    </row>
    <row r="229" spans="1:26" ht="15.75" customHeight="1">
      <c r="A229" s="187"/>
      <c r="B229" s="59"/>
      <c r="C229" s="59"/>
      <c r="D229" s="59"/>
      <c r="E229" s="59"/>
      <c r="F229" s="59"/>
      <c r="G229" s="59"/>
      <c r="H229" s="59"/>
      <c r="I229" s="59"/>
      <c r="J229" s="59"/>
      <c r="K229" s="59"/>
      <c r="L229" s="59"/>
      <c r="M229" s="59"/>
      <c r="N229" s="59"/>
      <c r="O229" s="59"/>
      <c r="P229" s="59"/>
      <c r="Q229" s="59"/>
      <c r="R229" s="59"/>
      <c r="S229" s="59"/>
      <c r="T229" s="59"/>
      <c r="U229" s="59"/>
      <c r="V229" s="59"/>
      <c r="W229" s="59"/>
      <c r="X229" s="59"/>
      <c r="Y229" s="59"/>
      <c r="Z229" s="59"/>
    </row>
    <row r="230" spans="1:26" ht="15.75" customHeight="1">
      <c r="A230" s="187"/>
      <c r="B230" s="59"/>
      <c r="C230" s="59"/>
      <c r="D230" s="59"/>
      <c r="E230" s="59"/>
      <c r="F230" s="59"/>
      <c r="G230" s="59"/>
      <c r="H230" s="59"/>
      <c r="I230" s="59"/>
      <c r="J230" s="59"/>
      <c r="K230" s="59"/>
      <c r="L230" s="59"/>
      <c r="M230" s="59"/>
      <c r="N230" s="59"/>
      <c r="O230" s="59"/>
      <c r="P230" s="59"/>
      <c r="Q230" s="59"/>
      <c r="R230" s="59"/>
      <c r="S230" s="59"/>
      <c r="T230" s="59"/>
      <c r="U230" s="59"/>
      <c r="V230" s="59"/>
      <c r="W230" s="59"/>
      <c r="X230" s="59"/>
      <c r="Y230" s="59"/>
      <c r="Z230" s="59"/>
    </row>
    <row r="231" spans="1:26" ht="15.75" customHeight="1">
      <c r="A231" s="187"/>
      <c r="B231" s="59"/>
      <c r="C231" s="59"/>
      <c r="D231" s="59"/>
      <c r="E231" s="59"/>
      <c r="F231" s="59"/>
      <c r="G231" s="59"/>
      <c r="H231" s="59"/>
      <c r="I231" s="59"/>
      <c r="J231" s="59"/>
      <c r="K231" s="59"/>
      <c r="L231" s="59"/>
      <c r="M231" s="59"/>
      <c r="N231" s="59"/>
      <c r="O231" s="59"/>
      <c r="P231" s="59"/>
      <c r="Q231" s="59"/>
      <c r="R231" s="59"/>
      <c r="S231" s="59"/>
      <c r="T231" s="59"/>
      <c r="U231" s="59"/>
      <c r="V231" s="59"/>
      <c r="W231" s="59"/>
      <c r="X231" s="59"/>
      <c r="Y231" s="59"/>
      <c r="Z231" s="59"/>
    </row>
    <row r="232" spans="1:26" ht="15.75" customHeight="1">
      <c r="A232" s="187"/>
      <c r="B232" s="59"/>
      <c r="C232" s="59"/>
      <c r="D232" s="59"/>
      <c r="E232" s="59"/>
      <c r="F232" s="59"/>
      <c r="G232" s="59"/>
      <c r="H232" s="59"/>
      <c r="I232" s="59"/>
      <c r="J232" s="59"/>
      <c r="K232" s="59"/>
      <c r="L232" s="59"/>
      <c r="M232" s="59"/>
      <c r="N232" s="59"/>
      <c r="O232" s="59"/>
      <c r="P232" s="59"/>
      <c r="Q232" s="59"/>
      <c r="R232" s="59"/>
      <c r="S232" s="59"/>
      <c r="T232" s="59"/>
      <c r="U232" s="59"/>
      <c r="V232" s="59"/>
      <c r="W232" s="59"/>
      <c r="X232" s="59"/>
      <c r="Y232" s="59"/>
      <c r="Z232" s="59"/>
    </row>
    <row r="233" spans="1:26" ht="15.75" customHeight="1">
      <c r="A233" s="187"/>
      <c r="B233" s="59"/>
      <c r="C233" s="59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</row>
    <row r="234" spans="1:26" ht="15.75" customHeight="1">
      <c r="A234" s="187"/>
      <c r="B234" s="59"/>
      <c r="C234" s="59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</row>
    <row r="235" spans="1:26" ht="15.75" customHeight="1">
      <c r="A235" s="187"/>
      <c r="B235" s="59"/>
      <c r="C235" s="59"/>
      <c r="D235" s="59"/>
      <c r="E235" s="59"/>
      <c r="F235" s="59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59"/>
    </row>
    <row r="236" spans="1:26" ht="15.75" customHeight="1">
      <c r="A236" s="187"/>
      <c r="B236" s="59"/>
      <c r="C236" s="59"/>
      <c r="D236" s="59"/>
      <c r="E236" s="59"/>
      <c r="F236" s="59"/>
      <c r="G236" s="59"/>
      <c r="H236" s="59"/>
      <c r="I236" s="59"/>
      <c r="J236" s="59"/>
      <c r="K236" s="59"/>
      <c r="L236" s="59"/>
      <c r="M236" s="59"/>
      <c r="N236" s="59"/>
      <c r="O236" s="59"/>
      <c r="P236" s="59"/>
      <c r="Q236" s="59"/>
      <c r="R236" s="59"/>
      <c r="S236" s="59"/>
      <c r="T236" s="59"/>
      <c r="U236" s="59"/>
      <c r="V236" s="59"/>
      <c r="W236" s="59"/>
      <c r="X236" s="59"/>
      <c r="Y236" s="59"/>
      <c r="Z236" s="59"/>
    </row>
    <row r="237" spans="1:26" ht="15.75" customHeight="1">
      <c r="A237" s="187"/>
      <c r="B237" s="59"/>
      <c r="C237" s="59"/>
      <c r="D237" s="59"/>
      <c r="E237" s="59"/>
      <c r="F237" s="59"/>
      <c r="G237" s="59"/>
      <c r="H237" s="59"/>
      <c r="I237" s="59"/>
      <c r="J237" s="59"/>
      <c r="K237" s="59"/>
      <c r="L237" s="59"/>
      <c r="M237" s="59"/>
      <c r="N237" s="59"/>
      <c r="O237" s="59"/>
      <c r="P237" s="59"/>
      <c r="Q237" s="59"/>
      <c r="R237" s="59"/>
      <c r="S237" s="59"/>
      <c r="T237" s="59"/>
      <c r="U237" s="59"/>
      <c r="V237" s="59"/>
      <c r="W237" s="59"/>
      <c r="X237" s="59"/>
      <c r="Y237" s="59"/>
      <c r="Z237" s="59"/>
    </row>
    <row r="238" spans="1:26" ht="15.75" customHeight="1">
      <c r="A238" s="187"/>
      <c r="B238" s="59"/>
      <c r="C238" s="59"/>
      <c r="D238" s="59"/>
      <c r="E238" s="59"/>
      <c r="F238" s="59"/>
      <c r="G238" s="59"/>
      <c r="H238" s="59"/>
      <c r="I238" s="59"/>
      <c r="J238" s="59"/>
      <c r="K238" s="59"/>
      <c r="L238" s="59"/>
      <c r="M238" s="59"/>
      <c r="N238" s="59"/>
      <c r="O238" s="59"/>
      <c r="P238" s="59"/>
      <c r="Q238" s="59"/>
      <c r="R238" s="59"/>
      <c r="S238" s="59"/>
      <c r="T238" s="59"/>
      <c r="U238" s="59"/>
      <c r="V238" s="59"/>
      <c r="W238" s="59"/>
      <c r="X238" s="59"/>
      <c r="Y238" s="59"/>
      <c r="Z238" s="59"/>
    </row>
    <row r="239" spans="1:26" ht="15.75" customHeight="1">
      <c r="A239" s="187"/>
      <c r="B239" s="59"/>
      <c r="C239" s="59"/>
      <c r="D239" s="59"/>
      <c r="E239" s="59"/>
      <c r="F239" s="59"/>
      <c r="G239" s="59"/>
      <c r="H239" s="59"/>
      <c r="I239" s="59"/>
      <c r="J239" s="59"/>
      <c r="K239" s="59"/>
      <c r="L239" s="59"/>
      <c r="M239" s="59"/>
      <c r="N239" s="59"/>
      <c r="O239" s="59"/>
      <c r="P239" s="59"/>
      <c r="Q239" s="59"/>
      <c r="R239" s="59"/>
      <c r="S239" s="59"/>
      <c r="T239" s="59"/>
      <c r="U239" s="59"/>
      <c r="V239" s="59"/>
      <c r="W239" s="59"/>
      <c r="X239" s="59"/>
      <c r="Y239" s="59"/>
      <c r="Z239" s="59"/>
    </row>
    <row r="240" spans="1:26" ht="15.75" customHeight="1">
      <c r="A240" s="187"/>
      <c r="B240" s="59"/>
      <c r="C240" s="59"/>
      <c r="D240" s="59"/>
      <c r="E240" s="59"/>
      <c r="F240" s="59"/>
      <c r="G240" s="59"/>
      <c r="H240" s="59"/>
      <c r="I240" s="59"/>
      <c r="J240" s="59"/>
      <c r="K240" s="59"/>
      <c r="L240" s="59"/>
      <c r="M240" s="59"/>
      <c r="N240" s="59"/>
      <c r="O240" s="59"/>
      <c r="P240" s="59"/>
      <c r="Q240" s="59"/>
      <c r="R240" s="59"/>
      <c r="S240" s="59"/>
      <c r="T240" s="59"/>
      <c r="U240" s="59"/>
      <c r="V240" s="59"/>
      <c r="W240" s="59"/>
      <c r="X240" s="59"/>
      <c r="Y240" s="59"/>
      <c r="Z240" s="59"/>
    </row>
    <row r="241" spans="1:26" ht="15.75" customHeight="1">
      <c r="A241" s="187"/>
      <c r="B241" s="59"/>
      <c r="C241" s="59"/>
      <c r="D241" s="59"/>
      <c r="E241" s="59"/>
      <c r="F241" s="59"/>
      <c r="G241" s="59"/>
      <c r="H241" s="59"/>
      <c r="I241" s="59"/>
      <c r="J241" s="59"/>
      <c r="K241" s="59"/>
      <c r="L241" s="59"/>
      <c r="M241" s="59"/>
      <c r="N241" s="59"/>
      <c r="O241" s="59"/>
      <c r="P241" s="59"/>
      <c r="Q241" s="59"/>
      <c r="R241" s="59"/>
      <c r="S241" s="59"/>
      <c r="T241" s="59"/>
      <c r="U241" s="59"/>
      <c r="V241" s="59"/>
      <c r="W241" s="59"/>
      <c r="X241" s="59"/>
      <c r="Y241" s="59"/>
      <c r="Z241" s="59"/>
    </row>
    <row r="242" spans="1:26" ht="15.75" customHeight="1">
      <c r="A242" s="187"/>
      <c r="B242" s="59"/>
      <c r="C242" s="59"/>
      <c r="D242" s="59"/>
      <c r="E242" s="59"/>
      <c r="F242" s="59"/>
      <c r="G242" s="59"/>
      <c r="H242" s="59"/>
      <c r="I242" s="59"/>
      <c r="J242" s="59"/>
      <c r="K242" s="59"/>
      <c r="L242" s="59"/>
      <c r="M242" s="59"/>
      <c r="N242" s="59"/>
      <c r="O242" s="59"/>
      <c r="P242" s="59"/>
      <c r="Q242" s="59"/>
      <c r="R242" s="59"/>
      <c r="S242" s="59"/>
      <c r="T242" s="59"/>
      <c r="U242" s="59"/>
      <c r="V242" s="59"/>
      <c r="W242" s="59"/>
      <c r="X242" s="59"/>
      <c r="Y242" s="59"/>
      <c r="Z242" s="59"/>
    </row>
    <row r="243" spans="1:26" ht="15.75" customHeight="1">
      <c r="A243" s="187"/>
      <c r="B243" s="59"/>
      <c r="C243" s="59"/>
      <c r="D243" s="59"/>
      <c r="E243" s="59"/>
      <c r="F243" s="59"/>
      <c r="G243" s="59"/>
      <c r="H243" s="59"/>
      <c r="I243" s="59"/>
      <c r="J243" s="59"/>
      <c r="K243" s="59"/>
      <c r="L243" s="59"/>
      <c r="M243" s="59"/>
      <c r="N243" s="59"/>
      <c r="O243" s="59"/>
      <c r="P243" s="59"/>
      <c r="Q243" s="59"/>
      <c r="R243" s="59"/>
      <c r="S243" s="59"/>
      <c r="T243" s="59"/>
      <c r="U243" s="59"/>
      <c r="V243" s="59"/>
      <c r="W243" s="59"/>
      <c r="X243" s="59"/>
      <c r="Y243" s="59"/>
      <c r="Z243" s="59"/>
    </row>
    <row r="244" spans="1:26" ht="15.75" customHeight="1">
      <c r="A244" s="187"/>
      <c r="B244" s="59"/>
      <c r="C244" s="59"/>
      <c r="D244" s="59"/>
      <c r="E244" s="59"/>
      <c r="F244" s="59"/>
      <c r="G244" s="59"/>
      <c r="H244" s="59"/>
      <c r="I244" s="59"/>
      <c r="J244" s="59"/>
      <c r="K244" s="59"/>
      <c r="L244" s="59"/>
      <c r="M244" s="59"/>
      <c r="N244" s="59"/>
      <c r="O244" s="59"/>
      <c r="P244" s="59"/>
      <c r="Q244" s="59"/>
      <c r="R244" s="59"/>
      <c r="S244" s="59"/>
      <c r="T244" s="59"/>
      <c r="U244" s="59"/>
      <c r="V244" s="59"/>
      <c r="W244" s="59"/>
      <c r="X244" s="59"/>
      <c r="Y244" s="59"/>
      <c r="Z244" s="59"/>
    </row>
    <row r="245" spans="1:26" ht="15.75" customHeight="1">
      <c r="A245" s="187"/>
      <c r="B245" s="59"/>
      <c r="C245" s="59"/>
      <c r="D245" s="59"/>
      <c r="E245" s="59"/>
      <c r="F245" s="59"/>
      <c r="G245" s="59"/>
      <c r="H245" s="59"/>
      <c r="I245" s="59"/>
      <c r="J245" s="59"/>
      <c r="K245" s="59"/>
      <c r="L245" s="59"/>
      <c r="M245" s="59"/>
      <c r="N245" s="59"/>
      <c r="O245" s="59"/>
      <c r="P245" s="59"/>
      <c r="Q245" s="59"/>
      <c r="R245" s="59"/>
      <c r="S245" s="59"/>
      <c r="T245" s="59"/>
      <c r="U245" s="59"/>
      <c r="V245" s="59"/>
      <c r="W245" s="59"/>
      <c r="X245" s="59"/>
      <c r="Y245" s="59"/>
      <c r="Z245" s="59"/>
    </row>
    <row r="246" spans="1:26" ht="15.75" customHeight="1">
      <c r="A246" s="187"/>
      <c r="B246" s="59"/>
      <c r="C246" s="59"/>
      <c r="D246" s="59"/>
      <c r="E246" s="59"/>
      <c r="F246" s="59"/>
      <c r="G246" s="59"/>
      <c r="H246" s="59"/>
      <c r="I246" s="59"/>
      <c r="J246" s="59"/>
      <c r="K246" s="59"/>
      <c r="L246" s="59"/>
      <c r="M246" s="59"/>
      <c r="N246" s="59"/>
      <c r="O246" s="59"/>
      <c r="P246" s="59"/>
      <c r="Q246" s="59"/>
      <c r="R246" s="59"/>
      <c r="S246" s="59"/>
      <c r="T246" s="59"/>
      <c r="U246" s="59"/>
      <c r="V246" s="59"/>
      <c r="W246" s="59"/>
      <c r="X246" s="59"/>
      <c r="Y246" s="59"/>
      <c r="Z246" s="59"/>
    </row>
    <row r="247" spans="1:26" ht="15.75" customHeight="1">
      <c r="A247" s="187"/>
      <c r="B247" s="59"/>
      <c r="C247" s="59"/>
      <c r="D247" s="59"/>
      <c r="E247" s="59"/>
      <c r="F247" s="59"/>
      <c r="G247" s="59"/>
      <c r="H247" s="59"/>
      <c r="I247" s="59"/>
      <c r="J247" s="59"/>
      <c r="K247" s="59"/>
      <c r="L247" s="59"/>
      <c r="M247" s="59"/>
      <c r="N247" s="59"/>
      <c r="O247" s="59"/>
      <c r="P247" s="59"/>
      <c r="Q247" s="59"/>
      <c r="R247" s="59"/>
      <c r="S247" s="59"/>
      <c r="T247" s="59"/>
      <c r="U247" s="59"/>
      <c r="V247" s="59"/>
      <c r="W247" s="59"/>
      <c r="X247" s="59"/>
      <c r="Y247" s="59"/>
      <c r="Z247" s="59"/>
    </row>
    <row r="248" spans="1:26" ht="15.75" customHeight="1">
      <c r="A248" s="187"/>
      <c r="B248" s="59"/>
      <c r="C248" s="59"/>
      <c r="D248" s="59"/>
      <c r="E248" s="59"/>
      <c r="F248" s="59"/>
      <c r="G248" s="59"/>
      <c r="H248" s="59"/>
      <c r="I248" s="59"/>
      <c r="J248" s="59"/>
      <c r="K248" s="59"/>
      <c r="L248" s="59"/>
      <c r="M248" s="59"/>
      <c r="N248" s="59"/>
      <c r="O248" s="59"/>
      <c r="P248" s="59"/>
      <c r="Q248" s="59"/>
      <c r="R248" s="59"/>
      <c r="S248" s="59"/>
      <c r="T248" s="59"/>
      <c r="U248" s="59"/>
      <c r="V248" s="59"/>
      <c r="W248" s="59"/>
      <c r="X248" s="59"/>
      <c r="Y248" s="59"/>
      <c r="Z248" s="59"/>
    </row>
    <row r="249" spans="1:26" ht="15.75" customHeight="1">
      <c r="A249" s="187"/>
      <c r="B249" s="59"/>
      <c r="C249" s="59"/>
      <c r="D249" s="59"/>
      <c r="E249" s="59"/>
      <c r="F249" s="59"/>
      <c r="G249" s="59"/>
      <c r="H249" s="59"/>
      <c r="I249" s="59"/>
      <c r="J249" s="59"/>
      <c r="K249" s="59"/>
      <c r="L249" s="59"/>
      <c r="M249" s="59"/>
      <c r="N249" s="59"/>
      <c r="O249" s="59"/>
      <c r="P249" s="59"/>
      <c r="Q249" s="59"/>
      <c r="R249" s="59"/>
      <c r="S249" s="59"/>
      <c r="T249" s="59"/>
      <c r="U249" s="59"/>
      <c r="V249" s="59"/>
      <c r="W249" s="59"/>
      <c r="X249" s="59"/>
      <c r="Y249" s="59"/>
      <c r="Z249" s="59"/>
    </row>
    <row r="250" spans="1:26" ht="15.75" customHeight="1">
      <c r="A250" s="187"/>
      <c r="B250" s="59"/>
      <c r="C250" s="59"/>
      <c r="D250" s="59"/>
      <c r="E250" s="59"/>
      <c r="F250" s="59"/>
      <c r="G250" s="59"/>
      <c r="H250" s="59"/>
      <c r="I250" s="59"/>
      <c r="J250" s="59"/>
      <c r="K250" s="59"/>
      <c r="L250" s="59"/>
      <c r="M250" s="59"/>
      <c r="N250" s="59"/>
      <c r="O250" s="59"/>
      <c r="P250" s="59"/>
      <c r="Q250" s="59"/>
      <c r="R250" s="59"/>
      <c r="S250" s="59"/>
      <c r="T250" s="59"/>
      <c r="U250" s="59"/>
      <c r="V250" s="59"/>
      <c r="W250" s="59"/>
      <c r="X250" s="59"/>
      <c r="Y250" s="59"/>
      <c r="Z250" s="59"/>
    </row>
    <row r="251" spans="1:26" ht="15.75" customHeight="1">
      <c r="A251" s="187"/>
      <c r="B251" s="59"/>
      <c r="C251" s="59"/>
      <c r="D251" s="59"/>
      <c r="E251" s="59"/>
      <c r="F251" s="59"/>
      <c r="G251" s="59"/>
      <c r="H251" s="59"/>
      <c r="I251" s="59"/>
      <c r="J251" s="59"/>
      <c r="K251" s="59"/>
      <c r="L251" s="59"/>
      <c r="M251" s="59"/>
      <c r="N251" s="59"/>
      <c r="O251" s="59"/>
      <c r="P251" s="59"/>
      <c r="Q251" s="59"/>
      <c r="R251" s="59"/>
      <c r="S251" s="59"/>
      <c r="T251" s="59"/>
      <c r="U251" s="59"/>
      <c r="V251" s="59"/>
      <c r="W251" s="59"/>
      <c r="X251" s="59"/>
      <c r="Y251" s="59"/>
      <c r="Z251" s="59"/>
    </row>
    <row r="252" spans="1:26" ht="15.75" customHeight="1">
      <c r="A252" s="187"/>
      <c r="B252" s="59"/>
      <c r="C252" s="59"/>
      <c r="D252" s="59"/>
      <c r="E252" s="59"/>
      <c r="F252" s="59"/>
      <c r="G252" s="59"/>
      <c r="H252" s="59"/>
      <c r="I252" s="59"/>
      <c r="J252" s="59"/>
      <c r="K252" s="59"/>
      <c r="L252" s="59"/>
      <c r="M252" s="59"/>
      <c r="N252" s="59"/>
      <c r="O252" s="59"/>
      <c r="P252" s="59"/>
      <c r="Q252" s="59"/>
      <c r="R252" s="59"/>
      <c r="S252" s="59"/>
      <c r="T252" s="59"/>
      <c r="U252" s="59"/>
      <c r="V252" s="59"/>
      <c r="W252" s="59"/>
      <c r="X252" s="59"/>
      <c r="Y252" s="59"/>
      <c r="Z252" s="59"/>
    </row>
    <row r="253" spans="1:26" ht="15.75" customHeight="1">
      <c r="A253" s="187"/>
      <c r="B253" s="59"/>
      <c r="C253" s="59"/>
      <c r="D253" s="59"/>
      <c r="E253" s="59"/>
      <c r="F253" s="59"/>
      <c r="G253" s="59"/>
      <c r="H253" s="59"/>
      <c r="I253" s="59"/>
      <c r="J253" s="59"/>
      <c r="K253" s="59"/>
      <c r="L253" s="59"/>
      <c r="M253" s="59"/>
      <c r="N253" s="59"/>
      <c r="O253" s="59"/>
      <c r="P253" s="59"/>
      <c r="Q253" s="59"/>
      <c r="R253" s="59"/>
      <c r="S253" s="59"/>
      <c r="T253" s="59"/>
      <c r="U253" s="59"/>
      <c r="V253" s="59"/>
      <c r="W253" s="59"/>
      <c r="X253" s="59"/>
      <c r="Y253" s="59"/>
      <c r="Z253" s="59"/>
    </row>
    <row r="254" spans="1:26" ht="15.75" customHeight="1">
      <c r="A254" s="187"/>
      <c r="B254" s="59"/>
      <c r="C254" s="59"/>
      <c r="D254" s="59"/>
      <c r="E254" s="59"/>
      <c r="F254" s="59"/>
      <c r="G254" s="59"/>
      <c r="H254" s="59"/>
      <c r="I254" s="59"/>
      <c r="J254" s="59"/>
      <c r="K254" s="59"/>
      <c r="L254" s="59"/>
      <c r="M254" s="59"/>
      <c r="N254" s="59"/>
      <c r="O254" s="59"/>
      <c r="P254" s="59"/>
      <c r="Q254" s="59"/>
      <c r="R254" s="59"/>
      <c r="S254" s="59"/>
      <c r="T254" s="59"/>
      <c r="U254" s="59"/>
      <c r="V254" s="59"/>
      <c r="W254" s="59"/>
      <c r="X254" s="59"/>
      <c r="Y254" s="59"/>
      <c r="Z254" s="59"/>
    </row>
    <row r="255" spans="1:26" ht="15.75" customHeight="1">
      <c r="A255" s="187"/>
      <c r="B255" s="59"/>
      <c r="C255" s="59"/>
      <c r="D255" s="59"/>
      <c r="E255" s="59"/>
      <c r="F255" s="59"/>
      <c r="G255" s="59"/>
      <c r="H255" s="59"/>
      <c r="I255" s="59"/>
      <c r="J255" s="59"/>
      <c r="K255" s="59"/>
      <c r="L255" s="59"/>
      <c r="M255" s="59"/>
      <c r="N255" s="59"/>
      <c r="O255" s="59"/>
      <c r="P255" s="59"/>
      <c r="Q255" s="59"/>
      <c r="R255" s="59"/>
      <c r="S255" s="59"/>
      <c r="T255" s="59"/>
      <c r="U255" s="59"/>
      <c r="V255" s="59"/>
      <c r="W255" s="59"/>
      <c r="X255" s="59"/>
      <c r="Y255" s="59"/>
      <c r="Z255" s="59"/>
    </row>
    <row r="256" spans="1:26" ht="15.75" customHeight="1">
      <c r="A256" s="187"/>
      <c r="B256" s="59"/>
      <c r="C256" s="59"/>
      <c r="D256" s="59"/>
      <c r="E256" s="59"/>
      <c r="F256" s="59"/>
      <c r="G256" s="59"/>
      <c r="H256" s="59"/>
      <c r="I256" s="59"/>
      <c r="J256" s="59"/>
      <c r="K256" s="59"/>
      <c r="L256" s="59"/>
      <c r="M256" s="59"/>
      <c r="N256" s="59"/>
      <c r="O256" s="59"/>
      <c r="P256" s="59"/>
      <c r="Q256" s="59"/>
      <c r="R256" s="59"/>
      <c r="S256" s="59"/>
      <c r="T256" s="59"/>
      <c r="U256" s="59"/>
      <c r="V256" s="59"/>
      <c r="W256" s="59"/>
      <c r="X256" s="59"/>
      <c r="Y256" s="59"/>
      <c r="Z256" s="59"/>
    </row>
    <row r="257" spans="1:26" ht="15.75" customHeight="1">
      <c r="A257" s="187"/>
      <c r="B257" s="59"/>
      <c r="C257" s="59"/>
      <c r="D257" s="59"/>
      <c r="E257" s="59"/>
      <c r="F257" s="59"/>
      <c r="G257" s="59"/>
      <c r="H257" s="59"/>
      <c r="I257" s="59"/>
      <c r="J257" s="59"/>
      <c r="K257" s="59"/>
      <c r="L257" s="59"/>
      <c r="M257" s="59"/>
      <c r="N257" s="59"/>
      <c r="O257" s="59"/>
      <c r="P257" s="59"/>
      <c r="Q257" s="59"/>
      <c r="R257" s="59"/>
      <c r="S257" s="59"/>
      <c r="T257" s="59"/>
      <c r="U257" s="59"/>
      <c r="V257" s="59"/>
      <c r="W257" s="59"/>
      <c r="X257" s="59"/>
      <c r="Y257" s="59"/>
      <c r="Z257" s="59"/>
    </row>
    <row r="258" spans="1:26" ht="15.75" customHeight="1">
      <c r="A258" s="187"/>
      <c r="B258" s="59"/>
      <c r="C258" s="59"/>
      <c r="D258" s="59"/>
      <c r="E258" s="59"/>
      <c r="F258" s="59"/>
      <c r="G258" s="59"/>
      <c r="H258" s="59"/>
      <c r="I258" s="59"/>
      <c r="J258" s="59"/>
      <c r="K258" s="59"/>
      <c r="L258" s="59"/>
      <c r="M258" s="59"/>
      <c r="N258" s="59"/>
      <c r="O258" s="59"/>
      <c r="P258" s="59"/>
      <c r="Q258" s="59"/>
      <c r="R258" s="59"/>
      <c r="S258" s="59"/>
      <c r="T258" s="59"/>
      <c r="U258" s="59"/>
      <c r="V258" s="59"/>
      <c r="W258" s="59"/>
      <c r="X258" s="59"/>
      <c r="Y258" s="59"/>
      <c r="Z258" s="59"/>
    </row>
    <row r="259" spans="1:26" ht="15.75" customHeight="1">
      <c r="A259" s="187"/>
      <c r="B259" s="59"/>
      <c r="C259" s="59"/>
      <c r="D259" s="59"/>
      <c r="E259" s="59"/>
      <c r="F259" s="59"/>
      <c r="G259" s="59"/>
      <c r="H259" s="59"/>
      <c r="I259" s="59"/>
      <c r="J259" s="59"/>
      <c r="K259" s="59"/>
      <c r="L259" s="59"/>
      <c r="M259" s="59"/>
      <c r="N259" s="59"/>
      <c r="O259" s="59"/>
      <c r="P259" s="59"/>
      <c r="Q259" s="59"/>
      <c r="R259" s="59"/>
      <c r="S259" s="59"/>
      <c r="T259" s="59"/>
      <c r="U259" s="59"/>
      <c r="V259" s="59"/>
      <c r="W259" s="59"/>
      <c r="X259" s="59"/>
      <c r="Y259" s="59"/>
      <c r="Z259" s="59"/>
    </row>
    <row r="260" spans="1:26" ht="15.75" customHeight="1">
      <c r="A260" s="187"/>
      <c r="B260" s="59"/>
      <c r="C260" s="59"/>
      <c r="D260" s="59"/>
      <c r="E260" s="59"/>
      <c r="F260" s="59"/>
      <c r="G260" s="59"/>
      <c r="H260" s="59"/>
      <c r="I260" s="59"/>
      <c r="J260" s="59"/>
      <c r="K260" s="59"/>
      <c r="L260" s="59"/>
      <c r="M260" s="59"/>
      <c r="N260" s="59"/>
      <c r="O260" s="59"/>
      <c r="P260" s="59"/>
      <c r="Q260" s="59"/>
      <c r="R260" s="59"/>
      <c r="S260" s="59"/>
      <c r="T260" s="59"/>
      <c r="U260" s="59"/>
      <c r="V260" s="59"/>
      <c r="W260" s="59"/>
      <c r="X260" s="59"/>
      <c r="Y260" s="59"/>
      <c r="Z260" s="59"/>
    </row>
    <row r="261" spans="1:26" ht="15.75" customHeight="1">
      <c r="A261" s="187"/>
      <c r="B261" s="59"/>
      <c r="C261" s="59"/>
      <c r="D261" s="59"/>
      <c r="E261" s="59"/>
      <c r="F261" s="59"/>
      <c r="G261" s="59"/>
      <c r="H261" s="59"/>
      <c r="I261" s="59"/>
      <c r="J261" s="59"/>
      <c r="K261" s="59"/>
      <c r="L261" s="59"/>
      <c r="M261" s="59"/>
      <c r="N261" s="59"/>
      <c r="O261" s="59"/>
      <c r="P261" s="59"/>
      <c r="Q261" s="59"/>
      <c r="R261" s="59"/>
      <c r="S261" s="59"/>
      <c r="T261" s="59"/>
      <c r="U261" s="59"/>
      <c r="V261" s="59"/>
      <c r="W261" s="59"/>
      <c r="X261" s="59"/>
      <c r="Y261" s="59"/>
      <c r="Z261" s="59"/>
    </row>
    <row r="262" spans="1:26" ht="15.75" customHeight="1">
      <c r="A262" s="187"/>
      <c r="B262" s="59"/>
      <c r="C262" s="59"/>
      <c r="D262" s="59"/>
      <c r="E262" s="59"/>
      <c r="F262" s="59"/>
      <c r="G262" s="59"/>
      <c r="H262" s="59"/>
      <c r="I262" s="59"/>
      <c r="J262" s="59"/>
      <c r="K262" s="59"/>
      <c r="L262" s="59"/>
      <c r="M262" s="59"/>
      <c r="N262" s="59"/>
      <c r="O262" s="59"/>
      <c r="P262" s="59"/>
      <c r="Q262" s="59"/>
      <c r="R262" s="59"/>
      <c r="S262" s="59"/>
      <c r="T262" s="59"/>
      <c r="U262" s="59"/>
      <c r="V262" s="59"/>
      <c r="W262" s="59"/>
      <c r="X262" s="59"/>
      <c r="Y262" s="59"/>
      <c r="Z262" s="59"/>
    </row>
    <row r="263" spans="1:26" ht="15.75" customHeight="1">
      <c r="A263" s="187"/>
      <c r="B263" s="59"/>
      <c r="C263" s="59"/>
      <c r="D263" s="59"/>
      <c r="E263" s="59"/>
      <c r="F263" s="59"/>
      <c r="G263" s="59"/>
      <c r="H263" s="59"/>
      <c r="I263" s="59"/>
      <c r="J263" s="59"/>
      <c r="K263" s="59"/>
      <c r="L263" s="59"/>
      <c r="M263" s="59"/>
      <c r="N263" s="59"/>
      <c r="O263" s="59"/>
      <c r="P263" s="59"/>
      <c r="Q263" s="59"/>
      <c r="R263" s="59"/>
      <c r="S263" s="59"/>
      <c r="T263" s="59"/>
      <c r="U263" s="59"/>
      <c r="V263" s="59"/>
      <c r="W263" s="59"/>
      <c r="X263" s="59"/>
      <c r="Y263" s="59"/>
      <c r="Z263" s="59"/>
    </row>
    <row r="264" spans="1:26" ht="15.75" customHeight="1">
      <c r="A264" s="187"/>
      <c r="B264" s="59"/>
      <c r="C264" s="59"/>
      <c r="D264" s="59"/>
      <c r="E264" s="59"/>
      <c r="F264" s="59"/>
      <c r="G264" s="59"/>
      <c r="H264" s="59"/>
      <c r="I264" s="59"/>
      <c r="J264" s="59"/>
      <c r="K264" s="59"/>
      <c r="L264" s="59"/>
      <c r="M264" s="59"/>
      <c r="N264" s="59"/>
      <c r="O264" s="59"/>
      <c r="P264" s="59"/>
      <c r="Q264" s="59"/>
      <c r="R264" s="59"/>
      <c r="S264" s="59"/>
      <c r="T264" s="59"/>
      <c r="U264" s="59"/>
      <c r="V264" s="59"/>
      <c r="W264" s="59"/>
      <c r="X264" s="59"/>
      <c r="Y264" s="59"/>
      <c r="Z264" s="59"/>
    </row>
    <row r="265" spans="1:26" ht="15.75" customHeight="1">
      <c r="A265" s="187"/>
      <c r="B265" s="59"/>
      <c r="C265" s="59"/>
      <c r="D265" s="59"/>
      <c r="E265" s="59"/>
      <c r="F265" s="59"/>
      <c r="G265" s="59"/>
      <c r="H265" s="59"/>
      <c r="I265" s="59"/>
      <c r="J265" s="59"/>
      <c r="K265" s="59"/>
      <c r="L265" s="59"/>
      <c r="M265" s="59"/>
      <c r="N265" s="59"/>
      <c r="O265" s="59"/>
      <c r="P265" s="59"/>
      <c r="Q265" s="59"/>
      <c r="R265" s="59"/>
      <c r="S265" s="59"/>
      <c r="T265" s="59"/>
      <c r="U265" s="59"/>
      <c r="V265" s="59"/>
      <c r="W265" s="59"/>
      <c r="X265" s="59"/>
      <c r="Y265" s="59"/>
      <c r="Z265" s="59"/>
    </row>
    <row r="266" spans="1:26" ht="15.75" customHeight="1">
      <c r="A266" s="187"/>
      <c r="B266" s="59"/>
      <c r="C266" s="59"/>
      <c r="D266" s="59"/>
      <c r="E266" s="59"/>
      <c r="F266" s="59"/>
      <c r="G266" s="59"/>
      <c r="H266" s="59"/>
      <c r="I266" s="59"/>
      <c r="J266" s="59"/>
      <c r="K266" s="59"/>
      <c r="L266" s="59"/>
      <c r="M266" s="59"/>
      <c r="N266" s="59"/>
      <c r="O266" s="59"/>
      <c r="P266" s="59"/>
      <c r="Q266" s="59"/>
      <c r="R266" s="59"/>
      <c r="S266" s="59"/>
      <c r="T266" s="59"/>
      <c r="U266" s="59"/>
      <c r="V266" s="59"/>
      <c r="W266" s="59"/>
      <c r="X266" s="59"/>
      <c r="Y266" s="59"/>
      <c r="Z266" s="59"/>
    </row>
    <row r="267" spans="1:26" ht="15.75" customHeight="1">
      <c r="A267" s="187"/>
      <c r="B267" s="59"/>
      <c r="C267" s="59"/>
      <c r="D267" s="59"/>
      <c r="E267" s="59"/>
      <c r="F267" s="59"/>
      <c r="G267" s="59"/>
      <c r="H267" s="59"/>
      <c r="I267" s="59"/>
      <c r="J267" s="59"/>
      <c r="K267" s="59"/>
      <c r="L267" s="59"/>
      <c r="M267" s="59"/>
      <c r="N267" s="59"/>
      <c r="O267" s="59"/>
      <c r="P267" s="59"/>
      <c r="Q267" s="59"/>
      <c r="R267" s="59"/>
      <c r="S267" s="59"/>
      <c r="T267" s="59"/>
      <c r="U267" s="59"/>
      <c r="V267" s="59"/>
      <c r="W267" s="59"/>
      <c r="X267" s="59"/>
      <c r="Y267" s="59"/>
      <c r="Z267" s="59"/>
    </row>
    <row r="268" spans="1:26" ht="15.75" customHeight="1">
      <c r="A268" s="187"/>
      <c r="B268" s="59"/>
      <c r="C268" s="59"/>
      <c r="D268" s="59"/>
      <c r="E268" s="59"/>
      <c r="F268" s="59"/>
      <c r="G268" s="59"/>
      <c r="H268" s="59"/>
      <c r="I268" s="59"/>
      <c r="J268" s="59"/>
      <c r="K268" s="59"/>
      <c r="L268" s="59"/>
      <c r="M268" s="59"/>
      <c r="N268" s="59"/>
      <c r="O268" s="59"/>
      <c r="P268" s="59"/>
      <c r="Q268" s="59"/>
      <c r="R268" s="59"/>
      <c r="S268" s="59"/>
      <c r="T268" s="59"/>
      <c r="U268" s="59"/>
      <c r="V268" s="59"/>
      <c r="W268" s="59"/>
      <c r="X268" s="59"/>
      <c r="Y268" s="59"/>
      <c r="Z268" s="59"/>
    </row>
    <row r="269" spans="1:26" ht="15.75" customHeight="1">
      <c r="A269" s="187"/>
      <c r="B269" s="59"/>
      <c r="C269" s="59"/>
      <c r="D269" s="59"/>
      <c r="E269" s="59"/>
      <c r="F269" s="59"/>
      <c r="G269" s="59"/>
      <c r="H269" s="59"/>
      <c r="I269" s="59"/>
      <c r="J269" s="59"/>
      <c r="K269" s="59"/>
      <c r="L269" s="59"/>
      <c r="M269" s="59"/>
      <c r="N269" s="59"/>
      <c r="O269" s="59"/>
      <c r="P269" s="59"/>
      <c r="Q269" s="59"/>
      <c r="R269" s="59"/>
      <c r="S269" s="59"/>
      <c r="T269" s="59"/>
      <c r="U269" s="59"/>
      <c r="V269" s="59"/>
      <c r="W269" s="59"/>
      <c r="X269" s="59"/>
      <c r="Y269" s="59"/>
      <c r="Z269" s="59"/>
    </row>
    <row r="270" spans="1:26" ht="15.75" customHeight="1">
      <c r="A270" s="187"/>
      <c r="B270" s="59"/>
      <c r="C270" s="59"/>
      <c r="D270" s="59"/>
      <c r="E270" s="59"/>
      <c r="F270" s="59"/>
      <c r="G270" s="59"/>
      <c r="H270" s="59"/>
      <c r="I270" s="59"/>
      <c r="J270" s="59"/>
      <c r="K270" s="59"/>
      <c r="L270" s="59"/>
      <c r="M270" s="59"/>
      <c r="N270" s="59"/>
      <c r="O270" s="59"/>
      <c r="P270" s="59"/>
      <c r="Q270" s="59"/>
      <c r="R270" s="59"/>
      <c r="S270" s="59"/>
      <c r="T270" s="59"/>
      <c r="U270" s="59"/>
      <c r="V270" s="59"/>
      <c r="W270" s="59"/>
      <c r="X270" s="59"/>
      <c r="Y270" s="59"/>
      <c r="Z270" s="59"/>
    </row>
    <row r="271" spans="1:26" ht="15.75" customHeight="1">
      <c r="A271" s="187"/>
      <c r="B271" s="59"/>
      <c r="C271" s="59"/>
      <c r="D271" s="59"/>
      <c r="E271" s="59"/>
      <c r="F271" s="59"/>
      <c r="G271" s="59"/>
      <c r="H271" s="59"/>
      <c r="I271" s="59"/>
      <c r="J271" s="59"/>
      <c r="K271" s="59"/>
      <c r="L271" s="59"/>
      <c r="M271" s="59"/>
      <c r="N271" s="59"/>
      <c r="O271" s="59"/>
      <c r="P271" s="59"/>
      <c r="Q271" s="59"/>
      <c r="R271" s="59"/>
      <c r="S271" s="59"/>
      <c r="T271" s="59"/>
      <c r="U271" s="59"/>
      <c r="V271" s="59"/>
      <c r="W271" s="59"/>
      <c r="X271" s="59"/>
      <c r="Y271" s="59"/>
      <c r="Z271" s="59"/>
    </row>
    <row r="272" spans="1:26" ht="15.75" customHeight="1">
      <c r="A272" s="187"/>
      <c r="B272" s="59"/>
      <c r="C272" s="59"/>
      <c r="D272" s="59"/>
      <c r="E272" s="59"/>
      <c r="F272" s="59"/>
      <c r="G272" s="59"/>
      <c r="H272" s="59"/>
      <c r="I272" s="59"/>
      <c r="J272" s="59"/>
      <c r="K272" s="59"/>
      <c r="L272" s="59"/>
      <c r="M272" s="59"/>
      <c r="N272" s="59"/>
      <c r="O272" s="59"/>
      <c r="P272" s="59"/>
      <c r="Q272" s="59"/>
      <c r="R272" s="59"/>
      <c r="S272" s="59"/>
      <c r="T272" s="59"/>
      <c r="U272" s="59"/>
      <c r="V272" s="59"/>
      <c r="W272" s="59"/>
      <c r="X272" s="59"/>
      <c r="Y272" s="59"/>
      <c r="Z272" s="59"/>
    </row>
    <row r="273" spans="1:26" ht="15.75" customHeight="1">
      <c r="A273" s="187"/>
      <c r="B273" s="59"/>
      <c r="C273" s="59"/>
      <c r="D273" s="59"/>
      <c r="E273" s="59"/>
      <c r="F273" s="59"/>
      <c r="G273" s="59"/>
      <c r="H273" s="59"/>
      <c r="I273" s="59"/>
      <c r="J273" s="59"/>
      <c r="K273" s="59"/>
      <c r="L273" s="59"/>
      <c r="M273" s="59"/>
      <c r="N273" s="59"/>
      <c r="O273" s="59"/>
      <c r="P273" s="59"/>
      <c r="Q273" s="59"/>
      <c r="R273" s="59"/>
      <c r="S273" s="59"/>
      <c r="T273" s="59"/>
      <c r="U273" s="59"/>
      <c r="V273" s="59"/>
      <c r="W273" s="59"/>
      <c r="X273" s="59"/>
      <c r="Y273" s="59"/>
      <c r="Z273" s="59"/>
    </row>
    <row r="274" spans="1:26" ht="15.75" customHeight="1">
      <c r="A274" s="187"/>
      <c r="B274" s="59"/>
      <c r="C274" s="59"/>
      <c r="D274" s="59"/>
      <c r="E274" s="59"/>
      <c r="F274" s="59"/>
      <c r="G274" s="59"/>
      <c r="H274" s="59"/>
      <c r="I274" s="59"/>
      <c r="J274" s="59"/>
      <c r="K274" s="59"/>
      <c r="L274" s="59"/>
      <c r="M274" s="59"/>
      <c r="N274" s="59"/>
      <c r="O274" s="59"/>
      <c r="P274" s="59"/>
      <c r="Q274" s="59"/>
      <c r="R274" s="59"/>
      <c r="S274" s="59"/>
      <c r="T274" s="59"/>
      <c r="U274" s="59"/>
      <c r="V274" s="59"/>
      <c r="W274" s="59"/>
      <c r="X274" s="59"/>
      <c r="Y274" s="59"/>
      <c r="Z274" s="59"/>
    </row>
    <row r="275" spans="1:26" ht="15.75" customHeight="1">
      <c r="A275" s="187"/>
      <c r="B275" s="59"/>
      <c r="C275" s="59"/>
      <c r="D275" s="59"/>
      <c r="E275" s="59"/>
      <c r="F275" s="59"/>
      <c r="G275" s="59"/>
      <c r="H275" s="59"/>
      <c r="I275" s="59"/>
      <c r="J275" s="59"/>
      <c r="K275" s="59"/>
      <c r="L275" s="59"/>
      <c r="M275" s="59"/>
      <c r="N275" s="59"/>
      <c r="O275" s="59"/>
      <c r="P275" s="59"/>
      <c r="Q275" s="59"/>
      <c r="R275" s="59"/>
      <c r="S275" s="59"/>
      <c r="T275" s="59"/>
      <c r="U275" s="59"/>
      <c r="V275" s="59"/>
      <c r="W275" s="59"/>
      <c r="X275" s="59"/>
      <c r="Y275" s="59"/>
      <c r="Z275" s="59"/>
    </row>
    <row r="276" spans="1:26" ht="15.75" customHeight="1">
      <c r="A276" s="187"/>
      <c r="B276" s="59"/>
      <c r="C276" s="59"/>
      <c r="D276" s="59"/>
      <c r="E276" s="59"/>
      <c r="F276" s="59"/>
      <c r="G276" s="59"/>
      <c r="H276" s="59"/>
      <c r="I276" s="59"/>
      <c r="J276" s="59"/>
      <c r="K276" s="59"/>
      <c r="L276" s="59"/>
      <c r="M276" s="59"/>
      <c r="N276" s="59"/>
      <c r="O276" s="59"/>
      <c r="P276" s="59"/>
      <c r="Q276" s="59"/>
      <c r="R276" s="59"/>
      <c r="S276" s="59"/>
      <c r="T276" s="59"/>
      <c r="U276" s="59"/>
      <c r="V276" s="59"/>
      <c r="W276" s="59"/>
      <c r="X276" s="59"/>
      <c r="Y276" s="59"/>
      <c r="Z276" s="59"/>
    </row>
    <row r="277" spans="1:26" ht="15.75" customHeight="1">
      <c r="A277" s="187"/>
      <c r="B277" s="59"/>
      <c r="C277" s="59"/>
      <c r="D277" s="59"/>
      <c r="E277" s="59"/>
      <c r="F277" s="59"/>
      <c r="G277" s="59"/>
      <c r="H277" s="59"/>
      <c r="I277" s="59"/>
      <c r="J277" s="59"/>
      <c r="K277" s="59"/>
      <c r="L277" s="59"/>
      <c r="M277" s="59"/>
      <c r="N277" s="59"/>
      <c r="O277" s="59"/>
      <c r="P277" s="59"/>
      <c r="Q277" s="59"/>
      <c r="R277" s="59"/>
      <c r="S277" s="59"/>
      <c r="T277" s="59"/>
      <c r="U277" s="59"/>
      <c r="V277" s="59"/>
      <c r="W277" s="59"/>
      <c r="X277" s="59"/>
      <c r="Y277" s="59"/>
      <c r="Z277" s="59"/>
    </row>
    <row r="278" spans="1:26" ht="15.75" customHeight="1">
      <c r="A278" s="187"/>
      <c r="B278" s="59"/>
      <c r="C278" s="59"/>
      <c r="D278" s="59"/>
      <c r="E278" s="59"/>
      <c r="F278" s="59"/>
      <c r="G278" s="59"/>
      <c r="H278" s="59"/>
      <c r="I278" s="59"/>
      <c r="J278" s="59"/>
      <c r="K278" s="59"/>
      <c r="L278" s="59"/>
      <c r="M278" s="59"/>
      <c r="N278" s="59"/>
      <c r="O278" s="59"/>
      <c r="P278" s="59"/>
      <c r="Q278" s="59"/>
      <c r="R278" s="59"/>
      <c r="S278" s="59"/>
      <c r="T278" s="59"/>
      <c r="U278" s="59"/>
      <c r="V278" s="59"/>
      <c r="W278" s="59"/>
      <c r="X278" s="59"/>
      <c r="Y278" s="59"/>
      <c r="Z278" s="59"/>
    </row>
    <row r="279" spans="1:26" ht="15.75" customHeight="1">
      <c r="A279" s="187"/>
      <c r="B279" s="59"/>
      <c r="C279" s="59"/>
      <c r="D279" s="59"/>
      <c r="E279" s="59"/>
      <c r="F279" s="59"/>
      <c r="G279" s="59"/>
      <c r="H279" s="59"/>
      <c r="I279" s="59"/>
      <c r="J279" s="59"/>
      <c r="K279" s="59"/>
      <c r="L279" s="59"/>
      <c r="M279" s="59"/>
      <c r="N279" s="59"/>
      <c r="O279" s="59"/>
      <c r="P279" s="59"/>
      <c r="Q279" s="59"/>
      <c r="R279" s="59"/>
      <c r="S279" s="59"/>
      <c r="T279" s="59"/>
      <c r="U279" s="59"/>
      <c r="V279" s="59"/>
      <c r="W279" s="59"/>
      <c r="X279" s="59"/>
      <c r="Y279" s="59"/>
      <c r="Z279" s="59"/>
    </row>
    <row r="280" spans="1:26" ht="15.75" customHeight="1">
      <c r="A280" s="187"/>
      <c r="B280" s="59"/>
      <c r="C280" s="59"/>
      <c r="D280" s="59"/>
      <c r="E280" s="59"/>
      <c r="F280" s="59"/>
      <c r="G280" s="59"/>
      <c r="H280" s="59"/>
      <c r="I280" s="59"/>
      <c r="J280" s="59"/>
      <c r="K280" s="59"/>
      <c r="L280" s="59"/>
      <c r="M280" s="59"/>
      <c r="N280" s="59"/>
      <c r="O280" s="59"/>
      <c r="P280" s="59"/>
      <c r="Q280" s="59"/>
      <c r="R280" s="59"/>
      <c r="S280" s="59"/>
      <c r="T280" s="59"/>
      <c r="U280" s="59"/>
      <c r="V280" s="59"/>
      <c r="W280" s="59"/>
      <c r="X280" s="59"/>
      <c r="Y280" s="59"/>
      <c r="Z280" s="59"/>
    </row>
    <row r="281" spans="1:26" ht="15.75" customHeight="1">
      <c r="A281" s="187"/>
      <c r="B281" s="59"/>
      <c r="C281" s="59"/>
      <c r="D281" s="59"/>
      <c r="E281" s="59"/>
      <c r="F281" s="59"/>
      <c r="G281" s="59"/>
      <c r="H281" s="59"/>
      <c r="I281" s="59"/>
      <c r="J281" s="59"/>
      <c r="K281" s="59"/>
      <c r="L281" s="59"/>
      <c r="M281" s="59"/>
      <c r="N281" s="59"/>
      <c r="O281" s="59"/>
      <c r="P281" s="59"/>
      <c r="Q281" s="59"/>
      <c r="R281" s="59"/>
      <c r="S281" s="59"/>
      <c r="T281" s="59"/>
      <c r="U281" s="59"/>
      <c r="V281" s="59"/>
      <c r="W281" s="59"/>
      <c r="X281" s="59"/>
      <c r="Y281" s="59"/>
      <c r="Z281" s="59"/>
    </row>
    <row r="282" spans="1:26" ht="15.75" customHeight="1">
      <c r="A282" s="187"/>
      <c r="B282" s="59"/>
      <c r="C282" s="59"/>
      <c r="D282" s="59"/>
      <c r="E282" s="59"/>
      <c r="F282" s="59"/>
      <c r="G282" s="59"/>
      <c r="H282" s="59"/>
      <c r="I282" s="59"/>
      <c r="J282" s="59"/>
      <c r="K282" s="59"/>
      <c r="L282" s="59"/>
      <c r="M282" s="59"/>
      <c r="N282" s="59"/>
      <c r="O282" s="59"/>
      <c r="P282" s="59"/>
      <c r="Q282" s="59"/>
      <c r="R282" s="59"/>
      <c r="S282" s="59"/>
      <c r="T282" s="59"/>
      <c r="U282" s="59"/>
      <c r="V282" s="59"/>
      <c r="W282" s="59"/>
      <c r="X282" s="59"/>
      <c r="Y282" s="59"/>
      <c r="Z282" s="59"/>
    </row>
    <row r="283" spans="1:26" ht="15.75" customHeight="1">
      <c r="A283" s="187"/>
      <c r="B283" s="59"/>
      <c r="C283" s="59"/>
      <c r="D283" s="59"/>
      <c r="E283" s="59"/>
      <c r="F283" s="59"/>
      <c r="G283" s="59"/>
      <c r="H283" s="59"/>
      <c r="I283" s="59"/>
      <c r="J283" s="59"/>
      <c r="K283" s="59"/>
      <c r="L283" s="59"/>
      <c r="M283" s="59"/>
      <c r="N283" s="59"/>
      <c r="O283" s="59"/>
      <c r="P283" s="59"/>
      <c r="Q283" s="59"/>
      <c r="R283" s="59"/>
      <c r="S283" s="59"/>
      <c r="T283" s="59"/>
      <c r="U283" s="59"/>
      <c r="V283" s="59"/>
      <c r="W283" s="59"/>
      <c r="X283" s="59"/>
      <c r="Y283" s="59"/>
      <c r="Z283" s="59"/>
    </row>
    <row r="284" spans="1:26" ht="15.75" customHeight="1">
      <c r="A284" s="187"/>
      <c r="B284" s="59"/>
      <c r="C284" s="59"/>
      <c r="D284" s="59"/>
      <c r="E284" s="59"/>
      <c r="F284" s="59"/>
      <c r="G284" s="59"/>
      <c r="H284" s="59"/>
      <c r="I284" s="59"/>
      <c r="J284" s="59"/>
      <c r="K284" s="59"/>
      <c r="L284" s="59"/>
      <c r="M284" s="59"/>
      <c r="N284" s="59"/>
      <c r="O284" s="59"/>
      <c r="P284" s="59"/>
      <c r="Q284" s="59"/>
      <c r="R284" s="59"/>
      <c r="S284" s="59"/>
      <c r="T284" s="59"/>
      <c r="U284" s="59"/>
      <c r="V284" s="59"/>
      <c r="W284" s="59"/>
      <c r="X284" s="59"/>
      <c r="Y284" s="59"/>
      <c r="Z284" s="59"/>
    </row>
    <row r="285" spans="1:26" ht="15.75" customHeight="1">
      <c r="A285" s="187"/>
      <c r="B285" s="59"/>
      <c r="C285" s="59"/>
      <c r="D285" s="59"/>
      <c r="E285" s="59"/>
      <c r="F285" s="59"/>
      <c r="G285" s="59"/>
      <c r="H285" s="59"/>
      <c r="I285" s="59"/>
      <c r="J285" s="59"/>
      <c r="K285" s="59"/>
      <c r="L285" s="59"/>
      <c r="M285" s="59"/>
      <c r="N285" s="59"/>
      <c r="O285" s="59"/>
      <c r="P285" s="59"/>
      <c r="Q285" s="59"/>
      <c r="R285" s="59"/>
      <c r="S285" s="59"/>
      <c r="T285" s="59"/>
      <c r="U285" s="59"/>
      <c r="V285" s="59"/>
      <c r="W285" s="59"/>
      <c r="X285" s="59"/>
      <c r="Y285" s="59"/>
      <c r="Z285" s="59"/>
    </row>
    <row r="286" spans="1:26" ht="15.75" customHeight="1">
      <c r="A286" s="187"/>
      <c r="B286" s="59"/>
      <c r="C286" s="59"/>
      <c r="D286" s="59"/>
      <c r="E286" s="59"/>
      <c r="F286" s="59"/>
      <c r="G286" s="59"/>
      <c r="H286" s="59"/>
      <c r="I286" s="59"/>
      <c r="J286" s="59"/>
      <c r="K286" s="59"/>
      <c r="L286" s="59"/>
      <c r="M286" s="59"/>
      <c r="N286" s="59"/>
      <c r="O286" s="59"/>
      <c r="P286" s="59"/>
      <c r="Q286" s="59"/>
      <c r="R286" s="59"/>
      <c r="S286" s="59"/>
      <c r="T286" s="59"/>
      <c r="U286" s="59"/>
      <c r="V286" s="59"/>
      <c r="W286" s="59"/>
      <c r="X286" s="59"/>
      <c r="Y286" s="59"/>
      <c r="Z286" s="59"/>
    </row>
    <row r="287" spans="1:26" ht="15.75" customHeight="1">
      <c r="A287" s="187"/>
      <c r="B287" s="59"/>
      <c r="C287" s="59"/>
      <c r="D287" s="59"/>
      <c r="E287" s="59"/>
      <c r="F287" s="59"/>
      <c r="G287" s="59"/>
      <c r="H287" s="59"/>
      <c r="I287" s="59"/>
      <c r="J287" s="59"/>
      <c r="K287" s="59"/>
      <c r="L287" s="59"/>
      <c r="M287" s="59"/>
      <c r="N287" s="59"/>
      <c r="O287" s="59"/>
      <c r="P287" s="59"/>
      <c r="Q287" s="59"/>
      <c r="R287" s="59"/>
      <c r="S287" s="59"/>
      <c r="T287" s="59"/>
      <c r="U287" s="59"/>
      <c r="V287" s="59"/>
      <c r="W287" s="59"/>
      <c r="X287" s="59"/>
      <c r="Y287" s="59"/>
      <c r="Z287" s="59"/>
    </row>
    <row r="288" spans="1:26" ht="15.75" customHeight="1">
      <c r="A288" s="187"/>
      <c r="B288" s="59"/>
      <c r="C288" s="59"/>
      <c r="D288" s="59"/>
      <c r="E288" s="59"/>
      <c r="F288" s="59"/>
      <c r="G288" s="59"/>
      <c r="H288" s="59"/>
      <c r="I288" s="59"/>
      <c r="J288" s="59"/>
      <c r="K288" s="59"/>
      <c r="L288" s="59"/>
      <c r="M288" s="59"/>
      <c r="N288" s="59"/>
      <c r="O288" s="59"/>
      <c r="P288" s="59"/>
      <c r="Q288" s="59"/>
      <c r="R288" s="59"/>
      <c r="S288" s="59"/>
      <c r="T288" s="59"/>
      <c r="U288" s="59"/>
      <c r="V288" s="59"/>
      <c r="W288" s="59"/>
      <c r="X288" s="59"/>
      <c r="Y288" s="59"/>
      <c r="Z288" s="59"/>
    </row>
    <row r="289" spans="1:26" ht="15.75" customHeight="1">
      <c r="A289" s="187"/>
      <c r="B289" s="59"/>
      <c r="C289" s="59"/>
      <c r="D289" s="59"/>
      <c r="E289" s="59"/>
      <c r="F289" s="59"/>
      <c r="G289" s="59"/>
      <c r="H289" s="59"/>
      <c r="I289" s="59"/>
      <c r="J289" s="59"/>
      <c r="K289" s="59"/>
      <c r="L289" s="59"/>
      <c r="M289" s="59"/>
      <c r="N289" s="59"/>
      <c r="O289" s="59"/>
      <c r="P289" s="59"/>
      <c r="Q289" s="59"/>
      <c r="R289" s="59"/>
      <c r="S289" s="59"/>
      <c r="T289" s="59"/>
      <c r="U289" s="59"/>
      <c r="V289" s="59"/>
      <c r="W289" s="59"/>
      <c r="X289" s="59"/>
      <c r="Y289" s="59"/>
      <c r="Z289" s="59"/>
    </row>
    <row r="290" spans="1:26" ht="15.75" customHeight="1">
      <c r="A290" s="187"/>
      <c r="B290" s="59"/>
      <c r="C290" s="59"/>
      <c r="D290" s="59"/>
      <c r="E290" s="59"/>
      <c r="F290" s="59"/>
      <c r="G290" s="59"/>
      <c r="H290" s="59"/>
      <c r="I290" s="59"/>
      <c r="J290" s="59"/>
      <c r="K290" s="59"/>
      <c r="L290" s="59"/>
      <c r="M290" s="59"/>
      <c r="N290" s="59"/>
      <c r="O290" s="59"/>
      <c r="P290" s="59"/>
      <c r="Q290" s="59"/>
      <c r="R290" s="59"/>
      <c r="S290" s="59"/>
      <c r="T290" s="59"/>
      <c r="U290" s="59"/>
      <c r="V290" s="59"/>
      <c r="W290" s="59"/>
      <c r="X290" s="59"/>
      <c r="Y290" s="59"/>
      <c r="Z290" s="59"/>
    </row>
    <row r="291" spans="1:26" ht="15.75" customHeight="1">
      <c r="A291" s="187"/>
      <c r="B291" s="59"/>
      <c r="C291" s="59"/>
      <c r="D291" s="59"/>
      <c r="E291" s="59"/>
      <c r="F291" s="59"/>
      <c r="G291" s="59"/>
      <c r="H291" s="59"/>
      <c r="I291" s="59"/>
      <c r="J291" s="59"/>
      <c r="K291" s="59"/>
      <c r="L291" s="59"/>
      <c r="M291" s="59"/>
      <c r="N291" s="59"/>
      <c r="O291" s="59"/>
      <c r="P291" s="59"/>
      <c r="Q291" s="59"/>
      <c r="R291" s="59"/>
      <c r="S291" s="59"/>
      <c r="T291" s="59"/>
      <c r="U291" s="59"/>
      <c r="V291" s="59"/>
      <c r="W291" s="59"/>
      <c r="X291" s="59"/>
      <c r="Y291" s="59"/>
      <c r="Z291" s="59"/>
    </row>
    <row r="292" spans="1:26" ht="15.75" customHeight="1">
      <c r="A292" s="187"/>
      <c r="B292" s="59"/>
      <c r="C292" s="59"/>
      <c r="D292" s="59"/>
      <c r="E292" s="59"/>
      <c r="F292" s="59"/>
      <c r="G292" s="59"/>
      <c r="H292" s="59"/>
      <c r="I292" s="59"/>
      <c r="J292" s="59"/>
      <c r="K292" s="59"/>
      <c r="L292" s="59"/>
      <c r="M292" s="59"/>
      <c r="N292" s="59"/>
      <c r="O292" s="59"/>
      <c r="P292" s="59"/>
      <c r="Q292" s="59"/>
      <c r="R292" s="59"/>
      <c r="S292" s="59"/>
      <c r="T292" s="59"/>
      <c r="U292" s="59"/>
      <c r="V292" s="59"/>
      <c r="W292" s="59"/>
      <c r="X292" s="59"/>
      <c r="Y292" s="59"/>
      <c r="Z292" s="59"/>
    </row>
    <row r="293" spans="1:26" ht="15.75" customHeight="1">
      <c r="A293" s="187"/>
      <c r="B293" s="59"/>
      <c r="C293" s="59"/>
      <c r="D293" s="59"/>
      <c r="E293" s="59"/>
      <c r="F293" s="59"/>
      <c r="G293" s="59"/>
      <c r="H293" s="59"/>
      <c r="I293" s="59"/>
      <c r="J293" s="59"/>
      <c r="K293" s="59"/>
      <c r="L293" s="59"/>
      <c r="M293" s="59"/>
      <c r="N293" s="59"/>
      <c r="O293" s="59"/>
      <c r="P293" s="59"/>
      <c r="Q293" s="59"/>
      <c r="R293" s="59"/>
      <c r="S293" s="59"/>
      <c r="T293" s="59"/>
      <c r="U293" s="59"/>
      <c r="V293" s="59"/>
      <c r="W293" s="59"/>
      <c r="X293" s="59"/>
      <c r="Y293" s="59"/>
      <c r="Z293" s="59"/>
    </row>
    <row r="294" spans="1:26" ht="15.75" customHeight="1">
      <c r="A294" s="187"/>
      <c r="B294" s="59"/>
      <c r="C294" s="59"/>
      <c r="D294" s="59"/>
      <c r="E294" s="59"/>
      <c r="F294" s="59"/>
      <c r="G294" s="59"/>
      <c r="H294" s="59"/>
      <c r="I294" s="59"/>
      <c r="J294" s="59"/>
      <c r="K294" s="59"/>
      <c r="L294" s="59"/>
      <c r="M294" s="59"/>
      <c r="N294" s="59"/>
      <c r="O294" s="59"/>
      <c r="P294" s="59"/>
      <c r="Q294" s="59"/>
      <c r="R294" s="59"/>
      <c r="S294" s="59"/>
      <c r="T294" s="59"/>
      <c r="U294" s="59"/>
      <c r="V294" s="59"/>
      <c r="W294" s="59"/>
      <c r="X294" s="59"/>
      <c r="Y294" s="59"/>
      <c r="Z294" s="59"/>
    </row>
    <row r="295" spans="1:26" ht="15.75" customHeight="1">
      <c r="A295" s="187"/>
      <c r="B295" s="59"/>
      <c r="C295" s="59"/>
      <c r="D295" s="59"/>
      <c r="E295" s="59"/>
      <c r="F295" s="59"/>
      <c r="G295" s="59"/>
      <c r="H295" s="59"/>
      <c r="I295" s="59"/>
      <c r="J295" s="59"/>
      <c r="K295" s="59"/>
      <c r="L295" s="59"/>
      <c r="M295" s="59"/>
      <c r="N295" s="59"/>
      <c r="O295" s="59"/>
      <c r="P295" s="59"/>
      <c r="Q295" s="59"/>
      <c r="R295" s="59"/>
      <c r="S295" s="59"/>
      <c r="T295" s="59"/>
      <c r="U295" s="59"/>
      <c r="V295" s="59"/>
      <c r="W295" s="59"/>
      <c r="X295" s="59"/>
      <c r="Y295" s="59"/>
      <c r="Z295" s="59"/>
    </row>
    <row r="296" spans="1:26" ht="15.75" customHeight="1">
      <c r="A296" s="187"/>
      <c r="B296" s="59"/>
      <c r="C296" s="59"/>
      <c r="D296" s="59"/>
      <c r="E296" s="59"/>
      <c r="F296" s="59"/>
      <c r="G296" s="59"/>
      <c r="H296" s="59"/>
      <c r="I296" s="59"/>
      <c r="J296" s="59"/>
      <c r="K296" s="59"/>
      <c r="L296" s="59"/>
      <c r="M296" s="59"/>
      <c r="N296" s="59"/>
      <c r="O296" s="59"/>
      <c r="P296" s="59"/>
      <c r="Q296" s="59"/>
      <c r="R296" s="59"/>
      <c r="S296" s="59"/>
      <c r="T296" s="59"/>
      <c r="U296" s="59"/>
      <c r="V296" s="59"/>
      <c r="W296" s="59"/>
      <c r="X296" s="59"/>
      <c r="Y296" s="59"/>
      <c r="Z296" s="59"/>
    </row>
    <row r="297" spans="1:26" ht="15.75" customHeight="1">
      <c r="A297" s="187"/>
      <c r="B297" s="59"/>
      <c r="C297" s="59"/>
      <c r="D297" s="59"/>
      <c r="E297" s="59"/>
      <c r="F297" s="59"/>
      <c r="G297" s="59"/>
      <c r="H297" s="59"/>
      <c r="I297" s="59"/>
      <c r="J297" s="59"/>
      <c r="K297" s="59"/>
      <c r="L297" s="59"/>
      <c r="M297" s="59"/>
      <c r="N297" s="59"/>
      <c r="O297" s="59"/>
      <c r="P297" s="59"/>
      <c r="Q297" s="59"/>
      <c r="R297" s="59"/>
      <c r="S297" s="59"/>
      <c r="T297" s="59"/>
      <c r="U297" s="59"/>
      <c r="V297" s="59"/>
      <c r="W297" s="59"/>
      <c r="X297" s="59"/>
      <c r="Y297" s="59"/>
      <c r="Z297" s="59"/>
    </row>
    <row r="298" spans="1:26" ht="15.75" customHeight="1">
      <c r="A298" s="187"/>
      <c r="B298" s="59"/>
      <c r="C298" s="59"/>
      <c r="D298" s="59"/>
      <c r="E298" s="59"/>
      <c r="F298" s="59"/>
      <c r="G298" s="59"/>
      <c r="H298" s="59"/>
      <c r="I298" s="59"/>
      <c r="J298" s="59"/>
      <c r="K298" s="59"/>
      <c r="L298" s="59"/>
      <c r="M298" s="59"/>
      <c r="N298" s="59"/>
      <c r="O298" s="59"/>
      <c r="P298" s="59"/>
      <c r="Q298" s="59"/>
      <c r="R298" s="59"/>
      <c r="S298" s="59"/>
      <c r="T298" s="59"/>
      <c r="U298" s="59"/>
      <c r="V298" s="59"/>
      <c r="W298" s="59"/>
      <c r="X298" s="59"/>
      <c r="Y298" s="59"/>
      <c r="Z298" s="59"/>
    </row>
    <row r="299" spans="1:26" ht="15.75" customHeight="1">
      <c r="A299" s="187"/>
      <c r="B299" s="59"/>
      <c r="C299" s="59"/>
      <c r="D299" s="59"/>
      <c r="E299" s="59"/>
      <c r="F299" s="59"/>
      <c r="G299" s="59"/>
      <c r="H299" s="59"/>
      <c r="I299" s="59"/>
      <c r="J299" s="59"/>
      <c r="K299" s="59"/>
      <c r="L299" s="59"/>
      <c r="M299" s="59"/>
      <c r="N299" s="59"/>
      <c r="O299" s="59"/>
      <c r="P299" s="59"/>
      <c r="Q299" s="59"/>
      <c r="R299" s="59"/>
      <c r="S299" s="59"/>
      <c r="T299" s="59"/>
      <c r="U299" s="59"/>
      <c r="V299" s="59"/>
      <c r="W299" s="59"/>
      <c r="X299" s="59"/>
      <c r="Y299" s="59"/>
      <c r="Z299" s="59"/>
    </row>
    <row r="300" spans="1:26" ht="15.75" customHeight="1">
      <c r="A300" s="187"/>
      <c r="B300" s="59"/>
      <c r="C300" s="59"/>
      <c r="D300" s="59"/>
      <c r="E300" s="59"/>
      <c r="F300" s="59"/>
      <c r="G300" s="59"/>
      <c r="H300" s="59"/>
      <c r="I300" s="59"/>
      <c r="J300" s="59"/>
      <c r="K300" s="59"/>
      <c r="L300" s="59"/>
      <c r="M300" s="59"/>
      <c r="N300" s="59"/>
      <c r="O300" s="59"/>
      <c r="P300" s="59"/>
      <c r="Q300" s="59"/>
      <c r="R300" s="59"/>
      <c r="S300" s="59"/>
      <c r="T300" s="59"/>
      <c r="U300" s="59"/>
      <c r="V300" s="59"/>
      <c r="W300" s="59"/>
      <c r="X300" s="59"/>
      <c r="Y300" s="59"/>
      <c r="Z300" s="59"/>
    </row>
    <row r="301" spans="1:26" ht="15.75" customHeight="1">
      <c r="A301" s="187"/>
      <c r="B301" s="59"/>
      <c r="C301" s="59"/>
      <c r="D301" s="59"/>
      <c r="E301" s="59"/>
      <c r="F301" s="59"/>
      <c r="G301" s="59"/>
      <c r="H301" s="59"/>
      <c r="I301" s="59"/>
      <c r="J301" s="59"/>
      <c r="K301" s="59"/>
      <c r="L301" s="59"/>
      <c r="M301" s="59"/>
      <c r="N301" s="59"/>
      <c r="O301" s="59"/>
      <c r="P301" s="59"/>
      <c r="Q301" s="59"/>
      <c r="R301" s="59"/>
      <c r="S301" s="59"/>
      <c r="T301" s="59"/>
      <c r="U301" s="59"/>
      <c r="V301" s="59"/>
      <c r="W301" s="59"/>
      <c r="X301" s="59"/>
      <c r="Y301" s="59"/>
      <c r="Z301" s="59"/>
    </row>
    <row r="302" spans="1:26" ht="15.75" customHeight="1">
      <c r="A302" s="187"/>
      <c r="B302" s="59"/>
      <c r="C302" s="59"/>
      <c r="D302" s="59"/>
      <c r="E302" s="59"/>
      <c r="F302" s="59"/>
      <c r="G302" s="59"/>
      <c r="H302" s="59"/>
      <c r="I302" s="59"/>
      <c r="J302" s="59"/>
      <c r="K302" s="59"/>
      <c r="L302" s="59"/>
      <c r="M302" s="59"/>
      <c r="N302" s="59"/>
      <c r="O302" s="59"/>
      <c r="P302" s="59"/>
      <c r="Q302" s="59"/>
      <c r="R302" s="59"/>
      <c r="S302" s="59"/>
      <c r="T302" s="59"/>
      <c r="U302" s="59"/>
      <c r="V302" s="59"/>
      <c r="W302" s="59"/>
      <c r="X302" s="59"/>
      <c r="Y302" s="59"/>
      <c r="Z302" s="59"/>
    </row>
    <row r="303" spans="1:26" ht="15.75" customHeight="1">
      <c r="A303" s="187"/>
      <c r="B303" s="59"/>
      <c r="C303" s="59"/>
      <c r="D303" s="59"/>
      <c r="E303" s="59"/>
      <c r="F303" s="59"/>
      <c r="G303" s="59"/>
      <c r="H303" s="59"/>
      <c r="I303" s="59"/>
      <c r="J303" s="59"/>
      <c r="K303" s="59"/>
      <c r="L303" s="59"/>
      <c r="M303" s="59"/>
      <c r="N303" s="59"/>
      <c r="O303" s="59"/>
      <c r="P303" s="59"/>
      <c r="Q303" s="59"/>
      <c r="R303" s="59"/>
      <c r="S303" s="59"/>
      <c r="T303" s="59"/>
      <c r="U303" s="59"/>
      <c r="V303" s="59"/>
      <c r="W303" s="59"/>
      <c r="X303" s="59"/>
      <c r="Y303" s="59"/>
      <c r="Z303" s="59"/>
    </row>
    <row r="304" spans="1:26" ht="15.75" customHeight="1">
      <c r="A304" s="187"/>
      <c r="B304" s="59"/>
      <c r="C304" s="59"/>
      <c r="D304" s="59"/>
      <c r="E304" s="59"/>
      <c r="F304" s="59"/>
      <c r="G304" s="59"/>
      <c r="H304" s="59"/>
      <c r="I304" s="59"/>
      <c r="J304" s="59"/>
      <c r="K304" s="59"/>
      <c r="L304" s="59"/>
      <c r="M304" s="59"/>
      <c r="N304" s="59"/>
      <c r="O304" s="59"/>
      <c r="P304" s="59"/>
      <c r="Q304" s="59"/>
      <c r="R304" s="59"/>
      <c r="S304" s="59"/>
      <c r="T304" s="59"/>
      <c r="U304" s="59"/>
      <c r="V304" s="59"/>
      <c r="W304" s="59"/>
      <c r="X304" s="59"/>
      <c r="Y304" s="59"/>
      <c r="Z304" s="59"/>
    </row>
    <row r="305" spans="1:26" ht="15.75" customHeight="1">
      <c r="A305" s="187"/>
      <c r="B305" s="59"/>
      <c r="C305" s="59"/>
      <c r="D305" s="59"/>
      <c r="E305" s="59"/>
      <c r="F305" s="59"/>
      <c r="G305" s="59"/>
      <c r="H305" s="59"/>
      <c r="I305" s="59"/>
      <c r="J305" s="59"/>
      <c r="K305" s="59"/>
      <c r="L305" s="59"/>
      <c r="M305" s="59"/>
      <c r="N305" s="59"/>
      <c r="O305" s="59"/>
      <c r="P305" s="59"/>
      <c r="Q305" s="59"/>
      <c r="R305" s="59"/>
      <c r="S305" s="59"/>
      <c r="T305" s="59"/>
      <c r="U305" s="59"/>
      <c r="V305" s="59"/>
      <c r="W305" s="59"/>
      <c r="X305" s="59"/>
      <c r="Y305" s="59"/>
      <c r="Z305" s="59"/>
    </row>
    <row r="306" spans="1:26" ht="15.75" customHeight="1">
      <c r="A306" s="187"/>
      <c r="B306" s="59"/>
      <c r="C306" s="59"/>
      <c r="D306" s="59"/>
      <c r="E306" s="59"/>
      <c r="F306" s="59"/>
      <c r="G306" s="59"/>
      <c r="H306" s="59"/>
      <c r="I306" s="59"/>
      <c r="J306" s="59"/>
      <c r="K306" s="59"/>
      <c r="L306" s="59"/>
      <c r="M306" s="59"/>
      <c r="N306" s="59"/>
      <c r="O306" s="59"/>
      <c r="P306" s="59"/>
      <c r="Q306" s="59"/>
      <c r="R306" s="59"/>
      <c r="S306" s="59"/>
      <c r="T306" s="59"/>
      <c r="U306" s="59"/>
      <c r="V306" s="59"/>
      <c r="W306" s="59"/>
      <c r="X306" s="59"/>
      <c r="Y306" s="59"/>
      <c r="Z306" s="59"/>
    </row>
    <row r="307" spans="1:26" ht="15.75" customHeight="1">
      <c r="A307" s="187"/>
      <c r="B307" s="59"/>
      <c r="C307" s="59"/>
      <c r="D307" s="59"/>
      <c r="E307" s="59"/>
      <c r="F307" s="59"/>
      <c r="G307" s="59"/>
      <c r="H307" s="59"/>
      <c r="I307" s="59"/>
      <c r="J307" s="59"/>
      <c r="K307" s="59"/>
      <c r="L307" s="59"/>
      <c r="M307" s="59"/>
      <c r="N307" s="59"/>
      <c r="O307" s="59"/>
      <c r="P307" s="59"/>
      <c r="Q307" s="59"/>
      <c r="R307" s="59"/>
      <c r="S307" s="59"/>
      <c r="T307" s="59"/>
      <c r="U307" s="59"/>
      <c r="V307" s="59"/>
      <c r="W307" s="59"/>
      <c r="X307" s="59"/>
      <c r="Y307" s="59"/>
      <c r="Z307" s="59"/>
    </row>
    <row r="308" spans="1:26" ht="15.75" customHeight="1">
      <c r="A308" s="187"/>
      <c r="B308" s="59"/>
      <c r="C308" s="59"/>
      <c r="D308" s="59"/>
      <c r="E308" s="59"/>
      <c r="F308" s="59"/>
      <c r="G308" s="59"/>
      <c r="H308" s="59"/>
      <c r="I308" s="59"/>
      <c r="J308" s="59"/>
      <c r="K308" s="59"/>
      <c r="L308" s="59"/>
      <c r="M308" s="59"/>
      <c r="N308" s="59"/>
      <c r="O308" s="59"/>
      <c r="P308" s="59"/>
      <c r="Q308" s="59"/>
      <c r="R308" s="59"/>
      <c r="S308" s="59"/>
      <c r="T308" s="59"/>
      <c r="U308" s="59"/>
      <c r="V308" s="59"/>
      <c r="W308" s="59"/>
      <c r="X308" s="59"/>
      <c r="Y308" s="59"/>
      <c r="Z308" s="59"/>
    </row>
    <row r="309" spans="1:26" ht="15.75" customHeight="1">
      <c r="A309" s="187"/>
      <c r="B309" s="59"/>
      <c r="C309" s="59"/>
      <c r="D309" s="59"/>
      <c r="E309" s="59"/>
      <c r="F309" s="59"/>
      <c r="G309" s="59"/>
      <c r="H309" s="59"/>
      <c r="I309" s="59"/>
      <c r="J309" s="59"/>
      <c r="K309" s="59"/>
      <c r="L309" s="59"/>
      <c r="M309" s="59"/>
      <c r="N309" s="59"/>
      <c r="O309" s="59"/>
      <c r="P309" s="59"/>
      <c r="Q309" s="59"/>
      <c r="R309" s="59"/>
      <c r="S309" s="59"/>
      <c r="T309" s="59"/>
      <c r="U309" s="59"/>
      <c r="V309" s="59"/>
      <c r="W309" s="59"/>
      <c r="X309" s="59"/>
      <c r="Y309" s="59"/>
      <c r="Z309" s="59"/>
    </row>
    <row r="310" spans="1:26" ht="15.75" customHeight="1">
      <c r="A310" s="187"/>
      <c r="B310" s="59"/>
      <c r="C310" s="59"/>
      <c r="D310" s="59"/>
      <c r="E310" s="59"/>
      <c r="F310" s="59"/>
      <c r="G310" s="59"/>
      <c r="H310" s="59"/>
      <c r="I310" s="59"/>
      <c r="J310" s="59"/>
      <c r="K310" s="59"/>
      <c r="L310" s="59"/>
      <c r="M310" s="59"/>
      <c r="N310" s="59"/>
      <c r="O310" s="59"/>
      <c r="P310" s="59"/>
      <c r="Q310" s="59"/>
      <c r="R310" s="59"/>
      <c r="S310" s="59"/>
      <c r="T310" s="59"/>
      <c r="U310" s="59"/>
      <c r="V310" s="59"/>
      <c r="W310" s="59"/>
      <c r="X310" s="59"/>
      <c r="Y310" s="59"/>
      <c r="Z310" s="59"/>
    </row>
    <row r="311" spans="1:26" ht="15.75" customHeight="1">
      <c r="A311" s="187"/>
      <c r="B311" s="59"/>
      <c r="C311" s="59"/>
      <c r="D311" s="59"/>
      <c r="E311" s="59"/>
      <c r="F311" s="59"/>
      <c r="G311" s="59"/>
      <c r="H311" s="59"/>
      <c r="I311" s="59"/>
      <c r="J311" s="59"/>
      <c r="K311" s="59"/>
      <c r="L311" s="59"/>
      <c r="M311" s="59"/>
      <c r="N311" s="59"/>
      <c r="O311" s="59"/>
      <c r="P311" s="59"/>
      <c r="Q311" s="59"/>
      <c r="R311" s="59"/>
      <c r="S311" s="59"/>
      <c r="T311" s="59"/>
      <c r="U311" s="59"/>
      <c r="V311" s="59"/>
      <c r="W311" s="59"/>
      <c r="X311" s="59"/>
      <c r="Y311" s="59"/>
      <c r="Z311" s="59"/>
    </row>
    <row r="312" spans="1:26" ht="15.75" customHeight="1">
      <c r="A312" s="187"/>
      <c r="B312" s="59"/>
      <c r="C312" s="59"/>
      <c r="D312" s="59"/>
      <c r="E312" s="59"/>
      <c r="F312" s="59"/>
      <c r="G312" s="59"/>
      <c r="H312" s="59"/>
      <c r="I312" s="59"/>
      <c r="J312" s="59"/>
      <c r="K312" s="59"/>
      <c r="L312" s="59"/>
      <c r="M312" s="59"/>
      <c r="N312" s="59"/>
      <c r="O312" s="59"/>
      <c r="P312" s="59"/>
      <c r="Q312" s="59"/>
      <c r="R312" s="59"/>
      <c r="S312" s="59"/>
      <c r="T312" s="59"/>
      <c r="U312" s="59"/>
      <c r="V312" s="59"/>
      <c r="W312" s="59"/>
      <c r="X312" s="59"/>
      <c r="Y312" s="59"/>
      <c r="Z312" s="59"/>
    </row>
    <row r="313" spans="1:26" ht="15.75" customHeight="1">
      <c r="A313" s="187"/>
      <c r="B313" s="59"/>
      <c r="C313" s="59"/>
      <c r="D313" s="59"/>
      <c r="E313" s="59"/>
      <c r="F313" s="59"/>
      <c r="G313" s="59"/>
      <c r="H313" s="59"/>
      <c r="I313" s="59"/>
      <c r="J313" s="59"/>
      <c r="K313" s="59"/>
      <c r="L313" s="59"/>
      <c r="M313" s="59"/>
      <c r="N313" s="59"/>
      <c r="O313" s="59"/>
      <c r="P313" s="59"/>
      <c r="Q313" s="59"/>
      <c r="R313" s="59"/>
      <c r="S313" s="59"/>
      <c r="T313" s="59"/>
      <c r="U313" s="59"/>
      <c r="V313" s="59"/>
      <c r="W313" s="59"/>
      <c r="X313" s="59"/>
      <c r="Y313" s="59"/>
      <c r="Z313" s="59"/>
    </row>
    <row r="314" spans="1:26" ht="15.75" customHeight="1">
      <c r="A314" s="187"/>
      <c r="B314" s="59"/>
      <c r="C314" s="59"/>
      <c r="D314" s="59"/>
      <c r="E314" s="59"/>
      <c r="F314" s="59"/>
      <c r="G314" s="59"/>
      <c r="H314" s="59"/>
      <c r="I314" s="59"/>
      <c r="J314" s="59"/>
      <c r="K314" s="59"/>
      <c r="L314" s="59"/>
      <c r="M314" s="59"/>
      <c r="N314" s="59"/>
      <c r="O314" s="59"/>
      <c r="P314" s="59"/>
      <c r="Q314" s="59"/>
      <c r="R314" s="59"/>
      <c r="S314" s="59"/>
      <c r="T314" s="59"/>
      <c r="U314" s="59"/>
      <c r="V314" s="59"/>
      <c r="W314" s="59"/>
      <c r="X314" s="59"/>
      <c r="Y314" s="59"/>
      <c r="Z314" s="59"/>
    </row>
    <row r="315" spans="1:26" ht="15.75" customHeight="1">
      <c r="A315" s="187"/>
      <c r="B315" s="59"/>
      <c r="C315" s="59"/>
      <c r="D315" s="59"/>
      <c r="E315" s="59"/>
      <c r="F315" s="59"/>
      <c r="G315" s="59"/>
      <c r="H315" s="59"/>
      <c r="I315" s="59"/>
      <c r="J315" s="59"/>
      <c r="K315" s="59"/>
      <c r="L315" s="59"/>
      <c r="M315" s="59"/>
      <c r="N315" s="59"/>
      <c r="O315" s="59"/>
      <c r="P315" s="59"/>
      <c r="Q315" s="59"/>
      <c r="R315" s="59"/>
      <c r="S315" s="59"/>
      <c r="T315" s="59"/>
      <c r="U315" s="59"/>
      <c r="V315" s="59"/>
      <c r="W315" s="59"/>
      <c r="X315" s="59"/>
      <c r="Y315" s="59"/>
      <c r="Z315" s="59"/>
    </row>
    <row r="316" spans="1:26" ht="15.75" customHeight="1">
      <c r="A316" s="187"/>
      <c r="B316" s="59"/>
      <c r="C316" s="59"/>
      <c r="D316" s="59"/>
      <c r="E316" s="59"/>
      <c r="F316" s="59"/>
      <c r="G316" s="59"/>
      <c r="H316" s="59"/>
      <c r="I316" s="59"/>
      <c r="J316" s="59"/>
      <c r="K316" s="59"/>
      <c r="L316" s="59"/>
      <c r="M316" s="59"/>
      <c r="N316" s="59"/>
      <c r="O316" s="59"/>
      <c r="P316" s="59"/>
      <c r="Q316" s="59"/>
      <c r="R316" s="59"/>
      <c r="S316" s="59"/>
      <c r="T316" s="59"/>
      <c r="U316" s="59"/>
      <c r="V316" s="59"/>
      <c r="W316" s="59"/>
      <c r="X316" s="59"/>
      <c r="Y316" s="59"/>
      <c r="Z316" s="59"/>
    </row>
    <row r="317" spans="1:26" ht="15.75" customHeight="1">
      <c r="A317" s="187"/>
      <c r="B317" s="59"/>
      <c r="C317" s="59"/>
      <c r="D317" s="59"/>
      <c r="E317" s="59"/>
      <c r="F317" s="59"/>
      <c r="G317" s="59"/>
      <c r="H317" s="59"/>
      <c r="I317" s="59"/>
      <c r="J317" s="59"/>
      <c r="K317" s="59"/>
      <c r="L317" s="59"/>
      <c r="M317" s="59"/>
      <c r="N317" s="59"/>
      <c r="O317" s="59"/>
      <c r="P317" s="59"/>
      <c r="Q317" s="59"/>
      <c r="R317" s="59"/>
      <c r="S317" s="59"/>
      <c r="T317" s="59"/>
      <c r="U317" s="59"/>
      <c r="V317" s="59"/>
      <c r="W317" s="59"/>
      <c r="X317" s="59"/>
      <c r="Y317" s="59"/>
      <c r="Z317" s="59"/>
    </row>
    <row r="318" spans="1:26" ht="15.75" customHeight="1">
      <c r="A318" s="187"/>
      <c r="B318" s="59"/>
      <c r="C318" s="59"/>
      <c r="D318" s="59"/>
      <c r="E318" s="59"/>
      <c r="F318" s="59"/>
      <c r="G318" s="59"/>
      <c r="H318" s="59"/>
      <c r="I318" s="59"/>
      <c r="J318" s="59"/>
      <c r="K318" s="59"/>
      <c r="L318" s="59"/>
      <c r="M318" s="59"/>
      <c r="N318" s="59"/>
      <c r="O318" s="59"/>
      <c r="P318" s="59"/>
      <c r="Q318" s="59"/>
      <c r="R318" s="59"/>
      <c r="S318" s="59"/>
      <c r="T318" s="59"/>
      <c r="U318" s="59"/>
      <c r="V318" s="59"/>
      <c r="W318" s="59"/>
      <c r="X318" s="59"/>
      <c r="Y318" s="59"/>
      <c r="Z318" s="59"/>
    </row>
    <row r="319" spans="1:26" ht="15.75" customHeight="1">
      <c r="A319" s="187"/>
      <c r="B319" s="59"/>
      <c r="C319" s="59"/>
      <c r="D319" s="59"/>
      <c r="E319" s="59"/>
      <c r="F319" s="59"/>
      <c r="G319" s="59"/>
      <c r="H319" s="59"/>
      <c r="I319" s="59"/>
      <c r="J319" s="59"/>
      <c r="K319" s="59"/>
      <c r="L319" s="59"/>
      <c r="M319" s="59"/>
      <c r="N319" s="59"/>
      <c r="O319" s="59"/>
      <c r="P319" s="59"/>
      <c r="Q319" s="59"/>
      <c r="R319" s="59"/>
      <c r="S319" s="59"/>
      <c r="T319" s="59"/>
      <c r="U319" s="59"/>
      <c r="V319" s="59"/>
      <c r="W319" s="59"/>
      <c r="X319" s="59"/>
      <c r="Y319" s="59"/>
      <c r="Z319" s="59"/>
    </row>
    <row r="320" spans="1:26" ht="15.75" customHeight="1">
      <c r="A320" s="187"/>
      <c r="B320" s="59"/>
      <c r="C320" s="59"/>
      <c r="D320" s="59"/>
      <c r="E320" s="59"/>
      <c r="F320" s="59"/>
      <c r="G320" s="59"/>
      <c r="H320" s="59"/>
      <c r="I320" s="59"/>
      <c r="J320" s="59"/>
      <c r="K320" s="59"/>
      <c r="L320" s="59"/>
      <c r="M320" s="59"/>
      <c r="N320" s="59"/>
      <c r="O320" s="59"/>
      <c r="P320" s="59"/>
      <c r="Q320" s="59"/>
      <c r="R320" s="59"/>
      <c r="S320" s="59"/>
      <c r="T320" s="59"/>
      <c r="U320" s="59"/>
      <c r="V320" s="59"/>
      <c r="W320" s="59"/>
      <c r="X320" s="59"/>
      <c r="Y320" s="59"/>
      <c r="Z320" s="59"/>
    </row>
    <row r="321" spans="1:26" ht="15.75" customHeight="1">
      <c r="A321" s="187"/>
      <c r="B321" s="59"/>
      <c r="C321" s="59"/>
      <c r="D321" s="59"/>
      <c r="E321" s="59"/>
      <c r="F321" s="59"/>
      <c r="G321" s="59"/>
      <c r="H321" s="59"/>
      <c r="I321" s="59"/>
      <c r="J321" s="59"/>
      <c r="K321" s="59"/>
      <c r="L321" s="59"/>
      <c r="M321" s="59"/>
      <c r="N321" s="59"/>
      <c r="O321" s="59"/>
      <c r="P321" s="59"/>
      <c r="Q321" s="59"/>
      <c r="R321" s="59"/>
      <c r="S321" s="59"/>
      <c r="T321" s="59"/>
      <c r="U321" s="59"/>
      <c r="V321" s="59"/>
      <c r="W321" s="59"/>
      <c r="X321" s="59"/>
      <c r="Y321" s="59"/>
      <c r="Z321" s="59"/>
    </row>
    <row r="322" spans="1:26" ht="15.75" customHeight="1">
      <c r="A322" s="187"/>
      <c r="B322" s="59"/>
      <c r="C322" s="59"/>
      <c r="D322" s="59"/>
      <c r="E322" s="59"/>
      <c r="F322" s="59"/>
      <c r="G322" s="59"/>
      <c r="H322" s="59"/>
      <c r="I322" s="59"/>
      <c r="J322" s="59"/>
      <c r="K322" s="59"/>
      <c r="L322" s="59"/>
      <c r="M322" s="59"/>
      <c r="N322" s="59"/>
      <c r="O322" s="59"/>
      <c r="P322" s="59"/>
      <c r="Q322" s="59"/>
      <c r="R322" s="59"/>
      <c r="S322" s="59"/>
      <c r="T322" s="59"/>
      <c r="U322" s="59"/>
      <c r="V322" s="59"/>
      <c r="W322" s="59"/>
      <c r="X322" s="59"/>
      <c r="Y322" s="59"/>
      <c r="Z322" s="59"/>
    </row>
    <row r="323" spans="1:26" ht="15.75" customHeight="1">
      <c r="A323" s="187"/>
      <c r="B323" s="59"/>
      <c r="C323" s="59"/>
      <c r="D323" s="59"/>
      <c r="E323" s="59"/>
      <c r="F323" s="59"/>
      <c r="G323" s="59"/>
      <c r="H323" s="59"/>
      <c r="I323" s="59"/>
      <c r="J323" s="59"/>
      <c r="K323" s="59"/>
      <c r="L323" s="59"/>
      <c r="M323" s="59"/>
      <c r="N323" s="59"/>
      <c r="O323" s="59"/>
      <c r="P323" s="59"/>
      <c r="Q323" s="59"/>
      <c r="R323" s="59"/>
      <c r="S323" s="59"/>
      <c r="T323" s="59"/>
      <c r="U323" s="59"/>
      <c r="V323" s="59"/>
      <c r="W323" s="59"/>
      <c r="X323" s="59"/>
      <c r="Y323" s="59"/>
      <c r="Z323" s="59"/>
    </row>
    <row r="324" spans="1:26" ht="15.75" customHeight="1">
      <c r="A324" s="187"/>
      <c r="B324" s="59"/>
      <c r="C324" s="59"/>
      <c r="D324" s="59"/>
      <c r="E324" s="59"/>
      <c r="F324" s="59"/>
      <c r="G324" s="59"/>
      <c r="H324" s="59"/>
      <c r="I324" s="59"/>
      <c r="J324" s="59"/>
      <c r="K324" s="59"/>
      <c r="L324" s="59"/>
      <c r="M324" s="59"/>
      <c r="N324" s="59"/>
      <c r="O324" s="59"/>
      <c r="P324" s="59"/>
      <c r="Q324" s="59"/>
      <c r="R324" s="59"/>
      <c r="S324" s="59"/>
      <c r="T324" s="59"/>
      <c r="U324" s="59"/>
      <c r="V324" s="59"/>
      <c r="W324" s="59"/>
      <c r="X324" s="59"/>
      <c r="Y324" s="59"/>
      <c r="Z324" s="59"/>
    </row>
    <row r="325" spans="1:26" ht="15.75" customHeight="1">
      <c r="A325" s="187"/>
      <c r="B325" s="59"/>
      <c r="C325" s="59"/>
      <c r="D325" s="59"/>
      <c r="E325" s="59"/>
      <c r="F325" s="59"/>
      <c r="G325" s="59"/>
      <c r="H325" s="59"/>
      <c r="I325" s="59"/>
      <c r="J325" s="59"/>
      <c r="K325" s="59"/>
      <c r="L325" s="59"/>
      <c r="M325" s="59"/>
      <c r="N325" s="59"/>
      <c r="O325" s="59"/>
      <c r="P325" s="59"/>
      <c r="Q325" s="59"/>
      <c r="R325" s="59"/>
      <c r="S325" s="59"/>
      <c r="T325" s="59"/>
      <c r="U325" s="59"/>
      <c r="V325" s="59"/>
      <c r="W325" s="59"/>
      <c r="X325" s="59"/>
      <c r="Y325" s="59"/>
      <c r="Z325" s="59"/>
    </row>
    <row r="326" spans="1:26" ht="15.75" customHeight="1">
      <c r="A326" s="187"/>
      <c r="B326" s="59"/>
      <c r="C326" s="59"/>
      <c r="D326" s="59"/>
      <c r="E326" s="59"/>
      <c r="F326" s="59"/>
      <c r="G326" s="59"/>
      <c r="H326" s="59"/>
      <c r="I326" s="59"/>
      <c r="J326" s="59"/>
      <c r="K326" s="59"/>
      <c r="L326" s="59"/>
      <c r="M326" s="59"/>
      <c r="N326" s="59"/>
      <c r="O326" s="59"/>
      <c r="P326" s="59"/>
      <c r="Q326" s="59"/>
      <c r="R326" s="59"/>
      <c r="S326" s="59"/>
      <c r="T326" s="59"/>
      <c r="U326" s="59"/>
      <c r="V326" s="59"/>
      <c r="W326" s="59"/>
      <c r="X326" s="59"/>
      <c r="Y326" s="59"/>
      <c r="Z326" s="59"/>
    </row>
    <row r="327" spans="1:26" ht="15.75" customHeight="1">
      <c r="A327" s="187"/>
      <c r="B327" s="59"/>
      <c r="C327" s="59"/>
      <c r="D327" s="59"/>
      <c r="E327" s="59"/>
      <c r="F327" s="59"/>
      <c r="G327" s="59"/>
      <c r="H327" s="59"/>
      <c r="I327" s="59"/>
      <c r="J327" s="59"/>
      <c r="K327" s="59"/>
      <c r="L327" s="59"/>
      <c r="M327" s="59"/>
      <c r="N327" s="59"/>
      <c r="O327" s="59"/>
      <c r="P327" s="59"/>
      <c r="Q327" s="59"/>
      <c r="R327" s="59"/>
      <c r="S327" s="59"/>
      <c r="T327" s="59"/>
      <c r="U327" s="59"/>
      <c r="V327" s="59"/>
      <c r="W327" s="59"/>
      <c r="X327" s="59"/>
      <c r="Y327" s="59"/>
      <c r="Z327" s="59"/>
    </row>
    <row r="328" spans="1:26" ht="15.75" customHeight="1">
      <c r="A328" s="187"/>
      <c r="B328" s="59"/>
      <c r="C328" s="59"/>
      <c r="D328" s="59"/>
      <c r="E328" s="59"/>
      <c r="F328" s="59"/>
      <c r="G328" s="59"/>
      <c r="H328" s="59"/>
      <c r="I328" s="59"/>
      <c r="J328" s="59"/>
      <c r="K328" s="59"/>
      <c r="L328" s="59"/>
      <c r="M328" s="59"/>
      <c r="N328" s="59"/>
      <c r="O328" s="59"/>
      <c r="P328" s="59"/>
      <c r="Q328" s="59"/>
      <c r="R328" s="59"/>
      <c r="S328" s="59"/>
      <c r="T328" s="59"/>
      <c r="U328" s="59"/>
      <c r="V328" s="59"/>
      <c r="W328" s="59"/>
      <c r="X328" s="59"/>
      <c r="Y328" s="59"/>
      <c r="Z328" s="59"/>
    </row>
    <row r="329" spans="1:26" ht="15.75" customHeight="1">
      <c r="A329" s="187"/>
      <c r="B329" s="59"/>
      <c r="C329" s="59"/>
      <c r="D329" s="59"/>
      <c r="E329" s="59"/>
      <c r="F329" s="59"/>
      <c r="G329" s="59"/>
      <c r="H329" s="59"/>
      <c r="I329" s="59"/>
      <c r="J329" s="59"/>
      <c r="K329" s="59"/>
      <c r="L329" s="59"/>
      <c r="M329" s="59"/>
      <c r="N329" s="59"/>
      <c r="O329" s="59"/>
      <c r="P329" s="59"/>
      <c r="Q329" s="59"/>
      <c r="R329" s="59"/>
      <c r="S329" s="59"/>
      <c r="T329" s="59"/>
      <c r="U329" s="59"/>
      <c r="V329" s="59"/>
      <c r="W329" s="59"/>
      <c r="X329" s="59"/>
      <c r="Y329" s="59"/>
      <c r="Z329" s="59"/>
    </row>
    <row r="330" spans="1:26" ht="15.75" customHeight="1">
      <c r="A330" s="187"/>
      <c r="B330" s="59"/>
      <c r="C330" s="59"/>
      <c r="D330" s="59"/>
      <c r="E330" s="59"/>
      <c r="F330" s="59"/>
      <c r="G330" s="59"/>
      <c r="H330" s="59"/>
      <c r="I330" s="59"/>
      <c r="J330" s="59"/>
      <c r="K330" s="59"/>
      <c r="L330" s="59"/>
      <c r="M330" s="59"/>
      <c r="N330" s="59"/>
      <c r="O330" s="59"/>
      <c r="P330" s="59"/>
      <c r="Q330" s="59"/>
      <c r="R330" s="59"/>
      <c r="S330" s="59"/>
      <c r="T330" s="59"/>
      <c r="U330" s="59"/>
      <c r="V330" s="59"/>
      <c r="W330" s="59"/>
      <c r="X330" s="59"/>
      <c r="Y330" s="59"/>
      <c r="Z330" s="59"/>
    </row>
    <row r="331" spans="1:26" ht="15.75" customHeight="1">
      <c r="A331" s="187"/>
      <c r="B331" s="59"/>
      <c r="C331" s="59"/>
      <c r="D331" s="59"/>
      <c r="E331" s="59"/>
      <c r="F331" s="59"/>
      <c r="G331" s="59"/>
      <c r="H331" s="59"/>
      <c r="I331" s="59"/>
      <c r="J331" s="59"/>
      <c r="K331" s="59"/>
      <c r="L331" s="59"/>
      <c r="M331" s="59"/>
      <c r="N331" s="59"/>
      <c r="O331" s="59"/>
      <c r="P331" s="59"/>
      <c r="Q331" s="59"/>
      <c r="R331" s="59"/>
      <c r="S331" s="59"/>
      <c r="T331" s="59"/>
      <c r="U331" s="59"/>
      <c r="V331" s="59"/>
      <c r="W331" s="59"/>
      <c r="X331" s="59"/>
      <c r="Y331" s="59"/>
      <c r="Z331" s="59"/>
    </row>
    <row r="332" spans="1:26" ht="15.75" customHeight="1">
      <c r="A332" s="187"/>
      <c r="B332" s="59"/>
      <c r="C332" s="59"/>
      <c r="D332" s="59"/>
      <c r="E332" s="59"/>
      <c r="F332" s="59"/>
      <c r="G332" s="59"/>
      <c r="H332" s="59"/>
      <c r="I332" s="59"/>
      <c r="J332" s="59"/>
      <c r="K332" s="59"/>
      <c r="L332" s="59"/>
      <c r="M332" s="59"/>
      <c r="N332" s="59"/>
      <c r="O332" s="59"/>
      <c r="P332" s="59"/>
      <c r="Q332" s="59"/>
      <c r="R332" s="59"/>
      <c r="S332" s="59"/>
      <c r="T332" s="59"/>
      <c r="U332" s="59"/>
      <c r="V332" s="59"/>
      <c r="W332" s="59"/>
      <c r="X332" s="59"/>
      <c r="Y332" s="59"/>
      <c r="Z332" s="59"/>
    </row>
    <row r="333" spans="1:26" ht="15.75" customHeight="1">
      <c r="A333" s="187"/>
      <c r="B333" s="59"/>
      <c r="C333" s="59"/>
      <c r="D333" s="59"/>
      <c r="E333" s="59"/>
      <c r="F333" s="59"/>
      <c r="G333" s="59"/>
      <c r="H333" s="59"/>
      <c r="I333" s="59"/>
      <c r="J333" s="59"/>
      <c r="K333" s="59"/>
      <c r="L333" s="59"/>
      <c r="M333" s="59"/>
      <c r="N333" s="59"/>
      <c r="O333" s="59"/>
      <c r="P333" s="59"/>
      <c r="Q333" s="59"/>
      <c r="R333" s="59"/>
      <c r="S333" s="59"/>
      <c r="T333" s="59"/>
      <c r="U333" s="59"/>
      <c r="V333" s="59"/>
      <c r="W333" s="59"/>
      <c r="X333" s="59"/>
      <c r="Y333" s="59"/>
      <c r="Z333" s="59"/>
    </row>
    <row r="334" spans="1:26" ht="15.75" customHeight="1">
      <c r="A334" s="187"/>
      <c r="B334" s="59"/>
      <c r="C334" s="59"/>
      <c r="D334" s="59"/>
      <c r="E334" s="59"/>
      <c r="F334" s="59"/>
      <c r="G334" s="59"/>
      <c r="H334" s="59"/>
      <c r="I334" s="59"/>
      <c r="J334" s="59"/>
      <c r="K334" s="59"/>
      <c r="L334" s="59"/>
      <c r="M334" s="59"/>
      <c r="N334" s="59"/>
      <c r="O334" s="59"/>
      <c r="P334" s="59"/>
      <c r="Q334" s="59"/>
      <c r="R334" s="59"/>
      <c r="S334" s="59"/>
      <c r="T334" s="59"/>
      <c r="U334" s="59"/>
      <c r="V334" s="59"/>
      <c r="W334" s="59"/>
      <c r="X334" s="59"/>
      <c r="Y334" s="59"/>
      <c r="Z334" s="59"/>
    </row>
    <row r="335" spans="1:26" ht="15.75" customHeight="1">
      <c r="A335" s="187"/>
      <c r="B335" s="59"/>
      <c r="C335" s="59"/>
      <c r="D335" s="59"/>
      <c r="E335" s="59"/>
      <c r="F335" s="59"/>
      <c r="G335" s="59"/>
      <c r="H335" s="59"/>
      <c r="I335" s="59"/>
      <c r="J335" s="59"/>
      <c r="K335" s="59"/>
      <c r="L335" s="59"/>
      <c r="M335" s="59"/>
      <c r="N335" s="59"/>
      <c r="O335" s="59"/>
      <c r="P335" s="59"/>
      <c r="Q335" s="59"/>
      <c r="R335" s="59"/>
      <c r="S335" s="59"/>
      <c r="T335" s="59"/>
      <c r="U335" s="59"/>
      <c r="V335" s="59"/>
      <c r="W335" s="59"/>
      <c r="X335" s="59"/>
      <c r="Y335" s="59"/>
      <c r="Z335" s="59"/>
    </row>
    <row r="336" spans="1:26" ht="15.75" customHeight="1">
      <c r="A336" s="187"/>
      <c r="B336" s="59"/>
      <c r="C336" s="59"/>
      <c r="D336" s="59"/>
      <c r="E336" s="59"/>
      <c r="F336" s="59"/>
      <c r="G336" s="59"/>
      <c r="H336" s="59"/>
      <c r="I336" s="59"/>
      <c r="J336" s="59"/>
      <c r="K336" s="59"/>
      <c r="L336" s="59"/>
      <c r="M336" s="59"/>
      <c r="N336" s="59"/>
      <c r="O336" s="59"/>
      <c r="P336" s="59"/>
      <c r="Q336" s="59"/>
      <c r="R336" s="59"/>
      <c r="S336" s="59"/>
      <c r="T336" s="59"/>
      <c r="U336" s="59"/>
      <c r="V336" s="59"/>
      <c r="W336" s="59"/>
      <c r="X336" s="59"/>
      <c r="Y336" s="59"/>
      <c r="Z336" s="59"/>
    </row>
    <row r="337" spans="1:26" ht="15.75" customHeight="1">
      <c r="A337" s="187"/>
      <c r="B337" s="59"/>
      <c r="C337" s="59"/>
      <c r="D337" s="59"/>
      <c r="E337" s="59"/>
      <c r="F337" s="59"/>
      <c r="G337" s="59"/>
      <c r="H337" s="59"/>
      <c r="I337" s="59"/>
      <c r="J337" s="59"/>
      <c r="K337" s="59"/>
      <c r="L337" s="59"/>
      <c r="M337" s="59"/>
      <c r="N337" s="59"/>
      <c r="O337" s="59"/>
      <c r="P337" s="59"/>
      <c r="Q337" s="59"/>
      <c r="R337" s="59"/>
      <c r="S337" s="59"/>
      <c r="T337" s="59"/>
      <c r="U337" s="59"/>
      <c r="V337" s="59"/>
      <c r="W337" s="59"/>
      <c r="X337" s="59"/>
      <c r="Y337" s="59"/>
      <c r="Z337" s="59"/>
    </row>
    <row r="338" spans="1:26" ht="15.75" customHeight="1">
      <c r="A338" s="187"/>
      <c r="B338" s="59"/>
      <c r="C338" s="59"/>
      <c r="D338" s="59"/>
      <c r="E338" s="59"/>
      <c r="F338" s="59"/>
      <c r="G338" s="59"/>
      <c r="H338" s="59"/>
      <c r="I338" s="59"/>
      <c r="J338" s="59"/>
      <c r="K338" s="59"/>
      <c r="L338" s="59"/>
      <c r="M338" s="59"/>
      <c r="N338" s="59"/>
      <c r="O338" s="59"/>
      <c r="P338" s="59"/>
      <c r="Q338" s="59"/>
      <c r="R338" s="59"/>
      <c r="S338" s="59"/>
      <c r="T338" s="59"/>
      <c r="U338" s="59"/>
      <c r="V338" s="59"/>
      <c r="W338" s="59"/>
      <c r="X338" s="59"/>
      <c r="Y338" s="59"/>
      <c r="Z338" s="59"/>
    </row>
    <row r="339" spans="1:26" ht="15.75" customHeight="1">
      <c r="A339" s="187"/>
      <c r="B339" s="59"/>
      <c r="C339" s="59"/>
      <c r="D339" s="59"/>
      <c r="E339" s="59"/>
      <c r="F339" s="59"/>
      <c r="G339" s="59"/>
      <c r="H339" s="59"/>
      <c r="I339" s="59"/>
      <c r="J339" s="59"/>
      <c r="K339" s="59"/>
      <c r="L339" s="59"/>
      <c r="M339" s="59"/>
      <c r="N339" s="59"/>
      <c r="O339" s="59"/>
      <c r="P339" s="59"/>
      <c r="Q339" s="59"/>
      <c r="R339" s="59"/>
      <c r="S339" s="59"/>
      <c r="T339" s="59"/>
      <c r="U339" s="59"/>
      <c r="V339" s="59"/>
      <c r="W339" s="59"/>
      <c r="X339" s="59"/>
      <c r="Y339" s="59"/>
      <c r="Z339" s="59"/>
    </row>
    <row r="340" spans="1:26" ht="15.75" customHeight="1">
      <c r="A340" s="187"/>
      <c r="B340" s="59"/>
      <c r="C340" s="59"/>
      <c r="D340" s="59"/>
      <c r="E340" s="59"/>
      <c r="F340" s="59"/>
      <c r="G340" s="59"/>
      <c r="H340" s="59"/>
      <c r="I340" s="59"/>
      <c r="J340" s="59"/>
      <c r="K340" s="59"/>
      <c r="L340" s="59"/>
      <c r="M340" s="59"/>
      <c r="N340" s="59"/>
      <c r="O340" s="59"/>
      <c r="P340" s="59"/>
      <c r="Q340" s="59"/>
      <c r="R340" s="59"/>
      <c r="S340" s="59"/>
      <c r="T340" s="59"/>
      <c r="U340" s="59"/>
      <c r="V340" s="59"/>
      <c r="W340" s="59"/>
      <c r="X340" s="59"/>
      <c r="Y340" s="59"/>
      <c r="Z340" s="59"/>
    </row>
    <row r="341" spans="1:26" ht="15.75" customHeight="1">
      <c r="A341" s="187"/>
      <c r="B341" s="59"/>
      <c r="C341" s="59"/>
      <c r="D341" s="59"/>
      <c r="E341" s="59"/>
      <c r="F341" s="59"/>
      <c r="G341" s="59"/>
      <c r="H341" s="59"/>
      <c r="I341" s="59"/>
      <c r="J341" s="59"/>
      <c r="K341" s="59"/>
      <c r="L341" s="59"/>
      <c r="M341" s="59"/>
      <c r="N341" s="59"/>
      <c r="O341" s="59"/>
      <c r="P341" s="59"/>
      <c r="Q341" s="59"/>
      <c r="R341" s="59"/>
      <c r="S341" s="59"/>
      <c r="T341" s="59"/>
      <c r="U341" s="59"/>
      <c r="V341" s="59"/>
      <c r="W341" s="59"/>
      <c r="X341" s="59"/>
      <c r="Y341" s="59"/>
      <c r="Z341" s="59"/>
    </row>
    <row r="342" spans="1:26" ht="15.75" customHeight="1">
      <c r="A342" s="187"/>
      <c r="B342" s="59"/>
      <c r="C342" s="59"/>
      <c r="D342" s="59"/>
      <c r="E342" s="59"/>
      <c r="F342" s="59"/>
      <c r="G342" s="59"/>
      <c r="H342" s="59"/>
      <c r="I342" s="59"/>
      <c r="J342" s="59"/>
      <c r="K342" s="59"/>
      <c r="L342" s="59"/>
      <c r="M342" s="59"/>
      <c r="N342" s="59"/>
      <c r="O342" s="59"/>
      <c r="P342" s="59"/>
      <c r="Q342" s="59"/>
      <c r="R342" s="59"/>
      <c r="S342" s="59"/>
      <c r="T342" s="59"/>
      <c r="U342" s="59"/>
      <c r="V342" s="59"/>
      <c r="W342" s="59"/>
      <c r="X342" s="59"/>
      <c r="Y342" s="59"/>
      <c r="Z342" s="59"/>
    </row>
    <row r="343" spans="1:26" ht="15.75" customHeight="1">
      <c r="A343" s="187"/>
      <c r="B343" s="59"/>
      <c r="C343" s="59"/>
      <c r="D343" s="59"/>
      <c r="E343" s="59"/>
      <c r="F343" s="59"/>
      <c r="G343" s="59"/>
      <c r="H343" s="59"/>
      <c r="I343" s="59"/>
      <c r="J343" s="59"/>
      <c r="K343" s="59"/>
      <c r="L343" s="59"/>
      <c r="M343" s="59"/>
      <c r="N343" s="59"/>
      <c r="O343" s="59"/>
      <c r="P343" s="59"/>
      <c r="Q343" s="59"/>
      <c r="R343" s="59"/>
      <c r="S343" s="59"/>
      <c r="T343" s="59"/>
      <c r="U343" s="59"/>
      <c r="V343" s="59"/>
      <c r="W343" s="59"/>
      <c r="X343" s="59"/>
      <c r="Y343" s="59"/>
      <c r="Z343" s="59"/>
    </row>
    <row r="344" spans="1:26" ht="15.75" customHeight="1">
      <c r="A344" s="187"/>
      <c r="B344" s="59"/>
      <c r="C344" s="59"/>
      <c r="D344" s="59"/>
      <c r="E344" s="59"/>
      <c r="F344" s="59"/>
      <c r="G344" s="59"/>
      <c r="H344" s="59"/>
      <c r="I344" s="59"/>
      <c r="J344" s="59"/>
      <c r="K344" s="59"/>
      <c r="L344" s="59"/>
      <c r="M344" s="59"/>
      <c r="N344" s="59"/>
      <c r="O344" s="59"/>
      <c r="P344" s="59"/>
      <c r="Q344" s="59"/>
      <c r="R344" s="59"/>
      <c r="S344" s="59"/>
      <c r="T344" s="59"/>
      <c r="U344" s="59"/>
      <c r="V344" s="59"/>
      <c r="W344" s="59"/>
      <c r="X344" s="59"/>
      <c r="Y344" s="59"/>
      <c r="Z344" s="59"/>
    </row>
    <row r="345" spans="1:26" ht="15.75" customHeight="1">
      <c r="A345" s="187"/>
      <c r="B345" s="59"/>
      <c r="C345" s="59"/>
      <c r="D345" s="59"/>
      <c r="E345" s="59"/>
      <c r="F345" s="59"/>
      <c r="G345" s="59"/>
      <c r="H345" s="59"/>
      <c r="I345" s="59"/>
      <c r="J345" s="59"/>
      <c r="K345" s="59"/>
      <c r="L345" s="59"/>
      <c r="M345" s="59"/>
      <c r="N345" s="59"/>
      <c r="O345" s="59"/>
      <c r="P345" s="59"/>
      <c r="Q345" s="59"/>
      <c r="R345" s="59"/>
      <c r="S345" s="59"/>
      <c r="T345" s="59"/>
      <c r="U345" s="59"/>
      <c r="V345" s="59"/>
      <c r="W345" s="59"/>
      <c r="X345" s="59"/>
      <c r="Y345" s="59"/>
      <c r="Z345" s="59"/>
    </row>
    <row r="346" spans="1:26" ht="15.75" customHeight="1">
      <c r="A346" s="187"/>
      <c r="B346" s="59"/>
      <c r="C346" s="59"/>
      <c r="D346" s="59"/>
      <c r="E346" s="59"/>
      <c r="F346" s="59"/>
      <c r="G346" s="59"/>
      <c r="H346" s="59"/>
      <c r="I346" s="59"/>
      <c r="J346" s="59"/>
      <c r="K346" s="59"/>
      <c r="L346" s="59"/>
      <c r="M346" s="59"/>
      <c r="N346" s="59"/>
      <c r="O346" s="59"/>
      <c r="P346" s="59"/>
      <c r="Q346" s="59"/>
      <c r="R346" s="59"/>
      <c r="S346" s="59"/>
      <c r="T346" s="59"/>
      <c r="U346" s="59"/>
      <c r="V346" s="59"/>
      <c r="W346" s="59"/>
      <c r="X346" s="59"/>
      <c r="Y346" s="59"/>
      <c r="Z346" s="59"/>
    </row>
    <row r="347" spans="1:26" ht="15.75" customHeight="1">
      <c r="A347" s="187"/>
      <c r="B347" s="59"/>
      <c r="C347" s="59"/>
      <c r="D347" s="59"/>
      <c r="E347" s="59"/>
      <c r="F347" s="59"/>
      <c r="G347" s="59"/>
      <c r="H347" s="59"/>
      <c r="I347" s="59"/>
      <c r="J347" s="59"/>
      <c r="K347" s="59"/>
      <c r="L347" s="59"/>
      <c r="M347" s="59"/>
      <c r="N347" s="59"/>
      <c r="O347" s="59"/>
      <c r="P347" s="59"/>
      <c r="Q347" s="59"/>
      <c r="R347" s="59"/>
      <c r="S347" s="59"/>
      <c r="T347" s="59"/>
      <c r="U347" s="59"/>
      <c r="V347" s="59"/>
      <c r="W347" s="59"/>
      <c r="X347" s="59"/>
      <c r="Y347" s="59"/>
      <c r="Z347" s="59"/>
    </row>
    <row r="348" spans="1:26" ht="15.75" customHeight="1">
      <c r="A348" s="187"/>
      <c r="B348" s="59"/>
      <c r="C348" s="59"/>
      <c r="D348" s="59"/>
      <c r="E348" s="59"/>
      <c r="F348" s="59"/>
      <c r="G348" s="59"/>
      <c r="H348" s="59"/>
      <c r="I348" s="59"/>
      <c r="J348" s="59"/>
      <c r="K348" s="59"/>
      <c r="L348" s="59"/>
      <c r="M348" s="59"/>
      <c r="N348" s="59"/>
      <c r="O348" s="59"/>
      <c r="P348" s="59"/>
      <c r="Q348" s="59"/>
      <c r="R348" s="59"/>
      <c r="S348" s="59"/>
      <c r="T348" s="59"/>
      <c r="U348" s="59"/>
      <c r="V348" s="59"/>
      <c r="W348" s="59"/>
      <c r="X348" s="59"/>
      <c r="Y348" s="59"/>
      <c r="Z348" s="59"/>
    </row>
    <row r="349" spans="1:26" ht="15.75" customHeight="1">
      <c r="A349" s="187"/>
      <c r="B349" s="59"/>
      <c r="C349" s="59"/>
      <c r="D349" s="59"/>
      <c r="E349" s="59"/>
      <c r="F349" s="59"/>
      <c r="G349" s="59"/>
      <c r="H349" s="59"/>
      <c r="I349" s="59"/>
      <c r="J349" s="59"/>
      <c r="K349" s="59"/>
      <c r="L349" s="59"/>
      <c r="M349" s="59"/>
      <c r="N349" s="59"/>
      <c r="O349" s="59"/>
      <c r="P349" s="59"/>
      <c r="Q349" s="59"/>
      <c r="R349" s="59"/>
      <c r="S349" s="59"/>
      <c r="T349" s="59"/>
      <c r="U349" s="59"/>
      <c r="V349" s="59"/>
      <c r="W349" s="59"/>
      <c r="X349" s="59"/>
      <c r="Y349" s="59"/>
      <c r="Z349" s="59"/>
    </row>
    <row r="350" spans="1:26" ht="15.75" customHeight="1">
      <c r="A350" s="187"/>
      <c r="B350" s="59"/>
      <c r="C350" s="59"/>
      <c r="D350" s="59"/>
      <c r="E350" s="59"/>
      <c r="F350" s="59"/>
      <c r="G350" s="59"/>
      <c r="H350" s="59"/>
      <c r="I350" s="59"/>
      <c r="J350" s="59"/>
      <c r="K350" s="59"/>
      <c r="L350" s="59"/>
      <c r="M350" s="59"/>
      <c r="N350" s="59"/>
      <c r="O350" s="59"/>
      <c r="P350" s="59"/>
      <c r="Q350" s="59"/>
      <c r="R350" s="59"/>
      <c r="S350" s="59"/>
      <c r="T350" s="59"/>
      <c r="U350" s="59"/>
      <c r="V350" s="59"/>
      <c r="W350" s="59"/>
      <c r="X350" s="59"/>
      <c r="Y350" s="59"/>
      <c r="Z350" s="59"/>
    </row>
    <row r="351" spans="1:26" ht="15.75" customHeight="1">
      <c r="A351" s="187"/>
      <c r="B351" s="59"/>
      <c r="C351" s="59"/>
      <c r="D351" s="59"/>
      <c r="E351" s="59"/>
      <c r="F351" s="59"/>
      <c r="G351" s="59"/>
      <c r="H351" s="59"/>
      <c r="I351" s="59"/>
      <c r="J351" s="59"/>
      <c r="K351" s="59"/>
      <c r="L351" s="59"/>
      <c r="M351" s="59"/>
      <c r="N351" s="59"/>
      <c r="O351" s="59"/>
      <c r="P351" s="59"/>
      <c r="Q351" s="59"/>
      <c r="R351" s="59"/>
      <c r="S351" s="59"/>
      <c r="T351" s="59"/>
      <c r="U351" s="59"/>
      <c r="V351" s="59"/>
      <c r="W351" s="59"/>
      <c r="X351" s="59"/>
      <c r="Y351" s="59"/>
      <c r="Z351" s="59"/>
    </row>
    <row r="352" spans="1:26" ht="15.75" customHeight="1">
      <c r="A352" s="187"/>
      <c r="B352" s="59"/>
      <c r="C352" s="59"/>
      <c r="D352" s="59"/>
      <c r="E352" s="59"/>
      <c r="F352" s="59"/>
      <c r="G352" s="59"/>
      <c r="H352" s="59"/>
      <c r="I352" s="59"/>
      <c r="J352" s="59"/>
      <c r="K352" s="59"/>
      <c r="L352" s="59"/>
      <c r="M352" s="59"/>
      <c r="N352" s="59"/>
      <c r="O352" s="59"/>
      <c r="P352" s="59"/>
      <c r="Q352" s="59"/>
      <c r="R352" s="59"/>
      <c r="S352" s="59"/>
      <c r="T352" s="59"/>
      <c r="U352" s="59"/>
      <c r="V352" s="59"/>
      <c r="W352" s="59"/>
      <c r="X352" s="59"/>
      <c r="Y352" s="59"/>
      <c r="Z352" s="59"/>
    </row>
    <row r="353" spans="1:26" ht="15.75" customHeight="1">
      <c r="A353" s="187"/>
      <c r="B353" s="59"/>
      <c r="C353" s="59"/>
      <c r="D353" s="59"/>
      <c r="E353" s="59"/>
      <c r="F353" s="59"/>
      <c r="G353" s="59"/>
      <c r="H353" s="59"/>
      <c r="I353" s="59"/>
      <c r="J353" s="59"/>
      <c r="K353" s="59"/>
      <c r="L353" s="59"/>
      <c r="M353" s="59"/>
      <c r="N353" s="59"/>
      <c r="O353" s="59"/>
      <c r="P353" s="59"/>
      <c r="Q353" s="59"/>
      <c r="R353" s="59"/>
      <c r="S353" s="59"/>
      <c r="T353" s="59"/>
      <c r="U353" s="59"/>
      <c r="V353" s="59"/>
      <c r="W353" s="59"/>
      <c r="X353" s="59"/>
      <c r="Y353" s="59"/>
      <c r="Z353" s="59"/>
    </row>
    <row r="354" spans="1:26" ht="15.75" customHeight="1">
      <c r="A354" s="187"/>
      <c r="B354" s="59"/>
      <c r="C354" s="59"/>
      <c r="D354" s="59"/>
      <c r="E354" s="59"/>
      <c r="F354" s="59"/>
      <c r="G354" s="59"/>
      <c r="H354" s="59"/>
      <c r="I354" s="59"/>
      <c r="J354" s="59"/>
      <c r="K354" s="59"/>
      <c r="L354" s="59"/>
      <c r="M354" s="59"/>
      <c r="N354" s="59"/>
      <c r="O354" s="59"/>
      <c r="P354" s="59"/>
      <c r="Q354" s="59"/>
      <c r="R354" s="59"/>
      <c r="S354" s="59"/>
      <c r="T354" s="59"/>
      <c r="U354" s="59"/>
      <c r="V354" s="59"/>
      <c r="W354" s="59"/>
      <c r="X354" s="59"/>
      <c r="Y354" s="59"/>
      <c r="Z354" s="59"/>
    </row>
    <row r="355" spans="1:26" ht="15.75" customHeight="1">
      <c r="A355" s="187"/>
      <c r="B355" s="59"/>
      <c r="C355" s="59"/>
      <c r="D355" s="59"/>
      <c r="E355" s="59"/>
      <c r="F355" s="59"/>
      <c r="G355" s="59"/>
      <c r="H355" s="59"/>
      <c r="I355" s="59"/>
      <c r="J355" s="59"/>
      <c r="K355" s="59"/>
      <c r="L355" s="59"/>
      <c r="M355" s="59"/>
      <c r="N355" s="59"/>
      <c r="O355" s="59"/>
      <c r="P355" s="59"/>
      <c r="Q355" s="59"/>
      <c r="R355" s="59"/>
      <c r="S355" s="59"/>
      <c r="T355" s="59"/>
      <c r="U355" s="59"/>
      <c r="V355" s="59"/>
      <c r="W355" s="59"/>
      <c r="X355" s="59"/>
      <c r="Y355" s="59"/>
      <c r="Z355" s="59"/>
    </row>
    <row r="356" spans="1:26" ht="15.75" customHeight="1">
      <c r="A356" s="187"/>
      <c r="B356" s="59"/>
      <c r="C356" s="59"/>
      <c r="D356" s="59"/>
      <c r="E356" s="59"/>
      <c r="F356" s="59"/>
      <c r="G356" s="59"/>
      <c r="H356" s="59"/>
      <c r="I356" s="59"/>
      <c r="J356" s="59"/>
      <c r="K356" s="59"/>
      <c r="L356" s="59"/>
      <c r="M356" s="59"/>
      <c r="N356" s="59"/>
      <c r="O356" s="59"/>
      <c r="P356" s="59"/>
      <c r="Q356" s="59"/>
      <c r="R356" s="59"/>
      <c r="S356" s="59"/>
      <c r="T356" s="59"/>
      <c r="U356" s="59"/>
      <c r="V356" s="59"/>
      <c r="W356" s="59"/>
      <c r="X356" s="59"/>
      <c r="Y356" s="59"/>
      <c r="Z356" s="59"/>
    </row>
    <row r="357" spans="1:26" ht="15.75" customHeight="1">
      <c r="A357" s="187"/>
      <c r="B357" s="59"/>
      <c r="C357" s="59"/>
      <c r="D357" s="59"/>
      <c r="E357" s="59"/>
      <c r="F357" s="59"/>
      <c r="G357" s="59"/>
      <c r="H357" s="59"/>
      <c r="I357" s="59"/>
      <c r="J357" s="59"/>
      <c r="K357" s="59"/>
      <c r="L357" s="59"/>
      <c r="M357" s="59"/>
      <c r="N357" s="59"/>
      <c r="O357" s="59"/>
      <c r="P357" s="59"/>
      <c r="Q357" s="59"/>
      <c r="R357" s="59"/>
      <c r="S357" s="59"/>
      <c r="T357" s="59"/>
      <c r="U357" s="59"/>
      <c r="V357" s="59"/>
      <c r="W357" s="59"/>
      <c r="X357" s="59"/>
      <c r="Y357" s="59"/>
      <c r="Z357" s="59"/>
    </row>
    <row r="358" spans="1:26" ht="15.75" customHeight="1">
      <c r="A358" s="187"/>
      <c r="B358" s="59"/>
      <c r="C358" s="59"/>
      <c r="D358" s="59"/>
      <c r="E358" s="59"/>
      <c r="F358" s="59"/>
      <c r="G358" s="59"/>
      <c r="H358" s="59"/>
      <c r="I358" s="59"/>
      <c r="J358" s="59"/>
      <c r="K358" s="59"/>
      <c r="L358" s="59"/>
      <c r="M358" s="59"/>
      <c r="N358" s="59"/>
      <c r="O358" s="59"/>
      <c r="P358" s="59"/>
      <c r="Q358" s="59"/>
      <c r="R358" s="59"/>
      <c r="S358" s="59"/>
      <c r="T358" s="59"/>
      <c r="U358" s="59"/>
      <c r="V358" s="59"/>
      <c r="W358" s="59"/>
      <c r="X358" s="59"/>
      <c r="Y358" s="59"/>
      <c r="Z358" s="59"/>
    </row>
    <row r="359" spans="1:26" ht="15.75" customHeight="1">
      <c r="A359" s="187"/>
      <c r="B359" s="59"/>
      <c r="C359" s="59"/>
      <c r="D359" s="59"/>
      <c r="E359" s="59"/>
      <c r="F359" s="59"/>
      <c r="G359" s="59"/>
      <c r="H359" s="59"/>
      <c r="I359" s="59"/>
      <c r="J359" s="59"/>
      <c r="K359" s="59"/>
      <c r="L359" s="59"/>
      <c r="M359" s="59"/>
      <c r="N359" s="59"/>
      <c r="O359" s="59"/>
      <c r="P359" s="59"/>
      <c r="Q359" s="59"/>
      <c r="R359" s="59"/>
      <c r="S359" s="59"/>
      <c r="T359" s="59"/>
      <c r="U359" s="59"/>
      <c r="V359" s="59"/>
      <c r="W359" s="59"/>
      <c r="X359" s="59"/>
      <c r="Y359" s="59"/>
      <c r="Z359" s="59"/>
    </row>
    <row r="360" spans="1:26" ht="15.75" customHeight="1">
      <c r="A360" s="187"/>
      <c r="B360" s="59"/>
      <c r="C360" s="59"/>
      <c r="D360" s="59"/>
      <c r="E360" s="59"/>
      <c r="F360" s="59"/>
      <c r="G360" s="59"/>
      <c r="H360" s="59"/>
      <c r="I360" s="59"/>
      <c r="J360" s="59"/>
      <c r="K360" s="59"/>
      <c r="L360" s="59"/>
      <c r="M360" s="59"/>
      <c r="N360" s="59"/>
      <c r="O360" s="59"/>
      <c r="P360" s="59"/>
      <c r="Q360" s="59"/>
      <c r="R360" s="59"/>
      <c r="S360" s="59"/>
      <c r="T360" s="59"/>
      <c r="U360" s="59"/>
      <c r="V360" s="59"/>
      <c r="W360" s="59"/>
      <c r="X360" s="59"/>
      <c r="Y360" s="59"/>
      <c r="Z360" s="59"/>
    </row>
    <row r="361" spans="1:26" ht="15.75" customHeight="1">
      <c r="A361" s="187"/>
      <c r="B361" s="59"/>
      <c r="C361" s="59"/>
      <c r="D361" s="59"/>
      <c r="E361" s="59"/>
      <c r="F361" s="59"/>
      <c r="G361" s="59"/>
      <c r="H361" s="59"/>
      <c r="I361" s="59"/>
      <c r="J361" s="59"/>
      <c r="K361" s="59"/>
      <c r="L361" s="59"/>
      <c r="M361" s="59"/>
      <c r="N361" s="59"/>
      <c r="O361" s="59"/>
      <c r="P361" s="59"/>
      <c r="Q361" s="59"/>
      <c r="R361" s="59"/>
      <c r="S361" s="59"/>
      <c r="T361" s="59"/>
      <c r="U361" s="59"/>
      <c r="V361" s="59"/>
      <c r="W361" s="59"/>
      <c r="X361" s="59"/>
      <c r="Y361" s="59"/>
      <c r="Z361" s="59"/>
    </row>
    <row r="362" spans="1:26" ht="15.75" customHeight="1">
      <c r="A362" s="187"/>
      <c r="B362" s="59"/>
      <c r="C362" s="59"/>
      <c r="D362" s="59"/>
      <c r="E362" s="59"/>
      <c r="F362" s="59"/>
      <c r="G362" s="59"/>
      <c r="H362" s="59"/>
      <c r="I362" s="59"/>
      <c r="J362" s="59"/>
      <c r="K362" s="59"/>
      <c r="L362" s="59"/>
      <c r="M362" s="59"/>
      <c r="N362" s="59"/>
      <c r="O362" s="59"/>
      <c r="P362" s="59"/>
      <c r="Q362" s="59"/>
      <c r="R362" s="59"/>
      <c r="S362" s="59"/>
      <c r="T362" s="59"/>
      <c r="U362" s="59"/>
      <c r="V362" s="59"/>
      <c r="W362" s="59"/>
      <c r="X362" s="59"/>
      <c r="Y362" s="59"/>
      <c r="Z362" s="59"/>
    </row>
    <row r="363" spans="1:26" ht="15.75" customHeight="1">
      <c r="A363" s="187"/>
      <c r="B363" s="59"/>
      <c r="C363" s="59"/>
      <c r="D363" s="59"/>
      <c r="E363" s="59"/>
      <c r="F363" s="59"/>
      <c r="G363" s="59"/>
      <c r="H363" s="59"/>
      <c r="I363" s="59"/>
      <c r="J363" s="59"/>
      <c r="K363" s="59"/>
      <c r="L363" s="59"/>
      <c r="M363" s="59"/>
      <c r="N363" s="59"/>
      <c r="O363" s="59"/>
      <c r="P363" s="59"/>
      <c r="Q363" s="59"/>
      <c r="R363" s="59"/>
      <c r="S363" s="59"/>
      <c r="T363" s="59"/>
      <c r="U363" s="59"/>
      <c r="V363" s="59"/>
      <c r="W363" s="59"/>
      <c r="X363" s="59"/>
      <c r="Y363" s="59"/>
      <c r="Z363" s="59"/>
    </row>
    <row r="364" spans="1:26" ht="15.75" customHeight="1">
      <c r="A364" s="187"/>
      <c r="B364" s="59"/>
      <c r="C364" s="59"/>
      <c r="D364" s="59"/>
      <c r="E364" s="59"/>
      <c r="F364" s="59"/>
      <c r="G364" s="59"/>
      <c r="H364" s="59"/>
      <c r="I364" s="59"/>
      <c r="J364" s="59"/>
      <c r="K364" s="59"/>
      <c r="L364" s="59"/>
      <c r="M364" s="59"/>
      <c r="N364" s="59"/>
      <c r="O364" s="59"/>
      <c r="P364" s="59"/>
      <c r="Q364" s="59"/>
      <c r="R364" s="59"/>
      <c r="S364" s="59"/>
      <c r="T364" s="59"/>
      <c r="U364" s="59"/>
      <c r="V364" s="59"/>
      <c r="W364" s="59"/>
      <c r="X364" s="59"/>
      <c r="Y364" s="59"/>
      <c r="Z364" s="59"/>
    </row>
    <row r="365" spans="1:26" ht="15.75" customHeight="1">
      <c r="A365" s="187"/>
      <c r="B365" s="59"/>
      <c r="C365" s="59"/>
      <c r="D365" s="59"/>
      <c r="E365" s="59"/>
      <c r="F365" s="59"/>
      <c r="G365" s="59"/>
      <c r="H365" s="59"/>
      <c r="I365" s="59"/>
      <c r="J365" s="59"/>
      <c r="K365" s="59"/>
      <c r="L365" s="59"/>
      <c r="M365" s="59"/>
      <c r="N365" s="59"/>
      <c r="O365" s="59"/>
      <c r="P365" s="59"/>
      <c r="Q365" s="59"/>
      <c r="R365" s="59"/>
      <c r="S365" s="59"/>
      <c r="T365" s="59"/>
      <c r="U365" s="59"/>
      <c r="V365" s="59"/>
      <c r="W365" s="59"/>
      <c r="X365" s="59"/>
      <c r="Y365" s="59"/>
      <c r="Z365" s="59"/>
    </row>
    <row r="366" spans="1:26" ht="15.75" customHeight="1">
      <c r="A366" s="187"/>
      <c r="B366" s="59"/>
      <c r="C366" s="59"/>
      <c r="D366" s="59"/>
      <c r="E366" s="59"/>
      <c r="F366" s="59"/>
      <c r="G366" s="59"/>
      <c r="H366" s="59"/>
      <c r="I366" s="59"/>
      <c r="J366" s="59"/>
      <c r="K366" s="59"/>
      <c r="L366" s="59"/>
      <c r="M366" s="59"/>
      <c r="N366" s="59"/>
      <c r="O366" s="59"/>
      <c r="P366" s="59"/>
      <c r="Q366" s="59"/>
      <c r="R366" s="59"/>
      <c r="S366" s="59"/>
      <c r="T366" s="59"/>
      <c r="U366" s="59"/>
      <c r="V366" s="59"/>
      <c r="W366" s="59"/>
      <c r="X366" s="59"/>
      <c r="Y366" s="59"/>
      <c r="Z366" s="59"/>
    </row>
    <row r="367" spans="1:26" ht="15.75" customHeight="1">
      <c r="A367" s="187"/>
      <c r="B367" s="59"/>
      <c r="C367" s="59"/>
      <c r="D367" s="59"/>
      <c r="E367" s="59"/>
      <c r="F367" s="59"/>
      <c r="G367" s="59"/>
      <c r="H367" s="59"/>
      <c r="I367" s="59"/>
      <c r="J367" s="59"/>
      <c r="K367" s="59"/>
      <c r="L367" s="59"/>
      <c r="M367" s="59"/>
      <c r="N367" s="59"/>
      <c r="O367" s="59"/>
      <c r="P367" s="59"/>
      <c r="Q367" s="59"/>
      <c r="R367" s="59"/>
      <c r="S367" s="59"/>
      <c r="T367" s="59"/>
      <c r="U367" s="59"/>
      <c r="V367" s="59"/>
      <c r="W367" s="59"/>
      <c r="X367" s="59"/>
      <c r="Y367" s="59"/>
      <c r="Z367" s="59"/>
    </row>
    <row r="368" spans="1:26" ht="15.75" customHeight="1">
      <c r="A368" s="187"/>
      <c r="B368" s="59"/>
      <c r="C368" s="59"/>
      <c r="D368" s="59"/>
      <c r="E368" s="59"/>
      <c r="F368" s="59"/>
      <c r="G368" s="59"/>
      <c r="H368" s="59"/>
      <c r="I368" s="59"/>
      <c r="J368" s="59"/>
      <c r="K368" s="59"/>
      <c r="L368" s="59"/>
      <c r="M368" s="59"/>
      <c r="N368" s="59"/>
      <c r="O368" s="59"/>
      <c r="P368" s="59"/>
      <c r="Q368" s="59"/>
      <c r="R368" s="59"/>
      <c r="S368" s="59"/>
      <c r="T368" s="59"/>
      <c r="U368" s="59"/>
      <c r="V368" s="59"/>
      <c r="W368" s="59"/>
      <c r="X368" s="59"/>
      <c r="Y368" s="59"/>
      <c r="Z368" s="59"/>
    </row>
    <row r="369" spans="1:26" ht="15.75" customHeight="1">
      <c r="A369" s="187"/>
      <c r="B369" s="59"/>
      <c r="C369" s="59"/>
      <c r="D369" s="59"/>
      <c r="E369" s="59"/>
      <c r="F369" s="59"/>
      <c r="G369" s="59"/>
      <c r="H369" s="59"/>
      <c r="I369" s="59"/>
      <c r="J369" s="59"/>
      <c r="K369" s="59"/>
      <c r="L369" s="59"/>
      <c r="M369" s="59"/>
      <c r="N369" s="59"/>
      <c r="O369" s="59"/>
      <c r="P369" s="59"/>
      <c r="Q369" s="59"/>
      <c r="R369" s="59"/>
      <c r="S369" s="59"/>
      <c r="T369" s="59"/>
      <c r="U369" s="59"/>
      <c r="V369" s="59"/>
      <c r="W369" s="59"/>
      <c r="X369" s="59"/>
      <c r="Y369" s="59"/>
      <c r="Z369" s="59"/>
    </row>
    <row r="370" spans="1:26" ht="15.75" customHeight="1">
      <c r="A370" s="187"/>
      <c r="B370" s="59"/>
      <c r="C370" s="59"/>
      <c r="D370" s="59"/>
      <c r="E370" s="59"/>
      <c r="F370" s="59"/>
      <c r="G370" s="59"/>
      <c r="H370" s="59"/>
      <c r="I370" s="59"/>
      <c r="J370" s="59"/>
      <c r="K370" s="59"/>
      <c r="L370" s="59"/>
      <c r="M370" s="59"/>
      <c r="N370" s="59"/>
      <c r="O370" s="59"/>
      <c r="P370" s="59"/>
      <c r="Q370" s="59"/>
      <c r="R370" s="59"/>
      <c r="S370" s="59"/>
      <c r="T370" s="59"/>
      <c r="U370" s="59"/>
      <c r="V370" s="59"/>
      <c r="W370" s="59"/>
      <c r="X370" s="59"/>
      <c r="Y370" s="59"/>
      <c r="Z370" s="59"/>
    </row>
    <row r="371" spans="1:26" ht="15.75" customHeight="1">
      <c r="A371" s="187"/>
      <c r="B371" s="59"/>
      <c r="C371" s="59"/>
      <c r="D371" s="59"/>
      <c r="E371" s="59"/>
      <c r="F371" s="59"/>
      <c r="G371" s="59"/>
      <c r="H371" s="59"/>
      <c r="I371" s="59"/>
      <c r="J371" s="59"/>
      <c r="K371" s="59"/>
      <c r="L371" s="59"/>
      <c r="M371" s="59"/>
      <c r="N371" s="59"/>
      <c r="O371" s="59"/>
      <c r="P371" s="59"/>
      <c r="Q371" s="59"/>
      <c r="R371" s="59"/>
      <c r="S371" s="59"/>
      <c r="T371" s="59"/>
      <c r="U371" s="59"/>
      <c r="V371" s="59"/>
      <c r="W371" s="59"/>
      <c r="X371" s="59"/>
      <c r="Y371" s="59"/>
      <c r="Z371" s="59"/>
    </row>
    <row r="372" spans="1:26" ht="15.75" customHeight="1">
      <c r="A372" s="187"/>
      <c r="B372" s="59"/>
      <c r="C372" s="59"/>
      <c r="D372" s="59"/>
      <c r="E372" s="59"/>
      <c r="F372" s="59"/>
      <c r="G372" s="59"/>
      <c r="H372" s="59"/>
      <c r="I372" s="59"/>
      <c r="J372" s="59"/>
      <c r="K372" s="59"/>
      <c r="L372" s="59"/>
      <c r="M372" s="59"/>
      <c r="N372" s="59"/>
      <c r="O372" s="59"/>
      <c r="P372" s="59"/>
      <c r="Q372" s="59"/>
      <c r="R372" s="59"/>
      <c r="S372" s="59"/>
      <c r="T372" s="59"/>
      <c r="U372" s="59"/>
      <c r="V372" s="59"/>
      <c r="W372" s="59"/>
      <c r="X372" s="59"/>
      <c r="Y372" s="59"/>
      <c r="Z372" s="59"/>
    </row>
    <row r="373" spans="1:26" ht="15.75" customHeight="1">
      <c r="A373" s="187"/>
      <c r="B373" s="59"/>
      <c r="C373" s="59"/>
      <c r="D373" s="59"/>
      <c r="E373" s="59"/>
      <c r="F373" s="59"/>
      <c r="G373" s="59"/>
      <c r="H373" s="59"/>
      <c r="I373" s="59"/>
      <c r="J373" s="59"/>
      <c r="K373" s="59"/>
      <c r="L373" s="59"/>
      <c r="M373" s="59"/>
      <c r="N373" s="59"/>
      <c r="O373" s="59"/>
      <c r="P373" s="59"/>
      <c r="Q373" s="59"/>
      <c r="R373" s="59"/>
      <c r="S373" s="59"/>
      <c r="T373" s="59"/>
      <c r="U373" s="59"/>
      <c r="V373" s="59"/>
      <c r="W373" s="59"/>
      <c r="X373" s="59"/>
      <c r="Y373" s="59"/>
      <c r="Z373" s="59"/>
    </row>
    <row r="374" spans="1:26" ht="15.75" customHeight="1">
      <c r="A374" s="187"/>
      <c r="B374" s="59"/>
      <c r="C374" s="59"/>
      <c r="D374" s="59"/>
      <c r="E374" s="59"/>
      <c r="F374" s="59"/>
      <c r="G374" s="59"/>
      <c r="H374" s="59"/>
      <c r="I374" s="59"/>
      <c r="J374" s="59"/>
      <c r="K374" s="59"/>
      <c r="L374" s="59"/>
      <c r="M374" s="59"/>
      <c r="N374" s="59"/>
      <c r="O374" s="59"/>
      <c r="P374" s="59"/>
      <c r="Q374" s="59"/>
      <c r="R374" s="59"/>
      <c r="S374" s="59"/>
      <c r="T374" s="59"/>
      <c r="U374" s="59"/>
      <c r="V374" s="59"/>
      <c r="W374" s="59"/>
      <c r="X374" s="59"/>
      <c r="Y374" s="59"/>
      <c r="Z374" s="59"/>
    </row>
    <row r="375" spans="1:26" ht="15.75" customHeight="1">
      <c r="A375" s="187"/>
      <c r="B375" s="59"/>
      <c r="C375" s="59"/>
      <c r="D375" s="59"/>
      <c r="E375" s="59"/>
      <c r="F375" s="59"/>
      <c r="G375" s="59"/>
      <c r="H375" s="59"/>
      <c r="I375" s="59"/>
      <c r="J375" s="59"/>
      <c r="K375" s="59"/>
      <c r="L375" s="59"/>
      <c r="M375" s="59"/>
      <c r="N375" s="59"/>
      <c r="O375" s="59"/>
      <c r="P375" s="59"/>
      <c r="Q375" s="59"/>
      <c r="R375" s="59"/>
      <c r="S375" s="59"/>
      <c r="T375" s="59"/>
      <c r="U375" s="59"/>
      <c r="V375" s="59"/>
      <c r="W375" s="59"/>
      <c r="X375" s="59"/>
      <c r="Y375" s="59"/>
      <c r="Z375" s="59"/>
    </row>
    <row r="376" spans="1:26" ht="15.75" customHeight="1">
      <c r="A376" s="187"/>
      <c r="B376" s="59"/>
      <c r="C376" s="59"/>
      <c r="D376" s="59"/>
      <c r="E376" s="59"/>
      <c r="F376" s="59"/>
      <c r="G376" s="59"/>
      <c r="H376" s="59"/>
      <c r="I376" s="59"/>
      <c r="J376" s="59"/>
      <c r="K376" s="59"/>
      <c r="L376" s="59"/>
      <c r="M376" s="59"/>
      <c r="N376" s="59"/>
      <c r="O376" s="59"/>
      <c r="P376" s="59"/>
      <c r="Q376" s="59"/>
      <c r="R376" s="59"/>
      <c r="S376" s="59"/>
      <c r="T376" s="59"/>
      <c r="U376" s="59"/>
      <c r="V376" s="59"/>
      <c r="W376" s="59"/>
      <c r="X376" s="59"/>
      <c r="Y376" s="59"/>
      <c r="Z376" s="59"/>
    </row>
    <row r="377" spans="1:26" ht="15.75" customHeight="1">
      <c r="A377" s="187"/>
      <c r="B377" s="59"/>
      <c r="C377" s="59"/>
      <c r="D377" s="59"/>
      <c r="E377" s="59"/>
      <c r="F377" s="59"/>
      <c r="G377" s="59"/>
      <c r="H377" s="59"/>
      <c r="I377" s="59"/>
      <c r="J377" s="59"/>
      <c r="K377" s="59"/>
      <c r="L377" s="59"/>
      <c r="M377" s="59"/>
      <c r="N377" s="59"/>
      <c r="O377" s="59"/>
      <c r="P377" s="59"/>
      <c r="Q377" s="59"/>
      <c r="R377" s="59"/>
      <c r="S377" s="59"/>
      <c r="T377" s="59"/>
      <c r="U377" s="59"/>
      <c r="V377" s="59"/>
      <c r="W377" s="59"/>
      <c r="X377" s="59"/>
      <c r="Y377" s="59"/>
      <c r="Z377" s="59"/>
    </row>
    <row r="378" spans="1:26" ht="15.75" customHeight="1">
      <c r="A378" s="187"/>
      <c r="B378" s="59"/>
      <c r="C378" s="59"/>
      <c r="D378" s="59"/>
      <c r="E378" s="59"/>
      <c r="F378" s="59"/>
      <c r="G378" s="59"/>
      <c r="H378" s="59"/>
      <c r="I378" s="59"/>
      <c r="J378" s="59"/>
      <c r="K378" s="59"/>
      <c r="L378" s="59"/>
      <c r="M378" s="59"/>
      <c r="N378" s="59"/>
      <c r="O378" s="59"/>
      <c r="P378" s="59"/>
      <c r="Q378" s="59"/>
      <c r="R378" s="59"/>
      <c r="S378" s="59"/>
      <c r="T378" s="59"/>
      <c r="U378" s="59"/>
      <c r="V378" s="59"/>
      <c r="W378" s="59"/>
      <c r="X378" s="59"/>
      <c r="Y378" s="59"/>
      <c r="Z378" s="59"/>
    </row>
    <row r="379" spans="1:26" ht="15.75" customHeight="1">
      <c r="A379" s="187"/>
      <c r="B379" s="59"/>
      <c r="C379" s="59"/>
      <c r="D379" s="59"/>
      <c r="E379" s="59"/>
      <c r="F379" s="59"/>
      <c r="G379" s="59"/>
      <c r="H379" s="59"/>
      <c r="I379" s="59"/>
      <c r="J379" s="59"/>
      <c r="K379" s="59"/>
      <c r="L379" s="59"/>
      <c r="M379" s="59"/>
      <c r="N379" s="59"/>
      <c r="O379" s="59"/>
      <c r="P379" s="59"/>
      <c r="Q379" s="59"/>
      <c r="R379" s="59"/>
      <c r="S379" s="59"/>
      <c r="T379" s="59"/>
      <c r="U379" s="59"/>
      <c r="V379" s="59"/>
      <c r="W379" s="59"/>
      <c r="X379" s="59"/>
      <c r="Y379" s="59"/>
      <c r="Z379" s="59"/>
    </row>
    <row r="380" spans="1:26" ht="15.75" customHeight="1">
      <c r="A380" s="187"/>
      <c r="B380" s="59"/>
      <c r="C380" s="59"/>
      <c r="D380" s="59"/>
      <c r="E380" s="59"/>
      <c r="F380" s="59"/>
      <c r="G380" s="59"/>
      <c r="H380" s="59"/>
      <c r="I380" s="59"/>
      <c r="J380" s="59"/>
      <c r="K380" s="59"/>
      <c r="L380" s="59"/>
      <c r="M380" s="59"/>
      <c r="N380" s="59"/>
      <c r="O380" s="59"/>
      <c r="P380" s="59"/>
      <c r="Q380" s="59"/>
      <c r="R380" s="59"/>
      <c r="S380" s="59"/>
      <c r="T380" s="59"/>
      <c r="U380" s="59"/>
      <c r="V380" s="59"/>
      <c r="W380" s="59"/>
      <c r="X380" s="59"/>
      <c r="Y380" s="59"/>
      <c r="Z380" s="59"/>
    </row>
    <row r="381" spans="1:26" ht="15.75" customHeight="1">
      <c r="A381" s="187"/>
      <c r="B381" s="59"/>
      <c r="C381" s="59"/>
      <c r="D381" s="59"/>
      <c r="E381" s="59"/>
      <c r="F381" s="59"/>
      <c r="G381" s="59"/>
      <c r="H381" s="59"/>
      <c r="I381" s="59"/>
      <c r="J381" s="59"/>
      <c r="K381" s="59"/>
      <c r="L381" s="59"/>
      <c r="M381" s="59"/>
      <c r="N381" s="59"/>
      <c r="O381" s="59"/>
      <c r="P381" s="59"/>
      <c r="Q381" s="59"/>
      <c r="R381" s="59"/>
      <c r="S381" s="59"/>
      <c r="T381" s="59"/>
      <c r="U381" s="59"/>
      <c r="V381" s="59"/>
      <c r="W381" s="59"/>
      <c r="X381" s="59"/>
      <c r="Y381" s="59"/>
      <c r="Z381" s="59"/>
    </row>
    <row r="382" spans="1:26" ht="15.75" customHeight="1">
      <c r="A382" s="187"/>
      <c r="B382" s="59"/>
      <c r="C382" s="59"/>
      <c r="D382" s="59"/>
      <c r="E382" s="59"/>
      <c r="F382" s="59"/>
      <c r="G382" s="59"/>
      <c r="H382" s="59"/>
      <c r="I382" s="59"/>
      <c r="J382" s="59"/>
      <c r="K382" s="59"/>
      <c r="L382" s="59"/>
      <c r="M382" s="59"/>
      <c r="N382" s="59"/>
      <c r="O382" s="59"/>
      <c r="P382" s="59"/>
      <c r="Q382" s="59"/>
      <c r="R382" s="59"/>
      <c r="S382" s="59"/>
      <c r="T382" s="59"/>
      <c r="U382" s="59"/>
      <c r="V382" s="59"/>
      <c r="W382" s="59"/>
      <c r="X382" s="59"/>
      <c r="Y382" s="59"/>
      <c r="Z382" s="59"/>
    </row>
    <row r="383" spans="1:26" ht="15.75" customHeight="1">
      <c r="A383" s="187"/>
      <c r="B383" s="59"/>
      <c r="C383" s="59"/>
      <c r="D383" s="59"/>
      <c r="E383" s="59"/>
      <c r="F383" s="59"/>
      <c r="G383" s="59"/>
      <c r="H383" s="59"/>
      <c r="I383" s="59"/>
      <c r="J383" s="59"/>
      <c r="K383" s="59"/>
      <c r="L383" s="59"/>
      <c r="M383" s="59"/>
      <c r="N383" s="59"/>
      <c r="O383" s="59"/>
      <c r="P383" s="59"/>
      <c r="Q383" s="59"/>
      <c r="R383" s="59"/>
      <c r="S383" s="59"/>
      <c r="T383" s="59"/>
      <c r="U383" s="59"/>
      <c r="V383" s="59"/>
      <c r="W383" s="59"/>
      <c r="X383" s="59"/>
      <c r="Y383" s="59"/>
      <c r="Z383" s="59"/>
    </row>
    <row r="384" spans="1:26" ht="15.75" customHeight="1">
      <c r="A384" s="187"/>
      <c r="B384" s="59"/>
      <c r="C384" s="59"/>
      <c r="D384" s="59"/>
      <c r="E384" s="59"/>
      <c r="F384" s="59"/>
      <c r="G384" s="59"/>
      <c r="H384" s="59"/>
      <c r="I384" s="59"/>
      <c r="J384" s="59"/>
      <c r="K384" s="59"/>
      <c r="L384" s="59"/>
      <c r="M384" s="59"/>
      <c r="N384" s="59"/>
      <c r="O384" s="59"/>
      <c r="P384" s="59"/>
      <c r="Q384" s="59"/>
      <c r="R384" s="59"/>
      <c r="S384" s="59"/>
      <c r="T384" s="59"/>
      <c r="U384" s="59"/>
      <c r="V384" s="59"/>
      <c r="W384" s="59"/>
      <c r="X384" s="59"/>
      <c r="Y384" s="59"/>
      <c r="Z384" s="59"/>
    </row>
    <row r="385" spans="1:26" ht="15.75" customHeight="1">
      <c r="A385" s="187"/>
      <c r="B385" s="59"/>
      <c r="C385" s="59"/>
      <c r="D385" s="59"/>
      <c r="E385" s="59"/>
      <c r="F385" s="59"/>
      <c r="G385" s="59"/>
      <c r="H385" s="59"/>
      <c r="I385" s="59"/>
      <c r="J385" s="59"/>
      <c r="K385" s="59"/>
      <c r="L385" s="59"/>
      <c r="M385" s="59"/>
      <c r="N385" s="59"/>
      <c r="O385" s="59"/>
      <c r="P385" s="59"/>
      <c r="Q385" s="59"/>
      <c r="R385" s="59"/>
      <c r="S385" s="59"/>
      <c r="T385" s="59"/>
      <c r="U385" s="59"/>
      <c r="V385" s="59"/>
      <c r="W385" s="59"/>
      <c r="X385" s="59"/>
      <c r="Y385" s="59"/>
      <c r="Z385" s="59"/>
    </row>
    <row r="386" spans="1:26" ht="15.75" customHeight="1">
      <c r="A386" s="187"/>
      <c r="B386" s="59"/>
      <c r="C386" s="59"/>
      <c r="D386" s="59"/>
      <c r="E386" s="59"/>
      <c r="F386" s="59"/>
      <c r="G386" s="59"/>
      <c r="H386" s="59"/>
      <c r="I386" s="59"/>
      <c r="J386" s="59"/>
      <c r="K386" s="59"/>
      <c r="L386" s="59"/>
      <c r="M386" s="59"/>
      <c r="N386" s="59"/>
      <c r="O386" s="59"/>
      <c r="P386" s="59"/>
      <c r="Q386" s="59"/>
      <c r="R386" s="59"/>
      <c r="S386" s="59"/>
      <c r="T386" s="59"/>
      <c r="U386" s="59"/>
      <c r="V386" s="59"/>
      <c r="W386" s="59"/>
      <c r="X386" s="59"/>
      <c r="Y386" s="59"/>
      <c r="Z386" s="59"/>
    </row>
    <row r="387" spans="1:26" ht="15.75" customHeight="1">
      <c r="A387" s="187"/>
      <c r="B387" s="59"/>
      <c r="C387" s="59"/>
      <c r="D387" s="59"/>
      <c r="E387" s="59"/>
      <c r="F387" s="59"/>
      <c r="G387" s="59"/>
      <c r="H387" s="59"/>
      <c r="I387" s="59"/>
      <c r="J387" s="59"/>
      <c r="K387" s="59"/>
      <c r="L387" s="59"/>
      <c r="M387" s="59"/>
      <c r="N387" s="59"/>
      <c r="O387" s="59"/>
      <c r="P387" s="59"/>
      <c r="Q387" s="59"/>
      <c r="R387" s="59"/>
      <c r="S387" s="59"/>
      <c r="T387" s="59"/>
      <c r="U387" s="59"/>
      <c r="V387" s="59"/>
      <c r="W387" s="59"/>
      <c r="X387" s="59"/>
      <c r="Y387" s="59"/>
      <c r="Z387" s="59"/>
    </row>
    <row r="388" spans="1:26" ht="15.75" customHeight="1">
      <c r="A388" s="187"/>
      <c r="B388" s="59"/>
      <c r="C388" s="59"/>
      <c r="D388" s="59"/>
      <c r="E388" s="59"/>
      <c r="F388" s="59"/>
      <c r="G388" s="59"/>
      <c r="H388" s="59"/>
      <c r="I388" s="59"/>
      <c r="J388" s="59"/>
      <c r="K388" s="59"/>
      <c r="L388" s="59"/>
      <c r="M388" s="59"/>
      <c r="N388" s="59"/>
      <c r="O388" s="59"/>
      <c r="P388" s="59"/>
      <c r="Q388" s="59"/>
      <c r="R388" s="59"/>
      <c r="S388" s="59"/>
      <c r="T388" s="59"/>
      <c r="U388" s="59"/>
      <c r="V388" s="59"/>
      <c r="W388" s="59"/>
      <c r="X388" s="59"/>
      <c r="Y388" s="59"/>
      <c r="Z388" s="59"/>
    </row>
    <row r="389" spans="1:26" ht="15.75" customHeight="1">
      <c r="A389" s="187"/>
      <c r="B389" s="59"/>
      <c r="C389" s="59"/>
      <c r="D389" s="59"/>
      <c r="E389" s="59"/>
      <c r="F389" s="59"/>
      <c r="G389" s="59"/>
      <c r="H389" s="59"/>
      <c r="I389" s="59"/>
      <c r="J389" s="59"/>
      <c r="K389" s="59"/>
      <c r="L389" s="59"/>
      <c r="M389" s="59"/>
      <c r="N389" s="59"/>
      <c r="O389" s="59"/>
      <c r="P389" s="59"/>
      <c r="Q389" s="59"/>
      <c r="R389" s="59"/>
      <c r="S389" s="59"/>
      <c r="T389" s="59"/>
      <c r="U389" s="59"/>
      <c r="V389" s="59"/>
      <c r="W389" s="59"/>
      <c r="X389" s="59"/>
      <c r="Y389" s="59"/>
      <c r="Z389" s="59"/>
    </row>
    <row r="390" spans="1:26" ht="15.75" customHeight="1">
      <c r="A390" s="187"/>
      <c r="B390" s="59"/>
      <c r="C390" s="59"/>
      <c r="D390" s="59"/>
      <c r="E390" s="59"/>
      <c r="F390" s="59"/>
      <c r="G390" s="59"/>
      <c r="H390" s="59"/>
      <c r="I390" s="59"/>
      <c r="J390" s="59"/>
      <c r="K390" s="59"/>
      <c r="L390" s="59"/>
      <c r="M390" s="59"/>
      <c r="N390" s="59"/>
      <c r="O390" s="59"/>
      <c r="P390" s="59"/>
      <c r="Q390" s="59"/>
      <c r="R390" s="59"/>
      <c r="S390" s="59"/>
      <c r="T390" s="59"/>
      <c r="U390" s="59"/>
      <c r="V390" s="59"/>
      <c r="W390" s="59"/>
      <c r="X390" s="59"/>
      <c r="Y390" s="59"/>
      <c r="Z390" s="59"/>
    </row>
    <row r="391" spans="1:26" ht="15.75" customHeight="1">
      <c r="A391" s="187"/>
      <c r="B391" s="59"/>
      <c r="C391" s="59"/>
      <c r="D391" s="59"/>
      <c r="E391" s="59"/>
      <c r="F391" s="59"/>
      <c r="G391" s="59"/>
      <c r="H391" s="59"/>
      <c r="I391" s="59"/>
      <c r="J391" s="59"/>
      <c r="K391" s="59"/>
      <c r="L391" s="59"/>
      <c r="M391" s="59"/>
      <c r="N391" s="59"/>
      <c r="O391" s="59"/>
      <c r="P391" s="59"/>
      <c r="Q391" s="59"/>
      <c r="R391" s="59"/>
      <c r="S391" s="59"/>
      <c r="T391" s="59"/>
      <c r="U391" s="59"/>
      <c r="V391" s="59"/>
      <c r="W391" s="59"/>
      <c r="X391" s="59"/>
      <c r="Y391" s="59"/>
      <c r="Z391" s="59"/>
    </row>
    <row r="392" spans="1:26" ht="15.75" customHeight="1">
      <c r="A392" s="187"/>
      <c r="B392" s="59"/>
      <c r="C392" s="59"/>
      <c r="D392" s="59"/>
      <c r="E392" s="59"/>
      <c r="F392" s="59"/>
      <c r="G392" s="59"/>
      <c r="H392" s="59"/>
      <c r="I392" s="59"/>
      <c r="J392" s="59"/>
      <c r="K392" s="59"/>
      <c r="L392" s="59"/>
      <c r="M392" s="59"/>
      <c r="N392" s="59"/>
      <c r="O392" s="59"/>
      <c r="P392" s="59"/>
      <c r="Q392" s="59"/>
      <c r="R392" s="59"/>
      <c r="S392" s="59"/>
      <c r="T392" s="59"/>
      <c r="U392" s="59"/>
      <c r="V392" s="59"/>
      <c r="W392" s="59"/>
      <c r="X392" s="59"/>
      <c r="Y392" s="59"/>
      <c r="Z392" s="59"/>
    </row>
    <row r="393" spans="1:26" ht="15.75" customHeight="1">
      <c r="A393" s="187"/>
      <c r="B393" s="59"/>
      <c r="C393" s="59"/>
      <c r="D393" s="59"/>
      <c r="E393" s="59"/>
      <c r="F393" s="59"/>
      <c r="G393" s="59"/>
      <c r="H393" s="59"/>
      <c r="I393" s="59"/>
      <c r="J393" s="59"/>
      <c r="K393" s="59"/>
      <c r="L393" s="59"/>
      <c r="M393" s="59"/>
      <c r="N393" s="59"/>
      <c r="O393" s="59"/>
      <c r="P393" s="59"/>
      <c r="Q393" s="59"/>
      <c r="R393" s="59"/>
      <c r="S393" s="59"/>
      <c r="T393" s="59"/>
      <c r="U393" s="59"/>
      <c r="V393" s="59"/>
      <c r="W393" s="59"/>
      <c r="X393" s="59"/>
      <c r="Y393" s="59"/>
      <c r="Z393" s="59"/>
    </row>
    <row r="394" spans="1:26" ht="15.75" customHeight="1">
      <c r="A394" s="187"/>
      <c r="B394" s="59"/>
      <c r="C394" s="59"/>
      <c r="D394" s="59"/>
      <c r="E394" s="59"/>
      <c r="F394" s="59"/>
      <c r="G394" s="59"/>
      <c r="H394" s="59"/>
      <c r="I394" s="59"/>
      <c r="J394" s="59"/>
      <c r="K394" s="59"/>
      <c r="L394" s="59"/>
      <c r="M394" s="59"/>
      <c r="N394" s="59"/>
      <c r="O394" s="59"/>
      <c r="P394" s="59"/>
      <c r="Q394" s="59"/>
      <c r="R394" s="59"/>
      <c r="S394" s="59"/>
      <c r="T394" s="59"/>
      <c r="U394" s="59"/>
      <c r="V394" s="59"/>
      <c r="W394" s="59"/>
      <c r="X394" s="59"/>
      <c r="Y394" s="59"/>
      <c r="Z394" s="59"/>
    </row>
    <row r="395" spans="1:26" ht="15.75" customHeight="1">
      <c r="A395" s="187"/>
      <c r="B395" s="59"/>
      <c r="C395" s="59"/>
      <c r="D395" s="59"/>
      <c r="E395" s="59"/>
      <c r="F395" s="59"/>
      <c r="G395" s="59"/>
      <c r="H395" s="59"/>
      <c r="I395" s="59"/>
      <c r="J395" s="59"/>
      <c r="K395" s="59"/>
      <c r="L395" s="59"/>
      <c r="M395" s="59"/>
      <c r="N395" s="59"/>
      <c r="O395" s="59"/>
      <c r="P395" s="59"/>
      <c r="Q395" s="59"/>
      <c r="R395" s="59"/>
      <c r="S395" s="59"/>
      <c r="T395" s="59"/>
      <c r="U395" s="59"/>
      <c r="V395" s="59"/>
      <c r="W395" s="59"/>
      <c r="X395" s="59"/>
      <c r="Y395" s="59"/>
      <c r="Z395" s="59"/>
    </row>
    <row r="396" spans="1:26" ht="15.75" customHeight="1">
      <c r="A396" s="187"/>
      <c r="B396" s="59"/>
      <c r="C396" s="59"/>
      <c r="D396" s="59"/>
      <c r="E396" s="59"/>
      <c r="F396" s="59"/>
      <c r="G396" s="59"/>
      <c r="H396" s="59"/>
      <c r="I396" s="59"/>
      <c r="J396" s="59"/>
      <c r="K396" s="59"/>
      <c r="L396" s="59"/>
      <c r="M396" s="59"/>
      <c r="N396" s="59"/>
      <c r="O396" s="59"/>
      <c r="P396" s="59"/>
      <c r="Q396" s="59"/>
      <c r="R396" s="59"/>
      <c r="S396" s="59"/>
      <c r="T396" s="59"/>
      <c r="U396" s="59"/>
      <c r="V396" s="59"/>
      <c r="W396" s="59"/>
      <c r="X396" s="59"/>
      <c r="Y396" s="59"/>
      <c r="Z396" s="59"/>
    </row>
    <row r="397" spans="1:26" ht="15.75" customHeight="1">
      <c r="A397" s="187"/>
      <c r="B397" s="59"/>
      <c r="C397" s="59"/>
      <c r="D397" s="59"/>
      <c r="E397" s="59"/>
      <c r="F397" s="59"/>
      <c r="G397" s="59"/>
      <c r="H397" s="59"/>
      <c r="I397" s="59"/>
      <c r="J397" s="59"/>
      <c r="K397" s="59"/>
      <c r="L397" s="59"/>
      <c r="M397" s="59"/>
      <c r="N397" s="59"/>
      <c r="O397" s="59"/>
      <c r="P397" s="59"/>
      <c r="Q397" s="59"/>
      <c r="R397" s="59"/>
      <c r="S397" s="59"/>
      <c r="T397" s="59"/>
      <c r="U397" s="59"/>
      <c r="V397" s="59"/>
      <c r="W397" s="59"/>
      <c r="X397" s="59"/>
      <c r="Y397" s="59"/>
      <c r="Z397" s="59"/>
    </row>
    <row r="398" spans="1:26" ht="15.75" customHeight="1">
      <c r="A398" s="187"/>
      <c r="B398" s="59"/>
      <c r="C398" s="59"/>
      <c r="D398" s="59"/>
      <c r="E398" s="59"/>
      <c r="F398" s="59"/>
      <c r="G398" s="59"/>
      <c r="H398" s="59"/>
      <c r="I398" s="59"/>
      <c r="J398" s="59"/>
      <c r="K398" s="59"/>
      <c r="L398" s="59"/>
      <c r="M398" s="59"/>
      <c r="N398" s="59"/>
      <c r="O398" s="59"/>
      <c r="P398" s="59"/>
      <c r="Q398" s="59"/>
      <c r="R398" s="59"/>
      <c r="S398" s="59"/>
      <c r="T398" s="59"/>
      <c r="U398" s="59"/>
      <c r="V398" s="59"/>
      <c r="W398" s="59"/>
      <c r="X398" s="59"/>
      <c r="Y398" s="59"/>
      <c r="Z398" s="59"/>
    </row>
    <row r="399" spans="1:26" ht="15.75" customHeight="1">
      <c r="A399" s="187"/>
      <c r="B399" s="59"/>
      <c r="C399" s="59"/>
      <c r="D399" s="59"/>
      <c r="E399" s="59"/>
      <c r="F399" s="59"/>
      <c r="G399" s="59"/>
      <c r="H399" s="59"/>
      <c r="I399" s="59"/>
      <c r="J399" s="59"/>
      <c r="K399" s="59"/>
      <c r="L399" s="59"/>
      <c r="M399" s="59"/>
      <c r="N399" s="59"/>
      <c r="O399" s="59"/>
      <c r="P399" s="59"/>
      <c r="Q399" s="59"/>
      <c r="R399" s="59"/>
      <c r="S399" s="59"/>
      <c r="T399" s="59"/>
      <c r="U399" s="59"/>
      <c r="V399" s="59"/>
      <c r="W399" s="59"/>
      <c r="X399" s="59"/>
      <c r="Y399" s="59"/>
      <c r="Z399" s="59"/>
    </row>
    <row r="400" spans="1:26" ht="15.75" customHeight="1">
      <c r="A400" s="187"/>
      <c r="B400" s="59"/>
      <c r="C400" s="59"/>
      <c r="D400" s="59"/>
      <c r="E400" s="59"/>
      <c r="F400" s="59"/>
      <c r="G400" s="59"/>
      <c r="H400" s="59"/>
      <c r="I400" s="59"/>
      <c r="J400" s="59"/>
      <c r="K400" s="59"/>
      <c r="L400" s="59"/>
      <c r="M400" s="59"/>
      <c r="N400" s="59"/>
      <c r="O400" s="59"/>
      <c r="P400" s="59"/>
      <c r="Q400" s="59"/>
      <c r="R400" s="59"/>
      <c r="S400" s="59"/>
      <c r="T400" s="59"/>
      <c r="U400" s="59"/>
      <c r="V400" s="59"/>
      <c r="W400" s="59"/>
      <c r="X400" s="59"/>
      <c r="Y400" s="59"/>
      <c r="Z400" s="59"/>
    </row>
    <row r="401" spans="1:26" ht="15.75" customHeight="1">
      <c r="A401" s="187"/>
      <c r="B401" s="59"/>
      <c r="C401" s="59"/>
      <c r="D401" s="59"/>
      <c r="E401" s="59"/>
      <c r="F401" s="59"/>
      <c r="G401" s="59"/>
      <c r="H401" s="59"/>
      <c r="I401" s="59"/>
      <c r="J401" s="59"/>
      <c r="K401" s="59"/>
      <c r="L401" s="59"/>
      <c r="M401" s="59"/>
      <c r="N401" s="59"/>
      <c r="O401" s="59"/>
      <c r="P401" s="59"/>
      <c r="Q401" s="59"/>
      <c r="R401" s="59"/>
      <c r="S401" s="59"/>
      <c r="T401" s="59"/>
      <c r="U401" s="59"/>
      <c r="V401" s="59"/>
      <c r="W401" s="59"/>
      <c r="X401" s="59"/>
      <c r="Y401" s="59"/>
      <c r="Z401" s="59"/>
    </row>
    <row r="402" spans="1:26" ht="15.75" customHeight="1">
      <c r="A402" s="187"/>
      <c r="B402" s="59"/>
      <c r="C402" s="59"/>
      <c r="D402" s="59"/>
      <c r="E402" s="59"/>
      <c r="F402" s="59"/>
      <c r="G402" s="59"/>
      <c r="H402" s="59"/>
      <c r="I402" s="59"/>
      <c r="J402" s="59"/>
      <c r="K402" s="59"/>
      <c r="L402" s="59"/>
      <c r="M402" s="59"/>
      <c r="N402" s="59"/>
      <c r="O402" s="59"/>
      <c r="P402" s="59"/>
      <c r="Q402" s="59"/>
      <c r="R402" s="59"/>
      <c r="S402" s="59"/>
      <c r="T402" s="59"/>
      <c r="U402" s="59"/>
      <c r="V402" s="59"/>
      <c r="W402" s="59"/>
      <c r="X402" s="59"/>
      <c r="Y402" s="59"/>
      <c r="Z402" s="59"/>
    </row>
    <row r="403" spans="1:26" ht="15.75" customHeight="1">
      <c r="A403" s="187"/>
      <c r="B403" s="59"/>
      <c r="C403" s="59"/>
      <c r="D403" s="59"/>
      <c r="E403" s="59"/>
      <c r="F403" s="59"/>
      <c r="G403" s="59"/>
      <c r="H403" s="59"/>
      <c r="I403" s="59"/>
      <c r="J403" s="59"/>
      <c r="K403" s="59"/>
      <c r="L403" s="59"/>
      <c r="M403" s="59"/>
      <c r="N403" s="59"/>
      <c r="O403" s="59"/>
      <c r="P403" s="59"/>
      <c r="Q403" s="59"/>
      <c r="R403" s="59"/>
      <c r="S403" s="59"/>
      <c r="T403" s="59"/>
      <c r="U403" s="59"/>
      <c r="V403" s="59"/>
      <c r="W403" s="59"/>
      <c r="X403" s="59"/>
      <c r="Y403" s="59"/>
      <c r="Z403" s="59"/>
    </row>
    <row r="404" spans="1:26" ht="15.75" customHeight="1">
      <c r="A404" s="187"/>
      <c r="B404" s="59"/>
      <c r="C404" s="59"/>
      <c r="D404" s="59"/>
      <c r="E404" s="59"/>
      <c r="F404" s="59"/>
      <c r="G404" s="59"/>
      <c r="H404" s="59"/>
      <c r="I404" s="59"/>
      <c r="J404" s="59"/>
      <c r="K404" s="59"/>
      <c r="L404" s="59"/>
      <c r="M404" s="59"/>
      <c r="N404" s="59"/>
      <c r="O404" s="59"/>
      <c r="P404" s="59"/>
      <c r="Q404" s="59"/>
      <c r="R404" s="59"/>
      <c r="S404" s="59"/>
      <c r="T404" s="59"/>
      <c r="U404" s="59"/>
      <c r="V404" s="59"/>
      <c r="W404" s="59"/>
      <c r="X404" s="59"/>
      <c r="Y404" s="59"/>
      <c r="Z404" s="59"/>
    </row>
    <row r="405" spans="1:26" ht="15.75" customHeight="1">
      <c r="A405" s="187"/>
      <c r="B405" s="59"/>
      <c r="C405" s="59"/>
      <c r="D405" s="59"/>
      <c r="E405" s="59"/>
      <c r="F405" s="59"/>
      <c r="G405" s="59"/>
      <c r="H405" s="59"/>
      <c r="I405" s="59"/>
      <c r="J405" s="59"/>
      <c r="K405" s="59"/>
      <c r="L405" s="59"/>
      <c r="M405" s="59"/>
      <c r="N405" s="59"/>
      <c r="O405" s="59"/>
      <c r="P405" s="59"/>
      <c r="Q405" s="59"/>
      <c r="R405" s="59"/>
      <c r="S405" s="59"/>
      <c r="T405" s="59"/>
      <c r="U405" s="59"/>
      <c r="V405" s="59"/>
      <c r="W405" s="59"/>
      <c r="X405" s="59"/>
      <c r="Y405" s="59"/>
      <c r="Z405" s="59"/>
    </row>
    <row r="406" spans="1:26" ht="15.75" customHeight="1">
      <c r="A406" s="187"/>
      <c r="B406" s="59"/>
      <c r="C406" s="59"/>
      <c r="D406" s="59"/>
      <c r="E406" s="59"/>
      <c r="F406" s="59"/>
      <c r="G406" s="59"/>
      <c r="H406" s="59"/>
      <c r="I406" s="59"/>
      <c r="J406" s="59"/>
      <c r="K406" s="59"/>
      <c r="L406" s="59"/>
      <c r="M406" s="59"/>
      <c r="N406" s="59"/>
      <c r="O406" s="59"/>
      <c r="P406" s="59"/>
      <c r="Q406" s="59"/>
      <c r="R406" s="59"/>
      <c r="S406" s="59"/>
      <c r="T406" s="59"/>
      <c r="U406" s="59"/>
      <c r="V406" s="59"/>
      <c r="W406" s="59"/>
      <c r="X406" s="59"/>
      <c r="Y406" s="59"/>
      <c r="Z406" s="59"/>
    </row>
    <row r="407" spans="1:26" ht="15.75" customHeight="1">
      <c r="A407" s="187"/>
      <c r="B407" s="59"/>
      <c r="C407" s="59"/>
      <c r="D407" s="59"/>
      <c r="E407" s="59"/>
      <c r="F407" s="59"/>
      <c r="G407" s="59"/>
      <c r="H407" s="59"/>
      <c r="I407" s="59"/>
      <c r="J407" s="59"/>
      <c r="K407" s="59"/>
      <c r="L407" s="59"/>
      <c r="M407" s="59"/>
      <c r="N407" s="59"/>
      <c r="O407" s="59"/>
      <c r="P407" s="59"/>
      <c r="Q407" s="59"/>
      <c r="R407" s="59"/>
      <c r="S407" s="59"/>
      <c r="T407" s="59"/>
      <c r="U407" s="59"/>
      <c r="V407" s="59"/>
      <c r="W407" s="59"/>
      <c r="X407" s="59"/>
      <c r="Y407" s="59"/>
      <c r="Z407" s="59"/>
    </row>
    <row r="408" spans="1:26" ht="15.75" customHeight="1">
      <c r="A408" s="187"/>
      <c r="B408" s="59"/>
      <c r="C408" s="59"/>
      <c r="D408" s="59"/>
      <c r="E408" s="59"/>
      <c r="F408" s="59"/>
      <c r="G408" s="59"/>
      <c r="H408" s="59"/>
      <c r="I408" s="59"/>
      <c r="J408" s="59"/>
      <c r="K408" s="59"/>
      <c r="L408" s="59"/>
      <c r="M408" s="59"/>
      <c r="N408" s="59"/>
      <c r="O408" s="59"/>
      <c r="P408" s="59"/>
      <c r="Q408" s="59"/>
      <c r="R408" s="59"/>
      <c r="S408" s="59"/>
      <c r="T408" s="59"/>
      <c r="U408" s="59"/>
      <c r="V408" s="59"/>
      <c r="W408" s="59"/>
      <c r="X408" s="59"/>
      <c r="Y408" s="59"/>
      <c r="Z408" s="59"/>
    </row>
    <row r="409" spans="1:26" ht="15.75" customHeight="1">
      <c r="A409" s="187"/>
      <c r="B409" s="59"/>
      <c r="C409" s="59"/>
      <c r="D409" s="59"/>
      <c r="E409" s="59"/>
      <c r="F409" s="59"/>
      <c r="G409" s="59"/>
      <c r="H409" s="59"/>
      <c r="I409" s="59"/>
      <c r="J409" s="59"/>
      <c r="K409" s="59"/>
      <c r="L409" s="59"/>
      <c r="M409" s="59"/>
      <c r="N409" s="59"/>
      <c r="O409" s="59"/>
      <c r="P409" s="59"/>
      <c r="Q409" s="59"/>
      <c r="R409" s="59"/>
      <c r="S409" s="59"/>
      <c r="T409" s="59"/>
      <c r="U409" s="59"/>
      <c r="V409" s="59"/>
      <c r="W409" s="59"/>
      <c r="X409" s="59"/>
      <c r="Y409" s="59"/>
      <c r="Z409" s="59"/>
    </row>
    <row r="410" spans="1:26" ht="15.75" customHeight="1">
      <c r="A410" s="187"/>
      <c r="B410" s="59"/>
      <c r="C410" s="59"/>
      <c r="D410" s="59"/>
      <c r="E410" s="59"/>
      <c r="F410" s="59"/>
      <c r="G410" s="59"/>
      <c r="H410" s="59"/>
      <c r="I410" s="59"/>
      <c r="J410" s="59"/>
      <c r="K410" s="59"/>
      <c r="L410" s="59"/>
      <c r="M410" s="59"/>
      <c r="N410" s="59"/>
      <c r="O410" s="59"/>
      <c r="P410" s="59"/>
      <c r="Q410" s="59"/>
      <c r="R410" s="59"/>
      <c r="S410" s="59"/>
      <c r="T410" s="59"/>
      <c r="U410" s="59"/>
      <c r="V410" s="59"/>
      <c r="W410" s="59"/>
      <c r="X410" s="59"/>
      <c r="Y410" s="59"/>
      <c r="Z410" s="59"/>
    </row>
    <row r="411" spans="1:26" ht="15.75" customHeight="1">
      <c r="A411" s="187"/>
      <c r="B411" s="59"/>
      <c r="C411" s="59"/>
      <c r="D411" s="59"/>
      <c r="E411" s="59"/>
      <c r="F411" s="59"/>
      <c r="G411" s="59"/>
      <c r="H411" s="59"/>
      <c r="I411" s="59"/>
      <c r="J411" s="59"/>
      <c r="K411" s="59"/>
      <c r="L411" s="59"/>
      <c r="M411" s="59"/>
      <c r="N411" s="59"/>
      <c r="O411" s="59"/>
      <c r="P411" s="59"/>
      <c r="Q411" s="59"/>
      <c r="R411" s="59"/>
      <c r="S411" s="59"/>
      <c r="T411" s="59"/>
      <c r="U411" s="59"/>
      <c r="V411" s="59"/>
      <c r="W411" s="59"/>
      <c r="X411" s="59"/>
      <c r="Y411" s="59"/>
      <c r="Z411" s="59"/>
    </row>
    <row r="412" spans="1:26" ht="15.75" customHeight="1">
      <c r="A412" s="187"/>
      <c r="B412" s="59"/>
      <c r="C412" s="59"/>
      <c r="D412" s="59"/>
      <c r="E412" s="59"/>
      <c r="F412" s="59"/>
      <c r="G412" s="59"/>
      <c r="H412" s="59"/>
      <c r="I412" s="59"/>
      <c r="J412" s="59"/>
      <c r="K412" s="59"/>
      <c r="L412" s="59"/>
      <c r="M412" s="59"/>
      <c r="N412" s="59"/>
      <c r="O412" s="59"/>
      <c r="P412" s="59"/>
      <c r="Q412" s="59"/>
      <c r="R412" s="59"/>
      <c r="S412" s="59"/>
      <c r="T412" s="59"/>
      <c r="U412" s="59"/>
      <c r="V412" s="59"/>
      <c r="W412" s="59"/>
      <c r="X412" s="59"/>
      <c r="Y412" s="59"/>
      <c r="Z412" s="59"/>
    </row>
    <row r="413" spans="1:26" ht="15.75" customHeight="1">
      <c r="A413" s="187"/>
      <c r="B413" s="59"/>
      <c r="C413" s="59"/>
      <c r="D413" s="59"/>
      <c r="E413" s="59"/>
      <c r="F413" s="59"/>
      <c r="G413" s="59"/>
      <c r="H413" s="59"/>
      <c r="I413" s="59"/>
      <c r="J413" s="59"/>
      <c r="K413" s="59"/>
      <c r="L413" s="59"/>
      <c r="M413" s="59"/>
      <c r="N413" s="59"/>
      <c r="O413" s="59"/>
      <c r="P413" s="59"/>
      <c r="Q413" s="59"/>
      <c r="R413" s="59"/>
      <c r="S413" s="59"/>
      <c r="T413" s="59"/>
      <c r="U413" s="59"/>
      <c r="V413" s="59"/>
      <c r="W413" s="59"/>
      <c r="X413" s="59"/>
      <c r="Y413" s="59"/>
      <c r="Z413" s="59"/>
    </row>
    <row r="414" spans="1:26" ht="15.75" customHeight="1">
      <c r="A414" s="187"/>
      <c r="B414" s="59"/>
      <c r="C414" s="59"/>
      <c r="D414" s="59"/>
      <c r="E414" s="59"/>
      <c r="F414" s="59"/>
      <c r="G414" s="59"/>
      <c r="H414" s="59"/>
      <c r="I414" s="59"/>
      <c r="J414" s="59"/>
      <c r="K414" s="59"/>
      <c r="L414" s="59"/>
      <c r="M414" s="59"/>
      <c r="N414" s="59"/>
      <c r="O414" s="59"/>
      <c r="P414" s="59"/>
      <c r="Q414" s="59"/>
      <c r="R414" s="59"/>
      <c r="S414" s="59"/>
      <c r="T414" s="59"/>
      <c r="U414" s="59"/>
      <c r="V414" s="59"/>
      <c r="W414" s="59"/>
      <c r="X414" s="59"/>
      <c r="Y414" s="59"/>
      <c r="Z414" s="59"/>
    </row>
    <row r="415" spans="1:26" ht="15.75" customHeight="1">
      <c r="A415" s="187"/>
      <c r="B415" s="59"/>
      <c r="C415" s="59"/>
      <c r="D415" s="59"/>
      <c r="E415" s="59"/>
      <c r="F415" s="59"/>
      <c r="G415" s="59"/>
      <c r="H415" s="59"/>
      <c r="I415" s="59"/>
      <c r="J415" s="59"/>
      <c r="K415" s="59"/>
      <c r="L415" s="59"/>
      <c r="M415" s="59"/>
      <c r="N415" s="59"/>
      <c r="O415" s="59"/>
      <c r="P415" s="59"/>
      <c r="Q415" s="59"/>
      <c r="R415" s="59"/>
      <c r="S415" s="59"/>
      <c r="T415" s="59"/>
      <c r="U415" s="59"/>
      <c r="V415" s="59"/>
      <c r="W415" s="59"/>
      <c r="X415" s="59"/>
      <c r="Y415" s="59"/>
      <c r="Z415" s="59"/>
    </row>
    <row r="416" spans="1:26" ht="15.75" customHeight="1">
      <c r="A416" s="187"/>
      <c r="B416" s="59"/>
      <c r="C416" s="59"/>
      <c r="D416" s="59"/>
      <c r="E416" s="59"/>
      <c r="F416" s="59"/>
      <c r="G416" s="59"/>
      <c r="H416" s="59"/>
      <c r="I416" s="59"/>
      <c r="J416" s="59"/>
      <c r="K416" s="59"/>
      <c r="L416" s="59"/>
      <c r="M416" s="59"/>
      <c r="N416" s="59"/>
      <c r="O416" s="59"/>
      <c r="P416" s="59"/>
      <c r="Q416" s="59"/>
      <c r="R416" s="59"/>
      <c r="S416" s="59"/>
      <c r="T416" s="59"/>
      <c r="U416" s="59"/>
      <c r="V416" s="59"/>
      <c r="W416" s="59"/>
      <c r="X416" s="59"/>
      <c r="Y416" s="59"/>
      <c r="Z416" s="59"/>
    </row>
    <row r="417" spans="1:26" ht="15.75" customHeight="1">
      <c r="A417" s="187"/>
      <c r="B417" s="59"/>
      <c r="C417" s="59"/>
      <c r="D417" s="59"/>
      <c r="E417" s="59"/>
      <c r="F417" s="59"/>
      <c r="G417" s="59"/>
      <c r="H417" s="59"/>
      <c r="I417" s="59"/>
      <c r="J417" s="59"/>
      <c r="K417" s="59"/>
      <c r="L417" s="59"/>
      <c r="M417" s="59"/>
      <c r="N417" s="59"/>
      <c r="O417" s="59"/>
      <c r="P417" s="59"/>
      <c r="Q417" s="59"/>
      <c r="R417" s="59"/>
      <c r="S417" s="59"/>
      <c r="T417" s="59"/>
      <c r="U417" s="59"/>
      <c r="V417" s="59"/>
      <c r="W417" s="59"/>
      <c r="X417" s="59"/>
      <c r="Y417" s="59"/>
      <c r="Z417" s="59"/>
    </row>
    <row r="418" spans="1:26" ht="15.75" customHeight="1">
      <c r="A418" s="187"/>
      <c r="B418" s="59"/>
      <c r="C418" s="59"/>
      <c r="D418" s="59"/>
      <c r="E418" s="59"/>
      <c r="F418" s="59"/>
      <c r="G418" s="59"/>
      <c r="H418" s="59"/>
      <c r="I418" s="59"/>
      <c r="J418" s="59"/>
      <c r="K418" s="59"/>
      <c r="L418" s="59"/>
      <c r="M418" s="59"/>
      <c r="N418" s="59"/>
      <c r="O418" s="59"/>
      <c r="P418" s="59"/>
      <c r="Q418" s="59"/>
      <c r="R418" s="59"/>
      <c r="S418" s="59"/>
      <c r="T418" s="59"/>
      <c r="U418" s="59"/>
      <c r="V418" s="59"/>
      <c r="W418" s="59"/>
      <c r="X418" s="59"/>
      <c r="Y418" s="59"/>
      <c r="Z418" s="59"/>
    </row>
    <row r="419" spans="1:26" ht="15.75" customHeight="1">
      <c r="A419" s="187"/>
      <c r="B419" s="59"/>
      <c r="C419" s="59"/>
      <c r="D419" s="59"/>
      <c r="E419" s="59"/>
      <c r="F419" s="59"/>
      <c r="G419" s="59"/>
      <c r="H419" s="59"/>
      <c r="I419" s="59"/>
      <c r="J419" s="59"/>
      <c r="K419" s="59"/>
      <c r="L419" s="59"/>
      <c r="M419" s="59"/>
      <c r="N419" s="59"/>
      <c r="O419" s="59"/>
      <c r="P419" s="59"/>
      <c r="Q419" s="59"/>
      <c r="R419" s="59"/>
      <c r="S419" s="59"/>
      <c r="T419" s="59"/>
      <c r="U419" s="59"/>
      <c r="V419" s="59"/>
      <c r="W419" s="59"/>
      <c r="X419" s="59"/>
      <c r="Y419" s="59"/>
      <c r="Z419" s="59"/>
    </row>
    <row r="420" spans="1:26" ht="15.75" customHeight="1">
      <c r="A420" s="187"/>
      <c r="B420" s="59"/>
      <c r="C420" s="59"/>
      <c r="D420" s="59"/>
      <c r="E420" s="59"/>
      <c r="F420" s="59"/>
      <c r="G420" s="59"/>
      <c r="H420" s="59"/>
      <c r="I420" s="59"/>
      <c r="J420" s="59"/>
      <c r="K420" s="59"/>
      <c r="L420" s="59"/>
      <c r="M420" s="59"/>
      <c r="N420" s="59"/>
      <c r="O420" s="59"/>
      <c r="P420" s="59"/>
      <c r="Q420" s="59"/>
      <c r="R420" s="59"/>
      <c r="S420" s="59"/>
      <c r="T420" s="59"/>
      <c r="U420" s="59"/>
      <c r="V420" s="59"/>
      <c r="W420" s="59"/>
      <c r="X420" s="59"/>
      <c r="Y420" s="59"/>
      <c r="Z420" s="59"/>
    </row>
    <row r="421" spans="1:26" ht="15.75" customHeight="1">
      <c r="A421" s="187"/>
      <c r="B421" s="59"/>
      <c r="C421" s="59"/>
      <c r="D421" s="59"/>
      <c r="E421" s="59"/>
      <c r="F421" s="59"/>
      <c r="G421" s="59"/>
      <c r="H421" s="59"/>
      <c r="I421" s="59"/>
      <c r="J421" s="59"/>
      <c r="K421" s="59"/>
      <c r="L421" s="59"/>
      <c r="M421" s="59"/>
      <c r="N421" s="59"/>
      <c r="O421" s="59"/>
      <c r="P421" s="59"/>
      <c r="Q421" s="59"/>
      <c r="R421" s="59"/>
      <c r="S421" s="59"/>
      <c r="T421" s="59"/>
      <c r="U421" s="59"/>
      <c r="V421" s="59"/>
      <c r="W421" s="59"/>
      <c r="X421" s="59"/>
      <c r="Y421" s="59"/>
      <c r="Z421" s="59"/>
    </row>
    <row r="422" spans="1:26" ht="15.75" customHeight="1">
      <c r="A422" s="187"/>
      <c r="B422" s="59"/>
      <c r="C422" s="59"/>
      <c r="D422" s="59"/>
      <c r="E422" s="59"/>
      <c r="F422" s="59"/>
      <c r="G422" s="59"/>
      <c r="H422" s="59"/>
      <c r="I422" s="59"/>
      <c r="J422" s="59"/>
      <c r="K422" s="59"/>
      <c r="L422" s="59"/>
      <c r="M422" s="59"/>
      <c r="N422" s="59"/>
      <c r="O422" s="59"/>
      <c r="P422" s="59"/>
      <c r="Q422" s="59"/>
      <c r="R422" s="59"/>
      <c r="S422" s="59"/>
      <c r="T422" s="59"/>
      <c r="U422" s="59"/>
      <c r="V422" s="59"/>
      <c r="W422" s="59"/>
      <c r="X422" s="59"/>
      <c r="Y422" s="59"/>
      <c r="Z422" s="59"/>
    </row>
    <row r="423" spans="1:26" ht="15.75" customHeight="1">
      <c r="A423" s="187"/>
      <c r="B423" s="59"/>
      <c r="C423" s="59"/>
      <c r="D423" s="59"/>
      <c r="E423" s="59"/>
      <c r="F423" s="59"/>
      <c r="G423" s="59"/>
      <c r="H423" s="59"/>
      <c r="I423" s="59"/>
      <c r="J423" s="59"/>
      <c r="K423" s="59"/>
      <c r="L423" s="59"/>
      <c r="M423" s="59"/>
      <c r="N423" s="59"/>
      <c r="O423" s="59"/>
      <c r="P423" s="59"/>
      <c r="Q423" s="59"/>
      <c r="R423" s="59"/>
      <c r="S423" s="59"/>
      <c r="T423" s="59"/>
      <c r="U423" s="59"/>
      <c r="V423" s="59"/>
      <c r="W423" s="59"/>
      <c r="X423" s="59"/>
      <c r="Y423" s="59"/>
      <c r="Z423" s="59"/>
    </row>
    <row r="424" spans="1:26" ht="15.75" customHeight="1">
      <c r="A424" s="187"/>
      <c r="B424" s="59"/>
      <c r="C424" s="59"/>
      <c r="D424" s="59"/>
      <c r="E424" s="59"/>
      <c r="F424" s="59"/>
      <c r="G424" s="59"/>
      <c r="H424" s="59"/>
      <c r="I424" s="59"/>
      <c r="J424" s="59"/>
      <c r="K424" s="59"/>
      <c r="L424" s="59"/>
      <c r="M424" s="59"/>
      <c r="N424" s="59"/>
      <c r="O424" s="59"/>
      <c r="P424" s="59"/>
      <c r="Q424" s="59"/>
      <c r="R424" s="59"/>
      <c r="S424" s="59"/>
      <c r="T424" s="59"/>
      <c r="U424" s="59"/>
      <c r="V424" s="59"/>
      <c r="W424" s="59"/>
      <c r="X424" s="59"/>
      <c r="Y424" s="59"/>
      <c r="Z424" s="59"/>
    </row>
    <row r="425" spans="1:26" ht="15.75" customHeight="1">
      <c r="A425" s="187"/>
      <c r="B425" s="59"/>
      <c r="C425" s="59"/>
      <c r="D425" s="59"/>
      <c r="E425" s="59"/>
      <c r="F425" s="59"/>
      <c r="G425" s="59"/>
      <c r="H425" s="59"/>
      <c r="I425" s="59"/>
      <c r="J425" s="59"/>
      <c r="K425" s="59"/>
      <c r="L425" s="59"/>
      <c r="M425" s="59"/>
      <c r="N425" s="59"/>
      <c r="O425" s="59"/>
      <c r="P425" s="59"/>
      <c r="Q425" s="59"/>
      <c r="R425" s="59"/>
      <c r="S425" s="59"/>
      <c r="T425" s="59"/>
      <c r="U425" s="59"/>
      <c r="V425" s="59"/>
      <c r="W425" s="59"/>
      <c r="X425" s="59"/>
      <c r="Y425" s="59"/>
      <c r="Z425" s="59"/>
    </row>
    <row r="426" spans="1:26" ht="15.75" customHeight="1">
      <c r="A426" s="187"/>
      <c r="B426" s="59"/>
      <c r="C426" s="59"/>
      <c r="D426" s="59"/>
      <c r="E426" s="59"/>
      <c r="F426" s="59"/>
      <c r="G426" s="59"/>
      <c r="H426" s="59"/>
      <c r="I426" s="59"/>
      <c r="J426" s="59"/>
      <c r="K426" s="59"/>
      <c r="L426" s="59"/>
      <c r="M426" s="59"/>
      <c r="N426" s="59"/>
      <c r="O426" s="59"/>
      <c r="P426" s="59"/>
      <c r="Q426" s="59"/>
      <c r="R426" s="59"/>
      <c r="S426" s="59"/>
      <c r="T426" s="59"/>
      <c r="U426" s="59"/>
      <c r="V426" s="59"/>
      <c r="W426" s="59"/>
      <c r="X426" s="59"/>
      <c r="Y426" s="59"/>
      <c r="Z426" s="59"/>
    </row>
    <row r="427" spans="1:26" ht="15.75" customHeight="1">
      <c r="A427" s="187"/>
      <c r="B427" s="59"/>
      <c r="C427" s="59"/>
      <c r="D427" s="59"/>
      <c r="E427" s="59"/>
      <c r="F427" s="59"/>
      <c r="G427" s="59"/>
      <c r="H427" s="59"/>
      <c r="I427" s="59"/>
      <c r="J427" s="59"/>
      <c r="K427" s="59"/>
      <c r="L427" s="59"/>
      <c r="M427" s="59"/>
      <c r="N427" s="59"/>
      <c r="O427" s="59"/>
      <c r="P427" s="59"/>
      <c r="Q427" s="59"/>
      <c r="R427" s="59"/>
      <c r="S427" s="59"/>
      <c r="T427" s="59"/>
      <c r="U427" s="59"/>
      <c r="V427" s="59"/>
      <c r="W427" s="59"/>
      <c r="X427" s="59"/>
      <c r="Y427" s="59"/>
      <c r="Z427" s="59"/>
    </row>
    <row r="428" spans="1:26" ht="15.75" customHeight="1">
      <c r="A428" s="187"/>
      <c r="B428" s="59"/>
      <c r="C428" s="59"/>
      <c r="D428" s="59"/>
      <c r="E428" s="59"/>
      <c r="F428" s="59"/>
      <c r="G428" s="59"/>
      <c r="H428" s="59"/>
      <c r="I428" s="59"/>
      <c r="J428" s="59"/>
      <c r="K428" s="59"/>
      <c r="L428" s="59"/>
      <c r="M428" s="59"/>
      <c r="N428" s="59"/>
      <c r="O428" s="59"/>
      <c r="P428" s="59"/>
      <c r="Q428" s="59"/>
      <c r="R428" s="59"/>
      <c r="S428" s="59"/>
      <c r="T428" s="59"/>
      <c r="U428" s="59"/>
      <c r="V428" s="59"/>
      <c r="W428" s="59"/>
      <c r="X428" s="59"/>
      <c r="Y428" s="59"/>
      <c r="Z428" s="59"/>
    </row>
    <row r="429" spans="1:26" ht="15.75" customHeight="1">
      <c r="A429" s="187"/>
      <c r="B429" s="59"/>
      <c r="C429" s="59"/>
      <c r="D429" s="59"/>
      <c r="E429" s="59"/>
      <c r="F429" s="59"/>
      <c r="G429" s="59"/>
      <c r="H429" s="59"/>
      <c r="I429" s="59"/>
      <c r="J429" s="59"/>
      <c r="K429" s="59"/>
      <c r="L429" s="59"/>
      <c r="M429" s="59"/>
      <c r="N429" s="59"/>
      <c r="O429" s="59"/>
      <c r="P429" s="59"/>
      <c r="Q429" s="59"/>
      <c r="R429" s="59"/>
      <c r="S429" s="59"/>
      <c r="T429" s="59"/>
      <c r="U429" s="59"/>
      <c r="V429" s="59"/>
      <c r="W429" s="59"/>
      <c r="X429" s="59"/>
      <c r="Y429" s="59"/>
      <c r="Z429" s="59"/>
    </row>
    <row r="430" spans="1:26" ht="15.75" customHeight="1">
      <c r="A430" s="187"/>
      <c r="B430" s="59"/>
      <c r="C430" s="59"/>
      <c r="D430" s="59"/>
      <c r="E430" s="59"/>
      <c r="F430" s="59"/>
      <c r="G430" s="59"/>
      <c r="H430" s="59"/>
      <c r="I430" s="59"/>
      <c r="J430" s="59"/>
      <c r="K430" s="59"/>
      <c r="L430" s="59"/>
      <c r="M430" s="59"/>
      <c r="N430" s="59"/>
      <c r="O430" s="59"/>
      <c r="P430" s="59"/>
      <c r="Q430" s="59"/>
      <c r="R430" s="59"/>
      <c r="S430" s="59"/>
      <c r="T430" s="59"/>
      <c r="U430" s="59"/>
      <c r="V430" s="59"/>
      <c r="W430" s="59"/>
      <c r="X430" s="59"/>
      <c r="Y430" s="59"/>
      <c r="Z430" s="59"/>
    </row>
    <row r="431" spans="1:26" ht="15.75" customHeight="1">
      <c r="A431" s="187"/>
      <c r="B431" s="59"/>
      <c r="C431" s="59"/>
      <c r="D431" s="59"/>
      <c r="E431" s="59"/>
      <c r="F431" s="59"/>
      <c r="G431" s="59"/>
      <c r="H431" s="59"/>
      <c r="I431" s="59"/>
      <c r="J431" s="59"/>
      <c r="K431" s="59"/>
      <c r="L431" s="59"/>
      <c r="M431" s="59"/>
      <c r="N431" s="59"/>
      <c r="O431" s="59"/>
      <c r="P431" s="59"/>
      <c r="Q431" s="59"/>
      <c r="R431" s="59"/>
      <c r="S431" s="59"/>
      <c r="T431" s="59"/>
      <c r="U431" s="59"/>
      <c r="V431" s="59"/>
      <c r="W431" s="59"/>
      <c r="X431" s="59"/>
      <c r="Y431" s="59"/>
      <c r="Z431" s="59"/>
    </row>
    <row r="432" spans="1:26" ht="15.75" customHeight="1">
      <c r="A432" s="187"/>
      <c r="B432" s="59"/>
      <c r="C432" s="59"/>
      <c r="D432" s="59"/>
      <c r="E432" s="59"/>
      <c r="F432" s="59"/>
      <c r="G432" s="59"/>
      <c r="H432" s="59"/>
      <c r="I432" s="59"/>
      <c r="J432" s="59"/>
      <c r="K432" s="59"/>
      <c r="L432" s="59"/>
      <c r="M432" s="59"/>
      <c r="N432" s="59"/>
      <c r="O432" s="59"/>
      <c r="P432" s="59"/>
      <c r="Q432" s="59"/>
      <c r="R432" s="59"/>
      <c r="S432" s="59"/>
      <c r="T432" s="59"/>
      <c r="U432" s="59"/>
      <c r="V432" s="59"/>
      <c r="W432" s="59"/>
      <c r="X432" s="59"/>
      <c r="Y432" s="59"/>
      <c r="Z432" s="59"/>
    </row>
    <row r="433" spans="1:26" ht="15.75" customHeight="1">
      <c r="A433" s="187"/>
      <c r="B433" s="59"/>
      <c r="C433" s="59"/>
      <c r="D433" s="59"/>
      <c r="E433" s="59"/>
      <c r="F433" s="59"/>
      <c r="G433" s="59"/>
      <c r="H433" s="59"/>
      <c r="I433" s="59"/>
      <c r="J433" s="59"/>
      <c r="K433" s="59"/>
      <c r="L433" s="59"/>
      <c r="M433" s="59"/>
      <c r="N433" s="59"/>
      <c r="O433" s="59"/>
      <c r="P433" s="59"/>
      <c r="Q433" s="59"/>
      <c r="R433" s="59"/>
      <c r="S433" s="59"/>
      <c r="T433" s="59"/>
      <c r="U433" s="59"/>
      <c r="V433" s="59"/>
      <c r="W433" s="59"/>
      <c r="X433" s="59"/>
      <c r="Y433" s="59"/>
      <c r="Z433" s="59"/>
    </row>
    <row r="434" spans="1:26" ht="15.75" customHeight="1">
      <c r="A434" s="187"/>
      <c r="B434" s="59"/>
      <c r="C434" s="59"/>
      <c r="D434" s="59"/>
      <c r="E434" s="59"/>
      <c r="F434" s="59"/>
      <c r="G434" s="59"/>
      <c r="H434" s="59"/>
      <c r="I434" s="59"/>
      <c r="J434" s="59"/>
      <c r="K434" s="59"/>
      <c r="L434" s="59"/>
      <c r="M434" s="59"/>
      <c r="N434" s="59"/>
      <c r="O434" s="59"/>
      <c r="P434" s="59"/>
      <c r="Q434" s="59"/>
      <c r="R434" s="59"/>
      <c r="S434" s="59"/>
      <c r="T434" s="59"/>
      <c r="U434" s="59"/>
      <c r="V434" s="59"/>
      <c r="W434" s="59"/>
      <c r="X434" s="59"/>
      <c r="Y434" s="59"/>
      <c r="Z434" s="59"/>
    </row>
    <row r="435" spans="1:26" ht="15.75" customHeight="1">
      <c r="A435" s="187"/>
      <c r="B435" s="59"/>
      <c r="C435" s="59"/>
      <c r="D435" s="59"/>
      <c r="E435" s="59"/>
      <c r="F435" s="59"/>
      <c r="G435" s="59"/>
      <c r="H435" s="59"/>
      <c r="I435" s="59"/>
      <c r="J435" s="59"/>
      <c r="K435" s="59"/>
      <c r="L435" s="59"/>
      <c r="M435" s="59"/>
      <c r="N435" s="59"/>
      <c r="O435" s="59"/>
      <c r="P435" s="59"/>
      <c r="Q435" s="59"/>
      <c r="R435" s="59"/>
      <c r="S435" s="59"/>
      <c r="T435" s="59"/>
      <c r="U435" s="59"/>
      <c r="V435" s="59"/>
      <c r="W435" s="59"/>
      <c r="X435" s="59"/>
      <c r="Y435" s="59"/>
      <c r="Z435" s="59"/>
    </row>
    <row r="436" spans="1:26" ht="15.75" customHeight="1">
      <c r="A436" s="187"/>
      <c r="B436" s="59"/>
      <c r="C436" s="59"/>
      <c r="D436" s="59"/>
      <c r="E436" s="59"/>
      <c r="F436" s="59"/>
      <c r="G436" s="59"/>
      <c r="H436" s="59"/>
      <c r="I436" s="59"/>
      <c r="J436" s="59"/>
      <c r="K436" s="59"/>
      <c r="L436" s="59"/>
      <c r="M436" s="59"/>
      <c r="N436" s="59"/>
      <c r="O436" s="59"/>
      <c r="P436" s="59"/>
      <c r="Q436" s="59"/>
      <c r="R436" s="59"/>
      <c r="S436" s="59"/>
      <c r="T436" s="59"/>
      <c r="U436" s="59"/>
      <c r="V436" s="59"/>
      <c r="W436" s="59"/>
      <c r="X436" s="59"/>
      <c r="Y436" s="59"/>
      <c r="Z436" s="59"/>
    </row>
    <row r="437" spans="1:26" ht="15.75" customHeight="1">
      <c r="A437" s="187"/>
      <c r="B437" s="59"/>
      <c r="C437" s="59"/>
      <c r="D437" s="59"/>
      <c r="E437" s="59"/>
      <c r="F437" s="59"/>
      <c r="G437" s="59"/>
      <c r="H437" s="59"/>
      <c r="I437" s="59"/>
      <c r="J437" s="59"/>
      <c r="K437" s="59"/>
      <c r="L437" s="59"/>
      <c r="M437" s="59"/>
      <c r="N437" s="59"/>
      <c r="O437" s="59"/>
      <c r="P437" s="59"/>
      <c r="Q437" s="59"/>
      <c r="R437" s="59"/>
      <c r="S437" s="59"/>
      <c r="T437" s="59"/>
      <c r="U437" s="59"/>
      <c r="V437" s="59"/>
      <c r="W437" s="59"/>
      <c r="X437" s="59"/>
      <c r="Y437" s="59"/>
      <c r="Z437" s="59"/>
    </row>
    <row r="438" spans="1:26" ht="15.75" customHeight="1">
      <c r="A438" s="187"/>
      <c r="B438" s="59"/>
      <c r="C438" s="59"/>
      <c r="D438" s="59"/>
      <c r="E438" s="59"/>
      <c r="F438" s="59"/>
      <c r="G438" s="59"/>
      <c r="H438" s="59"/>
      <c r="I438" s="59"/>
      <c r="J438" s="59"/>
      <c r="K438" s="59"/>
      <c r="L438" s="59"/>
      <c r="M438" s="59"/>
      <c r="N438" s="59"/>
      <c r="O438" s="59"/>
      <c r="P438" s="59"/>
      <c r="Q438" s="59"/>
      <c r="R438" s="59"/>
      <c r="S438" s="59"/>
      <c r="T438" s="59"/>
      <c r="U438" s="59"/>
      <c r="V438" s="59"/>
      <c r="W438" s="59"/>
      <c r="X438" s="59"/>
      <c r="Y438" s="59"/>
      <c r="Z438" s="59"/>
    </row>
    <row r="439" spans="1:26" ht="15.75" customHeight="1">
      <c r="A439" s="187"/>
      <c r="B439" s="59"/>
      <c r="C439" s="59"/>
      <c r="D439" s="59"/>
      <c r="E439" s="59"/>
      <c r="F439" s="59"/>
      <c r="G439" s="59"/>
      <c r="H439" s="59"/>
      <c r="I439" s="59"/>
      <c r="J439" s="59"/>
      <c r="K439" s="59"/>
      <c r="L439" s="59"/>
      <c r="M439" s="59"/>
      <c r="N439" s="59"/>
      <c r="O439" s="59"/>
      <c r="P439" s="59"/>
      <c r="Q439" s="59"/>
      <c r="R439" s="59"/>
      <c r="S439" s="59"/>
      <c r="T439" s="59"/>
      <c r="U439" s="59"/>
      <c r="V439" s="59"/>
      <c r="W439" s="59"/>
      <c r="X439" s="59"/>
      <c r="Y439" s="59"/>
      <c r="Z439" s="59"/>
    </row>
    <row r="440" spans="1:26" ht="15.75" customHeight="1">
      <c r="A440" s="187"/>
      <c r="B440" s="59"/>
      <c r="C440" s="59"/>
      <c r="D440" s="59"/>
      <c r="E440" s="59"/>
      <c r="F440" s="59"/>
      <c r="G440" s="59"/>
      <c r="H440" s="59"/>
      <c r="I440" s="59"/>
      <c r="J440" s="59"/>
      <c r="K440" s="59"/>
      <c r="L440" s="59"/>
      <c r="M440" s="59"/>
      <c r="N440" s="59"/>
      <c r="O440" s="59"/>
      <c r="P440" s="59"/>
      <c r="Q440" s="59"/>
      <c r="R440" s="59"/>
      <c r="S440" s="59"/>
      <c r="T440" s="59"/>
      <c r="U440" s="59"/>
      <c r="V440" s="59"/>
      <c r="W440" s="59"/>
      <c r="X440" s="59"/>
      <c r="Y440" s="59"/>
      <c r="Z440" s="59"/>
    </row>
    <row r="441" spans="1:26" ht="15.75" customHeight="1">
      <c r="A441" s="187"/>
      <c r="B441" s="59"/>
      <c r="C441" s="59"/>
      <c r="D441" s="59"/>
      <c r="E441" s="59"/>
      <c r="F441" s="59"/>
      <c r="G441" s="59"/>
      <c r="H441" s="59"/>
      <c r="I441" s="59"/>
      <c r="J441" s="59"/>
      <c r="K441" s="59"/>
      <c r="L441" s="59"/>
      <c r="M441" s="59"/>
      <c r="N441" s="59"/>
      <c r="O441" s="59"/>
      <c r="P441" s="59"/>
      <c r="Q441" s="59"/>
      <c r="R441" s="59"/>
      <c r="S441" s="59"/>
      <c r="T441" s="59"/>
      <c r="U441" s="59"/>
      <c r="V441" s="59"/>
      <c r="W441" s="59"/>
      <c r="X441" s="59"/>
      <c r="Y441" s="59"/>
      <c r="Z441" s="59"/>
    </row>
    <row r="442" spans="1:26" ht="15.75" customHeight="1">
      <c r="A442" s="187"/>
      <c r="B442" s="59"/>
      <c r="C442" s="59"/>
      <c r="D442" s="59"/>
      <c r="E442" s="59"/>
      <c r="F442" s="59"/>
      <c r="G442" s="59"/>
      <c r="H442" s="59"/>
      <c r="I442" s="59"/>
      <c r="J442" s="59"/>
      <c r="K442" s="59"/>
      <c r="L442" s="59"/>
      <c r="M442" s="59"/>
      <c r="N442" s="59"/>
      <c r="O442" s="59"/>
      <c r="P442" s="59"/>
      <c r="Q442" s="59"/>
      <c r="R442" s="59"/>
      <c r="S442" s="59"/>
      <c r="T442" s="59"/>
      <c r="U442" s="59"/>
      <c r="V442" s="59"/>
      <c r="W442" s="59"/>
      <c r="X442" s="59"/>
      <c r="Y442" s="59"/>
      <c r="Z442" s="59"/>
    </row>
    <row r="443" spans="1:26" ht="15.75" customHeight="1">
      <c r="A443" s="187"/>
      <c r="B443" s="59"/>
      <c r="C443" s="59"/>
      <c r="D443" s="59"/>
      <c r="E443" s="59"/>
      <c r="F443" s="59"/>
      <c r="G443" s="59"/>
      <c r="H443" s="59"/>
      <c r="I443" s="59"/>
      <c r="J443" s="59"/>
      <c r="K443" s="59"/>
      <c r="L443" s="59"/>
      <c r="M443" s="59"/>
      <c r="N443" s="59"/>
      <c r="O443" s="59"/>
      <c r="P443" s="59"/>
      <c r="Q443" s="59"/>
      <c r="R443" s="59"/>
      <c r="S443" s="59"/>
      <c r="T443" s="59"/>
      <c r="U443" s="59"/>
      <c r="V443" s="59"/>
      <c r="W443" s="59"/>
      <c r="X443" s="59"/>
      <c r="Y443" s="59"/>
      <c r="Z443" s="59"/>
    </row>
    <row r="444" spans="1:26" ht="15.75" customHeight="1">
      <c r="A444" s="187"/>
      <c r="B444" s="59"/>
      <c r="C444" s="59"/>
      <c r="D444" s="59"/>
      <c r="E444" s="59"/>
      <c r="F444" s="59"/>
      <c r="G444" s="59"/>
      <c r="H444" s="59"/>
      <c r="I444" s="59"/>
      <c r="J444" s="59"/>
      <c r="K444" s="59"/>
      <c r="L444" s="59"/>
      <c r="M444" s="59"/>
      <c r="N444" s="59"/>
      <c r="O444" s="59"/>
      <c r="P444" s="59"/>
      <c r="Q444" s="59"/>
      <c r="R444" s="59"/>
      <c r="S444" s="59"/>
      <c r="T444" s="59"/>
      <c r="U444" s="59"/>
      <c r="V444" s="59"/>
      <c r="W444" s="59"/>
      <c r="X444" s="59"/>
      <c r="Y444" s="59"/>
      <c r="Z444" s="59"/>
    </row>
    <row r="445" spans="1:26" ht="15.75" customHeight="1">
      <c r="A445" s="187"/>
      <c r="B445" s="59"/>
      <c r="C445" s="59"/>
      <c r="D445" s="59"/>
      <c r="E445" s="59"/>
      <c r="F445" s="59"/>
      <c r="G445" s="59"/>
      <c r="H445" s="59"/>
      <c r="I445" s="59"/>
      <c r="J445" s="59"/>
      <c r="K445" s="59"/>
      <c r="L445" s="59"/>
      <c r="M445" s="59"/>
      <c r="N445" s="59"/>
      <c r="O445" s="59"/>
      <c r="P445" s="59"/>
      <c r="Q445" s="59"/>
      <c r="R445" s="59"/>
      <c r="S445" s="59"/>
      <c r="T445" s="59"/>
      <c r="U445" s="59"/>
      <c r="V445" s="59"/>
      <c r="W445" s="59"/>
      <c r="X445" s="59"/>
      <c r="Y445" s="59"/>
      <c r="Z445" s="59"/>
    </row>
    <row r="446" spans="1:26" ht="15.75" customHeight="1">
      <c r="A446" s="187"/>
      <c r="B446" s="59"/>
      <c r="C446" s="59"/>
      <c r="D446" s="59"/>
      <c r="E446" s="59"/>
      <c r="F446" s="59"/>
      <c r="G446" s="59"/>
      <c r="H446" s="59"/>
      <c r="I446" s="59"/>
      <c r="J446" s="59"/>
      <c r="K446" s="59"/>
      <c r="L446" s="59"/>
      <c r="M446" s="59"/>
      <c r="N446" s="59"/>
      <c r="O446" s="59"/>
      <c r="P446" s="59"/>
      <c r="Q446" s="59"/>
      <c r="R446" s="59"/>
      <c r="S446" s="59"/>
      <c r="T446" s="59"/>
      <c r="U446" s="59"/>
      <c r="V446" s="59"/>
      <c r="W446" s="59"/>
      <c r="X446" s="59"/>
      <c r="Y446" s="59"/>
      <c r="Z446" s="59"/>
    </row>
    <row r="447" spans="1:26" ht="15.75" customHeight="1">
      <c r="A447" s="187"/>
      <c r="B447" s="59"/>
      <c r="C447" s="59"/>
      <c r="D447" s="59"/>
      <c r="E447" s="59"/>
      <c r="F447" s="59"/>
      <c r="G447" s="59"/>
      <c r="H447" s="59"/>
      <c r="I447" s="59"/>
      <c r="J447" s="59"/>
      <c r="K447" s="59"/>
      <c r="L447" s="59"/>
      <c r="M447" s="59"/>
      <c r="N447" s="59"/>
      <c r="O447" s="59"/>
      <c r="P447" s="59"/>
      <c r="Q447" s="59"/>
      <c r="R447" s="59"/>
      <c r="S447" s="59"/>
      <c r="T447" s="59"/>
      <c r="U447" s="59"/>
      <c r="V447" s="59"/>
      <c r="W447" s="59"/>
      <c r="X447" s="59"/>
      <c r="Y447" s="59"/>
      <c r="Z447" s="59"/>
    </row>
    <row r="448" spans="1:26" ht="15.75" customHeight="1">
      <c r="A448" s="187"/>
      <c r="B448" s="59"/>
      <c r="C448" s="59"/>
      <c r="D448" s="59"/>
      <c r="E448" s="59"/>
      <c r="F448" s="59"/>
      <c r="G448" s="59"/>
      <c r="H448" s="59"/>
      <c r="I448" s="59"/>
      <c r="J448" s="59"/>
      <c r="K448" s="59"/>
      <c r="L448" s="59"/>
      <c r="M448" s="59"/>
      <c r="N448" s="59"/>
      <c r="O448" s="59"/>
      <c r="P448" s="59"/>
      <c r="Q448" s="59"/>
      <c r="R448" s="59"/>
      <c r="S448" s="59"/>
      <c r="T448" s="59"/>
      <c r="U448" s="59"/>
      <c r="V448" s="59"/>
      <c r="W448" s="59"/>
      <c r="X448" s="59"/>
      <c r="Y448" s="59"/>
      <c r="Z448" s="59"/>
    </row>
    <row r="449" spans="1:26" ht="15.75" customHeight="1">
      <c r="A449" s="187"/>
      <c r="B449" s="59"/>
      <c r="C449" s="59"/>
      <c r="D449" s="59"/>
      <c r="E449" s="59"/>
      <c r="F449" s="59"/>
      <c r="G449" s="59"/>
      <c r="H449" s="59"/>
      <c r="I449" s="59"/>
      <c r="J449" s="59"/>
      <c r="K449" s="59"/>
      <c r="L449" s="59"/>
      <c r="M449" s="59"/>
      <c r="N449" s="59"/>
      <c r="O449" s="59"/>
      <c r="P449" s="59"/>
      <c r="Q449" s="59"/>
      <c r="R449" s="59"/>
      <c r="S449" s="59"/>
      <c r="T449" s="59"/>
      <c r="U449" s="59"/>
      <c r="V449" s="59"/>
      <c r="W449" s="59"/>
      <c r="X449" s="59"/>
      <c r="Y449" s="59"/>
      <c r="Z449" s="59"/>
    </row>
    <row r="450" spans="1:26" ht="15.75" customHeight="1">
      <c r="A450" s="187"/>
      <c r="B450" s="59"/>
      <c r="C450" s="59"/>
      <c r="D450" s="59"/>
      <c r="E450" s="59"/>
      <c r="F450" s="59"/>
      <c r="G450" s="59"/>
      <c r="H450" s="59"/>
      <c r="I450" s="59"/>
      <c r="J450" s="59"/>
      <c r="K450" s="59"/>
      <c r="L450" s="59"/>
      <c r="M450" s="59"/>
      <c r="N450" s="59"/>
      <c r="O450" s="59"/>
      <c r="P450" s="59"/>
      <c r="Q450" s="59"/>
      <c r="R450" s="59"/>
      <c r="S450" s="59"/>
      <c r="T450" s="59"/>
      <c r="U450" s="59"/>
      <c r="V450" s="59"/>
      <c r="W450" s="59"/>
      <c r="X450" s="59"/>
      <c r="Y450" s="59"/>
      <c r="Z450" s="59"/>
    </row>
    <row r="451" spans="1:26" ht="15.75" customHeight="1">
      <c r="A451" s="187"/>
      <c r="B451" s="59"/>
      <c r="C451" s="59"/>
      <c r="D451" s="59"/>
      <c r="E451" s="59"/>
      <c r="F451" s="59"/>
      <c r="G451" s="59"/>
      <c r="H451" s="59"/>
      <c r="I451" s="59"/>
      <c r="J451" s="59"/>
      <c r="K451" s="59"/>
      <c r="L451" s="59"/>
      <c r="M451" s="59"/>
      <c r="N451" s="59"/>
      <c r="O451" s="59"/>
      <c r="P451" s="59"/>
      <c r="Q451" s="59"/>
      <c r="R451" s="59"/>
      <c r="S451" s="59"/>
      <c r="T451" s="59"/>
      <c r="U451" s="59"/>
      <c r="V451" s="59"/>
      <c r="W451" s="59"/>
      <c r="X451" s="59"/>
      <c r="Y451" s="59"/>
      <c r="Z451" s="59"/>
    </row>
    <row r="452" spans="1:26" ht="15.75" customHeight="1">
      <c r="A452" s="187"/>
      <c r="B452" s="59"/>
      <c r="C452" s="59"/>
      <c r="D452" s="59"/>
      <c r="E452" s="59"/>
      <c r="F452" s="59"/>
      <c r="G452" s="59"/>
      <c r="H452" s="59"/>
      <c r="I452" s="59"/>
      <c r="J452" s="59"/>
      <c r="K452" s="59"/>
      <c r="L452" s="59"/>
      <c r="M452" s="59"/>
      <c r="N452" s="59"/>
      <c r="O452" s="59"/>
      <c r="P452" s="59"/>
      <c r="Q452" s="59"/>
      <c r="R452" s="59"/>
      <c r="S452" s="59"/>
      <c r="T452" s="59"/>
      <c r="U452" s="59"/>
      <c r="V452" s="59"/>
      <c r="W452" s="59"/>
      <c r="X452" s="59"/>
      <c r="Y452" s="59"/>
      <c r="Z452" s="59"/>
    </row>
    <row r="453" spans="1:26" ht="15.75" customHeight="1">
      <c r="A453" s="187"/>
      <c r="B453" s="59"/>
      <c r="C453" s="59"/>
      <c r="D453" s="59"/>
      <c r="E453" s="59"/>
      <c r="F453" s="59"/>
      <c r="G453" s="59"/>
      <c r="H453" s="59"/>
      <c r="I453" s="59"/>
      <c r="J453" s="59"/>
      <c r="K453" s="59"/>
      <c r="L453" s="59"/>
      <c r="M453" s="59"/>
      <c r="N453" s="59"/>
      <c r="O453" s="59"/>
      <c r="P453" s="59"/>
      <c r="Q453" s="59"/>
      <c r="R453" s="59"/>
      <c r="S453" s="59"/>
      <c r="T453" s="59"/>
      <c r="U453" s="59"/>
      <c r="V453" s="59"/>
      <c r="W453" s="59"/>
      <c r="X453" s="59"/>
      <c r="Y453" s="59"/>
      <c r="Z453" s="59"/>
    </row>
    <row r="454" spans="1:26" ht="15.75" customHeight="1">
      <c r="A454" s="187"/>
      <c r="B454" s="59"/>
      <c r="C454" s="59"/>
      <c r="D454" s="59"/>
      <c r="E454" s="59"/>
      <c r="F454" s="59"/>
      <c r="G454" s="59"/>
      <c r="H454" s="59"/>
      <c r="I454" s="59"/>
      <c r="J454" s="59"/>
      <c r="K454" s="59"/>
      <c r="L454" s="59"/>
      <c r="M454" s="59"/>
      <c r="N454" s="59"/>
      <c r="O454" s="59"/>
      <c r="P454" s="59"/>
      <c r="Q454" s="59"/>
      <c r="R454" s="59"/>
      <c r="S454" s="59"/>
      <c r="T454" s="59"/>
      <c r="U454" s="59"/>
      <c r="V454" s="59"/>
      <c r="W454" s="59"/>
      <c r="X454" s="59"/>
      <c r="Y454" s="59"/>
      <c r="Z454" s="59"/>
    </row>
    <row r="455" spans="1:26" ht="15.75" customHeight="1">
      <c r="A455" s="187"/>
      <c r="B455" s="59"/>
      <c r="C455" s="59"/>
      <c r="D455" s="59"/>
      <c r="E455" s="59"/>
      <c r="F455" s="59"/>
      <c r="G455" s="59"/>
      <c r="H455" s="59"/>
      <c r="I455" s="59"/>
      <c r="J455" s="59"/>
      <c r="K455" s="59"/>
      <c r="L455" s="59"/>
      <c r="M455" s="59"/>
      <c r="N455" s="59"/>
      <c r="O455" s="59"/>
      <c r="P455" s="59"/>
      <c r="Q455" s="59"/>
      <c r="R455" s="59"/>
      <c r="S455" s="59"/>
      <c r="T455" s="59"/>
      <c r="U455" s="59"/>
      <c r="V455" s="59"/>
      <c r="W455" s="59"/>
      <c r="X455" s="59"/>
      <c r="Y455" s="59"/>
      <c r="Z455" s="59"/>
    </row>
    <row r="456" spans="1:26" ht="15.75" customHeight="1">
      <c r="A456" s="187"/>
      <c r="B456" s="59"/>
      <c r="C456" s="59"/>
      <c r="D456" s="59"/>
      <c r="E456" s="59"/>
      <c r="F456" s="59"/>
      <c r="G456" s="59"/>
      <c r="H456" s="59"/>
      <c r="I456" s="59"/>
      <c r="J456" s="59"/>
      <c r="K456" s="59"/>
      <c r="L456" s="59"/>
      <c r="M456" s="59"/>
      <c r="N456" s="59"/>
      <c r="O456" s="59"/>
      <c r="P456" s="59"/>
      <c r="Q456" s="59"/>
      <c r="R456" s="59"/>
      <c r="S456" s="59"/>
      <c r="T456" s="59"/>
      <c r="U456" s="59"/>
      <c r="V456" s="59"/>
      <c r="W456" s="59"/>
      <c r="X456" s="59"/>
      <c r="Y456" s="59"/>
      <c r="Z456" s="59"/>
    </row>
    <row r="457" spans="1:26" ht="15.75" customHeight="1">
      <c r="A457" s="187"/>
      <c r="B457" s="59"/>
      <c r="C457" s="59"/>
      <c r="D457" s="59"/>
      <c r="E457" s="59"/>
      <c r="F457" s="59"/>
      <c r="G457" s="59"/>
      <c r="H457" s="59"/>
      <c r="I457" s="59"/>
      <c r="J457" s="59"/>
      <c r="K457" s="59"/>
      <c r="L457" s="59"/>
      <c r="M457" s="59"/>
      <c r="N457" s="59"/>
      <c r="O457" s="59"/>
      <c r="P457" s="59"/>
      <c r="Q457" s="59"/>
      <c r="R457" s="59"/>
      <c r="S457" s="59"/>
      <c r="T457" s="59"/>
      <c r="U457" s="59"/>
      <c r="V457" s="59"/>
      <c r="W457" s="59"/>
      <c r="X457" s="59"/>
      <c r="Y457" s="59"/>
      <c r="Z457" s="59"/>
    </row>
    <row r="458" spans="1:26" ht="15.75" customHeight="1">
      <c r="A458" s="187"/>
      <c r="B458" s="59"/>
      <c r="C458" s="59"/>
      <c r="D458" s="59"/>
      <c r="E458" s="59"/>
      <c r="F458" s="59"/>
      <c r="G458" s="59"/>
      <c r="H458" s="59"/>
      <c r="I458" s="59"/>
      <c r="J458" s="59"/>
      <c r="K458" s="59"/>
      <c r="L458" s="59"/>
      <c r="M458" s="59"/>
      <c r="N458" s="59"/>
      <c r="O458" s="59"/>
      <c r="P458" s="59"/>
      <c r="Q458" s="59"/>
      <c r="R458" s="59"/>
      <c r="S458" s="59"/>
      <c r="T458" s="59"/>
      <c r="U458" s="59"/>
      <c r="V458" s="59"/>
      <c r="W458" s="59"/>
      <c r="X458" s="59"/>
      <c r="Y458" s="59"/>
      <c r="Z458" s="59"/>
    </row>
    <row r="459" spans="1:26" ht="15.75" customHeight="1">
      <c r="A459" s="187"/>
      <c r="B459" s="59"/>
      <c r="C459" s="59"/>
      <c r="D459" s="59"/>
      <c r="E459" s="59"/>
      <c r="F459" s="59"/>
      <c r="G459" s="59"/>
      <c r="H459" s="59"/>
      <c r="I459" s="59"/>
      <c r="J459" s="59"/>
      <c r="K459" s="59"/>
      <c r="L459" s="59"/>
      <c r="M459" s="59"/>
      <c r="N459" s="59"/>
      <c r="O459" s="59"/>
      <c r="P459" s="59"/>
      <c r="Q459" s="59"/>
      <c r="R459" s="59"/>
      <c r="S459" s="59"/>
      <c r="T459" s="59"/>
      <c r="U459" s="59"/>
      <c r="V459" s="59"/>
      <c r="W459" s="59"/>
      <c r="X459" s="59"/>
      <c r="Y459" s="59"/>
      <c r="Z459" s="59"/>
    </row>
    <row r="460" spans="1:26" ht="15.75" customHeight="1">
      <c r="A460" s="187"/>
      <c r="B460" s="59"/>
      <c r="C460" s="59"/>
      <c r="D460" s="59"/>
      <c r="E460" s="59"/>
      <c r="F460" s="59"/>
      <c r="G460" s="59"/>
      <c r="H460" s="59"/>
      <c r="I460" s="59"/>
      <c r="J460" s="59"/>
      <c r="K460" s="59"/>
      <c r="L460" s="59"/>
      <c r="M460" s="59"/>
      <c r="N460" s="59"/>
      <c r="O460" s="59"/>
      <c r="P460" s="59"/>
      <c r="Q460" s="59"/>
      <c r="R460" s="59"/>
      <c r="S460" s="59"/>
      <c r="T460" s="59"/>
      <c r="U460" s="59"/>
      <c r="V460" s="59"/>
      <c r="W460" s="59"/>
      <c r="X460" s="59"/>
      <c r="Y460" s="59"/>
      <c r="Z460" s="59"/>
    </row>
    <row r="461" spans="1:26" ht="15.75" customHeight="1">
      <c r="A461" s="187"/>
      <c r="B461" s="59"/>
      <c r="C461" s="59"/>
      <c r="D461" s="59"/>
      <c r="E461" s="59"/>
      <c r="F461" s="59"/>
      <c r="G461" s="59"/>
      <c r="H461" s="59"/>
      <c r="I461" s="59"/>
      <c r="J461" s="59"/>
      <c r="K461" s="59"/>
      <c r="L461" s="59"/>
      <c r="M461" s="59"/>
      <c r="N461" s="59"/>
      <c r="O461" s="59"/>
      <c r="P461" s="59"/>
      <c r="Q461" s="59"/>
      <c r="R461" s="59"/>
      <c r="S461" s="59"/>
      <c r="T461" s="59"/>
      <c r="U461" s="59"/>
      <c r="V461" s="59"/>
      <c r="W461" s="59"/>
      <c r="X461" s="59"/>
      <c r="Y461" s="59"/>
      <c r="Z461" s="59"/>
    </row>
    <row r="462" spans="1:26" ht="15.75" customHeight="1">
      <c r="A462" s="187"/>
      <c r="B462" s="59"/>
      <c r="C462" s="59"/>
      <c r="D462" s="59"/>
      <c r="E462" s="59"/>
      <c r="F462" s="59"/>
      <c r="G462" s="59"/>
      <c r="H462" s="59"/>
      <c r="I462" s="59"/>
      <c r="J462" s="59"/>
      <c r="K462" s="59"/>
      <c r="L462" s="59"/>
      <c r="M462" s="59"/>
      <c r="N462" s="59"/>
      <c r="O462" s="59"/>
      <c r="P462" s="59"/>
      <c r="Q462" s="59"/>
      <c r="R462" s="59"/>
      <c r="S462" s="59"/>
      <c r="T462" s="59"/>
      <c r="U462" s="59"/>
      <c r="V462" s="59"/>
      <c r="W462" s="59"/>
      <c r="X462" s="59"/>
      <c r="Y462" s="59"/>
      <c r="Z462" s="59"/>
    </row>
    <row r="463" spans="1:26" ht="15.75" customHeight="1">
      <c r="A463" s="187"/>
      <c r="B463" s="59"/>
      <c r="C463" s="59"/>
      <c r="D463" s="59"/>
      <c r="E463" s="59"/>
      <c r="F463" s="59"/>
      <c r="G463" s="59"/>
      <c r="H463" s="59"/>
      <c r="I463" s="59"/>
      <c r="J463" s="59"/>
      <c r="K463" s="59"/>
      <c r="L463" s="59"/>
      <c r="M463" s="59"/>
      <c r="N463" s="59"/>
      <c r="O463" s="59"/>
      <c r="P463" s="59"/>
      <c r="Q463" s="59"/>
      <c r="R463" s="59"/>
      <c r="S463" s="59"/>
      <c r="T463" s="59"/>
      <c r="U463" s="59"/>
      <c r="V463" s="59"/>
      <c r="W463" s="59"/>
      <c r="X463" s="59"/>
      <c r="Y463" s="59"/>
      <c r="Z463" s="59"/>
    </row>
    <row r="464" spans="1:26" ht="15.75" customHeight="1">
      <c r="A464" s="187"/>
      <c r="B464" s="59"/>
      <c r="C464" s="59"/>
      <c r="D464" s="59"/>
      <c r="E464" s="59"/>
      <c r="F464" s="59"/>
      <c r="G464" s="59"/>
      <c r="H464" s="59"/>
      <c r="I464" s="59"/>
      <c r="J464" s="59"/>
      <c r="K464" s="59"/>
      <c r="L464" s="59"/>
      <c r="M464" s="59"/>
      <c r="N464" s="59"/>
      <c r="O464" s="59"/>
      <c r="P464" s="59"/>
      <c r="Q464" s="59"/>
      <c r="R464" s="59"/>
      <c r="S464" s="59"/>
      <c r="T464" s="59"/>
      <c r="U464" s="59"/>
      <c r="V464" s="59"/>
      <c r="W464" s="59"/>
      <c r="X464" s="59"/>
      <c r="Y464" s="59"/>
      <c r="Z464" s="59"/>
    </row>
    <row r="465" spans="1:26" ht="15.75" customHeight="1">
      <c r="A465" s="187"/>
      <c r="B465" s="59"/>
      <c r="C465" s="59"/>
      <c r="D465" s="59"/>
      <c r="E465" s="59"/>
      <c r="F465" s="59"/>
      <c r="G465" s="59"/>
      <c r="H465" s="59"/>
      <c r="I465" s="59"/>
      <c r="J465" s="59"/>
      <c r="K465" s="59"/>
      <c r="L465" s="59"/>
      <c r="M465" s="59"/>
      <c r="N465" s="59"/>
      <c r="O465" s="59"/>
      <c r="P465" s="59"/>
      <c r="Q465" s="59"/>
      <c r="R465" s="59"/>
      <c r="S465" s="59"/>
      <c r="T465" s="59"/>
      <c r="U465" s="59"/>
      <c r="V465" s="59"/>
      <c r="W465" s="59"/>
      <c r="X465" s="59"/>
      <c r="Y465" s="59"/>
      <c r="Z465" s="59"/>
    </row>
    <row r="466" spans="1:26" ht="15.75" customHeight="1">
      <c r="A466" s="187"/>
      <c r="B466" s="59"/>
      <c r="C466" s="59"/>
      <c r="D466" s="59"/>
      <c r="E466" s="59"/>
      <c r="F466" s="59"/>
      <c r="G466" s="59"/>
      <c r="H466" s="59"/>
      <c r="I466" s="59"/>
      <c r="J466" s="59"/>
      <c r="K466" s="59"/>
      <c r="L466" s="59"/>
      <c r="M466" s="59"/>
      <c r="N466" s="59"/>
      <c r="O466" s="59"/>
      <c r="P466" s="59"/>
      <c r="Q466" s="59"/>
      <c r="R466" s="59"/>
      <c r="S466" s="59"/>
      <c r="T466" s="59"/>
      <c r="U466" s="59"/>
      <c r="V466" s="59"/>
      <c r="W466" s="59"/>
      <c r="X466" s="59"/>
      <c r="Y466" s="59"/>
      <c r="Z466" s="59"/>
    </row>
    <row r="467" spans="1:26" ht="15.75" customHeight="1">
      <c r="A467" s="187"/>
      <c r="B467" s="59"/>
      <c r="C467" s="59"/>
      <c r="D467" s="59"/>
      <c r="E467" s="59"/>
      <c r="F467" s="59"/>
      <c r="G467" s="59"/>
      <c r="H467" s="59"/>
      <c r="I467" s="59"/>
      <c r="J467" s="59"/>
      <c r="K467" s="59"/>
      <c r="L467" s="59"/>
      <c r="M467" s="59"/>
      <c r="N467" s="59"/>
      <c r="O467" s="59"/>
      <c r="P467" s="59"/>
      <c r="Q467" s="59"/>
      <c r="R467" s="59"/>
      <c r="S467" s="59"/>
      <c r="T467" s="59"/>
      <c r="U467" s="59"/>
      <c r="V467" s="59"/>
      <c r="W467" s="59"/>
      <c r="X467" s="59"/>
      <c r="Y467" s="59"/>
      <c r="Z467" s="59"/>
    </row>
    <row r="468" spans="1:26" ht="15.75" customHeight="1">
      <c r="A468" s="187"/>
      <c r="B468" s="59"/>
      <c r="C468" s="59"/>
      <c r="D468" s="59"/>
      <c r="E468" s="59"/>
      <c r="F468" s="59"/>
      <c r="G468" s="59"/>
      <c r="H468" s="59"/>
      <c r="I468" s="59"/>
      <c r="J468" s="59"/>
      <c r="K468" s="59"/>
      <c r="L468" s="59"/>
      <c r="M468" s="59"/>
      <c r="N468" s="59"/>
      <c r="O468" s="59"/>
      <c r="P468" s="59"/>
      <c r="Q468" s="59"/>
      <c r="R468" s="59"/>
      <c r="S468" s="59"/>
      <c r="T468" s="59"/>
      <c r="U468" s="59"/>
      <c r="V468" s="59"/>
      <c r="W468" s="59"/>
      <c r="X468" s="59"/>
      <c r="Y468" s="59"/>
      <c r="Z468" s="59"/>
    </row>
    <row r="469" spans="1:26" ht="15.75" customHeight="1">
      <c r="A469" s="187"/>
      <c r="B469" s="59"/>
      <c r="C469" s="59"/>
      <c r="D469" s="59"/>
      <c r="E469" s="59"/>
      <c r="F469" s="59"/>
      <c r="G469" s="59"/>
      <c r="H469" s="59"/>
      <c r="I469" s="59"/>
      <c r="J469" s="59"/>
      <c r="K469" s="59"/>
      <c r="L469" s="59"/>
      <c r="M469" s="59"/>
      <c r="N469" s="59"/>
      <c r="O469" s="59"/>
      <c r="P469" s="59"/>
      <c r="Q469" s="59"/>
      <c r="R469" s="59"/>
      <c r="S469" s="59"/>
      <c r="T469" s="59"/>
      <c r="U469" s="59"/>
      <c r="V469" s="59"/>
      <c r="W469" s="59"/>
      <c r="X469" s="59"/>
      <c r="Y469" s="59"/>
      <c r="Z469" s="59"/>
    </row>
    <row r="470" spans="1:26" ht="15.75" customHeight="1">
      <c r="A470" s="187"/>
      <c r="B470" s="59"/>
      <c r="C470" s="59"/>
      <c r="D470" s="59"/>
      <c r="E470" s="59"/>
      <c r="F470" s="59"/>
      <c r="G470" s="59"/>
      <c r="H470" s="59"/>
      <c r="I470" s="59"/>
      <c r="J470" s="59"/>
      <c r="K470" s="59"/>
      <c r="L470" s="59"/>
      <c r="M470" s="59"/>
      <c r="N470" s="59"/>
      <c r="O470" s="59"/>
      <c r="P470" s="59"/>
      <c r="Q470" s="59"/>
      <c r="R470" s="59"/>
      <c r="S470" s="59"/>
      <c r="T470" s="59"/>
      <c r="U470" s="59"/>
      <c r="V470" s="59"/>
      <c r="W470" s="59"/>
      <c r="X470" s="59"/>
      <c r="Y470" s="59"/>
      <c r="Z470" s="59"/>
    </row>
    <row r="471" spans="1:26" ht="15.75" customHeight="1">
      <c r="A471" s="187"/>
      <c r="B471" s="59"/>
      <c r="C471" s="59"/>
      <c r="D471" s="59"/>
      <c r="E471" s="59"/>
      <c r="F471" s="59"/>
      <c r="G471" s="59"/>
      <c r="H471" s="59"/>
      <c r="I471" s="59"/>
      <c r="J471" s="59"/>
      <c r="K471" s="59"/>
      <c r="L471" s="59"/>
      <c r="M471" s="59"/>
      <c r="N471" s="59"/>
      <c r="O471" s="59"/>
      <c r="P471" s="59"/>
      <c r="Q471" s="59"/>
      <c r="R471" s="59"/>
      <c r="S471" s="59"/>
      <c r="T471" s="59"/>
      <c r="U471" s="59"/>
      <c r="V471" s="59"/>
      <c r="W471" s="59"/>
      <c r="X471" s="59"/>
      <c r="Y471" s="59"/>
      <c r="Z471" s="59"/>
    </row>
    <row r="472" spans="1:26" ht="15.75" customHeight="1">
      <c r="A472" s="187"/>
      <c r="B472" s="59"/>
      <c r="C472" s="59"/>
      <c r="D472" s="59"/>
      <c r="E472" s="59"/>
      <c r="F472" s="59"/>
      <c r="G472" s="59"/>
      <c r="H472" s="59"/>
      <c r="I472" s="59"/>
      <c r="J472" s="59"/>
      <c r="K472" s="59"/>
      <c r="L472" s="59"/>
      <c r="M472" s="59"/>
      <c r="N472" s="59"/>
      <c r="O472" s="59"/>
      <c r="P472" s="59"/>
      <c r="Q472" s="59"/>
      <c r="R472" s="59"/>
      <c r="S472" s="59"/>
      <c r="T472" s="59"/>
      <c r="U472" s="59"/>
      <c r="V472" s="59"/>
      <c r="W472" s="59"/>
      <c r="X472" s="59"/>
      <c r="Y472" s="59"/>
      <c r="Z472" s="59"/>
    </row>
    <row r="473" spans="1:26" ht="15.75" customHeight="1">
      <c r="A473" s="187"/>
      <c r="B473" s="59"/>
      <c r="C473" s="59"/>
      <c r="D473" s="59"/>
      <c r="E473" s="59"/>
      <c r="F473" s="59"/>
      <c r="G473" s="59"/>
      <c r="H473" s="59"/>
      <c r="I473" s="59"/>
      <c r="J473" s="59"/>
      <c r="K473" s="59"/>
      <c r="L473" s="59"/>
      <c r="M473" s="59"/>
      <c r="N473" s="59"/>
      <c r="O473" s="59"/>
      <c r="P473" s="59"/>
      <c r="Q473" s="59"/>
      <c r="R473" s="59"/>
      <c r="S473" s="59"/>
      <c r="T473" s="59"/>
      <c r="U473" s="59"/>
      <c r="V473" s="59"/>
      <c r="W473" s="59"/>
      <c r="X473" s="59"/>
      <c r="Y473" s="59"/>
      <c r="Z473" s="59"/>
    </row>
    <row r="474" spans="1:26" ht="15.75" customHeight="1">
      <c r="A474" s="187"/>
      <c r="B474" s="59"/>
      <c r="C474" s="59"/>
      <c r="D474" s="59"/>
      <c r="E474" s="59"/>
      <c r="F474" s="59"/>
      <c r="G474" s="59"/>
      <c r="H474" s="59"/>
      <c r="I474" s="59"/>
      <c r="J474" s="59"/>
      <c r="K474" s="59"/>
      <c r="L474" s="59"/>
      <c r="M474" s="59"/>
      <c r="N474" s="59"/>
      <c r="O474" s="59"/>
      <c r="P474" s="59"/>
      <c r="Q474" s="59"/>
      <c r="R474" s="59"/>
      <c r="S474" s="59"/>
      <c r="T474" s="59"/>
      <c r="U474" s="59"/>
      <c r="V474" s="59"/>
      <c r="W474" s="59"/>
      <c r="X474" s="59"/>
      <c r="Y474" s="59"/>
      <c r="Z474" s="59"/>
    </row>
    <row r="475" spans="1:26" ht="15.75" customHeight="1">
      <c r="A475" s="187"/>
      <c r="B475" s="59"/>
      <c r="C475" s="59"/>
      <c r="D475" s="59"/>
      <c r="E475" s="59"/>
      <c r="F475" s="59"/>
      <c r="G475" s="59"/>
      <c r="H475" s="59"/>
      <c r="I475" s="59"/>
      <c r="J475" s="59"/>
      <c r="K475" s="59"/>
      <c r="L475" s="59"/>
      <c r="M475" s="59"/>
      <c r="N475" s="59"/>
      <c r="O475" s="59"/>
      <c r="P475" s="59"/>
      <c r="Q475" s="59"/>
      <c r="R475" s="59"/>
      <c r="S475" s="59"/>
      <c r="T475" s="59"/>
      <c r="U475" s="59"/>
      <c r="V475" s="59"/>
      <c r="W475" s="59"/>
      <c r="X475" s="59"/>
      <c r="Y475" s="59"/>
      <c r="Z475" s="59"/>
    </row>
    <row r="476" spans="1:26" ht="15.75" customHeight="1">
      <c r="A476" s="187"/>
      <c r="B476" s="59"/>
      <c r="C476" s="59"/>
      <c r="D476" s="59"/>
      <c r="E476" s="59"/>
      <c r="F476" s="59"/>
      <c r="G476" s="59"/>
      <c r="H476" s="59"/>
      <c r="I476" s="59"/>
      <c r="J476" s="59"/>
      <c r="K476" s="59"/>
      <c r="L476" s="59"/>
      <c r="M476" s="59"/>
      <c r="N476" s="59"/>
      <c r="O476" s="59"/>
      <c r="P476" s="59"/>
      <c r="Q476" s="59"/>
      <c r="R476" s="59"/>
      <c r="S476" s="59"/>
      <c r="T476" s="59"/>
      <c r="U476" s="59"/>
      <c r="V476" s="59"/>
      <c r="W476" s="59"/>
      <c r="X476" s="59"/>
      <c r="Y476" s="59"/>
      <c r="Z476" s="59"/>
    </row>
    <row r="477" spans="1:26" ht="15.75" customHeight="1">
      <c r="A477" s="187"/>
      <c r="B477" s="59"/>
      <c r="C477" s="59"/>
      <c r="D477" s="59"/>
      <c r="E477" s="59"/>
      <c r="F477" s="59"/>
      <c r="G477" s="59"/>
      <c r="H477" s="59"/>
      <c r="I477" s="59"/>
      <c r="J477" s="59"/>
      <c r="K477" s="59"/>
      <c r="L477" s="59"/>
      <c r="M477" s="59"/>
      <c r="N477" s="59"/>
      <c r="O477" s="59"/>
      <c r="P477" s="59"/>
      <c r="Q477" s="59"/>
      <c r="R477" s="59"/>
      <c r="S477" s="59"/>
      <c r="T477" s="59"/>
      <c r="U477" s="59"/>
      <c r="V477" s="59"/>
      <c r="W477" s="59"/>
      <c r="X477" s="59"/>
      <c r="Y477" s="59"/>
      <c r="Z477" s="59"/>
    </row>
    <row r="478" spans="1:26" ht="15.75" customHeight="1">
      <c r="A478" s="187"/>
      <c r="B478" s="59"/>
      <c r="C478" s="59"/>
      <c r="D478" s="59"/>
      <c r="E478" s="59"/>
      <c r="F478" s="59"/>
      <c r="G478" s="59"/>
      <c r="H478" s="59"/>
      <c r="I478" s="59"/>
      <c r="J478" s="59"/>
      <c r="K478" s="59"/>
      <c r="L478" s="59"/>
      <c r="M478" s="59"/>
      <c r="N478" s="59"/>
      <c r="O478" s="59"/>
      <c r="P478" s="59"/>
      <c r="Q478" s="59"/>
      <c r="R478" s="59"/>
      <c r="S478" s="59"/>
      <c r="T478" s="59"/>
      <c r="U478" s="59"/>
      <c r="V478" s="59"/>
      <c r="W478" s="59"/>
      <c r="X478" s="59"/>
      <c r="Y478" s="59"/>
      <c r="Z478" s="59"/>
    </row>
    <row r="479" spans="1:26" ht="15.75" customHeight="1">
      <c r="A479" s="187"/>
      <c r="B479" s="59"/>
      <c r="C479" s="59"/>
      <c r="D479" s="59"/>
      <c r="E479" s="59"/>
      <c r="F479" s="59"/>
      <c r="G479" s="59"/>
      <c r="H479" s="59"/>
      <c r="I479" s="59"/>
      <c r="J479" s="59"/>
      <c r="K479" s="59"/>
      <c r="L479" s="59"/>
      <c r="M479" s="59"/>
      <c r="N479" s="59"/>
      <c r="O479" s="59"/>
      <c r="P479" s="59"/>
      <c r="Q479" s="59"/>
      <c r="R479" s="59"/>
      <c r="S479" s="59"/>
      <c r="T479" s="59"/>
      <c r="U479" s="59"/>
      <c r="V479" s="59"/>
      <c r="W479" s="59"/>
      <c r="X479" s="59"/>
      <c r="Y479" s="59"/>
      <c r="Z479" s="59"/>
    </row>
    <row r="480" spans="1:26" ht="15.75" customHeight="1">
      <c r="A480" s="187"/>
      <c r="B480" s="59"/>
      <c r="C480" s="59"/>
      <c r="D480" s="59"/>
      <c r="E480" s="59"/>
      <c r="F480" s="59"/>
      <c r="G480" s="59"/>
      <c r="H480" s="59"/>
      <c r="I480" s="59"/>
      <c r="J480" s="59"/>
      <c r="K480" s="59"/>
      <c r="L480" s="59"/>
      <c r="M480" s="59"/>
      <c r="N480" s="59"/>
      <c r="O480" s="59"/>
      <c r="P480" s="59"/>
      <c r="Q480" s="59"/>
      <c r="R480" s="59"/>
      <c r="S480" s="59"/>
      <c r="T480" s="59"/>
      <c r="U480" s="59"/>
      <c r="V480" s="59"/>
      <c r="W480" s="59"/>
      <c r="X480" s="59"/>
      <c r="Y480" s="59"/>
      <c r="Z480" s="59"/>
    </row>
    <row r="481" spans="1:26" ht="15.75" customHeight="1">
      <c r="A481" s="187"/>
      <c r="B481" s="59"/>
      <c r="C481" s="59"/>
      <c r="D481" s="59"/>
      <c r="E481" s="59"/>
      <c r="F481" s="59"/>
      <c r="G481" s="59"/>
      <c r="H481" s="59"/>
      <c r="I481" s="59"/>
      <c r="J481" s="59"/>
      <c r="K481" s="59"/>
      <c r="L481" s="59"/>
      <c r="M481" s="59"/>
      <c r="N481" s="59"/>
      <c r="O481" s="59"/>
      <c r="P481" s="59"/>
      <c r="Q481" s="59"/>
      <c r="R481" s="59"/>
      <c r="S481" s="59"/>
      <c r="T481" s="59"/>
      <c r="U481" s="59"/>
      <c r="V481" s="59"/>
      <c r="W481" s="59"/>
      <c r="X481" s="59"/>
      <c r="Y481" s="59"/>
      <c r="Z481" s="59"/>
    </row>
    <row r="482" spans="1:26" ht="15.75" customHeight="1">
      <c r="A482" s="187"/>
      <c r="B482" s="59"/>
      <c r="C482" s="59"/>
      <c r="D482" s="59"/>
      <c r="E482" s="59"/>
      <c r="F482" s="59"/>
      <c r="G482" s="59"/>
      <c r="H482" s="59"/>
      <c r="I482" s="59"/>
      <c r="J482" s="59"/>
      <c r="K482" s="59"/>
      <c r="L482" s="59"/>
      <c r="M482" s="59"/>
      <c r="N482" s="59"/>
      <c r="O482" s="59"/>
      <c r="P482" s="59"/>
      <c r="Q482" s="59"/>
      <c r="R482" s="59"/>
      <c r="S482" s="59"/>
      <c r="T482" s="59"/>
      <c r="U482" s="59"/>
      <c r="V482" s="59"/>
      <c r="W482" s="59"/>
      <c r="X482" s="59"/>
      <c r="Y482" s="59"/>
      <c r="Z482" s="59"/>
    </row>
    <row r="483" spans="1:26" ht="15.75" customHeight="1">
      <c r="A483" s="187"/>
      <c r="B483" s="59"/>
      <c r="C483" s="59"/>
      <c r="D483" s="59"/>
      <c r="E483" s="59"/>
      <c r="F483" s="59"/>
      <c r="G483" s="59"/>
      <c r="H483" s="59"/>
      <c r="I483" s="59"/>
      <c r="J483" s="59"/>
      <c r="K483" s="59"/>
      <c r="L483" s="59"/>
      <c r="M483" s="59"/>
      <c r="N483" s="59"/>
      <c r="O483" s="59"/>
      <c r="P483" s="59"/>
      <c r="Q483" s="59"/>
      <c r="R483" s="59"/>
      <c r="S483" s="59"/>
      <c r="T483" s="59"/>
      <c r="U483" s="59"/>
      <c r="V483" s="59"/>
      <c r="W483" s="59"/>
      <c r="X483" s="59"/>
      <c r="Y483" s="59"/>
      <c r="Z483" s="59"/>
    </row>
    <row r="484" spans="1:26" ht="15.75" customHeight="1">
      <c r="A484" s="187"/>
      <c r="B484" s="59"/>
      <c r="C484" s="59"/>
      <c r="D484" s="59"/>
      <c r="E484" s="59"/>
      <c r="F484" s="59"/>
      <c r="G484" s="59"/>
      <c r="H484" s="59"/>
      <c r="I484" s="59"/>
      <c r="J484" s="59"/>
      <c r="K484" s="59"/>
      <c r="L484" s="59"/>
      <c r="M484" s="59"/>
      <c r="N484" s="59"/>
      <c r="O484" s="59"/>
      <c r="P484" s="59"/>
      <c r="Q484" s="59"/>
      <c r="R484" s="59"/>
      <c r="S484" s="59"/>
      <c r="T484" s="59"/>
      <c r="U484" s="59"/>
      <c r="V484" s="59"/>
      <c r="W484" s="59"/>
      <c r="X484" s="59"/>
      <c r="Y484" s="59"/>
      <c r="Z484" s="59"/>
    </row>
    <row r="485" spans="1:26" ht="15.75" customHeight="1">
      <c r="A485" s="187"/>
      <c r="B485" s="59"/>
      <c r="C485" s="59"/>
      <c r="D485" s="59"/>
      <c r="E485" s="59"/>
      <c r="F485" s="59"/>
      <c r="G485" s="59"/>
      <c r="H485" s="59"/>
      <c r="I485" s="59"/>
      <c r="J485" s="59"/>
      <c r="K485" s="59"/>
      <c r="L485" s="59"/>
      <c r="M485" s="59"/>
      <c r="N485" s="59"/>
      <c r="O485" s="59"/>
      <c r="P485" s="59"/>
      <c r="Q485" s="59"/>
      <c r="R485" s="59"/>
      <c r="S485" s="59"/>
      <c r="T485" s="59"/>
      <c r="U485" s="59"/>
      <c r="V485" s="59"/>
      <c r="W485" s="59"/>
      <c r="X485" s="59"/>
      <c r="Y485" s="59"/>
      <c r="Z485" s="59"/>
    </row>
    <row r="486" spans="1:26" ht="15.75" customHeight="1">
      <c r="A486" s="187"/>
      <c r="B486" s="59"/>
      <c r="C486" s="59"/>
      <c r="D486" s="59"/>
      <c r="E486" s="59"/>
      <c r="F486" s="59"/>
      <c r="G486" s="59"/>
      <c r="H486" s="59"/>
      <c r="I486" s="59"/>
      <c r="J486" s="59"/>
      <c r="K486" s="59"/>
      <c r="L486" s="59"/>
      <c r="M486" s="59"/>
      <c r="N486" s="59"/>
      <c r="O486" s="59"/>
      <c r="P486" s="59"/>
      <c r="Q486" s="59"/>
      <c r="R486" s="59"/>
      <c r="S486" s="59"/>
      <c r="T486" s="59"/>
      <c r="U486" s="59"/>
      <c r="V486" s="59"/>
      <c r="W486" s="59"/>
      <c r="X486" s="59"/>
      <c r="Y486" s="59"/>
      <c r="Z486" s="59"/>
    </row>
    <row r="487" spans="1:26" ht="15.75" customHeight="1">
      <c r="A487" s="187"/>
      <c r="B487" s="59"/>
      <c r="C487" s="59"/>
      <c r="D487" s="59"/>
      <c r="E487" s="59"/>
      <c r="F487" s="59"/>
      <c r="G487" s="59"/>
      <c r="H487" s="59"/>
      <c r="I487" s="59"/>
      <c r="J487" s="59"/>
      <c r="K487" s="59"/>
      <c r="L487" s="59"/>
      <c r="M487" s="59"/>
      <c r="N487" s="59"/>
      <c r="O487" s="59"/>
      <c r="P487" s="59"/>
      <c r="Q487" s="59"/>
      <c r="R487" s="59"/>
      <c r="S487" s="59"/>
      <c r="T487" s="59"/>
      <c r="U487" s="59"/>
      <c r="V487" s="59"/>
      <c r="W487" s="59"/>
      <c r="X487" s="59"/>
      <c r="Y487" s="59"/>
      <c r="Z487" s="59"/>
    </row>
    <row r="488" spans="1:26" ht="15.75" customHeight="1">
      <c r="A488" s="187"/>
      <c r="B488" s="59"/>
      <c r="C488" s="59"/>
      <c r="D488" s="59"/>
      <c r="E488" s="59"/>
      <c r="F488" s="59"/>
      <c r="G488" s="59"/>
      <c r="H488" s="59"/>
      <c r="I488" s="59"/>
      <c r="J488" s="59"/>
      <c r="K488" s="59"/>
      <c r="L488" s="59"/>
      <c r="M488" s="59"/>
      <c r="N488" s="59"/>
      <c r="O488" s="59"/>
      <c r="P488" s="59"/>
      <c r="Q488" s="59"/>
      <c r="R488" s="59"/>
      <c r="S488" s="59"/>
      <c r="T488" s="59"/>
      <c r="U488" s="59"/>
      <c r="V488" s="59"/>
      <c r="W488" s="59"/>
      <c r="X488" s="59"/>
      <c r="Y488" s="59"/>
      <c r="Z488" s="59"/>
    </row>
    <row r="489" spans="1:26" ht="15.75" customHeight="1">
      <c r="A489" s="187"/>
      <c r="B489" s="59"/>
      <c r="C489" s="59"/>
      <c r="D489" s="59"/>
      <c r="E489" s="59"/>
      <c r="F489" s="59"/>
      <c r="G489" s="59"/>
      <c r="H489" s="59"/>
      <c r="I489" s="59"/>
      <c r="J489" s="59"/>
      <c r="K489" s="59"/>
      <c r="L489" s="59"/>
      <c r="M489" s="59"/>
      <c r="N489" s="59"/>
      <c r="O489" s="59"/>
      <c r="P489" s="59"/>
      <c r="Q489" s="59"/>
      <c r="R489" s="59"/>
      <c r="S489" s="59"/>
      <c r="T489" s="59"/>
      <c r="U489" s="59"/>
      <c r="V489" s="59"/>
      <c r="W489" s="59"/>
      <c r="X489" s="59"/>
      <c r="Y489" s="59"/>
      <c r="Z489" s="59"/>
    </row>
    <row r="490" spans="1:26" ht="15.75" customHeight="1">
      <c r="A490" s="187"/>
      <c r="B490" s="59"/>
      <c r="C490" s="59"/>
      <c r="D490" s="59"/>
      <c r="E490" s="59"/>
      <c r="F490" s="59"/>
      <c r="G490" s="59"/>
      <c r="H490" s="59"/>
      <c r="I490" s="59"/>
      <c r="J490" s="59"/>
      <c r="K490" s="59"/>
      <c r="L490" s="59"/>
      <c r="M490" s="59"/>
      <c r="N490" s="59"/>
      <c r="O490" s="59"/>
      <c r="P490" s="59"/>
      <c r="Q490" s="59"/>
      <c r="R490" s="59"/>
      <c r="S490" s="59"/>
      <c r="T490" s="59"/>
      <c r="U490" s="59"/>
      <c r="V490" s="59"/>
      <c r="W490" s="59"/>
      <c r="X490" s="59"/>
      <c r="Y490" s="59"/>
      <c r="Z490" s="59"/>
    </row>
    <row r="491" spans="1:26" ht="15.75" customHeight="1">
      <c r="A491" s="187"/>
      <c r="B491" s="59"/>
      <c r="C491" s="59"/>
      <c r="D491" s="59"/>
      <c r="E491" s="59"/>
      <c r="F491" s="59"/>
      <c r="G491" s="59"/>
      <c r="H491" s="59"/>
      <c r="I491" s="59"/>
      <c r="J491" s="59"/>
      <c r="K491" s="59"/>
      <c r="L491" s="59"/>
      <c r="M491" s="59"/>
      <c r="N491" s="59"/>
      <c r="O491" s="59"/>
      <c r="P491" s="59"/>
      <c r="Q491" s="59"/>
      <c r="R491" s="59"/>
      <c r="S491" s="59"/>
      <c r="T491" s="59"/>
      <c r="U491" s="59"/>
      <c r="V491" s="59"/>
      <c r="W491" s="59"/>
      <c r="X491" s="59"/>
      <c r="Y491" s="59"/>
      <c r="Z491" s="59"/>
    </row>
    <row r="492" spans="1:26" ht="15.75" customHeight="1">
      <c r="A492" s="187"/>
      <c r="B492" s="59"/>
      <c r="C492" s="59"/>
      <c r="D492" s="59"/>
      <c r="E492" s="59"/>
      <c r="F492" s="59"/>
      <c r="G492" s="59"/>
      <c r="H492" s="59"/>
      <c r="I492" s="59"/>
      <c r="J492" s="59"/>
      <c r="K492" s="59"/>
      <c r="L492" s="59"/>
      <c r="M492" s="59"/>
      <c r="N492" s="59"/>
      <c r="O492" s="59"/>
      <c r="P492" s="59"/>
      <c r="Q492" s="59"/>
      <c r="R492" s="59"/>
      <c r="S492" s="59"/>
      <c r="T492" s="59"/>
      <c r="U492" s="59"/>
      <c r="V492" s="59"/>
      <c r="W492" s="59"/>
      <c r="X492" s="59"/>
      <c r="Y492" s="59"/>
      <c r="Z492" s="59"/>
    </row>
    <row r="493" spans="1:26" ht="15.75" customHeight="1">
      <c r="A493" s="187"/>
      <c r="B493" s="59"/>
      <c r="C493" s="59"/>
      <c r="D493" s="59"/>
      <c r="E493" s="59"/>
      <c r="F493" s="59"/>
      <c r="G493" s="59"/>
      <c r="H493" s="59"/>
      <c r="I493" s="59"/>
      <c r="J493" s="59"/>
      <c r="K493" s="59"/>
      <c r="L493" s="59"/>
      <c r="M493" s="59"/>
      <c r="N493" s="59"/>
      <c r="O493" s="59"/>
      <c r="P493" s="59"/>
      <c r="Q493" s="59"/>
      <c r="R493" s="59"/>
      <c r="S493" s="59"/>
      <c r="T493" s="59"/>
      <c r="U493" s="59"/>
      <c r="V493" s="59"/>
      <c r="W493" s="59"/>
      <c r="X493" s="59"/>
      <c r="Y493" s="59"/>
      <c r="Z493" s="59"/>
    </row>
    <row r="494" spans="1:26" ht="15.75" customHeight="1">
      <c r="A494" s="187"/>
      <c r="B494" s="59"/>
      <c r="C494" s="59"/>
      <c r="D494" s="59"/>
      <c r="E494" s="59"/>
      <c r="F494" s="59"/>
      <c r="G494" s="59"/>
      <c r="H494" s="59"/>
      <c r="I494" s="59"/>
      <c r="J494" s="59"/>
      <c r="K494" s="59"/>
      <c r="L494" s="59"/>
      <c r="M494" s="59"/>
      <c r="N494" s="59"/>
      <c r="O494" s="59"/>
      <c r="P494" s="59"/>
      <c r="Q494" s="59"/>
      <c r="R494" s="59"/>
      <c r="S494" s="59"/>
      <c r="T494" s="59"/>
      <c r="U494" s="59"/>
      <c r="V494" s="59"/>
      <c r="W494" s="59"/>
      <c r="X494" s="59"/>
      <c r="Y494" s="59"/>
      <c r="Z494" s="59"/>
    </row>
    <row r="495" spans="1:26" ht="15.75" customHeight="1">
      <c r="A495" s="187"/>
      <c r="B495" s="59"/>
      <c r="C495" s="59"/>
      <c r="D495" s="59"/>
      <c r="E495" s="59"/>
      <c r="F495" s="59"/>
      <c r="G495" s="59"/>
      <c r="H495" s="59"/>
      <c r="I495" s="59"/>
      <c r="J495" s="59"/>
      <c r="K495" s="59"/>
      <c r="L495" s="59"/>
      <c r="M495" s="59"/>
      <c r="N495" s="59"/>
      <c r="O495" s="59"/>
      <c r="P495" s="59"/>
      <c r="Q495" s="59"/>
      <c r="R495" s="59"/>
      <c r="S495" s="59"/>
      <c r="T495" s="59"/>
      <c r="U495" s="59"/>
      <c r="V495" s="59"/>
      <c r="W495" s="59"/>
      <c r="X495" s="59"/>
      <c r="Y495" s="59"/>
      <c r="Z495" s="59"/>
    </row>
    <row r="496" spans="1:26" ht="15.75" customHeight="1">
      <c r="A496" s="187"/>
      <c r="B496" s="59"/>
      <c r="C496" s="59"/>
      <c r="D496" s="59"/>
      <c r="E496" s="59"/>
      <c r="F496" s="59"/>
      <c r="G496" s="59"/>
      <c r="H496" s="59"/>
      <c r="I496" s="59"/>
      <c r="J496" s="59"/>
      <c r="K496" s="59"/>
      <c r="L496" s="59"/>
      <c r="M496" s="59"/>
      <c r="N496" s="59"/>
      <c r="O496" s="59"/>
      <c r="P496" s="59"/>
      <c r="Q496" s="59"/>
      <c r="R496" s="59"/>
      <c r="S496" s="59"/>
      <c r="T496" s="59"/>
      <c r="U496" s="59"/>
      <c r="V496" s="59"/>
      <c r="W496" s="59"/>
      <c r="X496" s="59"/>
      <c r="Y496" s="59"/>
      <c r="Z496" s="59"/>
    </row>
    <row r="497" spans="1:26" ht="15.75" customHeight="1">
      <c r="A497" s="187"/>
      <c r="B497" s="59"/>
      <c r="C497" s="59"/>
      <c r="D497" s="59"/>
      <c r="E497" s="59"/>
      <c r="F497" s="59"/>
      <c r="G497" s="59"/>
      <c r="H497" s="59"/>
      <c r="I497" s="59"/>
      <c r="J497" s="59"/>
      <c r="K497" s="59"/>
      <c r="L497" s="59"/>
      <c r="M497" s="59"/>
      <c r="N497" s="59"/>
      <c r="O497" s="59"/>
      <c r="P497" s="59"/>
      <c r="Q497" s="59"/>
      <c r="R497" s="59"/>
      <c r="S497" s="59"/>
      <c r="T497" s="59"/>
      <c r="U497" s="59"/>
      <c r="V497" s="59"/>
      <c r="W497" s="59"/>
      <c r="X497" s="59"/>
      <c r="Y497" s="59"/>
      <c r="Z497" s="59"/>
    </row>
    <row r="498" spans="1:26" ht="15.75" customHeight="1">
      <c r="A498" s="187"/>
      <c r="B498" s="59"/>
      <c r="C498" s="59"/>
      <c r="D498" s="59"/>
      <c r="E498" s="59"/>
      <c r="F498" s="59"/>
      <c r="G498" s="59"/>
      <c r="H498" s="59"/>
      <c r="I498" s="59"/>
      <c r="J498" s="59"/>
      <c r="K498" s="59"/>
      <c r="L498" s="59"/>
      <c r="M498" s="59"/>
      <c r="N498" s="59"/>
      <c r="O498" s="59"/>
      <c r="P498" s="59"/>
      <c r="Q498" s="59"/>
      <c r="R498" s="59"/>
      <c r="S498" s="59"/>
      <c r="T498" s="59"/>
      <c r="U498" s="59"/>
      <c r="V498" s="59"/>
      <c r="W498" s="59"/>
      <c r="X498" s="59"/>
      <c r="Y498" s="59"/>
      <c r="Z498" s="59"/>
    </row>
    <row r="499" spans="1:26" ht="15.75" customHeight="1">
      <c r="A499" s="187"/>
      <c r="B499" s="59"/>
      <c r="C499" s="59"/>
      <c r="D499" s="59"/>
      <c r="E499" s="59"/>
      <c r="F499" s="59"/>
      <c r="G499" s="59"/>
      <c r="H499" s="59"/>
      <c r="I499" s="59"/>
      <c r="J499" s="59"/>
      <c r="K499" s="59"/>
      <c r="L499" s="59"/>
      <c r="M499" s="59"/>
      <c r="N499" s="59"/>
      <c r="O499" s="59"/>
      <c r="P499" s="59"/>
      <c r="Q499" s="59"/>
      <c r="R499" s="59"/>
      <c r="S499" s="59"/>
      <c r="T499" s="59"/>
      <c r="U499" s="59"/>
      <c r="V499" s="59"/>
      <c r="W499" s="59"/>
      <c r="X499" s="59"/>
      <c r="Y499" s="59"/>
      <c r="Z499" s="59"/>
    </row>
    <row r="500" spans="1:26" ht="15.75" customHeight="1">
      <c r="A500" s="187"/>
      <c r="B500" s="59"/>
      <c r="C500" s="59"/>
      <c r="D500" s="59"/>
      <c r="E500" s="59"/>
      <c r="F500" s="59"/>
      <c r="G500" s="59"/>
      <c r="H500" s="59"/>
      <c r="I500" s="59"/>
      <c r="J500" s="59"/>
      <c r="K500" s="59"/>
      <c r="L500" s="59"/>
      <c r="M500" s="59"/>
      <c r="N500" s="59"/>
      <c r="O500" s="59"/>
      <c r="P500" s="59"/>
      <c r="Q500" s="59"/>
      <c r="R500" s="59"/>
      <c r="S500" s="59"/>
      <c r="T500" s="59"/>
      <c r="U500" s="59"/>
      <c r="V500" s="59"/>
      <c r="W500" s="59"/>
      <c r="X500" s="59"/>
      <c r="Y500" s="59"/>
      <c r="Z500" s="59"/>
    </row>
    <row r="501" spans="1:26" ht="15.75" customHeight="1">
      <c r="A501" s="187"/>
      <c r="B501" s="59"/>
      <c r="C501" s="59"/>
      <c r="D501" s="59"/>
      <c r="E501" s="59"/>
      <c r="F501" s="59"/>
      <c r="G501" s="59"/>
      <c r="H501" s="59"/>
      <c r="I501" s="59"/>
      <c r="J501" s="59"/>
      <c r="K501" s="59"/>
      <c r="L501" s="59"/>
      <c r="M501" s="59"/>
      <c r="N501" s="59"/>
      <c r="O501" s="59"/>
      <c r="P501" s="59"/>
      <c r="Q501" s="59"/>
      <c r="R501" s="59"/>
      <c r="S501" s="59"/>
      <c r="T501" s="59"/>
      <c r="U501" s="59"/>
      <c r="V501" s="59"/>
      <c r="W501" s="59"/>
      <c r="X501" s="59"/>
      <c r="Y501" s="59"/>
      <c r="Z501" s="59"/>
    </row>
    <row r="502" spans="1:26" ht="15.75" customHeight="1">
      <c r="A502" s="187"/>
      <c r="B502" s="59"/>
      <c r="C502" s="59"/>
      <c r="D502" s="59"/>
      <c r="E502" s="59"/>
      <c r="F502" s="59"/>
      <c r="G502" s="59"/>
      <c r="H502" s="59"/>
      <c r="I502" s="59"/>
      <c r="J502" s="59"/>
      <c r="K502" s="59"/>
      <c r="L502" s="59"/>
      <c r="M502" s="59"/>
      <c r="N502" s="59"/>
      <c r="O502" s="59"/>
      <c r="P502" s="59"/>
      <c r="Q502" s="59"/>
      <c r="R502" s="59"/>
      <c r="S502" s="59"/>
      <c r="T502" s="59"/>
      <c r="U502" s="59"/>
      <c r="V502" s="59"/>
      <c r="W502" s="59"/>
      <c r="X502" s="59"/>
      <c r="Y502" s="59"/>
      <c r="Z502" s="59"/>
    </row>
    <row r="503" spans="1:26" ht="15.75" customHeight="1">
      <c r="A503" s="187"/>
      <c r="B503" s="59"/>
      <c r="C503" s="59"/>
      <c r="D503" s="59"/>
      <c r="E503" s="59"/>
      <c r="F503" s="59"/>
      <c r="G503" s="59"/>
      <c r="H503" s="59"/>
      <c r="I503" s="59"/>
      <c r="J503" s="59"/>
      <c r="K503" s="59"/>
      <c r="L503" s="59"/>
      <c r="M503" s="59"/>
      <c r="N503" s="59"/>
      <c r="O503" s="59"/>
      <c r="P503" s="59"/>
      <c r="Q503" s="59"/>
      <c r="R503" s="59"/>
      <c r="S503" s="59"/>
      <c r="T503" s="59"/>
      <c r="U503" s="59"/>
      <c r="V503" s="59"/>
      <c r="W503" s="59"/>
      <c r="X503" s="59"/>
      <c r="Y503" s="59"/>
      <c r="Z503" s="59"/>
    </row>
    <row r="504" spans="1:26" ht="15.75" customHeight="1">
      <c r="A504" s="187"/>
      <c r="B504" s="59"/>
      <c r="C504" s="59"/>
      <c r="D504" s="59"/>
      <c r="E504" s="59"/>
      <c r="F504" s="59"/>
      <c r="G504" s="59"/>
      <c r="H504" s="59"/>
      <c r="I504" s="59"/>
      <c r="J504" s="59"/>
      <c r="K504" s="59"/>
      <c r="L504" s="59"/>
      <c r="M504" s="59"/>
      <c r="N504" s="59"/>
      <c r="O504" s="59"/>
      <c r="P504" s="59"/>
      <c r="Q504" s="59"/>
      <c r="R504" s="59"/>
      <c r="S504" s="59"/>
      <c r="T504" s="59"/>
      <c r="U504" s="59"/>
      <c r="V504" s="59"/>
      <c r="W504" s="59"/>
      <c r="X504" s="59"/>
      <c r="Y504" s="59"/>
      <c r="Z504" s="59"/>
    </row>
    <row r="505" spans="1:26" ht="15.75" customHeight="1">
      <c r="A505" s="187"/>
      <c r="B505" s="59"/>
      <c r="C505" s="59"/>
      <c r="D505" s="59"/>
      <c r="E505" s="59"/>
      <c r="F505" s="59"/>
      <c r="G505" s="59"/>
      <c r="H505" s="59"/>
      <c r="I505" s="59"/>
      <c r="J505" s="59"/>
      <c r="K505" s="59"/>
      <c r="L505" s="59"/>
      <c r="M505" s="59"/>
      <c r="N505" s="59"/>
      <c r="O505" s="59"/>
      <c r="P505" s="59"/>
      <c r="Q505" s="59"/>
      <c r="R505" s="59"/>
      <c r="S505" s="59"/>
      <c r="T505" s="59"/>
      <c r="U505" s="59"/>
      <c r="V505" s="59"/>
      <c r="W505" s="59"/>
      <c r="X505" s="59"/>
      <c r="Y505" s="59"/>
      <c r="Z505" s="59"/>
    </row>
    <row r="506" spans="1:26" ht="15.75" customHeight="1">
      <c r="A506" s="187"/>
      <c r="B506" s="59"/>
      <c r="C506" s="59"/>
      <c r="D506" s="59"/>
      <c r="E506" s="59"/>
      <c r="F506" s="59"/>
      <c r="G506" s="59"/>
      <c r="H506" s="59"/>
      <c r="I506" s="59"/>
      <c r="J506" s="59"/>
      <c r="K506" s="59"/>
      <c r="L506" s="59"/>
      <c r="M506" s="59"/>
      <c r="N506" s="59"/>
      <c r="O506" s="59"/>
      <c r="P506" s="59"/>
      <c r="Q506" s="59"/>
      <c r="R506" s="59"/>
      <c r="S506" s="59"/>
      <c r="T506" s="59"/>
      <c r="U506" s="59"/>
      <c r="V506" s="59"/>
      <c r="W506" s="59"/>
      <c r="X506" s="59"/>
      <c r="Y506" s="59"/>
      <c r="Z506" s="59"/>
    </row>
    <row r="507" spans="1:26" ht="15.75" customHeight="1">
      <c r="A507" s="187"/>
      <c r="B507" s="59"/>
      <c r="C507" s="59"/>
      <c r="D507" s="59"/>
      <c r="E507" s="59"/>
      <c r="F507" s="59"/>
      <c r="G507" s="59"/>
      <c r="H507" s="59"/>
      <c r="I507" s="59"/>
      <c r="J507" s="59"/>
      <c r="K507" s="59"/>
      <c r="L507" s="59"/>
      <c r="M507" s="59"/>
      <c r="N507" s="59"/>
      <c r="O507" s="59"/>
      <c r="P507" s="59"/>
      <c r="Q507" s="59"/>
      <c r="R507" s="59"/>
      <c r="S507" s="59"/>
      <c r="T507" s="59"/>
      <c r="U507" s="59"/>
      <c r="V507" s="59"/>
      <c r="W507" s="59"/>
      <c r="X507" s="59"/>
      <c r="Y507" s="59"/>
      <c r="Z507" s="59"/>
    </row>
    <row r="508" spans="1:26" ht="15.75" customHeight="1">
      <c r="A508" s="187"/>
      <c r="B508" s="59"/>
      <c r="C508" s="59"/>
      <c r="D508" s="59"/>
      <c r="E508" s="59"/>
      <c r="F508" s="59"/>
      <c r="G508" s="59"/>
      <c r="H508" s="59"/>
      <c r="I508" s="59"/>
      <c r="J508" s="59"/>
      <c r="K508" s="59"/>
      <c r="L508" s="59"/>
      <c r="M508" s="59"/>
      <c r="N508" s="59"/>
      <c r="O508" s="59"/>
      <c r="P508" s="59"/>
      <c r="Q508" s="59"/>
      <c r="R508" s="59"/>
      <c r="S508" s="59"/>
      <c r="T508" s="59"/>
      <c r="U508" s="59"/>
      <c r="V508" s="59"/>
      <c r="W508" s="59"/>
      <c r="X508" s="59"/>
      <c r="Y508" s="59"/>
      <c r="Z508" s="59"/>
    </row>
    <row r="509" spans="1:26" ht="15.75" customHeight="1">
      <c r="A509" s="187"/>
      <c r="B509" s="59"/>
      <c r="C509" s="59"/>
      <c r="D509" s="59"/>
      <c r="E509" s="59"/>
      <c r="F509" s="59"/>
      <c r="G509" s="59"/>
      <c r="H509" s="59"/>
      <c r="I509" s="59"/>
      <c r="J509" s="59"/>
      <c r="K509" s="59"/>
      <c r="L509" s="59"/>
      <c r="M509" s="59"/>
      <c r="N509" s="59"/>
      <c r="O509" s="59"/>
      <c r="P509" s="59"/>
      <c r="Q509" s="59"/>
      <c r="R509" s="59"/>
      <c r="S509" s="59"/>
      <c r="T509" s="59"/>
      <c r="U509" s="59"/>
      <c r="V509" s="59"/>
      <c r="W509" s="59"/>
      <c r="X509" s="59"/>
      <c r="Y509" s="59"/>
      <c r="Z509" s="59"/>
    </row>
    <row r="510" spans="1:26" ht="15.75" customHeight="1">
      <c r="A510" s="187"/>
      <c r="B510" s="59"/>
      <c r="C510" s="59"/>
      <c r="D510" s="59"/>
      <c r="E510" s="59"/>
      <c r="F510" s="59"/>
      <c r="G510" s="59"/>
      <c r="H510" s="59"/>
      <c r="I510" s="59"/>
      <c r="J510" s="59"/>
      <c r="K510" s="59"/>
      <c r="L510" s="59"/>
      <c r="M510" s="59"/>
      <c r="N510" s="59"/>
      <c r="O510" s="59"/>
      <c r="P510" s="59"/>
      <c r="Q510" s="59"/>
      <c r="R510" s="59"/>
      <c r="S510" s="59"/>
      <c r="T510" s="59"/>
      <c r="U510" s="59"/>
      <c r="V510" s="59"/>
      <c r="W510" s="59"/>
      <c r="X510" s="59"/>
      <c r="Y510" s="59"/>
      <c r="Z510" s="59"/>
    </row>
    <row r="511" spans="1:26" ht="15.75" customHeight="1">
      <c r="A511" s="187"/>
      <c r="B511" s="59"/>
      <c r="C511" s="59"/>
      <c r="D511" s="59"/>
      <c r="E511" s="59"/>
      <c r="F511" s="59"/>
      <c r="G511" s="59"/>
      <c r="H511" s="59"/>
      <c r="I511" s="59"/>
      <c r="J511" s="59"/>
      <c r="K511" s="59"/>
      <c r="L511" s="59"/>
      <c r="M511" s="59"/>
      <c r="N511" s="59"/>
      <c r="O511" s="59"/>
      <c r="P511" s="59"/>
      <c r="Q511" s="59"/>
      <c r="R511" s="59"/>
      <c r="S511" s="59"/>
      <c r="T511" s="59"/>
      <c r="U511" s="59"/>
      <c r="V511" s="59"/>
      <c r="W511" s="59"/>
      <c r="X511" s="59"/>
      <c r="Y511" s="59"/>
      <c r="Z511" s="59"/>
    </row>
    <row r="512" spans="1:26" ht="15.75" customHeight="1">
      <c r="A512" s="187"/>
      <c r="B512" s="59"/>
      <c r="C512" s="59"/>
      <c r="D512" s="59"/>
      <c r="E512" s="59"/>
      <c r="F512" s="59"/>
      <c r="G512" s="59"/>
      <c r="H512" s="59"/>
      <c r="I512" s="59"/>
      <c r="J512" s="59"/>
      <c r="K512" s="59"/>
      <c r="L512" s="59"/>
      <c r="M512" s="59"/>
      <c r="N512" s="59"/>
      <c r="O512" s="59"/>
      <c r="P512" s="59"/>
      <c r="Q512" s="59"/>
      <c r="R512" s="59"/>
      <c r="S512" s="59"/>
      <c r="T512" s="59"/>
      <c r="U512" s="59"/>
      <c r="V512" s="59"/>
      <c r="W512" s="59"/>
      <c r="X512" s="59"/>
      <c r="Y512" s="59"/>
      <c r="Z512" s="59"/>
    </row>
    <row r="513" spans="1:26" ht="15.75" customHeight="1">
      <c r="A513" s="187"/>
      <c r="B513" s="59"/>
      <c r="C513" s="59"/>
      <c r="D513" s="59"/>
      <c r="E513" s="59"/>
      <c r="F513" s="59"/>
      <c r="G513" s="59"/>
      <c r="H513" s="59"/>
      <c r="I513" s="59"/>
      <c r="J513" s="59"/>
      <c r="K513" s="59"/>
      <c r="L513" s="59"/>
      <c r="M513" s="59"/>
      <c r="N513" s="59"/>
      <c r="O513" s="59"/>
      <c r="P513" s="59"/>
      <c r="Q513" s="59"/>
      <c r="R513" s="59"/>
      <c r="S513" s="59"/>
      <c r="T513" s="59"/>
      <c r="U513" s="59"/>
      <c r="V513" s="59"/>
      <c r="W513" s="59"/>
      <c r="X513" s="59"/>
      <c r="Y513" s="59"/>
      <c r="Z513" s="59"/>
    </row>
    <row r="514" spans="1:26" ht="15.75" customHeight="1">
      <c r="A514" s="187"/>
      <c r="B514" s="59"/>
      <c r="C514" s="59"/>
      <c r="D514" s="59"/>
      <c r="E514" s="59"/>
      <c r="F514" s="59"/>
      <c r="G514" s="59"/>
      <c r="H514" s="59"/>
      <c r="I514" s="59"/>
      <c r="J514" s="59"/>
      <c r="K514" s="59"/>
      <c r="L514" s="59"/>
      <c r="M514" s="59"/>
      <c r="N514" s="59"/>
      <c r="O514" s="59"/>
      <c r="P514" s="59"/>
      <c r="Q514" s="59"/>
      <c r="R514" s="59"/>
      <c r="S514" s="59"/>
      <c r="T514" s="59"/>
      <c r="U514" s="59"/>
      <c r="V514" s="59"/>
      <c r="W514" s="59"/>
      <c r="X514" s="59"/>
      <c r="Y514" s="59"/>
      <c r="Z514" s="59"/>
    </row>
    <row r="515" spans="1:26" ht="15.75" customHeight="1">
      <c r="A515" s="187"/>
      <c r="B515" s="59"/>
      <c r="C515" s="59"/>
      <c r="D515" s="59"/>
      <c r="E515" s="59"/>
      <c r="F515" s="59"/>
      <c r="G515" s="59"/>
      <c r="H515" s="59"/>
      <c r="I515" s="59"/>
      <c r="J515" s="59"/>
      <c r="K515" s="59"/>
      <c r="L515" s="59"/>
      <c r="M515" s="59"/>
      <c r="N515" s="59"/>
      <c r="O515" s="59"/>
      <c r="P515" s="59"/>
      <c r="Q515" s="59"/>
      <c r="R515" s="59"/>
      <c r="S515" s="59"/>
      <c r="T515" s="59"/>
      <c r="U515" s="59"/>
      <c r="V515" s="59"/>
      <c r="W515" s="59"/>
      <c r="X515" s="59"/>
      <c r="Y515" s="59"/>
      <c r="Z515" s="59"/>
    </row>
    <row r="516" spans="1:26" ht="15.75" customHeight="1">
      <c r="A516" s="187"/>
      <c r="B516" s="59"/>
      <c r="C516" s="59"/>
      <c r="D516" s="59"/>
      <c r="E516" s="59"/>
      <c r="F516" s="59"/>
      <c r="G516" s="59"/>
      <c r="H516" s="59"/>
      <c r="I516" s="59"/>
      <c r="J516" s="59"/>
      <c r="K516" s="59"/>
      <c r="L516" s="59"/>
      <c r="M516" s="59"/>
      <c r="N516" s="59"/>
      <c r="O516" s="59"/>
      <c r="P516" s="59"/>
      <c r="Q516" s="59"/>
      <c r="R516" s="59"/>
      <c r="S516" s="59"/>
      <c r="T516" s="59"/>
      <c r="U516" s="59"/>
      <c r="V516" s="59"/>
      <c r="W516" s="59"/>
      <c r="X516" s="59"/>
      <c r="Y516" s="59"/>
      <c r="Z516" s="59"/>
    </row>
    <row r="517" spans="1:26" ht="15.75" customHeight="1">
      <c r="A517" s="187"/>
      <c r="B517" s="59"/>
      <c r="C517" s="59"/>
      <c r="D517" s="59"/>
      <c r="E517" s="59"/>
      <c r="F517" s="59"/>
      <c r="G517" s="59"/>
      <c r="H517" s="59"/>
      <c r="I517" s="59"/>
      <c r="J517" s="59"/>
      <c r="K517" s="59"/>
      <c r="L517" s="59"/>
      <c r="M517" s="59"/>
      <c r="N517" s="59"/>
      <c r="O517" s="59"/>
      <c r="P517" s="59"/>
      <c r="Q517" s="59"/>
      <c r="R517" s="59"/>
      <c r="S517" s="59"/>
      <c r="T517" s="59"/>
      <c r="U517" s="59"/>
      <c r="V517" s="59"/>
      <c r="W517" s="59"/>
      <c r="X517" s="59"/>
      <c r="Y517" s="59"/>
      <c r="Z517" s="59"/>
    </row>
    <row r="518" spans="1:26" ht="15.75" customHeight="1">
      <c r="A518" s="187"/>
      <c r="B518" s="59"/>
      <c r="C518" s="59"/>
      <c r="D518" s="59"/>
      <c r="E518" s="59"/>
      <c r="F518" s="59"/>
      <c r="G518" s="59"/>
      <c r="H518" s="59"/>
      <c r="I518" s="59"/>
      <c r="J518" s="59"/>
      <c r="K518" s="59"/>
      <c r="L518" s="59"/>
      <c r="M518" s="59"/>
      <c r="N518" s="59"/>
      <c r="O518" s="59"/>
      <c r="P518" s="59"/>
      <c r="Q518" s="59"/>
      <c r="R518" s="59"/>
      <c r="S518" s="59"/>
      <c r="T518" s="59"/>
      <c r="U518" s="59"/>
      <c r="V518" s="59"/>
      <c r="W518" s="59"/>
      <c r="X518" s="59"/>
      <c r="Y518" s="59"/>
      <c r="Z518" s="59"/>
    </row>
    <row r="519" spans="1:26" ht="15.75" customHeight="1">
      <c r="A519" s="187"/>
      <c r="B519" s="59"/>
      <c r="C519" s="59"/>
      <c r="D519" s="59"/>
      <c r="E519" s="59"/>
      <c r="F519" s="59"/>
      <c r="G519" s="59"/>
      <c r="H519" s="59"/>
      <c r="I519" s="59"/>
      <c r="J519" s="59"/>
      <c r="K519" s="59"/>
      <c r="L519" s="59"/>
      <c r="M519" s="59"/>
      <c r="N519" s="59"/>
      <c r="O519" s="59"/>
      <c r="P519" s="59"/>
      <c r="Q519" s="59"/>
      <c r="R519" s="59"/>
      <c r="S519" s="59"/>
      <c r="T519" s="59"/>
      <c r="U519" s="59"/>
      <c r="V519" s="59"/>
      <c r="W519" s="59"/>
      <c r="X519" s="59"/>
      <c r="Y519" s="59"/>
      <c r="Z519" s="59"/>
    </row>
    <row r="520" spans="1:26" ht="15.75" customHeight="1">
      <c r="A520" s="187"/>
      <c r="B520" s="59"/>
      <c r="C520" s="59"/>
      <c r="D520" s="59"/>
      <c r="E520" s="59"/>
      <c r="F520" s="59"/>
      <c r="G520" s="59"/>
      <c r="H520" s="59"/>
      <c r="I520" s="59"/>
      <c r="J520" s="59"/>
      <c r="K520" s="59"/>
      <c r="L520" s="59"/>
      <c r="M520" s="59"/>
      <c r="N520" s="59"/>
      <c r="O520" s="59"/>
      <c r="P520" s="59"/>
      <c r="Q520" s="59"/>
      <c r="R520" s="59"/>
      <c r="S520" s="59"/>
      <c r="T520" s="59"/>
      <c r="U520" s="59"/>
      <c r="V520" s="59"/>
      <c r="W520" s="59"/>
      <c r="X520" s="59"/>
      <c r="Y520" s="59"/>
      <c r="Z520" s="59"/>
    </row>
    <row r="521" spans="1:26" ht="15.75" customHeight="1">
      <c r="A521" s="187"/>
      <c r="B521" s="59"/>
      <c r="C521" s="59"/>
      <c r="D521" s="59"/>
      <c r="E521" s="59"/>
      <c r="F521" s="59"/>
      <c r="G521" s="59"/>
      <c r="H521" s="59"/>
      <c r="I521" s="59"/>
      <c r="J521" s="59"/>
      <c r="K521" s="59"/>
      <c r="L521" s="59"/>
      <c r="M521" s="59"/>
      <c r="N521" s="59"/>
      <c r="O521" s="59"/>
      <c r="P521" s="59"/>
      <c r="Q521" s="59"/>
      <c r="R521" s="59"/>
      <c r="S521" s="59"/>
      <c r="T521" s="59"/>
      <c r="U521" s="59"/>
      <c r="V521" s="59"/>
      <c r="W521" s="59"/>
      <c r="X521" s="59"/>
      <c r="Y521" s="59"/>
      <c r="Z521" s="59"/>
    </row>
    <row r="522" spans="1:26" ht="15.75" customHeight="1">
      <c r="A522" s="187"/>
      <c r="B522" s="59"/>
      <c r="C522" s="59"/>
      <c r="D522" s="59"/>
      <c r="E522" s="59"/>
      <c r="F522" s="59"/>
      <c r="G522" s="59"/>
      <c r="H522" s="59"/>
      <c r="I522" s="59"/>
      <c r="J522" s="59"/>
      <c r="K522" s="59"/>
      <c r="L522" s="59"/>
      <c r="M522" s="59"/>
      <c r="N522" s="59"/>
      <c r="O522" s="59"/>
      <c r="P522" s="59"/>
      <c r="Q522" s="59"/>
      <c r="R522" s="59"/>
      <c r="S522" s="59"/>
      <c r="T522" s="59"/>
      <c r="U522" s="59"/>
      <c r="V522" s="59"/>
      <c r="W522" s="59"/>
      <c r="X522" s="59"/>
      <c r="Y522" s="59"/>
      <c r="Z522" s="59"/>
    </row>
    <row r="523" spans="1:26" ht="15.75" customHeight="1">
      <c r="A523" s="187"/>
      <c r="B523" s="59"/>
      <c r="C523" s="59"/>
      <c r="D523" s="59"/>
      <c r="E523" s="59"/>
      <c r="F523" s="59"/>
      <c r="G523" s="59"/>
      <c r="H523" s="59"/>
      <c r="I523" s="59"/>
      <c r="J523" s="59"/>
      <c r="K523" s="59"/>
      <c r="L523" s="59"/>
      <c r="M523" s="59"/>
      <c r="N523" s="59"/>
      <c r="O523" s="59"/>
      <c r="P523" s="59"/>
      <c r="Q523" s="59"/>
      <c r="R523" s="59"/>
      <c r="S523" s="59"/>
      <c r="T523" s="59"/>
      <c r="U523" s="59"/>
      <c r="V523" s="59"/>
      <c r="W523" s="59"/>
      <c r="X523" s="59"/>
      <c r="Y523" s="59"/>
      <c r="Z523" s="59"/>
    </row>
    <row r="524" spans="1:26" ht="15.75" customHeight="1">
      <c r="A524" s="187"/>
      <c r="B524" s="59"/>
      <c r="C524" s="59"/>
      <c r="D524" s="59"/>
      <c r="E524" s="59"/>
      <c r="F524" s="59"/>
      <c r="G524" s="59"/>
      <c r="H524" s="59"/>
      <c r="I524" s="59"/>
      <c r="J524" s="59"/>
      <c r="K524" s="59"/>
      <c r="L524" s="59"/>
      <c r="M524" s="59"/>
      <c r="N524" s="59"/>
      <c r="O524" s="59"/>
      <c r="P524" s="59"/>
      <c r="Q524" s="59"/>
      <c r="R524" s="59"/>
      <c r="S524" s="59"/>
      <c r="T524" s="59"/>
      <c r="U524" s="59"/>
      <c r="V524" s="59"/>
      <c r="W524" s="59"/>
      <c r="X524" s="59"/>
      <c r="Y524" s="59"/>
      <c r="Z524" s="59"/>
    </row>
    <row r="525" spans="1:26" ht="15.75" customHeight="1">
      <c r="A525" s="187"/>
      <c r="B525" s="59"/>
      <c r="C525" s="59"/>
      <c r="D525" s="59"/>
      <c r="E525" s="59"/>
      <c r="F525" s="59"/>
      <c r="G525" s="59"/>
      <c r="H525" s="59"/>
      <c r="I525" s="59"/>
      <c r="J525" s="59"/>
      <c r="K525" s="59"/>
      <c r="L525" s="59"/>
      <c r="M525" s="59"/>
      <c r="N525" s="59"/>
      <c r="O525" s="59"/>
      <c r="P525" s="59"/>
      <c r="Q525" s="59"/>
      <c r="R525" s="59"/>
      <c r="S525" s="59"/>
      <c r="T525" s="59"/>
      <c r="U525" s="59"/>
      <c r="V525" s="59"/>
      <c r="W525" s="59"/>
      <c r="X525" s="59"/>
      <c r="Y525" s="59"/>
      <c r="Z525" s="59"/>
    </row>
    <row r="526" spans="1:26" ht="15.75" customHeight="1">
      <c r="A526" s="187"/>
      <c r="B526" s="59"/>
      <c r="C526" s="59"/>
      <c r="D526" s="59"/>
      <c r="E526" s="59"/>
      <c r="F526" s="59"/>
      <c r="G526" s="59"/>
      <c r="H526" s="59"/>
      <c r="I526" s="59"/>
      <c r="J526" s="59"/>
      <c r="K526" s="59"/>
      <c r="L526" s="59"/>
      <c r="M526" s="59"/>
      <c r="N526" s="59"/>
      <c r="O526" s="59"/>
      <c r="P526" s="59"/>
      <c r="Q526" s="59"/>
      <c r="R526" s="59"/>
      <c r="S526" s="59"/>
      <c r="T526" s="59"/>
      <c r="U526" s="59"/>
      <c r="V526" s="59"/>
      <c r="W526" s="59"/>
      <c r="X526" s="59"/>
      <c r="Y526" s="59"/>
      <c r="Z526" s="59"/>
    </row>
    <row r="527" spans="1:26" ht="15.75" customHeight="1">
      <c r="A527" s="187"/>
      <c r="B527" s="59"/>
      <c r="C527" s="59"/>
      <c r="D527" s="59"/>
      <c r="E527" s="59"/>
      <c r="F527" s="59"/>
      <c r="G527" s="59"/>
      <c r="H527" s="59"/>
      <c r="I527" s="59"/>
      <c r="J527" s="59"/>
      <c r="K527" s="59"/>
      <c r="L527" s="59"/>
      <c r="M527" s="59"/>
      <c r="N527" s="59"/>
      <c r="O527" s="59"/>
      <c r="P527" s="59"/>
      <c r="Q527" s="59"/>
      <c r="R527" s="59"/>
      <c r="S527" s="59"/>
      <c r="T527" s="59"/>
      <c r="U527" s="59"/>
      <c r="V527" s="59"/>
      <c r="W527" s="59"/>
      <c r="X527" s="59"/>
      <c r="Y527" s="59"/>
      <c r="Z527" s="59"/>
    </row>
    <row r="528" spans="1:26" ht="15.75" customHeight="1">
      <c r="A528" s="187"/>
      <c r="B528" s="59"/>
      <c r="C528" s="59"/>
      <c r="D528" s="59"/>
      <c r="E528" s="59"/>
      <c r="F528" s="59"/>
      <c r="G528" s="59"/>
      <c r="H528" s="59"/>
      <c r="I528" s="59"/>
      <c r="J528" s="59"/>
      <c r="K528" s="59"/>
      <c r="L528" s="59"/>
      <c r="M528" s="59"/>
      <c r="N528" s="59"/>
      <c r="O528" s="59"/>
      <c r="P528" s="59"/>
      <c r="Q528" s="59"/>
      <c r="R528" s="59"/>
      <c r="S528" s="59"/>
      <c r="T528" s="59"/>
      <c r="U528" s="59"/>
      <c r="V528" s="59"/>
      <c r="W528" s="59"/>
      <c r="X528" s="59"/>
      <c r="Y528" s="59"/>
      <c r="Z528" s="59"/>
    </row>
    <row r="529" spans="1:26" ht="15.75" customHeight="1">
      <c r="A529" s="187"/>
      <c r="B529" s="59"/>
      <c r="C529" s="59"/>
      <c r="D529" s="59"/>
      <c r="E529" s="59"/>
      <c r="F529" s="59"/>
      <c r="G529" s="59"/>
      <c r="H529" s="59"/>
      <c r="I529" s="59"/>
      <c r="J529" s="59"/>
      <c r="K529" s="59"/>
      <c r="L529" s="59"/>
      <c r="M529" s="59"/>
      <c r="N529" s="59"/>
      <c r="O529" s="59"/>
      <c r="P529" s="59"/>
      <c r="Q529" s="59"/>
      <c r="R529" s="59"/>
      <c r="S529" s="59"/>
      <c r="T529" s="59"/>
      <c r="U529" s="59"/>
      <c r="V529" s="59"/>
      <c r="W529" s="59"/>
      <c r="X529" s="59"/>
      <c r="Y529" s="59"/>
      <c r="Z529" s="59"/>
    </row>
    <row r="530" spans="1:26" ht="15.75" customHeight="1">
      <c r="A530" s="187"/>
      <c r="B530" s="59"/>
      <c r="C530" s="59"/>
      <c r="D530" s="59"/>
      <c r="E530" s="59"/>
      <c r="F530" s="59"/>
      <c r="G530" s="59"/>
      <c r="H530" s="59"/>
      <c r="I530" s="59"/>
      <c r="J530" s="59"/>
      <c r="K530" s="59"/>
      <c r="L530" s="59"/>
      <c r="M530" s="59"/>
      <c r="N530" s="59"/>
      <c r="O530" s="59"/>
      <c r="P530" s="59"/>
      <c r="Q530" s="59"/>
      <c r="R530" s="59"/>
      <c r="S530" s="59"/>
      <c r="T530" s="59"/>
      <c r="U530" s="59"/>
      <c r="V530" s="59"/>
      <c r="W530" s="59"/>
      <c r="X530" s="59"/>
      <c r="Y530" s="59"/>
      <c r="Z530" s="59"/>
    </row>
    <row r="531" spans="1:26" ht="15.75" customHeight="1">
      <c r="A531" s="187"/>
      <c r="B531" s="59"/>
      <c r="C531" s="59"/>
      <c r="D531" s="59"/>
      <c r="E531" s="59"/>
      <c r="F531" s="59"/>
      <c r="G531" s="59"/>
      <c r="H531" s="59"/>
      <c r="I531" s="59"/>
      <c r="J531" s="59"/>
      <c r="K531" s="59"/>
      <c r="L531" s="59"/>
      <c r="M531" s="59"/>
      <c r="N531" s="59"/>
      <c r="O531" s="59"/>
      <c r="P531" s="59"/>
      <c r="Q531" s="59"/>
      <c r="R531" s="59"/>
      <c r="S531" s="59"/>
      <c r="T531" s="59"/>
      <c r="U531" s="59"/>
      <c r="V531" s="59"/>
      <c r="W531" s="59"/>
      <c r="X531" s="59"/>
      <c r="Y531" s="59"/>
      <c r="Z531" s="59"/>
    </row>
    <row r="532" spans="1:26" ht="15.75" customHeight="1">
      <c r="A532" s="187"/>
      <c r="B532" s="59"/>
      <c r="C532" s="59"/>
      <c r="D532" s="59"/>
      <c r="E532" s="59"/>
      <c r="F532" s="59"/>
      <c r="G532" s="59"/>
      <c r="H532" s="59"/>
      <c r="I532" s="59"/>
      <c r="J532" s="59"/>
      <c r="K532" s="59"/>
      <c r="L532" s="59"/>
      <c r="M532" s="59"/>
      <c r="N532" s="59"/>
      <c r="O532" s="59"/>
      <c r="P532" s="59"/>
      <c r="Q532" s="59"/>
      <c r="R532" s="59"/>
      <c r="S532" s="59"/>
      <c r="T532" s="59"/>
      <c r="U532" s="59"/>
      <c r="V532" s="59"/>
      <c r="W532" s="59"/>
      <c r="X532" s="59"/>
      <c r="Y532" s="59"/>
      <c r="Z532" s="59"/>
    </row>
    <row r="533" spans="1:26" ht="15.75" customHeight="1">
      <c r="A533" s="187"/>
      <c r="B533" s="59"/>
      <c r="C533" s="59"/>
      <c r="D533" s="59"/>
      <c r="E533" s="59"/>
      <c r="F533" s="59"/>
      <c r="G533" s="59"/>
      <c r="H533" s="59"/>
      <c r="I533" s="59"/>
      <c r="J533" s="59"/>
      <c r="K533" s="59"/>
      <c r="L533" s="59"/>
      <c r="M533" s="59"/>
      <c r="N533" s="59"/>
      <c r="O533" s="59"/>
      <c r="P533" s="59"/>
      <c r="Q533" s="59"/>
      <c r="R533" s="59"/>
      <c r="S533" s="59"/>
      <c r="T533" s="59"/>
      <c r="U533" s="59"/>
      <c r="V533" s="59"/>
      <c r="W533" s="59"/>
      <c r="X533" s="59"/>
      <c r="Y533" s="59"/>
      <c r="Z533" s="59"/>
    </row>
    <row r="534" spans="1:26" ht="15.75" customHeight="1">
      <c r="A534" s="187"/>
      <c r="B534" s="59"/>
      <c r="C534" s="59"/>
      <c r="D534" s="59"/>
      <c r="E534" s="59"/>
      <c r="F534" s="59"/>
      <c r="G534" s="59"/>
      <c r="H534" s="59"/>
      <c r="I534" s="59"/>
      <c r="J534" s="59"/>
      <c r="K534" s="59"/>
      <c r="L534" s="59"/>
      <c r="M534" s="59"/>
      <c r="N534" s="59"/>
      <c r="O534" s="59"/>
      <c r="P534" s="59"/>
      <c r="Q534" s="59"/>
      <c r="R534" s="59"/>
      <c r="S534" s="59"/>
      <c r="T534" s="59"/>
      <c r="U534" s="59"/>
      <c r="V534" s="59"/>
      <c r="W534" s="59"/>
      <c r="X534" s="59"/>
      <c r="Y534" s="59"/>
      <c r="Z534" s="59"/>
    </row>
    <row r="535" spans="1:26" ht="15.75" customHeight="1">
      <c r="A535" s="187"/>
      <c r="B535" s="59"/>
      <c r="C535" s="59"/>
      <c r="D535" s="59"/>
      <c r="E535" s="59"/>
      <c r="F535" s="59"/>
      <c r="G535" s="59"/>
      <c r="H535" s="59"/>
      <c r="I535" s="59"/>
      <c r="J535" s="59"/>
      <c r="K535" s="59"/>
      <c r="L535" s="59"/>
      <c r="M535" s="59"/>
      <c r="N535" s="59"/>
      <c r="O535" s="59"/>
      <c r="P535" s="59"/>
      <c r="Q535" s="59"/>
      <c r="R535" s="59"/>
      <c r="S535" s="59"/>
      <c r="T535" s="59"/>
      <c r="U535" s="59"/>
      <c r="V535" s="59"/>
      <c r="W535" s="59"/>
      <c r="X535" s="59"/>
      <c r="Y535" s="59"/>
      <c r="Z535" s="59"/>
    </row>
    <row r="536" spans="1:26" ht="15.75" customHeight="1">
      <c r="A536" s="187"/>
      <c r="B536" s="59"/>
      <c r="C536" s="59"/>
      <c r="D536" s="59"/>
      <c r="E536" s="59"/>
      <c r="F536" s="59"/>
      <c r="G536" s="59"/>
      <c r="H536" s="59"/>
      <c r="I536" s="59"/>
      <c r="J536" s="59"/>
      <c r="K536" s="59"/>
      <c r="L536" s="59"/>
      <c r="M536" s="59"/>
      <c r="N536" s="59"/>
      <c r="O536" s="59"/>
      <c r="P536" s="59"/>
      <c r="Q536" s="59"/>
      <c r="R536" s="59"/>
      <c r="S536" s="59"/>
      <c r="T536" s="59"/>
      <c r="U536" s="59"/>
      <c r="V536" s="59"/>
      <c r="W536" s="59"/>
      <c r="X536" s="59"/>
      <c r="Y536" s="59"/>
      <c r="Z536" s="59"/>
    </row>
    <row r="537" spans="1:26" ht="15.75" customHeight="1">
      <c r="A537" s="187"/>
      <c r="B537" s="59"/>
      <c r="C537" s="59"/>
      <c r="D537" s="59"/>
      <c r="E537" s="59"/>
      <c r="F537" s="59"/>
      <c r="G537" s="59"/>
      <c r="H537" s="59"/>
      <c r="I537" s="59"/>
      <c r="J537" s="59"/>
      <c r="K537" s="59"/>
      <c r="L537" s="59"/>
      <c r="M537" s="59"/>
      <c r="N537" s="59"/>
      <c r="O537" s="59"/>
      <c r="P537" s="59"/>
      <c r="Q537" s="59"/>
      <c r="R537" s="59"/>
      <c r="S537" s="59"/>
      <c r="T537" s="59"/>
      <c r="U537" s="59"/>
      <c r="V537" s="59"/>
      <c r="W537" s="59"/>
      <c r="X537" s="59"/>
      <c r="Y537" s="59"/>
      <c r="Z537" s="59"/>
    </row>
    <row r="538" spans="1:26" ht="15.75" customHeight="1">
      <c r="A538" s="187"/>
      <c r="B538" s="59"/>
      <c r="C538" s="59"/>
      <c r="D538" s="59"/>
      <c r="E538" s="59"/>
      <c r="F538" s="59"/>
      <c r="G538" s="59"/>
      <c r="H538" s="59"/>
      <c r="I538" s="59"/>
      <c r="J538" s="59"/>
      <c r="K538" s="59"/>
      <c r="L538" s="59"/>
      <c r="M538" s="59"/>
      <c r="N538" s="59"/>
      <c r="O538" s="59"/>
      <c r="P538" s="59"/>
      <c r="Q538" s="59"/>
      <c r="R538" s="59"/>
      <c r="S538" s="59"/>
      <c r="T538" s="59"/>
      <c r="U538" s="59"/>
      <c r="V538" s="59"/>
      <c r="W538" s="59"/>
      <c r="X538" s="59"/>
      <c r="Y538" s="59"/>
      <c r="Z538" s="59"/>
    </row>
    <row r="539" spans="1:26" ht="15.75" customHeight="1">
      <c r="A539" s="187"/>
      <c r="B539" s="59"/>
      <c r="C539" s="59"/>
      <c r="D539" s="59"/>
      <c r="E539" s="59"/>
      <c r="F539" s="59"/>
      <c r="G539" s="59"/>
      <c r="H539" s="59"/>
      <c r="I539" s="59"/>
      <c r="J539" s="59"/>
      <c r="K539" s="59"/>
      <c r="L539" s="59"/>
      <c r="M539" s="59"/>
      <c r="N539" s="59"/>
      <c r="O539" s="59"/>
      <c r="P539" s="59"/>
      <c r="Q539" s="59"/>
      <c r="R539" s="59"/>
      <c r="S539" s="59"/>
      <c r="T539" s="59"/>
      <c r="U539" s="59"/>
      <c r="V539" s="59"/>
      <c r="W539" s="59"/>
      <c r="X539" s="59"/>
      <c r="Y539" s="59"/>
      <c r="Z539" s="59"/>
    </row>
    <row r="540" spans="1:26" ht="15.75" customHeight="1">
      <c r="A540" s="187"/>
      <c r="B540" s="59"/>
      <c r="C540" s="59"/>
      <c r="D540" s="59"/>
      <c r="E540" s="59"/>
      <c r="F540" s="59"/>
      <c r="G540" s="59"/>
      <c r="H540" s="59"/>
      <c r="I540" s="59"/>
      <c r="J540" s="59"/>
      <c r="K540" s="59"/>
      <c r="L540" s="59"/>
      <c r="M540" s="59"/>
      <c r="N540" s="59"/>
      <c r="O540" s="59"/>
      <c r="P540" s="59"/>
      <c r="Q540" s="59"/>
      <c r="R540" s="59"/>
      <c r="S540" s="59"/>
      <c r="T540" s="59"/>
      <c r="U540" s="59"/>
      <c r="V540" s="59"/>
      <c r="W540" s="59"/>
      <c r="X540" s="59"/>
      <c r="Y540" s="59"/>
      <c r="Z540" s="59"/>
    </row>
    <row r="541" spans="1:26" ht="15.75" customHeight="1">
      <c r="A541" s="187"/>
      <c r="B541" s="59"/>
      <c r="C541" s="59"/>
      <c r="D541" s="59"/>
      <c r="E541" s="59"/>
      <c r="F541" s="59"/>
      <c r="G541" s="59"/>
      <c r="H541" s="59"/>
      <c r="I541" s="59"/>
      <c r="J541" s="59"/>
      <c r="K541" s="59"/>
      <c r="L541" s="59"/>
      <c r="M541" s="59"/>
      <c r="N541" s="59"/>
      <c r="O541" s="59"/>
      <c r="P541" s="59"/>
      <c r="Q541" s="59"/>
      <c r="R541" s="59"/>
      <c r="S541" s="59"/>
      <c r="T541" s="59"/>
      <c r="U541" s="59"/>
      <c r="V541" s="59"/>
      <c r="W541" s="59"/>
      <c r="X541" s="59"/>
      <c r="Y541" s="59"/>
      <c r="Z541" s="59"/>
    </row>
    <row r="542" spans="1:26" ht="15.75" customHeight="1">
      <c r="A542" s="187"/>
      <c r="B542" s="59"/>
      <c r="C542" s="59"/>
      <c r="D542" s="59"/>
      <c r="E542" s="59"/>
      <c r="F542" s="59"/>
      <c r="G542" s="59"/>
      <c r="H542" s="59"/>
      <c r="I542" s="59"/>
      <c r="J542" s="59"/>
      <c r="K542" s="59"/>
      <c r="L542" s="59"/>
      <c r="M542" s="59"/>
      <c r="N542" s="59"/>
      <c r="O542" s="59"/>
      <c r="P542" s="59"/>
      <c r="Q542" s="59"/>
      <c r="R542" s="59"/>
      <c r="S542" s="59"/>
      <c r="T542" s="59"/>
      <c r="U542" s="59"/>
      <c r="V542" s="59"/>
      <c r="W542" s="59"/>
      <c r="X542" s="59"/>
      <c r="Y542" s="59"/>
      <c r="Z542" s="59"/>
    </row>
    <row r="543" spans="1:26" ht="15.75" customHeight="1">
      <c r="A543" s="187"/>
      <c r="B543" s="59"/>
      <c r="C543" s="59"/>
      <c r="D543" s="59"/>
      <c r="E543" s="59"/>
      <c r="F543" s="59"/>
      <c r="G543" s="59"/>
      <c r="H543" s="59"/>
      <c r="I543" s="59"/>
      <c r="J543" s="59"/>
      <c r="K543" s="59"/>
      <c r="L543" s="59"/>
      <c r="M543" s="59"/>
      <c r="N543" s="59"/>
      <c r="O543" s="59"/>
      <c r="P543" s="59"/>
      <c r="Q543" s="59"/>
      <c r="R543" s="59"/>
      <c r="S543" s="59"/>
      <c r="T543" s="59"/>
      <c r="U543" s="59"/>
      <c r="V543" s="59"/>
      <c r="W543" s="59"/>
      <c r="X543" s="59"/>
      <c r="Y543" s="59"/>
      <c r="Z543" s="59"/>
    </row>
    <row r="544" spans="1:26" ht="15.75" customHeight="1">
      <c r="A544" s="187"/>
      <c r="B544" s="59"/>
      <c r="C544" s="59"/>
      <c r="D544" s="59"/>
      <c r="E544" s="59"/>
      <c r="F544" s="59"/>
      <c r="G544" s="59"/>
      <c r="H544" s="59"/>
      <c r="I544" s="59"/>
      <c r="J544" s="59"/>
      <c r="K544" s="59"/>
      <c r="L544" s="59"/>
      <c r="M544" s="59"/>
      <c r="N544" s="59"/>
      <c r="O544" s="59"/>
      <c r="P544" s="59"/>
      <c r="Q544" s="59"/>
      <c r="R544" s="59"/>
      <c r="S544" s="59"/>
      <c r="T544" s="59"/>
      <c r="U544" s="59"/>
      <c r="V544" s="59"/>
      <c r="W544" s="59"/>
      <c r="X544" s="59"/>
      <c r="Y544" s="59"/>
      <c r="Z544" s="59"/>
    </row>
    <row r="545" spans="1:26" ht="15.75" customHeight="1">
      <c r="A545" s="187"/>
      <c r="B545" s="59"/>
      <c r="C545" s="59"/>
      <c r="D545" s="59"/>
      <c r="E545" s="59"/>
      <c r="F545" s="59"/>
      <c r="G545" s="59"/>
      <c r="H545" s="59"/>
      <c r="I545" s="59"/>
      <c r="J545" s="59"/>
      <c r="K545" s="59"/>
      <c r="L545" s="59"/>
      <c r="M545" s="59"/>
      <c r="N545" s="59"/>
      <c r="O545" s="59"/>
      <c r="P545" s="59"/>
      <c r="Q545" s="59"/>
      <c r="R545" s="59"/>
      <c r="S545" s="59"/>
      <c r="T545" s="59"/>
      <c r="U545" s="59"/>
      <c r="V545" s="59"/>
      <c r="W545" s="59"/>
      <c r="X545" s="59"/>
      <c r="Y545" s="59"/>
      <c r="Z545" s="59"/>
    </row>
    <row r="546" spans="1:26" ht="15.75" customHeight="1">
      <c r="A546" s="187"/>
      <c r="B546" s="59"/>
      <c r="C546" s="59"/>
      <c r="D546" s="59"/>
      <c r="E546" s="59"/>
      <c r="F546" s="59"/>
      <c r="G546" s="59"/>
      <c r="H546" s="59"/>
      <c r="I546" s="59"/>
      <c r="J546" s="59"/>
      <c r="K546" s="59"/>
      <c r="L546" s="59"/>
      <c r="M546" s="59"/>
      <c r="N546" s="59"/>
      <c r="O546" s="59"/>
      <c r="P546" s="59"/>
      <c r="Q546" s="59"/>
      <c r="R546" s="59"/>
      <c r="S546" s="59"/>
      <c r="T546" s="59"/>
      <c r="U546" s="59"/>
      <c r="V546" s="59"/>
      <c r="W546" s="59"/>
      <c r="X546" s="59"/>
      <c r="Y546" s="59"/>
      <c r="Z546" s="59"/>
    </row>
    <row r="547" spans="1:26" ht="15.75" customHeight="1">
      <c r="A547" s="187"/>
      <c r="B547" s="59"/>
      <c r="C547" s="59"/>
      <c r="D547" s="59"/>
      <c r="E547" s="59"/>
      <c r="F547" s="59"/>
      <c r="G547" s="59"/>
      <c r="H547" s="59"/>
      <c r="I547" s="59"/>
      <c r="J547" s="59"/>
      <c r="K547" s="59"/>
      <c r="L547" s="59"/>
      <c r="M547" s="59"/>
      <c r="N547" s="59"/>
      <c r="O547" s="59"/>
      <c r="P547" s="59"/>
      <c r="Q547" s="59"/>
      <c r="R547" s="59"/>
      <c r="S547" s="59"/>
      <c r="T547" s="59"/>
      <c r="U547" s="59"/>
      <c r="V547" s="59"/>
      <c r="W547" s="59"/>
      <c r="X547" s="59"/>
      <c r="Y547" s="59"/>
      <c r="Z547" s="59"/>
    </row>
    <row r="548" spans="1:26" ht="15.75" customHeight="1">
      <c r="A548" s="187"/>
      <c r="B548" s="59"/>
      <c r="C548" s="59"/>
      <c r="D548" s="59"/>
      <c r="E548" s="59"/>
      <c r="F548" s="59"/>
      <c r="G548" s="59"/>
      <c r="H548" s="59"/>
      <c r="I548" s="59"/>
      <c r="J548" s="59"/>
      <c r="K548" s="59"/>
      <c r="L548" s="59"/>
      <c r="M548" s="59"/>
      <c r="N548" s="59"/>
      <c r="O548" s="59"/>
      <c r="P548" s="59"/>
      <c r="Q548" s="59"/>
      <c r="R548" s="59"/>
      <c r="S548" s="59"/>
      <c r="T548" s="59"/>
      <c r="U548" s="59"/>
      <c r="V548" s="59"/>
      <c r="W548" s="59"/>
      <c r="X548" s="59"/>
      <c r="Y548" s="59"/>
      <c r="Z548" s="59"/>
    </row>
    <row r="549" spans="1:26" ht="15.75" customHeight="1">
      <c r="A549" s="187"/>
      <c r="B549" s="59"/>
      <c r="C549" s="59"/>
      <c r="D549" s="59"/>
      <c r="E549" s="59"/>
      <c r="F549" s="59"/>
      <c r="G549" s="59"/>
      <c r="H549" s="59"/>
      <c r="I549" s="59"/>
      <c r="J549" s="59"/>
      <c r="K549" s="59"/>
      <c r="L549" s="59"/>
      <c r="M549" s="59"/>
      <c r="N549" s="59"/>
      <c r="O549" s="59"/>
      <c r="P549" s="59"/>
      <c r="Q549" s="59"/>
      <c r="R549" s="59"/>
      <c r="S549" s="59"/>
      <c r="T549" s="59"/>
      <c r="U549" s="59"/>
      <c r="V549" s="59"/>
      <c r="W549" s="59"/>
      <c r="X549" s="59"/>
      <c r="Y549" s="59"/>
      <c r="Z549" s="59"/>
    </row>
    <row r="550" spans="1:26" ht="15.75" customHeight="1">
      <c r="A550" s="187"/>
      <c r="B550" s="59"/>
      <c r="C550" s="59"/>
      <c r="D550" s="59"/>
      <c r="E550" s="59"/>
      <c r="F550" s="59"/>
      <c r="G550" s="59"/>
      <c r="H550" s="59"/>
      <c r="I550" s="59"/>
      <c r="J550" s="59"/>
      <c r="K550" s="59"/>
      <c r="L550" s="59"/>
      <c r="M550" s="59"/>
      <c r="N550" s="59"/>
      <c r="O550" s="59"/>
      <c r="P550" s="59"/>
      <c r="Q550" s="59"/>
      <c r="R550" s="59"/>
      <c r="S550" s="59"/>
      <c r="T550" s="59"/>
      <c r="U550" s="59"/>
      <c r="V550" s="59"/>
      <c r="W550" s="59"/>
      <c r="X550" s="59"/>
      <c r="Y550" s="59"/>
      <c r="Z550" s="59"/>
    </row>
    <row r="551" spans="1:26" ht="15.75" customHeight="1">
      <c r="A551" s="187"/>
      <c r="B551" s="59"/>
      <c r="C551" s="59"/>
      <c r="D551" s="59"/>
      <c r="E551" s="59"/>
      <c r="F551" s="59"/>
      <c r="G551" s="59"/>
      <c r="H551" s="59"/>
      <c r="I551" s="59"/>
      <c r="J551" s="59"/>
      <c r="K551" s="59"/>
      <c r="L551" s="59"/>
      <c r="M551" s="59"/>
      <c r="N551" s="59"/>
      <c r="O551" s="59"/>
      <c r="P551" s="59"/>
      <c r="Q551" s="59"/>
      <c r="R551" s="59"/>
      <c r="S551" s="59"/>
      <c r="T551" s="59"/>
      <c r="U551" s="59"/>
      <c r="V551" s="59"/>
      <c r="W551" s="59"/>
      <c r="X551" s="59"/>
      <c r="Y551" s="59"/>
      <c r="Z551" s="59"/>
    </row>
    <row r="552" spans="1:26" ht="15.75" customHeight="1">
      <c r="A552" s="187"/>
      <c r="B552" s="59"/>
      <c r="C552" s="59"/>
      <c r="D552" s="59"/>
      <c r="E552" s="59"/>
      <c r="F552" s="59"/>
      <c r="G552" s="59"/>
      <c r="H552" s="59"/>
      <c r="I552" s="59"/>
      <c r="J552" s="59"/>
      <c r="K552" s="59"/>
      <c r="L552" s="59"/>
      <c r="M552" s="59"/>
      <c r="N552" s="59"/>
      <c r="O552" s="59"/>
      <c r="P552" s="59"/>
      <c r="Q552" s="59"/>
      <c r="R552" s="59"/>
      <c r="S552" s="59"/>
      <c r="T552" s="59"/>
      <c r="U552" s="59"/>
      <c r="V552" s="59"/>
      <c r="W552" s="59"/>
      <c r="X552" s="59"/>
      <c r="Y552" s="59"/>
      <c r="Z552" s="59"/>
    </row>
    <row r="553" spans="1:26" ht="15.75" customHeight="1">
      <c r="A553" s="187"/>
      <c r="B553" s="59"/>
      <c r="C553" s="59"/>
      <c r="D553" s="59"/>
      <c r="E553" s="59"/>
      <c r="F553" s="59"/>
      <c r="G553" s="59"/>
      <c r="H553" s="59"/>
      <c r="I553" s="59"/>
      <c r="J553" s="59"/>
      <c r="K553" s="59"/>
      <c r="L553" s="59"/>
      <c r="M553" s="59"/>
      <c r="N553" s="59"/>
      <c r="O553" s="59"/>
      <c r="P553" s="59"/>
      <c r="Q553" s="59"/>
      <c r="R553" s="59"/>
      <c r="S553" s="59"/>
      <c r="T553" s="59"/>
      <c r="U553" s="59"/>
      <c r="V553" s="59"/>
      <c r="W553" s="59"/>
      <c r="X553" s="59"/>
      <c r="Y553" s="59"/>
      <c r="Z553" s="59"/>
    </row>
    <row r="554" spans="1:26" ht="15.75" customHeight="1">
      <c r="A554" s="187"/>
      <c r="B554" s="59"/>
      <c r="C554" s="59"/>
      <c r="D554" s="59"/>
      <c r="E554" s="59"/>
      <c r="F554" s="59"/>
      <c r="G554" s="59"/>
      <c r="H554" s="59"/>
      <c r="I554" s="59"/>
      <c r="J554" s="59"/>
      <c r="K554" s="59"/>
      <c r="L554" s="59"/>
      <c r="M554" s="59"/>
      <c r="N554" s="59"/>
      <c r="O554" s="59"/>
      <c r="P554" s="59"/>
      <c r="Q554" s="59"/>
      <c r="R554" s="59"/>
      <c r="S554" s="59"/>
      <c r="T554" s="59"/>
      <c r="U554" s="59"/>
      <c r="V554" s="59"/>
      <c r="W554" s="59"/>
      <c r="X554" s="59"/>
      <c r="Y554" s="59"/>
      <c r="Z554" s="59"/>
    </row>
    <row r="555" spans="1:26" ht="15.75" customHeight="1">
      <c r="A555" s="187"/>
      <c r="B555" s="59"/>
      <c r="C555" s="59"/>
      <c r="D555" s="59"/>
      <c r="E555" s="59"/>
      <c r="F555" s="59"/>
      <c r="G555" s="59"/>
      <c r="H555" s="59"/>
      <c r="I555" s="59"/>
      <c r="J555" s="59"/>
      <c r="K555" s="59"/>
      <c r="L555" s="59"/>
      <c r="M555" s="59"/>
      <c r="N555" s="59"/>
      <c r="O555" s="59"/>
      <c r="P555" s="59"/>
      <c r="Q555" s="59"/>
      <c r="R555" s="59"/>
      <c r="S555" s="59"/>
      <c r="T555" s="59"/>
      <c r="U555" s="59"/>
      <c r="V555" s="59"/>
      <c r="W555" s="59"/>
      <c r="X555" s="59"/>
      <c r="Y555" s="59"/>
      <c r="Z555" s="59"/>
    </row>
    <row r="556" spans="1:26" ht="15.75" customHeight="1">
      <c r="A556" s="187"/>
      <c r="B556" s="59"/>
      <c r="C556" s="59"/>
      <c r="D556" s="59"/>
      <c r="E556" s="59"/>
      <c r="F556" s="59"/>
      <c r="G556" s="59"/>
      <c r="H556" s="59"/>
      <c r="I556" s="59"/>
      <c r="J556" s="59"/>
      <c r="K556" s="59"/>
      <c r="L556" s="59"/>
      <c r="M556" s="59"/>
      <c r="N556" s="59"/>
      <c r="O556" s="59"/>
      <c r="P556" s="59"/>
      <c r="Q556" s="59"/>
      <c r="R556" s="59"/>
      <c r="S556" s="59"/>
      <c r="T556" s="59"/>
      <c r="U556" s="59"/>
      <c r="V556" s="59"/>
      <c r="W556" s="59"/>
      <c r="X556" s="59"/>
      <c r="Y556" s="59"/>
      <c r="Z556" s="59"/>
    </row>
    <row r="557" spans="1:26" ht="15.75" customHeight="1">
      <c r="A557" s="187"/>
      <c r="B557" s="59"/>
      <c r="C557" s="59"/>
      <c r="D557" s="59"/>
      <c r="E557" s="59"/>
      <c r="F557" s="59"/>
      <c r="G557" s="59"/>
      <c r="H557" s="59"/>
      <c r="I557" s="59"/>
      <c r="J557" s="59"/>
      <c r="K557" s="59"/>
      <c r="L557" s="59"/>
      <c r="M557" s="59"/>
      <c r="N557" s="59"/>
      <c r="O557" s="59"/>
      <c r="P557" s="59"/>
      <c r="Q557" s="59"/>
      <c r="R557" s="59"/>
      <c r="S557" s="59"/>
      <c r="T557" s="59"/>
      <c r="U557" s="59"/>
      <c r="V557" s="59"/>
      <c r="W557" s="59"/>
      <c r="X557" s="59"/>
      <c r="Y557" s="59"/>
      <c r="Z557" s="59"/>
    </row>
    <row r="558" spans="1:26" ht="15.75" customHeight="1">
      <c r="A558" s="187"/>
      <c r="B558" s="59"/>
      <c r="C558" s="59"/>
      <c r="D558" s="59"/>
      <c r="E558" s="59"/>
      <c r="F558" s="59"/>
      <c r="G558" s="59"/>
      <c r="H558" s="59"/>
      <c r="I558" s="59"/>
      <c r="J558" s="59"/>
      <c r="K558" s="59"/>
      <c r="L558" s="59"/>
      <c r="M558" s="59"/>
      <c r="N558" s="59"/>
      <c r="O558" s="59"/>
      <c r="P558" s="59"/>
      <c r="Q558" s="59"/>
      <c r="R558" s="59"/>
      <c r="S558" s="59"/>
      <c r="T558" s="59"/>
      <c r="U558" s="59"/>
      <c r="V558" s="59"/>
      <c r="W558" s="59"/>
      <c r="X558" s="59"/>
      <c r="Y558" s="59"/>
      <c r="Z558" s="59"/>
    </row>
    <row r="559" spans="1:26" ht="15.75" customHeight="1">
      <c r="A559" s="187"/>
      <c r="B559" s="59"/>
      <c r="C559" s="59"/>
      <c r="D559" s="59"/>
      <c r="E559" s="59"/>
      <c r="F559" s="59"/>
      <c r="G559" s="59"/>
      <c r="H559" s="59"/>
      <c r="I559" s="59"/>
      <c r="J559" s="59"/>
      <c r="K559" s="59"/>
      <c r="L559" s="59"/>
      <c r="M559" s="59"/>
      <c r="N559" s="59"/>
      <c r="O559" s="59"/>
      <c r="P559" s="59"/>
      <c r="Q559" s="59"/>
      <c r="R559" s="59"/>
      <c r="S559" s="59"/>
      <c r="T559" s="59"/>
      <c r="U559" s="59"/>
      <c r="V559" s="59"/>
      <c r="W559" s="59"/>
      <c r="X559" s="59"/>
      <c r="Y559" s="59"/>
      <c r="Z559" s="59"/>
    </row>
    <row r="560" spans="1:26" ht="15.75" customHeight="1">
      <c r="A560" s="187"/>
      <c r="B560" s="59"/>
      <c r="C560" s="59"/>
      <c r="D560" s="59"/>
      <c r="E560" s="59"/>
      <c r="F560" s="59"/>
      <c r="G560" s="59"/>
      <c r="H560" s="59"/>
      <c r="I560" s="59"/>
      <c r="J560" s="59"/>
      <c r="K560" s="59"/>
      <c r="L560" s="59"/>
      <c r="M560" s="59"/>
      <c r="N560" s="59"/>
      <c r="O560" s="59"/>
      <c r="P560" s="59"/>
      <c r="Q560" s="59"/>
      <c r="R560" s="59"/>
      <c r="S560" s="59"/>
      <c r="T560" s="59"/>
      <c r="U560" s="59"/>
      <c r="V560" s="59"/>
      <c r="W560" s="59"/>
      <c r="X560" s="59"/>
      <c r="Y560" s="59"/>
      <c r="Z560" s="59"/>
    </row>
    <row r="561" spans="1:26" ht="15.75" customHeight="1">
      <c r="A561" s="187"/>
      <c r="B561" s="59"/>
      <c r="C561" s="59"/>
      <c r="D561" s="59"/>
      <c r="E561" s="59"/>
      <c r="F561" s="59"/>
      <c r="G561" s="59"/>
      <c r="H561" s="59"/>
      <c r="I561" s="59"/>
      <c r="J561" s="59"/>
      <c r="K561" s="59"/>
      <c r="L561" s="59"/>
      <c r="M561" s="59"/>
      <c r="N561" s="59"/>
      <c r="O561" s="59"/>
      <c r="P561" s="59"/>
      <c r="Q561" s="59"/>
      <c r="R561" s="59"/>
      <c r="S561" s="59"/>
      <c r="T561" s="59"/>
      <c r="U561" s="59"/>
      <c r="V561" s="59"/>
      <c r="W561" s="59"/>
      <c r="X561" s="59"/>
      <c r="Y561" s="59"/>
      <c r="Z561" s="59"/>
    </row>
    <row r="562" spans="1:26" ht="15.75" customHeight="1">
      <c r="A562" s="187"/>
      <c r="B562" s="59"/>
      <c r="C562" s="59"/>
      <c r="D562" s="59"/>
      <c r="E562" s="59"/>
      <c r="F562" s="59"/>
      <c r="G562" s="59"/>
      <c r="H562" s="59"/>
      <c r="I562" s="59"/>
      <c r="J562" s="59"/>
      <c r="K562" s="59"/>
      <c r="L562" s="59"/>
      <c r="M562" s="59"/>
      <c r="N562" s="59"/>
      <c r="O562" s="59"/>
      <c r="P562" s="59"/>
      <c r="Q562" s="59"/>
      <c r="R562" s="59"/>
      <c r="S562" s="59"/>
      <c r="T562" s="59"/>
      <c r="U562" s="59"/>
      <c r="V562" s="59"/>
      <c r="W562" s="59"/>
      <c r="X562" s="59"/>
      <c r="Y562" s="59"/>
      <c r="Z562" s="59"/>
    </row>
    <row r="563" spans="1:26" ht="15.75" customHeight="1">
      <c r="A563" s="187"/>
      <c r="B563" s="59"/>
      <c r="C563" s="59"/>
      <c r="D563" s="59"/>
      <c r="E563" s="59"/>
      <c r="F563" s="59"/>
      <c r="G563" s="59"/>
      <c r="H563" s="59"/>
      <c r="I563" s="59"/>
      <c r="J563" s="59"/>
      <c r="K563" s="59"/>
      <c r="L563" s="59"/>
      <c r="M563" s="59"/>
      <c r="N563" s="59"/>
      <c r="O563" s="59"/>
      <c r="P563" s="59"/>
      <c r="Q563" s="59"/>
      <c r="R563" s="59"/>
      <c r="S563" s="59"/>
      <c r="T563" s="59"/>
      <c r="U563" s="59"/>
      <c r="V563" s="59"/>
      <c r="W563" s="59"/>
      <c r="X563" s="59"/>
      <c r="Y563" s="59"/>
      <c r="Z563" s="59"/>
    </row>
    <row r="564" spans="1:26" ht="15.75" customHeight="1">
      <c r="A564" s="187"/>
      <c r="B564" s="59"/>
      <c r="C564" s="59"/>
      <c r="D564" s="59"/>
      <c r="E564" s="59"/>
      <c r="F564" s="59"/>
      <c r="G564" s="59"/>
      <c r="H564" s="59"/>
      <c r="I564" s="59"/>
      <c r="J564" s="59"/>
      <c r="K564" s="59"/>
      <c r="L564" s="59"/>
      <c r="M564" s="59"/>
      <c r="N564" s="59"/>
      <c r="O564" s="59"/>
      <c r="P564" s="59"/>
      <c r="Q564" s="59"/>
      <c r="R564" s="59"/>
      <c r="S564" s="59"/>
      <c r="T564" s="59"/>
      <c r="U564" s="59"/>
      <c r="V564" s="59"/>
      <c r="W564" s="59"/>
      <c r="X564" s="59"/>
      <c r="Y564" s="59"/>
      <c r="Z564" s="59"/>
    </row>
    <row r="565" spans="1:26" ht="15.75" customHeight="1">
      <c r="A565" s="187"/>
      <c r="B565" s="59"/>
      <c r="C565" s="59"/>
      <c r="D565" s="59"/>
      <c r="E565" s="59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9"/>
      <c r="V565" s="59"/>
      <c r="W565" s="59"/>
      <c r="X565" s="59"/>
      <c r="Y565" s="59"/>
      <c r="Z565" s="59"/>
    </row>
    <row r="566" spans="1:26" ht="15.75" customHeight="1">
      <c r="A566" s="187"/>
      <c r="B566" s="59"/>
      <c r="C566" s="59"/>
      <c r="D566" s="59"/>
      <c r="E566" s="59"/>
      <c r="F566" s="59"/>
      <c r="G566" s="59"/>
      <c r="H566" s="59"/>
      <c r="I566" s="59"/>
      <c r="J566" s="59"/>
      <c r="K566" s="59"/>
      <c r="L566" s="59"/>
      <c r="M566" s="59"/>
      <c r="N566" s="59"/>
      <c r="O566" s="59"/>
      <c r="P566" s="59"/>
      <c r="Q566" s="59"/>
      <c r="R566" s="59"/>
      <c r="S566" s="59"/>
      <c r="T566" s="59"/>
      <c r="U566" s="59"/>
      <c r="V566" s="59"/>
      <c r="W566" s="59"/>
      <c r="X566" s="59"/>
      <c r="Y566" s="59"/>
      <c r="Z566" s="59"/>
    </row>
    <row r="567" spans="1:26" ht="15.75" customHeight="1">
      <c r="A567" s="187"/>
      <c r="B567" s="59"/>
      <c r="C567" s="59"/>
      <c r="D567" s="59"/>
      <c r="E567" s="59"/>
      <c r="F567" s="59"/>
      <c r="G567" s="59"/>
      <c r="H567" s="59"/>
      <c r="I567" s="59"/>
      <c r="J567" s="59"/>
      <c r="K567" s="59"/>
      <c r="L567" s="59"/>
      <c r="M567" s="59"/>
      <c r="N567" s="59"/>
      <c r="O567" s="59"/>
      <c r="P567" s="59"/>
      <c r="Q567" s="59"/>
      <c r="R567" s="59"/>
      <c r="S567" s="59"/>
      <c r="T567" s="59"/>
      <c r="U567" s="59"/>
      <c r="V567" s="59"/>
      <c r="W567" s="59"/>
      <c r="X567" s="59"/>
      <c r="Y567" s="59"/>
      <c r="Z567" s="59"/>
    </row>
    <row r="568" spans="1:26" ht="15.75" customHeight="1">
      <c r="A568" s="187"/>
      <c r="B568" s="59"/>
      <c r="C568" s="59"/>
      <c r="D568" s="59"/>
      <c r="E568" s="59"/>
      <c r="F568" s="59"/>
      <c r="G568" s="59"/>
      <c r="H568" s="59"/>
      <c r="I568" s="59"/>
      <c r="J568" s="59"/>
      <c r="K568" s="59"/>
      <c r="L568" s="59"/>
      <c r="M568" s="59"/>
      <c r="N568" s="59"/>
      <c r="O568" s="59"/>
      <c r="P568" s="59"/>
      <c r="Q568" s="59"/>
      <c r="R568" s="59"/>
      <c r="S568" s="59"/>
      <c r="T568" s="59"/>
      <c r="U568" s="59"/>
      <c r="V568" s="59"/>
      <c r="W568" s="59"/>
      <c r="X568" s="59"/>
      <c r="Y568" s="59"/>
      <c r="Z568" s="59"/>
    </row>
    <row r="569" spans="1:26" ht="15.75" customHeight="1">
      <c r="A569" s="187"/>
      <c r="B569" s="59"/>
      <c r="C569" s="59"/>
      <c r="D569" s="59"/>
      <c r="E569" s="59"/>
      <c r="F569" s="59"/>
      <c r="G569" s="59"/>
      <c r="H569" s="59"/>
      <c r="I569" s="59"/>
      <c r="J569" s="59"/>
      <c r="K569" s="59"/>
      <c r="L569" s="59"/>
      <c r="M569" s="59"/>
      <c r="N569" s="59"/>
      <c r="O569" s="59"/>
      <c r="P569" s="59"/>
      <c r="Q569" s="59"/>
      <c r="R569" s="59"/>
      <c r="S569" s="59"/>
      <c r="T569" s="59"/>
      <c r="U569" s="59"/>
      <c r="V569" s="59"/>
      <c r="W569" s="59"/>
      <c r="X569" s="59"/>
      <c r="Y569" s="59"/>
      <c r="Z569" s="59"/>
    </row>
    <row r="570" spans="1:26" ht="15.75" customHeight="1">
      <c r="A570" s="187"/>
      <c r="B570" s="59"/>
      <c r="C570" s="59"/>
      <c r="D570" s="59"/>
      <c r="E570" s="59"/>
      <c r="F570" s="59"/>
      <c r="G570" s="59"/>
      <c r="H570" s="59"/>
      <c r="I570" s="59"/>
      <c r="J570" s="59"/>
      <c r="K570" s="59"/>
      <c r="L570" s="59"/>
      <c r="M570" s="59"/>
      <c r="N570" s="59"/>
      <c r="O570" s="59"/>
      <c r="P570" s="59"/>
      <c r="Q570" s="59"/>
      <c r="R570" s="59"/>
      <c r="S570" s="59"/>
      <c r="T570" s="59"/>
      <c r="U570" s="59"/>
      <c r="V570" s="59"/>
      <c r="W570" s="59"/>
      <c r="X570" s="59"/>
      <c r="Y570" s="59"/>
      <c r="Z570" s="59"/>
    </row>
    <row r="571" spans="1:26" ht="15.75" customHeight="1">
      <c r="A571" s="187"/>
      <c r="B571" s="59"/>
      <c r="C571" s="59"/>
      <c r="D571" s="59"/>
      <c r="E571" s="59"/>
      <c r="F571" s="59"/>
      <c r="G571" s="59"/>
      <c r="H571" s="59"/>
      <c r="I571" s="59"/>
      <c r="J571" s="59"/>
      <c r="K571" s="59"/>
      <c r="L571" s="59"/>
      <c r="M571" s="59"/>
      <c r="N571" s="59"/>
      <c r="O571" s="59"/>
      <c r="P571" s="59"/>
      <c r="Q571" s="59"/>
      <c r="R571" s="59"/>
      <c r="S571" s="59"/>
      <c r="T571" s="59"/>
      <c r="U571" s="59"/>
      <c r="V571" s="59"/>
      <c r="W571" s="59"/>
      <c r="X571" s="59"/>
      <c r="Y571" s="59"/>
      <c r="Z571" s="59"/>
    </row>
    <row r="572" spans="1:26" ht="15.75" customHeight="1">
      <c r="A572" s="187"/>
      <c r="B572" s="59"/>
      <c r="C572" s="59"/>
      <c r="D572" s="59"/>
      <c r="E572" s="59"/>
      <c r="F572" s="59"/>
      <c r="G572" s="59"/>
      <c r="H572" s="59"/>
      <c r="I572" s="59"/>
      <c r="J572" s="59"/>
      <c r="K572" s="59"/>
      <c r="L572" s="59"/>
      <c r="M572" s="59"/>
      <c r="N572" s="59"/>
      <c r="O572" s="59"/>
      <c r="P572" s="59"/>
      <c r="Q572" s="59"/>
      <c r="R572" s="59"/>
      <c r="S572" s="59"/>
      <c r="T572" s="59"/>
      <c r="U572" s="59"/>
      <c r="V572" s="59"/>
      <c r="W572" s="59"/>
      <c r="X572" s="59"/>
      <c r="Y572" s="59"/>
      <c r="Z572" s="59"/>
    </row>
    <row r="573" spans="1:26" ht="15.75" customHeight="1">
      <c r="A573" s="187"/>
      <c r="B573" s="59"/>
      <c r="C573" s="59"/>
      <c r="D573" s="59"/>
      <c r="E573" s="59"/>
      <c r="F573" s="59"/>
      <c r="G573" s="59"/>
      <c r="H573" s="59"/>
      <c r="I573" s="59"/>
      <c r="J573" s="59"/>
      <c r="K573" s="59"/>
      <c r="L573" s="59"/>
      <c r="M573" s="59"/>
      <c r="N573" s="59"/>
      <c r="O573" s="59"/>
      <c r="P573" s="59"/>
      <c r="Q573" s="59"/>
      <c r="R573" s="59"/>
      <c r="S573" s="59"/>
      <c r="T573" s="59"/>
      <c r="U573" s="59"/>
      <c r="V573" s="59"/>
      <c r="W573" s="59"/>
      <c r="X573" s="59"/>
      <c r="Y573" s="59"/>
      <c r="Z573" s="59"/>
    </row>
    <row r="574" spans="1:26" ht="15.75" customHeight="1">
      <c r="A574" s="187"/>
      <c r="B574" s="59"/>
      <c r="C574" s="59"/>
      <c r="D574" s="59"/>
      <c r="E574" s="59"/>
      <c r="F574" s="59"/>
      <c r="G574" s="59"/>
      <c r="H574" s="59"/>
      <c r="I574" s="59"/>
      <c r="J574" s="59"/>
      <c r="K574" s="59"/>
      <c r="L574" s="59"/>
      <c r="M574" s="59"/>
      <c r="N574" s="59"/>
      <c r="O574" s="59"/>
      <c r="P574" s="59"/>
      <c r="Q574" s="59"/>
      <c r="R574" s="59"/>
      <c r="S574" s="59"/>
      <c r="T574" s="59"/>
      <c r="U574" s="59"/>
      <c r="V574" s="59"/>
      <c r="W574" s="59"/>
      <c r="X574" s="59"/>
      <c r="Y574" s="59"/>
      <c r="Z574" s="59"/>
    </row>
    <row r="575" spans="1:26" ht="15.75" customHeight="1">
      <c r="A575" s="187"/>
      <c r="B575" s="59"/>
      <c r="C575" s="59"/>
      <c r="D575" s="59"/>
      <c r="E575" s="59"/>
      <c r="F575" s="59"/>
      <c r="G575" s="59"/>
      <c r="H575" s="59"/>
      <c r="I575" s="59"/>
      <c r="J575" s="59"/>
      <c r="K575" s="59"/>
      <c r="L575" s="59"/>
      <c r="M575" s="59"/>
      <c r="N575" s="59"/>
      <c r="O575" s="59"/>
      <c r="P575" s="59"/>
      <c r="Q575" s="59"/>
      <c r="R575" s="59"/>
      <c r="S575" s="59"/>
      <c r="T575" s="59"/>
      <c r="U575" s="59"/>
      <c r="V575" s="59"/>
      <c r="W575" s="59"/>
      <c r="X575" s="59"/>
      <c r="Y575" s="59"/>
      <c r="Z575" s="59"/>
    </row>
    <row r="576" spans="1:26" ht="15.75" customHeight="1">
      <c r="A576" s="187"/>
      <c r="B576" s="59"/>
      <c r="C576" s="59"/>
      <c r="D576" s="59"/>
      <c r="E576" s="59"/>
      <c r="F576" s="59"/>
      <c r="G576" s="59"/>
      <c r="H576" s="59"/>
      <c r="I576" s="59"/>
      <c r="J576" s="59"/>
      <c r="K576" s="59"/>
      <c r="L576" s="59"/>
      <c r="M576" s="59"/>
      <c r="N576" s="59"/>
      <c r="O576" s="59"/>
      <c r="P576" s="59"/>
      <c r="Q576" s="59"/>
      <c r="R576" s="59"/>
      <c r="S576" s="59"/>
      <c r="T576" s="59"/>
      <c r="U576" s="59"/>
      <c r="V576" s="59"/>
      <c r="W576" s="59"/>
      <c r="X576" s="59"/>
      <c r="Y576" s="59"/>
      <c r="Z576" s="59"/>
    </row>
    <row r="577" spans="1:26" ht="15.75" customHeight="1">
      <c r="A577" s="187"/>
      <c r="B577" s="59"/>
      <c r="C577" s="59"/>
      <c r="D577" s="59"/>
      <c r="E577" s="59"/>
      <c r="F577" s="59"/>
      <c r="G577" s="59"/>
      <c r="H577" s="59"/>
      <c r="I577" s="59"/>
      <c r="J577" s="59"/>
      <c r="K577" s="59"/>
      <c r="L577" s="59"/>
      <c r="M577" s="59"/>
      <c r="N577" s="59"/>
      <c r="O577" s="59"/>
      <c r="P577" s="59"/>
      <c r="Q577" s="59"/>
      <c r="R577" s="59"/>
      <c r="S577" s="59"/>
      <c r="T577" s="59"/>
      <c r="U577" s="59"/>
      <c r="V577" s="59"/>
      <c r="W577" s="59"/>
      <c r="X577" s="59"/>
      <c r="Y577" s="59"/>
      <c r="Z577" s="59"/>
    </row>
    <row r="578" spans="1:26" ht="15.75" customHeight="1">
      <c r="A578" s="187"/>
      <c r="B578" s="59"/>
      <c r="C578" s="59"/>
      <c r="D578" s="59"/>
      <c r="E578" s="59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9"/>
      <c r="V578" s="59"/>
      <c r="W578" s="59"/>
      <c r="X578" s="59"/>
      <c r="Y578" s="59"/>
      <c r="Z578" s="59"/>
    </row>
    <row r="579" spans="1:26" ht="15.75" customHeight="1">
      <c r="A579" s="187"/>
      <c r="B579" s="59"/>
      <c r="C579" s="59"/>
      <c r="D579" s="59"/>
      <c r="E579" s="59"/>
      <c r="F579" s="59"/>
      <c r="G579" s="59"/>
      <c r="H579" s="59"/>
      <c r="I579" s="59"/>
      <c r="J579" s="59"/>
      <c r="K579" s="59"/>
      <c r="L579" s="59"/>
      <c r="M579" s="59"/>
      <c r="N579" s="59"/>
      <c r="O579" s="59"/>
      <c r="P579" s="59"/>
      <c r="Q579" s="59"/>
      <c r="R579" s="59"/>
      <c r="S579" s="59"/>
      <c r="T579" s="59"/>
      <c r="U579" s="59"/>
      <c r="V579" s="59"/>
      <c r="W579" s="59"/>
      <c r="X579" s="59"/>
      <c r="Y579" s="59"/>
      <c r="Z579" s="59"/>
    </row>
    <row r="580" spans="1:26" ht="15.75" customHeight="1">
      <c r="A580" s="187"/>
      <c r="B580" s="59"/>
      <c r="C580" s="59"/>
      <c r="D580" s="59"/>
      <c r="E580" s="59"/>
      <c r="F580" s="59"/>
      <c r="G580" s="59"/>
      <c r="H580" s="59"/>
      <c r="I580" s="59"/>
      <c r="J580" s="59"/>
      <c r="K580" s="59"/>
      <c r="L580" s="59"/>
      <c r="M580" s="59"/>
      <c r="N580" s="59"/>
      <c r="O580" s="59"/>
      <c r="P580" s="59"/>
      <c r="Q580" s="59"/>
      <c r="R580" s="59"/>
      <c r="S580" s="59"/>
      <c r="T580" s="59"/>
      <c r="U580" s="59"/>
      <c r="V580" s="59"/>
      <c r="W580" s="59"/>
      <c r="X580" s="59"/>
      <c r="Y580" s="59"/>
      <c r="Z580" s="59"/>
    </row>
    <row r="581" spans="1:26" ht="15.75" customHeight="1">
      <c r="A581" s="187"/>
      <c r="B581" s="59"/>
      <c r="C581" s="59"/>
      <c r="D581" s="59"/>
      <c r="E581" s="59"/>
      <c r="F581" s="59"/>
      <c r="G581" s="59"/>
      <c r="H581" s="59"/>
      <c r="I581" s="59"/>
      <c r="J581" s="59"/>
      <c r="K581" s="59"/>
      <c r="L581" s="59"/>
      <c r="M581" s="59"/>
      <c r="N581" s="59"/>
      <c r="O581" s="59"/>
      <c r="P581" s="59"/>
      <c r="Q581" s="59"/>
      <c r="R581" s="59"/>
      <c r="S581" s="59"/>
      <c r="T581" s="59"/>
      <c r="U581" s="59"/>
      <c r="V581" s="59"/>
      <c r="W581" s="59"/>
      <c r="X581" s="59"/>
      <c r="Y581" s="59"/>
      <c r="Z581" s="59"/>
    </row>
    <row r="582" spans="1:26" ht="15.75" customHeight="1">
      <c r="A582" s="187"/>
      <c r="B582" s="59"/>
      <c r="C582" s="59"/>
      <c r="D582" s="59"/>
      <c r="E582" s="59"/>
      <c r="F582" s="59"/>
      <c r="G582" s="59"/>
      <c r="H582" s="59"/>
      <c r="I582" s="59"/>
      <c r="J582" s="59"/>
      <c r="K582" s="59"/>
      <c r="L582" s="59"/>
      <c r="M582" s="59"/>
      <c r="N582" s="59"/>
      <c r="O582" s="59"/>
      <c r="P582" s="59"/>
      <c r="Q582" s="59"/>
      <c r="R582" s="59"/>
      <c r="S582" s="59"/>
      <c r="T582" s="59"/>
      <c r="U582" s="59"/>
      <c r="V582" s="59"/>
      <c r="W582" s="59"/>
      <c r="X582" s="59"/>
      <c r="Y582" s="59"/>
      <c r="Z582" s="59"/>
    </row>
    <row r="583" spans="1:26" ht="15.75" customHeight="1">
      <c r="A583" s="187"/>
      <c r="B583" s="59"/>
      <c r="C583" s="59"/>
      <c r="D583" s="59"/>
      <c r="E583" s="59"/>
      <c r="F583" s="59"/>
      <c r="G583" s="59"/>
      <c r="H583" s="59"/>
      <c r="I583" s="59"/>
      <c r="J583" s="59"/>
      <c r="K583" s="59"/>
      <c r="L583" s="59"/>
      <c r="M583" s="59"/>
      <c r="N583" s="59"/>
      <c r="O583" s="59"/>
      <c r="P583" s="59"/>
      <c r="Q583" s="59"/>
      <c r="R583" s="59"/>
      <c r="S583" s="59"/>
      <c r="T583" s="59"/>
      <c r="U583" s="59"/>
      <c r="V583" s="59"/>
      <c r="W583" s="59"/>
      <c r="X583" s="59"/>
      <c r="Y583" s="59"/>
      <c r="Z583" s="59"/>
    </row>
    <row r="584" spans="1:26" ht="15.75" customHeight="1">
      <c r="A584" s="187"/>
      <c r="B584" s="59"/>
      <c r="C584" s="59"/>
      <c r="D584" s="59"/>
      <c r="E584" s="59"/>
      <c r="F584" s="59"/>
      <c r="G584" s="59"/>
      <c r="H584" s="59"/>
      <c r="I584" s="59"/>
      <c r="J584" s="59"/>
      <c r="K584" s="59"/>
      <c r="L584" s="59"/>
      <c r="M584" s="59"/>
      <c r="N584" s="59"/>
      <c r="O584" s="59"/>
      <c r="P584" s="59"/>
      <c r="Q584" s="59"/>
      <c r="R584" s="59"/>
      <c r="S584" s="59"/>
      <c r="T584" s="59"/>
      <c r="U584" s="59"/>
      <c r="V584" s="59"/>
      <c r="W584" s="59"/>
      <c r="X584" s="59"/>
      <c r="Y584" s="59"/>
      <c r="Z584" s="59"/>
    </row>
    <row r="585" spans="1:26" ht="15.75" customHeight="1">
      <c r="A585" s="187"/>
      <c r="B585" s="59"/>
      <c r="C585" s="59"/>
      <c r="D585" s="59"/>
      <c r="E585" s="59"/>
      <c r="F585" s="59"/>
      <c r="G585" s="59"/>
      <c r="H585" s="59"/>
      <c r="I585" s="59"/>
      <c r="J585" s="59"/>
      <c r="K585" s="59"/>
      <c r="L585" s="59"/>
      <c r="M585" s="59"/>
      <c r="N585" s="59"/>
      <c r="O585" s="59"/>
      <c r="P585" s="59"/>
      <c r="Q585" s="59"/>
      <c r="R585" s="59"/>
      <c r="S585" s="59"/>
      <c r="T585" s="59"/>
      <c r="U585" s="59"/>
      <c r="V585" s="59"/>
      <c r="W585" s="59"/>
      <c r="X585" s="59"/>
      <c r="Y585" s="59"/>
      <c r="Z585" s="59"/>
    </row>
    <row r="586" spans="1:26" ht="15.75" customHeight="1">
      <c r="A586" s="187"/>
      <c r="B586" s="59"/>
      <c r="C586" s="59"/>
      <c r="D586" s="59"/>
      <c r="E586" s="59"/>
      <c r="F586" s="59"/>
      <c r="G586" s="59"/>
      <c r="H586" s="59"/>
      <c r="I586" s="59"/>
      <c r="J586" s="59"/>
      <c r="K586" s="59"/>
      <c r="L586" s="59"/>
      <c r="M586" s="59"/>
      <c r="N586" s="59"/>
      <c r="O586" s="59"/>
      <c r="P586" s="59"/>
      <c r="Q586" s="59"/>
      <c r="R586" s="59"/>
      <c r="S586" s="59"/>
      <c r="T586" s="59"/>
      <c r="U586" s="59"/>
      <c r="V586" s="59"/>
      <c r="W586" s="59"/>
      <c r="X586" s="59"/>
      <c r="Y586" s="59"/>
      <c r="Z586" s="59"/>
    </row>
    <row r="587" spans="1:26" ht="15.75" customHeight="1">
      <c r="A587" s="187"/>
      <c r="B587" s="59"/>
      <c r="C587" s="59"/>
      <c r="D587" s="59"/>
      <c r="E587" s="59"/>
      <c r="F587" s="59"/>
      <c r="G587" s="59"/>
      <c r="H587" s="59"/>
      <c r="I587" s="59"/>
      <c r="J587" s="59"/>
      <c r="K587" s="59"/>
      <c r="L587" s="59"/>
      <c r="M587" s="59"/>
      <c r="N587" s="59"/>
      <c r="O587" s="59"/>
      <c r="P587" s="59"/>
      <c r="Q587" s="59"/>
      <c r="R587" s="59"/>
      <c r="S587" s="59"/>
      <c r="T587" s="59"/>
      <c r="U587" s="59"/>
      <c r="V587" s="59"/>
      <c r="W587" s="59"/>
      <c r="X587" s="59"/>
      <c r="Y587" s="59"/>
      <c r="Z587" s="59"/>
    </row>
    <row r="588" spans="1:26" ht="15.75" customHeight="1">
      <c r="A588" s="187"/>
      <c r="B588" s="59"/>
      <c r="C588" s="59"/>
      <c r="D588" s="59"/>
      <c r="E588" s="59"/>
      <c r="F588" s="59"/>
      <c r="G588" s="59"/>
      <c r="H588" s="59"/>
      <c r="I588" s="59"/>
      <c r="J588" s="59"/>
      <c r="K588" s="59"/>
      <c r="L588" s="59"/>
      <c r="M588" s="59"/>
      <c r="N588" s="59"/>
      <c r="O588" s="59"/>
      <c r="P588" s="59"/>
      <c r="Q588" s="59"/>
      <c r="R588" s="59"/>
      <c r="S588" s="59"/>
      <c r="T588" s="59"/>
      <c r="U588" s="59"/>
      <c r="V588" s="59"/>
      <c r="W588" s="59"/>
      <c r="X588" s="59"/>
      <c r="Y588" s="59"/>
      <c r="Z588" s="59"/>
    </row>
    <row r="589" spans="1:26" ht="15.75" customHeight="1">
      <c r="A589" s="187"/>
      <c r="B589" s="59"/>
      <c r="C589" s="59"/>
      <c r="D589" s="59"/>
      <c r="E589" s="59"/>
      <c r="F589" s="59"/>
      <c r="G589" s="59"/>
      <c r="H589" s="59"/>
      <c r="I589" s="59"/>
      <c r="J589" s="59"/>
      <c r="K589" s="59"/>
      <c r="L589" s="59"/>
      <c r="M589" s="59"/>
      <c r="N589" s="59"/>
      <c r="O589" s="59"/>
      <c r="P589" s="59"/>
      <c r="Q589" s="59"/>
      <c r="R589" s="59"/>
      <c r="S589" s="59"/>
      <c r="T589" s="59"/>
      <c r="U589" s="59"/>
      <c r="V589" s="59"/>
      <c r="W589" s="59"/>
      <c r="X589" s="59"/>
      <c r="Y589" s="59"/>
      <c r="Z589" s="59"/>
    </row>
    <row r="590" spans="1:26" ht="15.75" customHeight="1">
      <c r="A590" s="187"/>
      <c r="B590" s="59"/>
      <c r="C590" s="59"/>
      <c r="D590" s="59"/>
      <c r="E590" s="59"/>
      <c r="F590" s="59"/>
      <c r="G590" s="59"/>
      <c r="H590" s="59"/>
      <c r="I590" s="59"/>
      <c r="J590" s="59"/>
      <c r="K590" s="59"/>
      <c r="L590" s="59"/>
      <c r="M590" s="59"/>
      <c r="N590" s="59"/>
      <c r="O590" s="59"/>
      <c r="P590" s="59"/>
      <c r="Q590" s="59"/>
      <c r="R590" s="59"/>
      <c r="S590" s="59"/>
      <c r="T590" s="59"/>
      <c r="U590" s="59"/>
      <c r="V590" s="59"/>
      <c r="W590" s="59"/>
      <c r="X590" s="59"/>
      <c r="Y590" s="59"/>
      <c r="Z590" s="59"/>
    </row>
    <row r="591" spans="1:26" ht="15.75" customHeight="1">
      <c r="A591" s="187"/>
      <c r="B591" s="59"/>
      <c r="C591" s="59"/>
      <c r="D591" s="59"/>
      <c r="E591" s="59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9"/>
      <c r="V591" s="59"/>
      <c r="W591" s="59"/>
      <c r="X591" s="59"/>
      <c r="Y591" s="59"/>
      <c r="Z591" s="59"/>
    </row>
    <row r="592" spans="1:26" ht="15.75" customHeight="1">
      <c r="A592" s="187"/>
      <c r="B592" s="59"/>
      <c r="C592" s="59"/>
      <c r="D592" s="59"/>
      <c r="E592" s="59"/>
      <c r="F592" s="59"/>
      <c r="G592" s="59"/>
      <c r="H592" s="59"/>
      <c r="I592" s="59"/>
      <c r="J592" s="59"/>
      <c r="K592" s="59"/>
      <c r="L592" s="59"/>
      <c r="M592" s="59"/>
      <c r="N592" s="59"/>
      <c r="O592" s="59"/>
      <c r="P592" s="59"/>
      <c r="Q592" s="59"/>
      <c r="R592" s="59"/>
      <c r="S592" s="59"/>
      <c r="T592" s="59"/>
      <c r="U592" s="59"/>
      <c r="V592" s="59"/>
      <c r="W592" s="59"/>
      <c r="X592" s="59"/>
      <c r="Y592" s="59"/>
      <c r="Z592" s="59"/>
    </row>
    <row r="593" spans="1:26" ht="15.75" customHeight="1">
      <c r="A593" s="187"/>
      <c r="B593" s="59"/>
      <c r="C593" s="59"/>
      <c r="D593" s="59"/>
      <c r="E593" s="59"/>
      <c r="F593" s="59"/>
      <c r="G593" s="59"/>
      <c r="H593" s="59"/>
      <c r="I593" s="59"/>
      <c r="J593" s="59"/>
      <c r="K593" s="59"/>
      <c r="L593" s="59"/>
      <c r="M593" s="59"/>
      <c r="N593" s="59"/>
      <c r="O593" s="59"/>
      <c r="P593" s="59"/>
      <c r="Q593" s="59"/>
      <c r="R593" s="59"/>
      <c r="S593" s="59"/>
      <c r="T593" s="59"/>
      <c r="U593" s="59"/>
      <c r="V593" s="59"/>
      <c r="W593" s="59"/>
      <c r="X593" s="59"/>
      <c r="Y593" s="59"/>
      <c r="Z593" s="59"/>
    </row>
    <row r="594" spans="1:26" ht="15.75" customHeight="1">
      <c r="A594" s="187"/>
      <c r="B594" s="59"/>
      <c r="C594" s="59"/>
      <c r="D594" s="59"/>
      <c r="E594" s="59"/>
      <c r="F594" s="59"/>
      <c r="G594" s="59"/>
      <c r="H594" s="59"/>
      <c r="I594" s="59"/>
      <c r="J594" s="59"/>
      <c r="K594" s="59"/>
      <c r="L594" s="59"/>
      <c r="M594" s="59"/>
      <c r="N594" s="59"/>
      <c r="O594" s="59"/>
      <c r="P594" s="59"/>
      <c r="Q594" s="59"/>
      <c r="R594" s="59"/>
      <c r="S594" s="59"/>
      <c r="T594" s="59"/>
      <c r="U594" s="59"/>
      <c r="V594" s="59"/>
      <c r="W594" s="59"/>
      <c r="X594" s="59"/>
      <c r="Y594" s="59"/>
      <c r="Z594" s="59"/>
    </row>
    <row r="595" spans="1:26" ht="15.75" customHeight="1">
      <c r="A595" s="187"/>
      <c r="B595" s="59"/>
      <c r="C595" s="59"/>
      <c r="D595" s="59"/>
      <c r="E595" s="59"/>
      <c r="F595" s="59"/>
      <c r="G595" s="59"/>
      <c r="H595" s="59"/>
      <c r="I595" s="59"/>
      <c r="J595" s="59"/>
      <c r="K595" s="59"/>
      <c r="L595" s="59"/>
      <c r="M595" s="59"/>
      <c r="N595" s="59"/>
      <c r="O595" s="59"/>
      <c r="P595" s="59"/>
      <c r="Q595" s="59"/>
      <c r="R595" s="59"/>
      <c r="S595" s="59"/>
      <c r="T595" s="59"/>
      <c r="U595" s="59"/>
      <c r="V595" s="59"/>
      <c r="W595" s="59"/>
      <c r="X595" s="59"/>
      <c r="Y595" s="59"/>
      <c r="Z595" s="59"/>
    </row>
    <row r="596" spans="1:26" ht="15.75" customHeight="1">
      <c r="A596" s="187"/>
      <c r="B596" s="59"/>
      <c r="C596" s="59"/>
      <c r="D596" s="59"/>
      <c r="E596" s="59"/>
      <c r="F596" s="59"/>
      <c r="G596" s="59"/>
      <c r="H596" s="59"/>
      <c r="I596" s="59"/>
      <c r="J596" s="59"/>
      <c r="K596" s="59"/>
      <c r="L596" s="59"/>
      <c r="M596" s="59"/>
      <c r="N596" s="59"/>
      <c r="O596" s="59"/>
      <c r="P596" s="59"/>
      <c r="Q596" s="59"/>
      <c r="R596" s="59"/>
      <c r="S596" s="59"/>
      <c r="T596" s="59"/>
      <c r="U596" s="59"/>
      <c r="V596" s="59"/>
      <c r="W596" s="59"/>
      <c r="X596" s="59"/>
      <c r="Y596" s="59"/>
      <c r="Z596" s="59"/>
    </row>
    <row r="597" spans="1:26" ht="15.75" customHeight="1">
      <c r="A597" s="187"/>
      <c r="B597" s="59"/>
      <c r="C597" s="59"/>
      <c r="D597" s="59"/>
      <c r="E597" s="59"/>
      <c r="F597" s="59"/>
      <c r="G597" s="59"/>
      <c r="H597" s="59"/>
      <c r="I597" s="59"/>
      <c r="J597" s="59"/>
      <c r="K597" s="59"/>
      <c r="L597" s="59"/>
      <c r="M597" s="59"/>
      <c r="N597" s="59"/>
      <c r="O597" s="59"/>
      <c r="P597" s="59"/>
      <c r="Q597" s="59"/>
      <c r="R597" s="59"/>
      <c r="S597" s="59"/>
      <c r="T597" s="59"/>
      <c r="U597" s="59"/>
      <c r="V597" s="59"/>
      <c r="W597" s="59"/>
      <c r="X597" s="59"/>
      <c r="Y597" s="59"/>
      <c r="Z597" s="59"/>
    </row>
    <row r="598" spans="1:26" ht="15.75" customHeight="1">
      <c r="A598" s="187"/>
      <c r="B598" s="59"/>
      <c r="C598" s="59"/>
      <c r="D598" s="59"/>
      <c r="E598" s="59"/>
      <c r="F598" s="59"/>
      <c r="G598" s="59"/>
      <c r="H598" s="59"/>
      <c r="I598" s="59"/>
      <c r="J598" s="59"/>
      <c r="K598" s="59"/>
      <c r="L598" s="59"/>
      <c r="M598" s="59"/>
      <c r="N598" s="59"/>
      <c r="O598" s="59"/>
      <c r="P598" s="59"/>
      <c r="Q598" s="59"/>
      <c r="R598" s="59"/>
      <c r="S598" s="59"/>
      <c r="T598" s="59"/>
      <c r="U598" s="59"/>
      <c r="V598" s="59"/>
      <c r="W598" s="59"/>
      <c r="X598" s="59"/>
      <c r="Y598" s="59"/>
      <c r="Z598" s="59"/>
    </row>
    <row r="599" spans="1:26" ht="15.75" customHeight="1">
      <c r="A599" s="187"/>
      <c r="B599" s="59"/>
      <c r="C599" s="59"/>
      <c r="D599" s="59"/>
      <c r="E599" s="59"/>
      <c r="F599" s="59"/>
      <c r="G599" s="59"/>
      <c r="H599" s="59"/>
      <c r="I599" s="59"/>
      <c r="J599" s="59"/>
      <c r="K599" s="59"/>
      <c r="L599" s="59"/>
      <c r="M599" s="59"/>
      <c r="N599" s="59"/>
      <c r="O599" s="59"/>
      <c r="P599" s="59"/>
      <c r="Q599" s="59"/>
      <c r="R599" s="59"/>
      <c r="S599" s="59"/>
      <c r="T599" s="59"/>
      <c r="U599" s="59"/>
      <c r="V599" s="59"/>
      <c r="W599" s="59"/>
      <c r="X599" s="59"/>
      <c r="Y599" s="59"/>
      <c r="Z599" s="59"/>
    </row>
    <row r="600" spans="1:26" ht="15.75" customHeight="1">
      <c r="A600" s="187"/>
      <c r="B600" s="59"/>
      <c r="C600" s="59"/>
      <c r="D600" s="59"/>
      <c r="E600" s="59"/>
      <c r="F600" s="59"/>
      <c r="G600" s="59"/>
      <c r="H600" s="59"/>
      <c r="I600" s="59"/>
      <c r="J600" s="59"/>
      <c r="K600" s="59"/>
      <c r="L600" s="59"/>
      <c r="M600" s="59"/>
      <c r="N600" s="59"/>
      <c r="O600" s="59"/>
      <c r="P600" s="59"/>
      <c r="Q600" s="59"/>
      <c r="R600" s="59"/>
      <c r="S600" s="59"/>
      <c r="T600" s="59"/>
      <c r="U600" s="59"/>
      <c r="V600" s="59"/>
      <c r="W600" s="59"/>
      <c r="X600" s="59"/>
      <c r="Y600" s="59"/>
      <c r="Z600" s="59"/>
    </row>
    <row r="601" spans="1:26" ht="15.75" customHeight="1">
      <c r="A601" s="187"/>
      <c r="B601" s="59"/>
      <c r="C601" s="59"/>
      <c r="D601" s="59"/>
      <c r="E601" s="59"/>
      <c r="F601" s="59"/>
      <c r="G601" s="59"/>
      <c r="H601" s="59"/>
      <c r="I601" s="59"/>
      <c r="J601" s="59"/>
      <c r="K601" s="59"/>
      <c r="L601" s="59"/>
      <c r="M601" s="59"/>
      <c r="N601" s="59"/>
      <c r="O601" s="59"/>
      <c r="P601" s="59"/>
      <c r="Q601" s="59"/>
      <c r="R601" s="59"/>
      <c r="S601" s="59"/>
      <c r="T601" s="59"/>
      <c r="U601" s="59"/>
      <c r="V601" s="59"/>
      <c r="W601" s="59"/>
      <c r="X601" s="59"/>
      <c r="Y601" s="59"/>
      <c r="Z601" s="59"/>
    </row>
    <row r="602" spans="1:26" ht="15.75" customHeight="1">
      <c r="A602" s="187"/>
      <c r="B602" s="59"/>
      <c r="C602" s="59"/>
      <c r="D602" s="59"/>
      <c r="E602" s="59"/>
      <c r="F602" s="59"/>
      <c r="G602" s="59"/>
      <c r="H602" s="59"/>
      <c r="I602" s="59"/>
      <c r="J602" s="59"/>
      <c r="K602" s="59"/>
      <c r="L602" s="59"/>
      <c r="M602" s="59"/>
      <c r="N602" s="59"/>
      <c r="O602" s="59"/>
      <c r="P602" s="59"/>
      <c r="Q602" s="59"/>
      <c r="R602" s="59"/>
      <c r="S602" s="59"/>
      <c r="T602" s="59"/>
      <c r="U602" s="59"/>
      <c r="V602" s="59"/>
      <c r="W602" s="59"/>
      <c r="X602" s="59"/>
      <c r="Y602" s="59"/>
      <c r="Z602" s="59"/>
    </row>
    <row r="603" spans="1:26" ht="15.75" customHeight="1">
      <c r="A603" s="187"/>
      <c r="B603" s="59"/>
      <c r="C603" s="59"/>
      <c r="D603" s="59"/>
      <c r="E603" s="59"/>
      <c r="F603" s="59"/>
      <c r="G603" s="59"/>
      <c r="H603" s="59"/>
      <c r="I603" s="59"/>
      <c r="J603" s="59"/>
      <c r="K603" s="59"/>
      <c r="L603" s="59"/>
      <c r="M603" s="59"/>
      <c r="N603" s="59"/>
      <c r="O603" s="59"/>
      <c r="P603" s="59"/>
      <c r="Q603" s="59"/>
      <c r="R603" s="59"/>
      <c r="S603" s="59"/>
      <c r="T603" s="59"/>
      <c r="U603" s="59"/>
      <c r="V603" s="59"/>
      <c r="W603" s="59"/>
      <c r="X603" s="59"/>
      <c r="Y603" s="59"/>
      <c r="Z603" s="59"/>
    </row>
    <row r="604" spans="1:26" ht="15.75" customHeight="1">
      <c r="A604" s="187"/>
      <c r="B604" s="59"/>
      <c r="C604" s="59"/>
      <c r="D604" s="59"/>
      <c r="E604" s="59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9"/>
      <c r="V604" s="59"/>
      <c r="W604" s="59"/>
      <c r="X604" s="59"/>
      <c r="Y604" s="59"/>
      <c r="Z604" s="59"/>
    </row>
    <row r="605" spans="1:26" ht="15.75" customHeight="1">
      <c r="A605" s="187"/>
      <c r="B605" s="59"/>
      <c r="C605" s="59"/>
      <c r="D605" s="59"/>
      <c r="E605" s="59"/>
      <c r="F605" s="59"/>
      <c r="G605" s="59"/>
      <c r="H605" s="59"/>
      <c r="I605" s="59"/>
      <c r="J605" s="59"/>
      <c r="K605" s="59"/>
      <c r="L605" s="59"/>
      <c r="M605" s="59"/>
      <c r="N605" s="59"/>
      <c r="O605" s="59"/>
      <c r="P605" s="59"/>
      <c r="Q605" s="59"/>
      <c r="R605" s="59"/>
      <c r="S605" s="59"/>
      <c r="T605" s="59"/>
      <c r="U605" s="59"/>
      <c r="V605" s="59"/>
      <c r="W605" s="59"/>
      <c r="X605" s="59"/>
      <c r="Y605" s="59"/>
      <c r="Z605" s="59"/>
    </row>
    <row r="606" spans="1:26" ht="15.75" customHeight="1">
      <c r="A606" s="187"/>
      <c r="B606" s="59"/>
      <c r="C606" s="59"/>
      <c r="D606" s="59"/>
      <c r="E606" s="59"/>
      <c r="F606" s="59"/>
      <c r="G606" s="59"/>
      <c r="H606" s="59"/>
      <c r="I606" s="59"/>
      <c r="J606" s="59"/>
      <c r="K606" s="59"/>
      <c r="L606" s="59"/>
      <c r="M606" s="59"/>
      <c r="N606" s="59"/>
      <c r="O606" s="59"/>
      <c r="P606" s="59"/>
      <c r="Q606" s="59"/>
      <c r="R606" s="59"/>
      <c r="S606" s="59"/>
      <c r="T606" s="59"/>
      <c r="U606" s="59"/>
      <c r="V606" s="59"/>
      <c r="W606" s="59"/>
      <c r="X606" s="59"/>
      <c r="Y606" s="59"/>
      <c r="Z606" s="59"/>
    </row>
    <row r="607" spans="1:26" ht="15.75" customHeight="1">
      <c r="A607" s="187"/>
      <c r="B607" s="59"/>
      <c r="C607" s="59"/>
      <c r="D607" s="59"/>
      <c r="E607" s="59"/>
      <c r="F607" s="59"/>
      <c r="G607" s="59"/>
      <c r="H607" s="59"/>
      <c r="I607" s="59"/>
      <c r="J607" s="59"/>
      <c r="K607" s="59"/>
      <c r="L607" s="59"/>
      <c r="M607" s="59"/>
      <c r="N607" s="59"/>
      <c r="O607" s="59"/>
      <c r="P607" s="59"/>
      <c r="Q607" s="59"/>
      <c r="R607" s="59"/>
      <c r="S607" s="59"/>
      <c r="T607" s="59"/>
      <c r="U607" s="59"/>
      <c r="V607" s="59"/>
      <c r="W607" s="59"/>
      <c r="X607" s="59"/>
      <c r="Y607" s="59"/>
      <c r="Z607" s="59"/>
    </row>
    <row r="608" spans="1:26" ht="15.75" customHeight="1">
      <c r="A608" s="187"/>
      <c r="B608" s="59"/>
      <c r="C608" s="59"/>
      <c r="D608" s="59"/>
      <c r="E608" s="59"/>
      <c r="F608" s="59"/>
      <c r="G608" s="59"/>
      <c r="H608" s="59"/>
      <c r="I608" s="59"/>
      <c r="J608" s="59"/>
      <c r="K608" s="59"/>
      <c r="L608" s="59"/>
      <c r="M608" s="59"/>
      <c r="N608" s="59"/>
      <c r="O608" s="59"/>
      <c r="P608" s="59"/>
      <c r="Q608" s="59"/>
      <c r="R608" s="59"/>
      <c r="S608" s="59"/>
      <c r="T608" s="59"/>
      <c r="U608" s="59"/>
      <c r="V608" s="59"/>
      <c r="W608" s="59"/>
      <c r="X608" s="59"/>
      <c r="Y608" s="59"/>
      <c r="Z608" s="59"/>
    </row>
    <row r="609" spans="1:26" ht="15.75" customHeight="1">
      <c r="A609" s="187"/>
      <c r="B609" s="59"/>
      <c r="C609" s="59"/>
      <c r="D609" s="59"/>
      <c r="E609" s="59"/>
      <c r="F609" s="59"/>
      <c r="G609" s="59"/>
      <c r="H609" s="59"/>
      <c r="I609" s="59"/>
      <c r="J609" s="59"/>
      <c r="K609" s="59"/>
      <c r="L609" s="59"/>
      <c r="M609" s="59"/>
      <c r="N609" s="59"/>
      <c r="O609" s="59"/>
      <c r="P609" s="59"/>
      <c r="Q609" s="59"/>
      <c r="R609" s="59"/>
      <c r="S609" s="59"/>
      <c r="T609" s="59"/>
      <c r="U609" s="59"/>
      <c r="V609" s="59"/>
      <c r="W609" s="59"/>
      <c r="X609" s="59"/>
      <c r="Y609" s="59"/>
      <c r="Z609" s="59"/>
    </row>
    <row r="610" spans="1:26" ht="15.75" customHeight="1">
      <c r="A610" s="187"/>
      <c r="B610" s="59"/>
      <c r="C610" s="59"/>
      <c r="D610" s="59"/>
      <c r="E610" s="59"/>
      <c r="F610" s="59"/>
      <c r="G610" s="59"/>
      <c r="H610" s="59"/>
      <c r="I610" s="59"/>
      <c r="J610" s="59"/>
      <c r="K610" s="59"/>
      <c r="L610" s="59"/>
      <c r="M610" s="59"/>
      <c r="N610" s="59"/>
      <c r="O610" s="59"/>
      <c r="P610" s="59"/>
      <c r="Q610" s="59"/>
      <c r="R610" s="59"/>
      <c r="S610" s="59"/>
      <c r="T610" s="59"/>
      <c r="U610" s="59"/>
      <c r="V610" s="59"/>
      <c r="W610" s="59"/>
      <c r="X610" s="59"/>
      <c r="Y610" s="59"/>
      <c r="Z610" s="59"/>
    </row>
    <row r="611" spans="1:26" ht="15.75" customHeight="1">
      <c r="A611" s="187"/>
      <c r="B611" s="59"/>
      <c r="C611" s="59"/>
      <c r="D611" s="59"/>
      <c r="E611" s="59"/>
      <c r="F611" s="59"/>
      <c r="G611" s="59"/>
      <c r="H611" s="59"/>
      <c r="I611" s="59"/>
      <c r="J611" s="59"/>
      <c r="K611" s="59"/>
      <c r="L611" s="59"/>
      <c r="M611" s="59"/>
      <c r="N611" s="59"/>
      <c r="O611" s="59"/>
      <c r="P611" s="59"/>
      <c r="Q611" s="59"/>
      <c r="R611" s="59"/>
      <c r="S611" s="59"/>
      <c r="T611" s="59"/>
      <c r="U611" s="59"/>
      <c r="V611" s="59"/>
      <c r="W611" s="59"/>
      <c r="X611" s="59"/>
      <c r="Y611" s="59"/>
      <c r="Z611" s="59"/>
    </row>
    <row r="612" spans="1:26" ht="15.75" customHeight="1">
      <c r="A612" s="187"/>
      <c r="B612" s="59"/>
      <c r="C612" s="59"/>
      <c r="D612" s="59"/>
      <c r="E612" s="59"/>
      <c r="F612" s="59"/>
      <c r="G612" s="59"/>
      <c r="H612" s="59"/>
      <c r="I612" s="59"/>
      <c r="J612" s="59"/>
      <c r="K612" s="59"/>
      <c r="L612" s="59"/>
      <c r="M612" s="59"/>
      <c r="N612" s="59"/>
      <c r="O612" s="59"/>
      <c r="P612" s="59"/>
      <c r="Q612" s="59"/>
      <c r="R612" s="59"/>
      <c r="S612" s="59"/>
      <c r="T612" s="59"/>
      <c r="U612" s="59"/>
      <c r="V612" s="59"/>
      <c r="W612" s="59"/>
      <c r="X612" s="59"/>
      <c r="Y612" s="59"/>
      <c r="Z612" s="59"/>
    </row>
    <row r="613" spans="1:26" ht="15.75" customHeight="1">
      <c r="A613" s="187"/>
      <c r="B613" s="59"/>
      <c r="C613" s="59"/>
      <c r="D613" s="59"/>
      <c r="E613" s="59"/>
      <c r="F613" s="59"/>
      <c r="G613" s="59"/>
      <c r="H613" s="59"/>
      <c r="I613" s="59"/>
      <c r="J613" s="59"/>
      <c r="K613" s="59"/>
      <c r="L613" s="59"/>
      <c r="M613" s="59"/>
      <c r="N613" s="59"/>
      <c r="O613" s="59"/>
      <c r="P613" s="59"/>
      <c r="Q613" s="59"/>
      <c r="R613" s="59"/>
      <c r="S613" s="59"/>
      <c r="T613" s="59"/>
      <c r="U613" s="59"/>
      <c r="V613" s="59"/>
      <c r="W613" s="59"/>
      <c r="X613" s="59"/>
      <c r="Y613" s="59"/>
      <c r="Z613" s="59"/>
    </row>
    <row r="614" spans="1:26" ht="15.75" customHeight="1">
      <c r="A614" s="187"/>
      <c r="B614" s="59"/>
      <c r="C614" s="59"/>
      <c r="D614" s="59"/>
      <c r="E614" s="59"/>
      <c r="F614" s="59"/>
      <c r="G614" s="59"/>
      <c r="H614" s="59"/>
      <c r="I614" s="59"/>
      <c r="J614" s="59"/>
      <c r="K614" s="59"/>
      <c r="L614" s="59"/>
      <c r="M614" s="59"/>
      <c r="N614" s="59"/>
      <c r="O614" s="59"/>
      <c r="P614" s="59"/>
      <c r="Q614" s="59"/>
      <c r="R614" s="59"/>
      <c r="S614" s="59"/>
      <c r="T614" s="59"/>
      <c r="U614" s="59"/>
      <c r="V614" s="59"/>
      <c r="W614" s="59"/>
      <c r="X614" s="59"/>
      <c r="Y614" s="59"/>
      <c r="Z614" s="59"/>
    </row>
    <row r="615" spans="1:26" ht="15.75" customHeight="1">
      <c r="A615" s="187"/>
      <c r="B615" s="59"/>
      <c r="C615" s="59"/>
      <c r="D615" s="59"/>
      <c r="E615" s="59"/>
      <c r="F615" s="59"/>
      <c r="G615" s="59"/>
      <c r="H615" s="59"/>
      <c r="I615" s="59"/>
      <c r="J615" s="59"/>
      <c r="K615" s="59"/>
      <c r="L615" s="59"/>
      <c r="M615" s="59"/>
      <c r="N615" s="59"/>
      <c r="O615" s="59"/>
      <c r="P615" s="59"/>
      <c r="Q615" s="59"/>
      <c r="R615" s="59"/>
      <c r="S615" s="59"/>
      <c r="T615" s="59"/>
      <c r="U615" s="59"/>
      <c r="V615" s="59"/>
      <c r="W615" s="59"/>
      <c r="X615" s="59"/>
      <c r="Y615" s="59"/>
      <c r="Z615" s="59"/>
    </row>
    <row r="616" spans="1:26" ht="15.75" customHeight="1">
      <c r="A616" s="187"/>
      <c r="B616" s="59"/>
      <c r="C616" s="59"/>
      <c r="D616" s="59"/>
      <c r="E616" s="59"/>
      <c r="F616" s="59"/>
      <c r="G616" s="59"/>
      <c r="H616" s="59"/>
      <c r="I616" s="59"/>
      <c r="J616" s="59"/>
      <c r="K616" s="59"/>
      <c r="L616" s="59"/>
      <c r="M616" s="59"/>
      <c r="N616" s="59"/>
      <c r="O616" s="59"/>
      <c r="P616" s="59"/>
      <c r="Q616" s="59"/>
      <c r="R616" s="59"/>
      <c r="S616" s="59"/>
      <c r="T616" s="59"/>
      <c r="U616" s="59"/>
      <c r="V616" s="59"/>
      <c r="W616" s="59"/>
      <c r="X616" s="59"/>
      <c r="Y616" s="59"/>
      <c r="Z616" s="59"/>
    </row>
    <row r="617" spans="1:26" ht="15.75" customHeight="1">
      <c r="A617" s="187"/>
      <c r="B617" s="59"/>
      <c r="C617" s="59"/>
      <c r="D617" s="59"/>
      <c r="E617" s="59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9"/>
      <c r="V617" s="59"/>
      <c r="W617" s="59"/>
      <c r="X617" s="59"/>
      <c r="Y617" s="59"/>
      <c r="Z617" s="59"/>
    </row>
    <row r="618" spans="1:26" ht="15.75" customHeight="1">
      <c r="A618" s="187"/>
      <c r="B618" s="59"/>
      <c r="C618" s="59"/>
      <c r="D618" s="59"/>
      <c r="E618" s="59"/>
      <c r="F618" s="59"/>
      <c r="G618" s="59"/>
      <c r="H618" s="59"/>
      <c r="I618" s="59"/>
      <c r="J618" s="59"/>
      <c r="K618" s="59"/>
      <c r="L618" s="59"/>
      <c r="M618" s="59"/>
      <c r="N618" s="59"/>
      <c r="O618" s="59"/>
      <c r="P618" s="59"/>
      <c r="Q618" s="59"/>
      <c r="R618" s="59"/>
      <c r="S618" s="59"/>
      <c r="T618" s="59"/>
      <c r="U618" s="59"/>
      <c r="V618" s="59"/>
      <c r="W618" s="59"/>
      <c r="X618" s="59"/>
      <c r="Y618" s="59"/>
      <c r="Z618" s="59"/>
    </row>
    <row r="619" spans="1:26" ht="15.75" customHeight="1">
      <c r="A619" s="187"/>
      <c r="B619" s="59"/>
      <c r="C619" s="59"/>
      <c r="D619" s="59"/>
      <c r="E619" s="59"/>
      <c r="F619" s="59"/>
      <c r="G619" s="59"/>
      <c r="H619" s="59"/>
      <c r="I619" s="59"/>
      <c r="J619" s="59"/>
      <c r="K619" s="59"/>
      <c r="L619" s="59"/>
      <c r="M619" s="59"/>
      <c r="N619" s="59"/>
      <c r="O619" s="59"/>
      <c r="P619" s="59"/>
      <c r="Q619" s="59"/>
      <c r="R619" s="59"/>
      <c r="S619" s="59"/>
      <c r="T619" s="59"/>
      <c r="U619" s="59"/>
      <c r="V619" s="59"/>
      <c r="W619" s="59"/>
      <c r="X619" s="59"/>
      <c r="Y619" s="59"/>
      <c r="Z619" s="59"/>
    </row>
    <row r="620" spans="1:26" ht="15.75" customHeight="1">
      <c r="A620" s="187"/>
      <c r="B620" s="59"/>
      <c r="C620" s="59"/>
      <c r="D620" s="59"/>
      <c r="E620" s="59"/>
      <c r="F620" s="59"/>
      <c r="G620" s="59"/>
      <c r="H620" s="59"/>
      <c r="I620" s="59"/>
      <c r="J620" s="59"/>
      <c r="K620" s="59"/>
      <c r="L620" s="59"/>
      <c r="M620" s="59"/>
      <c r="N620" s="59"/>
      <c r="O620" s="59"/>
      <c r="P620" s="59"/>
      <c r="Q620" s="59"/>
      <c r="R620" s="59"/>
      <c r="S620" s="59"/>
      <c r="T620" s="59"/>
      <c r="U620" s="59"/>
      <c r="V620" s="59"/>
      <c r="W620" s="59"/>
      <c r="X620" s="59"/>
      <c r="Y620" s="59"/>
      <c r="Z620" s="59"/>
    </row>
    <row r="621" spans="1:26" ht="15.75" customHeight="1">
      <c r="A621" s="187"/>
      <c r="B621" s="59"/>
      <c r="C621" s="59"/>
      <c r="D621" s="59"/>
      <c r="E621" s="59"/>
      <c r="F621" s="59"/>
      <c r="G621" s="59"/>
      <c r="H621" s="59"/>
      <c r="I621" s="59"/>
      <c r="J621" s="59"/>
      <c r="K621" s="59"/>
      <c r="L621" s="59"/>
      <c r="M621" s="59"/>
      <c r="N621" s="59"/>
      <c r="O621" s="59"/>
      <c r="P621" s="59"/>
      <c r="Q621" s="59"/>
      <c r="R621" s="59"/>
      <c r="S621" s="59"/>
      <c r="T621" s="59"/>
      <c r="U621" s="59"/>
      <c r="V621" s="59"/>
      <c r="W621" s="59"/>
      <c r="X621" s="59"/>
      <c r="Y621" s="59"/>
      <c r="Z621" s="59"/>
    </row>
    <row r="622" spans="1:26" ht="15.75" customHeight="1">
      <c r="A622" s="187"/>
      <c r="B622" s="59"/>
      <c r="C622" s="59"/>
      <c r="D622" s="59"/>
      <c r="E622" s="59"/>
      <c r="F622" s="59"/>
      <c r="G622" s="59"/>
      <c r="H622" s="59"/>
      <c r="I622" s="59"/>
      <c r="J622" s="59"/>
      <c r="K622" s="59"/>
      <c r="L622" s="59"/>
      <c r="M622" s="59"/>
      <c r="N622" s="59"/>
      <c r="O622" s="59"/>
      <c r="P622" s="59"/>
      <c r="Q622" s="59"/>
      <c r="R622" s="59"/>
      <c r="S622" s="59"/>
      <c r="T622" s="59"/>
      <c r="U622" s="59"/>
      <c r="V622" s="59"/>
      <c r="W622" s="59"/>
      <c r="X622" s="59"/>
      <c r="Y622" s="59"/>
      <c r="Z622" s="59"/>
    </row>
    <row r="623" spans="1:26" ht="15.75" customHeight="1">
      <c r="A623" s="187"/>
      <c r="B623" s="59"/>
      <c r="C623" s="59"/>
      <c r="D623" s="59"/>
      <c r="E623" s="59"/>
      <c r="F623" s="59"/>
      <c r="G623" s="59"/>
      <c r="H623" s="59"/>
      <c r="I623" s="59"/>
      <c r="J623" s="59"/>
      <c r="K623" s="59"/>
      <c r="L623" s="59"/>
      <c r="M623" s="59"/>
      <c r="N623" s="59"/>
      <c r="O623" s="59"/>
      <c r="P623" s="59"/>
      <c r="Q623" s="59"/>
      <c r="R623" s="59"/>
      <c r="S623" s="59"/>
      <c r="T623" s="59"/>
      <c r="U623" s="59"/>
      <c r="V623" s="59"/>
      <c r="W623" s="59"/>
      <c r="X623" s="59"/>
      <c r="Y623" s="59"/>
      <c r="Z623" s="59"/>
    </row>
    <row r="624" spans="1:26" ht="15.75" customHeight="1">
      <c r="A624" s="187"/>
      <c r="B624" s="59"/>
      <c r="C624" s="59"/>
      <c r="D624" s="59"/>
      <c r="E624" s="59"/>
      <c r="F624" s="59"/>
      <c r="G624" s="59"/>
      <c r="H624" s="59"/>
      <c r="I624" s="59"/>
      <c r="J624" s="59"/>
      <c r="K624" s="59"/>
      <c r="L624" s="59"/>
      <c r="M624" s="59"/>
      <c r="N624" s="59"/>
      <c r="O624" s="59"/>
      <c r="P624" s="59"/>
      <c r="Q624" s="59"/>
      <c r="R624" s="59"/>
      <c r="S624" s="59"/>
      <c r="T624" s="59"/>
      <c r="U624" s="59"/>
      <c r="V624" s="59"/>
      <c r="W624" s="59"/>
      <c r="X624" s="59"/>
      <c r="Y624" s="59"/>
      <c r="Z624" s="59"/>
    </row>
    <row r="625" spans="1:26" ht="15.75" customHeight="1">
      <c r="A625" s="187"/>
      <c r="B625" s="59"/>
      <c r="C625" s="59"/>
      <c r="D625" s="59"/>
      <c r="E625" s="59"/>
      <c r="F625" s="59"/>
      <c r="G625" s="59"/>
      <c r="H625" s="59"/>
      <c r="I625" s="59"/>
      <c r="J625" s="59"/>
      <c r="K625" s="59"/>
      <c r="L625" s="59"/>
      <c r="M625" s="59"/>
      <c r="N625" s="59"/>
      <c r="O625" s="59"/>
      <c r="P625" s="59"/>
      <c r="Q625" s="59"/>
      <c r="R625" s="59"/>
      <c r="S625" s="59"/>
      <c r="T625" s="59"/>
      <c r="U625" s="59"/>
      <c r="V625" s="59"/>
      <c r="W625" s="59"/>
      <c r="X625" s="59"/>
      <c r="Y625" s="59"/>
      <c r="Z625" s="59"/>
    </row>
    <row r="626" spans="1:26" ht="15.75" customHeight="1">
      <c r="A626" s="187"/>
      <c r="B626" s="59"/>
      <c r="C626" s="59"/>
      <c r="D626" s="59"/>
      <c r="E626" s="59"/>
      <c r="F626" s="59"/>
      <c r="G626" s="59"/>
      <c r="H626" s="59"/>
      <c r="I626" s="59"/>
      <c r="J626" s="59"/>
      <c r="K626" s="59"/>
      <c r="L626" s="59"/>
      <c r="M626" s="59"/>
      <c r="N626" s="59"/>
      <c r="O626" s="59"/>
      <c r="P626" s="59"/>
      <c r="Q626" s="59"/>
      <c r="R626" s="59"/>
      <c r="S626" s="59"/>
      <c r="T626" s="59"/>
      <c r="U626" s="59"/>
      <c r="V626" s="59"/>
      <c r="W626" s="59"/>
      <c r="X626" s="59"/>
      <c r="Y626" s="59"/>
      <c r="Z626" s="59"/>
    </row>
    <row r="627" spans="1:26" ht="15.75" customHeight="1">
      <c r="A627" s="187"/>
      <c r="B627" s="59"/>
      <c r="C627" s="59"/>
      <c r="D627" s="59"/>
      <c r="E627" s="59"/>
      <c r="F627" s="59"/>
      <c r="G627" s="59"/>
      <c r="H627" s="59"/>
      <c r="I627" s="59"/>
      <c r="J627" s="59"/>
      <c r="K627" s="59"/>
      <c r="L627" s="59"/>
      <c r="M627" s="59"/>
      <c r="N627" s="59"/>
      <c r="O627" s="59"/>
      <c r="P627" s="59"/>
      <c r="Q627" s="59"/>
      <c r="R627" s="59"/>
      <c r="S627" s="59"/>
      <c r="T627" s="59"/>
      <c r="U627" s="59"/>
      <c r="V627" s="59"/>
      <c r="W627" s="59"/>
      <c r="X627" s="59"/>
      <c r="Y627" s="59"/>
      <c r="Z627" s="59"/>
    </row>
    <row r="628" spans="1:26" ht="15.75" customHeight="1">
      <c r="A628" s="187"/>
      <c r="B628" s="59"/>
      <c r="C628" s="59"/>
      <c r="D628" s="59"/>
      <c r="E628" s="59"/>
      <c r="F628" s="59"/>
      <c r="G628" s="59"/>
      <c r="H628" s="59"/>
      <c r="I628" s="59"/>
      <c r="J628" s="59"/>
      <c r="K628" s="59"/>
      <c r="L628" s="59"/>
      <c r="M628" s="59"/>
      <c r="N628" s="59"/>
      <c r="O628" s="59"/>
      <c r="P628" s="59"/>
      <c r="Q628" s="59"/>
      <c r="R628" s="59"/>
      <c r="S628" s="59"/>
      <c r="T628" s="59"/>
      <c r="U628" s="59"/>
      <c r="V628" s="59"/>
      <c r="W628" s="59"/>
      <c r="X628" s="59"/>
      <c r="Y628" s="59"/>
      <c r="Z628" s="59"/>
    </row>
    <row r="629" spans="1:26" ht="15.75" customHeight="1">
      <c r="A629" s="187"/>
      <c r="B629" s="59"/>
      <c r="C629" s="59"/>
      <c r="D629" s="59"/>
      <c r="E629" s="59"/>
      <c r="F629" s="59"/>
      <c r="G629" s="59"/>
      <c r="H629" s="59"/>
      <c r="I629" s="59"/>
      <c r="J629" s="59"/>
      <c r="K629" s="59"/>
      <c r="L629" s="59"/>
      <c r="M629" s="59"/>
      <c r="N629" s="59"/>
      <c r="O629" s="59"/>
      <c r="P629" s="59"/>
      <c r="Q629" s="59"/>
      <c r="R629" s="59"/>
      <c r="S629" s="59"/>
      <c r="T629" s="59"/>
      <c r="U629" s="59"/>
      <c r="V629" s="59"/>
      <c r="W629" s="59"/>
      <c r="X629" s="59"/>
      <c r="Y629" s="59"/>
      <c r="Z629" s="59"/>
    </row>
    <row r="630" spans="1:26" ht="15.75" customHeight="1">
      <c r="A630" s="187"/>
      <c r="B630" s="59"/>
      <c r="C630" s="59"/>
      <c r="D630" s="59"/>
      <c r="E630" s="59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9"/>
      <c r="V630" s="59"/>
      <c r="W630" s="59"/>
      <c r="X630" s="59"/>
      <c r="Y630" s="59"/>
      <c r="Z630" s="59"/>
    </row>
    <row r="631" spans="1:26" ht="15.75" customHeight="1">
      <c r="A631" s="187"/>
      <c r="B631" s="59"/>
      <c r="C631" s="59"/>
      <c r="D631" s="59"/>
      <c r="E631" s="59"/>
      <c r="F631" s="59"/>
      <c r="G631" s="59"/>
      <c r="H631" s="59"/>
      <c r="I631" s="59"/>
      <c r="J631" s="59"/>
      <c r="K631" s="59"/>
      <c r="L631" s="59"/>
      <c r="M631" s="59"/>
      <c r="N631" s="59"/>
      <c r="O631" s="59"/>
      <c r="P631" s="59"/>
      <c r="Q631" s="59"/>
      <c r="R631" s="59"/>
      <c r="S631" s="59"/>
      <c r="T631" s="59"/>
      <c r="U631" s="59"/>
      <c r="V631" s="59"/>
      <c r="W631" s="59"/>
      <c r="X631" s="59"/>
      <c r="Y631" s="59"/>
      <c r="Z631" s="59"/>
    </row>
    <row r="632" spans="1:26" ht="15.75" customHeight="1">
      <c r="A632" s="187"/>
      <c r="B632" s="59"/>
      <c r="C632" s="59"/>
      <c r="D632" s="59"/>
      <c r="E632" s="59"/>
      <c r="F632" s="59"/>
      <c r="G632" s="59"/>
      <c r="H632" s="59"/>
      <c r="I632" s="59"/>
      <c r="J632" s="59"/>
      <c r="K632" s="59"/>
      <c r="L632" s="59"/>
      <c r="M632" s="59"/>
      <c r="N632" s="59"/>
      <c r="O632" s="59"/>
      <c r="P632" s="59"/>
      <c r="Q632" s="59"/>
      <c r="R632" s="59"/>
      <c r="S632" s="59"/>
      <c r="T632" s="59"/>
      <c r="U632" s="59"/>
      <c r="V632" s="59"/>
      <c r="W632" s="59"/>
      <c r="X632" s="59"/>
      <c r="Y632" s="59"/>
      <c r="Z632" s="59"/>
    </row>
    <row r="633" spans="1:26" ht="15.75" customHeight="1">
      <c r="A633" s="187"/>
      <c r="B633" s="59"/>
      <c r="C633" s="59"/>
      <c r="D633" s="59"/>
      <c r="E633" s="59"/>
      <c r="F633" s="59"/>
      <c r="G633" s="59"/>
      <c r="H633" s="59"/>
      <c r="I633" s="59"/>
      <c r="J633" s="59"/>
      <c r="K633" s="59"/>
      <c r="L633" s="59"/>
      <c r="M633" s="59"/>
      <c r="N633" s="59"/>
      <c r="O633" s="59"/>
      <c r="P633" s="59"/>
      <c r="Q633" s="59"/>
      <c r="R633" s="59"/>
      <c r="S633" s="59"/>
      <c r="T633" s="59"/>
      <c r="U633" s="59"/>
      <c r="V633" s="59"/>
      <c r="W633" s="59"/>
      <c r="X633" s="59"/>
      <c r="Y633" s="59"/>
      <c r="Z633" s="59"/>
    </row>
    <row r="634" spans="1:26" ht="15.75" customHeight="1">
      <c r="A634" s="187"/>
      <c r="B634" s="59"/>
      <c r="C634" s="59"/>
      <c r="D634" s="59"/>
      <c r="E634" s="59"/>
      <c r="F634" s="59"/>
      <c r="G634" s="59"/>
      <c r="H634" s="59"/>
      <c r="I634" s="59"/>
      <c r="J634" s="59"/>
      <c r="K634" s="59"/>
      <c r="L634" s="59"/>
      <c r="M634" s="59"/>
      <c r="N634" s="59"/>
      <c r="O634" s="59"/>
      <c r="P634" s="59"/>
      <c r="Q634" s="59"/>
      <c r="R634" s="59"/>
      <c r="S634" s="59"/>
      <c r="T634" s="59"/>
      <c r="U634" s="59"/>
      <c r="V634" s="59"/>
      <c r="W634" s="59"/>
      <c r="X634" s="59"/>
      <c r="Y634" s="59"/>
      <c r="Z634" s="59"/>
    </row>
    <row r="635" spans="1:26" ht="15.75" customHeight="1">
      <c r="A635" s="187"/>
      <c r="B635" s="59"/>
      <c r="C635" s="59"/>
      <c r="D635" s="59"/>
      <c r="E635" s="59"/>
      <c r="F635" s="59"/>
      <c r="G635" s="59"/>
      <c r="H635" s="59"/>
      <c r="I635" s="59"/>
      <c r="J635" s="59"/>
      <c r="K635" s="59"/>
      <c r="L635" s="59"/>
      <c r="M635" s="59"/>
      <c r="N635" s="59"/>
      <c r="O635" s="59"/>
      <c r="P635" s="59"/>
      <c r="Q635" s="59"/>
      <c r="R635" s="59"/>
      <c r="S635" s="59"/>
      <c r="T635" s="59"/>
      <c r="U635" s="59"/>
      <c r="V635" s="59"/>
      <c r="W635" s="59"/>
      <c r="X635" s="59"/>
      <c r="Y635" s="59"/>
      <c r="Z635" s="59"/>
    </row>
    <row r="636" spans="1:26" ht="15.75" customHeight="1">
      <c r="A636" s="187"/>
      <c r="B636" s="59"/>
      <c r="C636" s="59"/>
      <c r="D636" s="59"/>
      <c r="E636" s="59"/>
      <c r="F636" s="59"/>
      <c r="G636" s="59"/>
      <c r="H636" s="59"/>
      <c r="I636" s="59"/>
      <c r="J636" s="59"/>
      <c r="K636" s="59"/>
      <c r="L636" s="59"/>
      <c r="M636" s="59"/>
      <c r="N636" s="59"/>
      <c r="O636" s="59"/>
      <c r="P636" s="59"/>
      <c r="Q636" s="59"/>
      <c r="R636" s="59"/>
      <c r="S636" s="59"/>
      <c r="T636" s="59"/>
      <c r="U636" s="59"/>
      <c r="V636" s="59"/>
      <c r="W636" s="59"/>
      <c r="X636" s="59"/>
      <c r="Y636" s="59"/>
      <c r="Z636" s="59"/>
    </row>
    <row r="637" spans="1:26" ht="15.75" customHeight="1">
      <c r="A637" s="187"/>
      <c r="B637" s="59"/>
      <c r="C637" s="59"/>
      <c r="D637" s="59"/>
      <c r="E637" s="59"/>
      <c r="F637" s="59"/>
      <c r="G637" s="59"/>
      <c r="H637" s="59"/>
      <c r="I637" s="59"/>
      <c r="J637" s="59"/>
      <c r="K637" s="59"/>
      <c r="L637" s="59"/>
      <c r="M637" s="59"/>
      <c r="N637" s="59"/>
      <c r="O637" s="59"/>
      <c r="P637" s="59"/>
      <c r="Q637" s="59"/>
      <c r="R637" s="59"/>
      <c r="S637" s="59"/>
      <c r="T637" s="59"/>
      <c r="U637" s="59"/>
      <c r="V637" s="59"/>
      <c r="W637" s="59"/>
      <c r="X637" s="59"/>
      <c r="Y637" s="59"/>
      <c r="Z637" s="59"/>
    </row>
    <row r="638" spans="1:26" ht="15.75" customHeight="1">
      <c r="A638" s="187"/>
      <c r="B638" s="59"/>
      <c r="C638" s="59"/>
      <c r="D638" s="59"/>
      <c r="E638" s="59"/>
      <c r="F638" s="59"/>
      <c r="G638" s="59"/>
      <c r="H638" s="59"/>
      <c r="I638" s="59"/>
      <c r="J638" s="59"/>
      <c r="K638" s="59"/>
      <c r="L638" s="59"/>
      <c r="M638" s="59"/>
      <c r="N638" s="59"/>
      <c r="O638" s="59"/>
      <c r="P638" s="59"/>
      <c r="Q638" s="59"/>
      <c r="R638" s="59"/>
      <c r="S638" s="59"/>
      <c r="T638" s="59"/>
      <c r="U638" s="59"/>
      <c r="V638" s="59"/>
      <c r="W638" s="59"/>
      <c r="X638" s="59"/>
      <c r="Y638" s="59"/>
      <c r="Z638" s="59"/>
    </row>
    <row r="639" spans="1:26" ht="15.75" customHeight="1">
      <c r="A639" s="187"/>
      <c r="B639" s="59"/>
      <c r="C639" s="59"/>
      <c r="D639" s="59"/>
      <c r="E639" s="59"/>
      <c r="F639" s="59"/>
      <c r="G639" s="59"/>
      <c r="H639" s="59"/>
      <c r="I639" s="59"/>
      <c r="J639" s="59"/>
      <c r="K639" s="59"/>
      <c r="L639" s="59"/>
      <c r="M639" s="59"/>
      <c r="N639" s="59"/>
      <c r="O639" s="59"/>
      <c r="P639" s="59"/>
      <c r="Q639" s="59"/>
      <c r="R639" s="59"/>
      <c r="S639" s="59"/>
      <c r="T639" s="59"/>
      <c r="U639" s="59"/>
      <c r="V639" s="59"/>
      <c r="W639" s="59"/>
      <c r="X639" s="59"/>
      <c r="Y639" s="59"/>
      <c r="Z639" s="59"/>
    </row>
    <row r="640" spans="1:26" ht="15.75" customHeight="1">
      <c r="A640" s="187"/>
      <c r="B640" s="59"/>
      <c r="C640" s="59"/>
      <c r="D640" s="59"/>
      <c r="E640" s="59"/>
      <c r="F640" s="59"/>
      <c r="G640" s="59"/>
      <c r="H640" s="59"/>
      <c r="I640" s="59"/>
      <c r="J640" s="59"/>
      <c r="K640" s="59"/>
      <c r="L640" s="59"/>
      <c r="M640" s="59"/>
      <c r="N640" s="59"/>
      <c r="O640" s="59"/>
      <c r="P640" s="59"/>
      <c r="Q640" s="59"/>
      <c r="R640" s="59"/>
      <c r="S640" s="59"/>
      <c r="T640" s="59"/>
      <c r="U640" s="59"/>
      <c r="V640" s="59"/>
      <c r="W640" s="59"/>
      <c r="X640" s="59"/>
      <c r="Y640" s="59"/>
      <c r="Z640" s="59"/>
    </row>
    <row r="641" spans="1:26" ht="15.75" customHeight="1">
      <c r="A641" s="187"/>
      <c r="B641" s="59"/>
      <c r="C641" s="59"/>
      <c r="D641" s="59"/>
      <c r="E641" s="59"/>
      <c r="F641" s="59"/>
      <c r="G641" s="59"/>
      <c r="H641" s="59"/>
      <c r="I641" s="59"/>
      <c r="J641" s="59"/>
      <c r="K641" s="59"/>
      <c r="L641" s="59"/>
      <c r="M641" s="59"/>
      <c r="N641" s="59"/>
      <c r="O641" s="59"/>
      <c r="P641" s="59"/>
      <c r="Q641" s="59"/>
      <c r="R641" s="59"/>
      <c r="S641" s="59"/>
      <c r="T641" s="59"/>
      <c r="U641" s="59"/>
      <c r="V641" s="59"/>
      <c r="W641" s="59"/>
      <c r="X641" s="59"/>
      <c r="Y641" s="59"/>
      <c r="Z641" s="59"/>
    </row>
    <row r="642" spans="1:26" ht="15.75" customHeight="1">
      <c r="A642" s="187"/>
      <c r="B642" s="59"/>
      <c r="C642" s="59"/>
      <c r="D642" s="59"/>
      <c r="E642" s="59"/>
      <c r="F642" s="59"/>
      <c r="G642" s="59"/>
      <c r="H642" s="59"/>
      <c r="I642" s="59"/>
      <c r="J642" s="59"/>
      <c r="K642" s="59"/>
      <c r="L642" s="59"/>
      <c r="M642" s="59"/>
      <c r="N642" s="59"/>
      <c r="O642" s="59"/>
      <c r="P642" s="59"/>
      <c r="Q642" s="59"/>
      <c r="R642" s="59"/>
      <c r="S642" s="59"/>
      <c r="T642" s="59"/>
      <c r="U642" s="59"/>
      <c r="V642" s="59"/>
      <c r="W642" s="59"/>
      <c r="X642" s="59"/>
      <c r="Y642" s="59"/>
      <c r="Z642" s="59"/>
    </row>
    <row r="643" spans="1:26" ht="15.75" customHeight="1">
      <c r="A643" s="187"/>
      <c r="B643" s="59"/>
      <c r="C643" s="59"/>
      <c r="D643" s="59"/>
      <c r="E643" s="59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9"/>
      <c r="V643" s="59"/>
      <c r="W643" s="59"/>
      <c r="X643" s="59"/>
      <c r="Y643" s="59"/>
      <c r="Z643" s="59"/>
    </row>
    <row r="644" spans="1:26" ht="15.75" customHeight="1">
      <c r="A644" s="187"/>
      <c r="B644" s="59"/>
      <c r="C644" s="59"/>
      <c r="D644" s="59"/>
      <c r="E644" s="59"/>
      <c r="F644" s="59"/>
      <c r="G644" s="59"/>
      <c r="H644" s="59"/>
      <c r="I644" s="59"/>
      <c r="J644" s="59"/>
      <c r="K644" s="59"/>
      <c r="L644" s="59"/>
      <c r="M644" s="59"/>
      <c r="N644" s="59"/>
      <c r="O644" s="59"/>
      <c r="P644" s="59"/>
      <c r="Q644" s="59"/>
      <c r="R644" s="59"/>
      <c r="S644" s="59"/>
      <c r="T644" s="59"/>
      <c r="U644" s="59"/>
      <c r="V644" s="59"/>
      <c r="W644" s="59"/>
      <c r="X644" s="59"/>
      <c r="Y644" s="59"/>
      <c r="Z644" s="59"/>
    </row>
    <row r="645" spans="1:26" ht="15.75" customHeight="1">
      <c r="A645" s="187"/>
      <c r="B645" s="59"/>
      <c r="C645" s="59"/>
      <c r="D645" s="59"/>
      <c r="E645" s="59"/>
      <c r="F645" s="59"/>
      <c r="G645" s="59"/>
      <c r="H645" s="59"/>
      <c r="I645" s="59"/>
      <c r="J645" s="59"/>
      <c r="K645" s="59"/>
      <c r="L645" s="59"/>
      <c r="M645" s="59"/>
      <c r="N645" s="59"/>
      <c r="O645" s="59"/>
      <c r="P645" s="59"/>
      <c r="Q645" s="59"/>
      <c r="R645" s="59"/>
      <c r="S645" s="59"/>
      <c r="T645" s="59"/>
      <c r="U645" s="59"/>
      <c r="V645" s="59"/>
      <c r="W645" s="59"/>
      <c r="X645" s="59"/>
      <c r="Y645" s="59"/>
      <c r="Z645" s="59"/>
    </row>
    <row r="646" spans="1:26" ht="15.75" customHeight="1">
      <c r="A646" s="187"/>
      <c r="B646" s="59"/>
      <c r="C646" s="59"/>
      <c r="D646" s="59"/>
      <c r="E646" s="59"/>
      <c r="F646" s="59"/>
      <c r="G646" s="59"/>
      <c r="H646" s="59"/>
      <c r="I646" s="59"/>
      <c r="J646" s="59"/>
      <c r="K646" s="59"/>
      <c r="L646" s="59"/>
      <c r="M646" s="59"/>
      <c r="N646" s="59"/>
      <c r="O646" s="59"/>
      <c r="P646" s="59"/>
      <c r="Q646" s="59"/>
      <c r="R646" s="59"/>
      <c r="S646" s="59"/>
      <c r="T646" s="59"/>
      <c r="U646" s="59"/>
      <c r="V646" s="59"/>
      <c r="W646" s="59"/>
      <c r="X646" s="59"/>
      <c r="Y646" s="59"/>
      <c r="Z646" s="59"/>
    </row>
    <row r="647" spans="1:26" ht="15.75" customHeight="1">
      <c r="A647" s="187"/>
      <c r="B647" s="59"/>
      <c r="C647" s="59"/>
      <c r="D647" s="59"/>
      <c r="E647" s="59"/>
      <c r="F647" s="59"/>
      <c r="G647" s="59"/>
      <c r="H647" s="59"/>
      <c r="I647" s="59"/>
      <c r="J647" s="59"/>
      <c r="K647" s="59"/>
      <c r="L647" s="59"/>
      <c r="M647" s="59"/>
      <c r="N647" s="59"/>
      <c r="O647" s="59"/>
      <c r="P647" s="59"/>
      <c r="Q647" s="59"/>
      <c r="R647" s="59"/>
      <c r="S647" s="59"/>
      <c r="T647" s="59"/>
      <c r="U647" s="59"/>
      <c r="V647" s="59"/>
      <c r="W647" s="59"/>
      <c r="X647" s="59"/>
      <c r="Y647" s="59"/>
      <c r="Z647" s="59"/>
    </row>
    <row r="648" spans="1:26" ht="15.75" customHeight="1">
      <c r="A648" s="187"/>
      <c r="B648" s="59"/>
      <c r="C648" s="59"/>
      <c r="D648" s="59"/>
      <c r="E648" s="59"/>
      <c r="F648" s="59"/>
      <c r="G648" s="59"/>
      <c r="H648" s="59"/>
      <c r="I648" s="59"/>
      <c r="J648" s="59"/>
      <c r="K648" s="59"/>
      <c r="L648" s="59"/>
      <c r="M648" s="59"/>
      <c r="N648" s="59"/>
      <c r="O648" s="59"/>
      <c r="P648" s="59"/>
      <c r="Q648" s="59"/>
      <c r="R648" s="59"/>
      <c r="S648" s="59"/>
      <c r="T648" s="59"/>
      <c r="U648" s="59"/>
      <c r="V648" s="59"/>
      <c r="W648" s="59"/>
      <c r="X648" s="59"/>
      <c r="Y648" s="59"/>
      <c r="Z648" s="59"/>
    </row>
    <row r="649" spans="1:26" ht="15.75" customHeight="1">
      <c r="A649" s="187"/>
      <c r="B649" s="59"/>
      <c r="C649" s="59"/>
      <c r="D649" s="59"/>
      <c r="E649" s="59"/>
      <c r="F649" s="59"/>
      <c r="G649" s="59"/>
      <c r="H649" s="59"/>
      <c r="I649" s="59"/>
      <c r="J649" s="59"/>
      <c r="K649" s="59"/>
      <c r="L649" s="59"/>
      <c r="M649" s="59"/>
      <c r="N649" s="59"/>
      <c r="O649" s="59"/>
      <c r="P649" s="59"/>
      <c r="Q649" s="59"/>
      <c r="R649" s="59"/>
      <c r="S649" s="59"/>
      <c r="T649" s="59"/>
      <c r="U649" s="59"/>
      <c r="V649" s="59"/>
      <c r="W649" s="59"/>
      <c r="X649" s="59"/>
      <c r="Y649" s="59"/>
      <c r="Z649" s="59"/>
    </row>
    <row r="650" spans="1:26" ht="15.75" customHeight="1">
      <c r="A650" s="187"/>
      <c r="B650" s="59"/>
      <c r="C650" s="59"/>
      <c r="D650" s="59"/>
      <c r="E650" s="59"/>
      <c r="F650" s="59"/>
      <c r="G650" s="59"/>
      <c r="H650" s="59"/>
      <c r="I650" s="59"/>
      <c r="J650" s="59"/>
      <c r="K650" s="59"/>
      <c r="L650" s="59"/>
      <c r="M650" s="59"/>
      <c r="N650" s="59"/>
      <c r="O650" s="59"/>
      <c r="P650" s="59"/>
      <c r="Q650" s="59"/>
      <c r="R650" s="59"/>
      <c r="S650" s="59"/>
      <c r="T650" s="59"/>
      <c r="U650" s="59"/>
      <c r="V650" s="59"/>
      <c r="W650" s="59"/>
      <c r="X650" s="59"/>
      <c r="Y650" s="59"/>
      <c r="Z650" s="59"/>
    </row>
    <row r="651" spans="1:26" ht="15.75" customHeight="1">
      <c r="A651" s="187"/>
      <c r="B651" s="59"/>
      <c r="C651" s="59"/>
      <c r="D651" s="59"/>
      <c r="E651" s="59"/>
      <c r="F651" s="59"/>
      <c r="G651" s="59"/>
      <c r="H651" s="59"/>
      <c r="I651" s="59"/>
      <c r="J651" s="59"/>
      <c r="K651" s="59"/>
      <c r="L651" s="59"/>
      <c r="M651" s="59"/>
      <c r="N651" s="59"/>
      <c r="O651" s="59"/>
      <c r="P651" s="59"/>
      <c r="Q651" s="59"/>
      <c r="R651" s="59"/>
      <c r="S651" s="59"/>
      <c r="T651" s="59"/>
      <c r="U651" s="59"/>
      <c r="V651" s="59"/>
      <c r="W651" s="59"/>
      <c r="X651" s="59"/>
      <c r="Y651" s="59"/>
      <c r="Z651" s="59"/>
    </row>
    <row r="652" spans="1:26" ht="15.75" customHeight="1">
      <c r="A652" s="187"/>
      <c r="B652" s="59"/>
      <c r="C652" s="59"/>
      <c r="D652" s="59"/>
      <c r="E652" s="59"/>
      <c r="F652" s="59"/>
      <c r="G652" s="59"/>
      <c r="H652" s="59"/>
      <c r="I652" s="59"/>
      <c r="J652" s="59"/>
      <c r="K652" s="59"/>
      <c r="L652" s="59"/>
      <c r="M652" s="59"/>
      <c r="N652" s="59"/>
      <c r="O652" s="59"/>
      <c r="P652" s="59"/>
      <c r="Q652" s="59"/>
      <c r="R652" s="59"/>
      <c r="S652" s="59"/>
      <c r="T652" s="59"/>
      <c r="U652" s="59"/>
      <c r="V652" s="59"/>
      <c r="W652" s="59"/>
      <c r="X652" s="59"/>
      <c r="Y652" s="59"/>
      <c r="Z652" s="59"/>
    </row>
    <row r="653" spans="1:26" ht="15.75" customHeight="1">
      <c r="A653" s="187"/>
      <c r="B653" s="59"/>
      <c r="C653" s="59"/>
      <c r="D653" s="59"/>
      <c r="E653" s="59"/>
      <c r="F653" s="59"/>
      <c r="G653" s="59"/>
      <c r="H653" s="59"/>
      <c r="I653" s="59"/>
      <c r="J653" s="59"/>
      <c r="K653" s="59"/>
      <c r="L653" s="59"/>
      <c r="M653" s="59"/>
      <c r="N653" s="59"/>
      <c r="O653" s="59"/>
      <c r="P653" s="59"/>
      <c r="Q653" s="59"/>
      <c r="R653" s="59"/>
      <c r="S653" s="59"/>
      <c r="T653" s="59"/>
      <c r="U653" s="59"/>
      <c r="V653" s="59"/>
      <c r="W653" s="59"/>
      <c r="X653" s="59"/>
      <c r="Y653" s="59"/>
      <c r="Z653" s="59"/>
    </row>
    <row r="654" spans="1:26" ht="15.75" customHeight="1">
      <c r="A654" s="187"/>
      <c r="B654" s="59"/>
      <c r="C654" s="59"/>
      <c r="D654" s="59"/>
      <c r="E654" s="59"/>
      <c r="F654" s="59"/>
      <c r="G654" s="59"/>
      <c r="H654" s="59"/>
      <c r="I654" s="59"/>
      <c r="J654" s="59"/>
      <c r="K654" s="59"/>
      <c r="L654" s="59"/>
      <c r="M654" s="59"/>
      <c r="N654" s="59"/>
      <c r="O654" s="59"/>
      <c r="P654" s="59"/>
      <c r="Q654" s="59"/>
      <c r="R654" s="59"/>
      <c r="S654" s="59"/>
      <c r="T654" s="59"/>
      <c r="U654" s="59"/>
      <c r="V654" s="59"/>
      <c r="W654" s="59"/>
      <c r="X654" s="59"/>
      <c r="Y654" s="59"/>
      <c r="Z654" s="59"/>
    </row>
    <row r="655" spans="1:26" ht="15.75" customHeight="1">
      <c r="A655" s="187"/>
      <c r="B655" s="59"/>
      <c r="C655" s="59"/>
      <c r="D655" s="59"/>
      <c r="E655" s="59"/>
      <c r="F655" s="59"/>
      <c r="G655" s="59"/>
      <c r="H655" s="59"/>
      <c r="I655" s="59"/>
      <c r="J655" s="59"/>
      <c r="K655" s="59"/>
      <c r="L655" s="59"/>
      <c r="M655" s="59"/>
      <c r="N655" s="59"/>
      <c r="O655" s="59"/>
      <c r="P655" s="59"/>
      <c r="Q655" s="59"/>
      <c r="R655" s="59"/>
      <c r="S655" s="59"/>
      <c r="T655" s="59"/>
      <c r="U655" s="59"/>
      <c r="V655" s="59"/>
      <c r="W655" s="59"/>
      <c r="X655" s="59"/>
      <c r="Y655" s="59"/>
      <c r="Z655" s="59"/>
    </row>
    <row r="656" spans="1:26" ht="15.75" customHeight="1">
      <c r="A656" s="187"/>
      <c r="B656" s="59"/>
      <c r="C656" s="59"/>
      <c r="D656" s="59"/>
      <c r="E656" s="59"/>
      <c r="F656" s="59"/>
      <c r="G656" s="59"/>
      <c r="H656" s="59"/>
      <c r="I656" s="59"/>
      <c r="J656" s="59"/>
      <c r="K656" s="59"/>
      <c r="L656" s="59"/>
      <c r="M656" s="59"/>
      <c r="N656" s="59"/>
      <c r="O656" s="59"/>
      <c r="P656" s="59"/>
      <c r="Q656" s="59"/>
      <c r="R656" s="59"/>
      <c r="S656" s="59"/>
      <c r="T656" s="59"/>
      <c r="U656" s="59"/>
      <c r="V656" s="59"/>
      <c r="W656" s="59"/>
      <c r="X656" s="59"/>
      <c r="Y656" s="59"/>
      <c r="Z656" s="59"/>
    </row>
    <row r="657" spans="1:26" ht="15.75" customHeight="1">
      <c r="A657" s="187"/>
      <c r="B657" s="59"/>
      <c r="C657" s="59"/>
      <c r="D657" s="59"/>
      <c r="E657" s="59"/>
      <c r="F657" s="59"/>
      <c r="G657" s="59"/>
      <c r="H657" s="59"/>
      <c r="I657" s="59"/>
      <c r="J657" s="59"/>
      <c r="K657" s="59"/>
      <c r="L657" s="59"/>
      <c r="M657" s="59"/>
      <c r="N657" s="59"/>
      <c r="O657" s="59"/>
      <c r="P657" s="59"/>
      <c r="Q657" s="59"/>
      <c r="R657" s="59"/>
      <c r="S657" s="59"/>
      <c r="T657" s="59"/>
      <c r="U657" s="59"/>
      <c r="V657" s="59"/>
      <c r="W657" s="59"/>
      <c r="X657" s="59"/>
      <c r="Y657" s="59"/>
      <c r="Z657" s="59"/>
    </row>
    <row r="658" spans="1:26" ht="15.75" customHeight="1">
      <c r="A658" s="187"/>
      <c r="B658" s="59"/>
      <c r="C658" s="59"/>
      <c r="D658" s="59"/>
      <c r="E658" s="59"/>
      <c r="F658" s="59"/>
      <c r="G658" s="59"/>
      <c r="H658" s="59"/>
      <c r="I658" s="59"/>
      <c r="J658" s="59"/>
      <c r="K658" s="59"/>
      <c r="L658" s="59"/>
      <c r="M658" s="59"/>
      <c r="N658" s="59"/>
      <c r="O658" s="59"/>
      <c r="P658" s="59"/>
      <c r="Q658" s="59"/>
      <c r="R658" s="59"/>
      <c r="S658" s="59"/>
      <c r="T658" s="59"/>
      <c r="U658" s="59"/>
      <c r="V658" s="59"/>
      <c r="W658" s="59"/>
      <c r="X658" s="59"/>
      <c r="Y658" s="59"/>
      <c r="Z658" s="59"/>
    </row>
    <row r="659" spans="1:26" ht="15.75" customHeight="1">
      <c r="A659" s="187"/>
      <c r="B659" s="59"/>
      <c r="C659" s="59"/>
      <c r="D659" s="59"/>
      <c r="E659" s="59"/>
      <c r="F659" s="59"/>
      <c r="G659" s="59"/>
      <c r="H659" s="59"/>
      <c r="I659" s="59"/>
      <c r="J659" s="59"/>
      <c r="K659" s="59"/>
      <c r="L659" s="59"/>
      <c r="M659" s="59"/>
      <c r="N659" s="59"/>
      <c r="O659" s="59"/>
      <c r="P659" s="59"/>
      <c r="Q659" s="59"/>
      <c r="R659" s="59"/>
      <c r="S659" s="59"/>
      <c r="T659" s="59"/>
      <c r="U659" s="59"/>
      <c r="V659" s="59"/>
      <c r="W659" s="59"/>
      <c r="X659" s="59"/>
      <c r="Y659" s="59"/>
      <c r="Z659" s="59"/>
    </row>
    <row r="660" spans="1:26" ht="15.75" customHeight="1">
      <c r="A660" s="187"/>
      <c r="B660" s="59"/>
      <c r="C660" s="59"/>
      <c r="D660" s="59"/>
      <c r="E660" s="59"/>
      <c r="F660" s="59"/>
      <c r="G660" s="59"/>
      <c r="H660" s="59"/>
      <c r="I660" s="59"/>
      <c r="J660" s="59"/>
      <c r="K660" s="59"/>
      <c r="L660" s="59"/>
      <c r="M660" s="59"/>
      <c r="N660" s="59"/>
      <c r="O660" s="59"/>
      <c r="P660" s="59"/>
      <c r="Q660" s="59"/>
      <c r="R660" s="59"/>
      <c r="S660" s="59"/>
      <c r="T660" s="59"/>
      <c r="U660" s="59"/>
      <c r="V660" s="59"/>
      <c r="W660" s="59"/>
      <c r="X660" s="59"/>
      <c r="Y660" s="59"/>
      <c r="Z660" s="59"/>
    </row>
    <row r="661" spans="1:26" ht="15.75" customHeight="1">
      <c r="A661" s="187"/>
      <c r="B661" s="59"/>
      <c r="C661" s="59"/>
      <c r="D661" s="59"/>
      <c r="E661" s="59"/>
      <c r="F661" s="59"/>
      <c r="G661" s="59"/>
      <c r="H661" s="59"/>
      <c r="I661" s="59"/>
      <c r="J661" s="59"/>
      <c r="K661" s="59"/>
      <c r="L661" s="59"/>
      <c r="M661" s="59"/>
      <c r="N661" s="59"/>
      <c r="O661" s="59"/>
      <c r="P661" s="59"/>
      <c r="Q661" s="59"/>
      <c r="R661" s="59"/>
      <c r="S661" s="59"/>
      <c r="T661" s="59"/>
      <c r="U661" s="59"/>
      <c r="V661" s="59"/>
      <c r="W661" s="59"/>
      <c r="X661" s="59"/>
      <c r="Y661" s="59"/>
      <c r="Z661" s="59"/>
    </row>
    <row r="662" spans="1:26" ht="15.75" customHeight="1">
      <c r="A662" s="187"/>
      <c r="B662" s="59"/>
      <c r="C662" s="59"/>
      <c r="D662" s="59"/>
      <c r="E662" s="59"/>
      <c r="F662" s="59"/>
      <c r="G662" s="59"/>
      <c r="H662" s="59"/>
      <c r="I662" s="59"/>
      <c r="J662" s="59"/>
      <c r="K662" s="59"/>
      <c r="L662" s="59"/>
      <c r="M662" s="59"/>
      <c r="N662" s="59"/>
      <c r="O662" s="59"/>
      <c r="P662" s="59"/>
      <c r="Q662" s="59"/>
      <c r="R662" s="59"/>
      <c r="S662" s="59"/>
      <c r="T662" s="59"/>
      <c r="U662" s="59"/>
      <c r="V662" s="59"/>
      <c r="W662" s="59"/>
      <c r="X662" s="59"/>
      <c r="Y662" s="59"/>
      <c r="Z662" s="59"/>
    </row>
    <row r="663" spans="1:26" ht="15.75" customHeight="1">
      <c r="A663" s="187"/>
      <c r="B663" s="59"/>
      <c r="C663" s="59"/>
      <c r="D663" s="59"/>
      <c r="E663" s="59"/>
      <c r="F663" s="59"/>
      <c r="G663" s="59"/>
      <c r="H663" s="59"/>
      <c r="I663" s="59"/>
      <c r="J663" s="59"/>
      <c r="K663" s="59"/>
      <c r="L663" s="59"/>
      <c r="M663" s="59"/>
      <c r="N663" s="59"/>
      <c r="O663" s="59"/>
      <c r="P663" s="59"/>
      <c r="Q663" s="59"/>
      <c r="R663" s="59"/>
      <c r="S663" s="59"/>
      <c r="T663" s="59"/>
      <c r="U663" s="59"/>
      <c r="V663" s="59"/>
      <c r="W663" s="59"/>
      <c r="X663" s="59"/>
      <c r="Y663" s="59"/>
      <c r="Z663" s="59"/>
    </row>
    <row r="664" spans="1:26" ht="15.75" customHeight="1">
      <c r="A664" s="187"/>
      <c r="B664" s="59"/>
      <c r="C664" s="59"/>
      <c r="D664" s="59"/>
      <c r="E664" s="59"/>
      <c r="F664" s="59"/>
      <c r="G664" s="59"/>
      <c r="H664" s="59"/>
      <c r="I664" s="59"/>
      <c r="J664" s="59"/>
      <c r="K664" s="59"/>
      <c r="L664" s="59"/>
      <c r="M664" s="59"/>
      <c r="N664" s="59"/>
      <c r="O664" s="59"/>
      <c r="P664" s="59"/>
      <c r="Q664" s="59"/>
      <c r="R664" s="59"/>
      <c r="S664" s="59"/>
      <c r="T664" s="59"/>
      <c r="U664" s="59"/>
      <c r="V664" s="59"/>
      <c r="W664" s="59"/>
      <c r="X664" s="59"/>
      <c r="Y664" s="59"/>
      <c r="Z664" s="59"/>
    </row>
    <row r="665" spans="1:26" ht="15.75" customHeight="1">
      <c r="A665" s="187"/>
      <c r="B665" s="59"/>
      <c r="C665" s="59"/>
      <c r="D665" s="59"/>
      <c r="E665" s="59"/>
      <c r="F665" s="59"/>
      <c r="G665" s="59"/>
      <c r="H665" s="59"/>
      <c r="I665" s="59"/>
      <c r="J665" s="59"/>
      <c r="K665" s="59"/>
      <c r="L665" s="59"/>
      <c r="M665" s="59"/>
      <c r="N665" s="59"/>
      <c r="O665" s="59"/>
      <c r="P665" s="59"/>
      <c r="Q665" s="59"/>
      <c r="R665" s="59"/>
      <c r="S665" s="59"/>
      <c r="T665" s="59"/>
      <c r="U665" s="59"/>
      <c r="V665" s="59"/>
      <c r="W665" s="59"/>
      <c r="X665" s="59"/>
      <c r="Y665" s="59"/>
      <c r="Z665" s="59"/>
    </row>
    <row r="666" spans="1:26" ht="15.75" customHeight="1">
      <c r="A666" s="187"/>
      <c r="B666" s="59"/>
      <c r="C666" s="59"/>
      <c r="D666" s="59"/>
      <c r="E666" s="59"/>
      <c r="F666" s="59"/>
      <c r="G666" s="59"/>
      <c r="H666" s="59"/>
      <c r="I666" s="59"/>
      <c r="J666" s="59"/>
      <c r="K666" s="59"/>
      <c r="L666" s="59"/>
      <c r="M666" s="59"/>
      <c r="N666" s="59"/>
      <c r="O666" s="59"/>
      <c r="P666" s="59"/>
      <c r="Q666" s="59"/>
      <c r="R666" s="59"/>
      <c r="S666" s="59"/>
      <c r="T666" s="59"/>
      <c r="U666" s="59"/>
      <c r="V666" s="59"/>
      <c r="W666" s="59"/>
      <c r="X666" s="59"/>
      <c r="Y666" s="59"/>
      <c r="Z666" s="59"/>
    </row>
    <row r="667" spans="1:26" ht="15.75" customHeight="1">
      <c r="A667" s="187"/>
      <c r="B667" s="59"/>
      <c r="C667" s="59"/>
      <c r="D667" s="59"/>
      <c r="E667" s="59"/>
      <c r="F667" s="59"/>
      <c r="G667" s="59"/>
      <c r="H667" s="59"/>
      <c r="I667" s="59"/>
      <c r="J667" s="59"/>
      <c r="K667" s="59"/>
      <c r="L667" s="59"/>
      <c r="M667" s="59"/>
      <c r="N667" s="59"/>
      <c r="O667" s="59"/>
      <c r="P667" s="59"/>
      <c r="Q667" s="59"/>
      <c r="R667" s="59"/>
      <c r="S667" s="59"/>
      <c r="T667" s="59"/>
      <c r="U667" s="59"/>
      <c r="V667" s="59"/>
      <c r="W667" s="59"/>
      <c r="X667" s="59"/>
      <c r="Y667" s="59"/>
      <c r="Z667" s="59"/>
    </row>
    <row r="668" spans="1:26" ht="15.75" customHeight="1">
      <c r="A668" s="187"/>
      <c r="B668" s="59"/>
      <c r="C668" s="59"/>
      <c r="D668" s="59"/>
      <c r="E668" s="59"/>
      <c r="F668" s="59"/>
      <c r="G668" s="59"/>
      <c r="H668" s="59"/>
      <c r="I668" s="59"/>
      <c r="J668" s="59"/>
      <c r="K668" s="59"/>
      <c r="L668" s="59"/>
      <c r="M668" s="59"/>
      <c r="N668" s="59"/>
      <c r="O668" s="59"/>
      <c r="P668" s="59"/>
      <c r="Q668" s="59"/>
      <c r="R668" s="59"/>
      <c r="S668" s="59"/>
      <c r="T668" s="59"/>
      <c r="U668" s="59"/>
      <c r="V668" s="59"/>
      <c r="W668" s="59"/>
      <c r="X668" s="59"/>
      <c r="Y668" s="59"/>
      <c r="Z668" s="59"/>
    </row>
    <row r="669" spans="1:26" ht="15.75" customHeight="1">
      <c r="A669" s="187"/>
      <c r="B669" s="59"/>
      <c r="C669" s="59"/>
      <c r="D669" s="59"/>
      <c r="E669" s="59"/>
      <c r="F669" s="59"/>
      <c r="G669" s="59"/>
      <c r="H669" s="59"/>
      <c r="I669" s="59"/>
      <c r="J669" s="59"/>
      <c r="K669" s="59"/>
      <c r="L669" s="59"/>
      <c r="M669" s="59"/>
      <c r="N669" s="59"/>
      <c r="O669" s="59"/>
      <c r="P669" s="59"/>
      <c r="Q669" s="59"/>
      <c r="R669" s="59"/>
      <c r="S669" s="59"/>
      <c r="T669" s="59"/>
      <c r="U669" s="59"/>
      <c r="V669" s="59"/>
      <c r="W669" s="59"/>
      <c r="X669" s="59"/>
      <c r="Y669" s="59"/>
      <c r="Z669" s="59"/>
    </row>
    <row r="670" spans="1:26" ht="15.75" customHeight="1">
      <c r="A670" s="187"/>
      <c r="B670" s="59"/>
      <c r="C670" s="59"/>
      <c r="D670" s="59"/>
      <c r="E670" s="59"/>
      <c r="F670" s="59"/>
      <c r="G670" s="59"/>
      <c r="H670" s="59"/>
      <c r="I670" s="59"/>
      <c r="J670" s="59"/>
      <c r="K670" s="59"/>
      <c r="L670" s="59"/>
      <c r="M670" s="59"/>
      <c r="N670" s="59"/>
      <c r="O670" s="59"/>
      <c r="P670" s="59"/>
      <c r="Q670" s="59"/>
      <c r="R670" s="59"/>
      <c r="S670" s="59"/>
      <c r="T670" s="59"/>
      <c r="U670" s="59"/>
      <c r="V670" s="59"/>
      <c r="W670" s="59"/>
      <c r="X670" s="59"/>
      <c r="Y670" s="59"/>
      <c r="Z670" s="59"/>
    </row>
    <row r="671" spans="1:26" ht="15.75" customHeight="1">
      <c r="A671" s="187"/>
      <c r="B671" s="59"/>
      <c r="C671" s="59"/>
      <c r="D671" s="59"/>
      <c r="E671" s="59"/>
      <c r="F671" s="59"/>
      <c r="G671" s="59"/>
      <c r="H671" s="59"/>
      <c r="I671" s="59"/>
      <c r="J671" s="59"/>
      <c r="K671" s="59"/>
      <c r="L671" s="59"/>
      <c r="M671" s="59"/>
      <c r="N671" s="59"/>
      <c r="O671" s="59"/>
      <c r="P671" s="59"/>
      <c r="Q671" s="59"/>
      <c r="R671" s="59"/>
      <c r="S671" s="59"/>
      <c r="T671" s="59"/>
      <c r="U671" s="59"/>
      <c r="V671" s="59"/>
      <c r="W671" s="59"/>
      <c r="X671" s="59"/>
      <c r="Y671" s="59"/>
      <c r="Z671" s="59"/>
    </row>
    <row r="672" spans="1:26" ht="15.75" customHeight="1">
      <c r="A672" s="187"/>
      <c r="B672" s="59"/>
      <c r="C672" s="59"/>
      <c r="D672" s="59"/>
      <c r="E672" s="59"/>
      <c r="F672" s="59"/>
      <c r="G672" s="59"/>
      <c r="H672" s="59"/>
      <c r="I672" s="59"/>
      <c r="J672" s="59"/>
      <c r="K672" s="59"/>
      <c r="L672" s="59"/>
      <c r="M672" s="59"/>
      <c r="N672" s="59"/>
      <c r="O672" s="59"/>
      <c r="P672" s="59"/>
      <c r="Q672" s="59"/>
      <c r="R672" s="59"/>
      <c r="S672" s="59"/>
      <c r="T672" s="59"/>
      <c r="U672" s="59"/>
      <c r="V672" s="59"/>
      <c r="W672" s="59"/>
      <c r="X672" s="59"/>
      <c r="Y672" s="59"/>
      <c r="Z672" s="59"/>
    </row>
    <row r="673" spans="1:26" ht="15.75" customHeight="1">
      <c r="A673" s="187"/>
      <c r="B673" s="59"/>
      <c r="C673" s="59"/>
      <c r="D673" s="59"/>
      <c r="E673" s="59"/>
      <c r="F673" s="59"/>
      <c r="G673" s="59"/>
      <c r="H673" s="59"/>
      <c r="I673" s="59"/>
      <c r="J673" s="59"/>
      <c r="K673" s="59"/>
      <c r="L673" s="59"/>
      <c r="M673" s="59"/>
      <c r="N673" s="59"/>
      <c r="O673" s="59"/>
      <c r="P673" s="59"/>
      <c r="Q673" s="59"/>
      <c r="R673" s="59"/>
      <c r="S673" s="59"/>
      <c r="T673" s="59"/>
      <c r="U673" s="59"/>
      <c r="V673" s="59"/>
      <c r="W673" s="59"/>
      <c r="X673" s="59"/>
      <c r="Y673" s="59"/>
      <c r="Z673" s="59"/>
    </row>
    <row r="674" spans="1:26" ht="15.75" customHeight="1">
      <c r="A674" s="187"/>
      <c r="B674" s="59"/>
      <c r="C674" s="59"/>
      <c r="D674" s="59"/>
      <c r="E674" s="59"/>
      <c r="F674" s="59"/>
      <c r="G674" s="59"/>
      <c r="H674" s="59"/>
      <c r="I674" s="59"/>
      <c r="J674" s="59"/>
      <c r="K674" s="59"/>
      <c r="L674" s="59"/>
      <c r="M674" s="59"/>
      <c r="N674" s="59"/>
      <c r="O674" s="59"/>
      <c r="P674" s="59"/>
      <c r="Q674" s="59"/>
      <c r="R674" s="59"/>
      <c r="S674" s="59"/>
      <c r="T674" s="59"/>
      <c r="U674" s="59"/>
      <c r="V674" s="59"/>
      <c r="W674" s="59"/>
      <c r="X674" s="59"/>
      <c r="Y674" s="59"/>
      <c r="Z674" s="59"/>
    </row>
    <row r="675" spans="1:26" ht="15.75" customHeight="1">
      <c r="A675" s="187"/>
      <c r="B675" s="59"/>
      <c r="C675" s="59"/>
      <c r="D675" s="59"/>
      <c r="E675" s="59"/>
      <c r="F675" s="59"/>
      <c r="G675" s="59"/>
      <c r="H675" s="59"/>
      <c r="I675" s="59"/>
      <c r="J675" s="59"/>
      <c r="K675" s="59"/>
      <c r="L675" s="59"/>
      <c r="M675" s="59"/>
      <c r="N675" s="59"/>
      <c r="O675" s="59"/>
      <c r="P675" s="59"/>
      <c r="Q675" s="59"/>
      <c r="R675" s="59"/>
      <c r="S675" s="59"/>
      <c r="T675" s="59"/>
      <c r="U675" s="59"/>
      <c r="V675" s="59"/>
      <c r="W675" s="59"/>
      <c r="X675" s="59"/>
      <c r="Y675" s="59"/>
      <c r="Z675" s="59"/>
    </row>
    <row r="676" spans="1:26" ht="15.75" customHeight="1">
      <c r="A676" s="187"/>
      <c r="B676" s="59"/>
      <c r="C676" s="59"/>
      <c r="D676" s="59"/>
      <c r="E676" s="59"/>
      <c r="F676" s="59"/>
      <c r="G676" s="59"/>
      <c r="H676" s="59"/>
      <c r="I676" s="59"/>
      <c r="J676" s="59"/>
      <c r="K676" s="59"/>
      <c r="L676" s="59"/>
      <c r="M676" s="59"/>
      <c r="N676" s="59"/>
      <c r="O676" s="59"/>
      <c r="P676" s="59"/>
      <c r="Q676" s="59"/>
      <c r="R676" s="59"/>
      <c r="S676" s="59"/>
      <c r="T676" s="59"/>
      <c r="U676" s="59"/>
      <c r="V676" s="59"/>
      <c r="W676" s="59"/>
      <c r="X676" s="59"/>
      <c r="Y676" s="59"/>
      <c r="Z676" s="59"/>
    </row>
    <row r="677" spans="1:26" ht="15.75" customHeight="1">
      <c r="A677" s="187"/>
      <c r="B677" s="59"/>
      <c r="C677" s="59"/>
      <c r="D677" s="59"/>
      <c r="E677" s="59"/>
      <c r="F677" s="59"/>
      <c r="G677" s="59"/>
      <c r="H677" s="59"/>
      <c r="I677" s="59"/>
      <c r="J677" s="59"/>
      <c r="K677" s="59"/>
      <c r="L677" s="59"/>
      <c r="M677" s="59"/>
      <c r="N677" s="59"/>
      <c r="O677" s="59"/>
      <c r="P677" s="59"/>
      <c r="Q677" s="59"/>
      <c r="R677" s="59"/>
      <c r="S677" s="59"/>
      <c r="T677" s="59"/>
      <c r="U677" s="59"/>
      <c r="V677" s="59"/>
      <c r="W677" s="59"/>
      <c r="X677" s="59"/>
      <c r="Y677" s="59"/>
      <c r="Z677" s="59"/>
    </row>
    <row r="678" spans="1:26" ht="15.75" customHeight="1">
      <c r="A678" s="187"/>
      <c r="B678" s="59"/>
      <c r="C678" s="59"/>
      <c r="D678" s="59"/>
      <c r="E678" s="59"/>
      <c r="F678" s="59"/>
      <c r="G678" s="59"/>
      <c r="H678" s="59"/>
      <c r="I678" s="59"/>
      <c r="J678" s="59"/>
      <c r="K678" s="59"/>
      <c r="L678" s="59"/>
      <c r="M678" s="59"/>
      <c r="N678" s="59"/>
      <c r="O678" s="59"/>
      <c r="P678" s="59"/>
      <c r="Q678" s="59"/>
      <c r="R678" s="59"/>
      <c r="S678" s="59"/>
      <c r="T678" s="59"/>
      <c r="U678" s="59"/>
      <c r="V678" s="59"/>
      <c r="W678" s="59"/>
      <c r="X678" s="59"/>
      <c r="Y678" s="59"/>
      <c r="Z678" s="59"/>
    </row>
    <row r="679" spans="1:26" ht="15.75" customHeight="1">
      <c r="A679" s="187"/>
      <c r="B679" s="59"/>
      <c r="C679" s="59"/>
      <c r="D679" s="59"/>
      <c r="E679" s="59"/>
      <c r="F679" s="59"/>
      <c r="G679" s="59"/>
      <c r="H679" s="59"/>
      <c r="I679" s="59"/>
      <c r="J679" s="59"/>
      <c r="K679" s="59"/>
      <c r="L679" s="59"/>
      <c r="M679" s="59"/>
      <c r="N679" s="59"/>
      <c r="O679" s="59"/>
      <c r="P679" s="59"/>
      <c r="Q679" s="59"/>
      <c r="R679" s="59"/>
      <c r="S679" s="59"/>
      <c r="T679" s="59"/>
      <c r="U679" s="59"/>
      <c r="V679" s="59"/>
      <c r="W679" s="59"/>
      <c r="X679" s="59"/>
      <c r="Y679" s="59"/>
      <c r="Z679" s="59"/>
    </row>
    <row r="680" spans="1:26" ht="15.75" customHeight="1">
      <c r="A680" s="187"/>
      <c r="B680" s="59"/>
      <c r="C680" s="59"/>
      <c r="D680" s="59"/>
      <c r="E680" s="59"/>
      <c r="F680" s="59"/>
      <c r="G680" s="59"/>
      <c r="H680" s="59"/>
      <c r="I680" s="59"/>
      <c r="J680" s="59"/>
      <c r="K680" s="59"/>
      <c r="L680" s="59"/>
      <c r="M680" s="59"/>
      <c r="N680" s="59"/>
      <c r="O680" s="59"/>
      <c r="P680" s="59"/>
      <c r="Q680" s="59"/>
      <c r="R680" s="59"/>
      <c r="S680" s="59"/>
      <c r="T680" s="59"/>
      <c r="U680" s="59"/>
      <c r="V680" s="59"/>
      <c r="W680" s="59"/>
      <c r="X680" s="59"/>
      <c r="Y680" s="59"/>
      <c r="Z680" s="59"/>
    </row>
    <row r="681" spans="1:26" ht="15.75" customHeight="1">
      <c r="A681" s="187"/>
      <c r="B681" s="59"/>
      <c r="C681" s="59"/>
      <c r="D681" s="59"/>
      <c r="E681" s="59"/>
      <c r="F681" s="59"/>
      <c r="G681" s="59"/>
      <c r="H681" s="59"/>
      <c r="I681" s="59"/>
      <c r="J681" s="59"/>
      <c r="K681" s="59"/>
      <c r="L681" s="59"/>
      <c r="M681" s="59"/>
      <c r="N681" s="59"/>
      <c r="O681" s="59"/>
      <c r="P681" s="59"/>
      <c r="Q681" s="59"/>
      <c r="R681" s="59"/>
      <c r="S681" s="59"/>
      <c r="T681" s="59"/>
      <c r="U681" s="59"/>
      <c r="V681" s="59"/>
      <c r="W681" s="59"/>
      <c r="X681" s="59"/>
      <c r="Y681" s="59"/>
      <c r="Z681" s="59"/>
    </row>
    <row r="682" spans="1:26" ht="15.75" customHeight="1">
      <c r="A682" s="187"/>
      <c r="B682" s="59"/>
      <c r="C682" s="59"/>
      <c r="D682" s="59"/>
      <c r="E682" s="59"/>
      <c r="F682" s="59"/>
      <c r="G682" s="59"/>
      <c r="H682" s="59"/>
      <c r="I682" s="59"/>
      <c r="J682" s="59"/>
      <c r="K682" s="59"/>
      <c r="L682" s="59"/>
      <c r="M682" s="59"/>
      <c r="N682" s="59"/>
      <c r="O682" s="59"/>
      <c r="P682" s="59"/>
      <c r="Q682" s="59"/>
      <c r="R682" s="59"/>
      <c r="S682" s="59"/>
      <c r="T682" s="59"/>
      <c r="U682" s="59"/>
      <c r="V682" s="59"/>
      <c r="W682" s="59"/>
      <c r="X682" s="59"/>
      <c r="Y682" s="59"/>
      <c r="Z682" s="59"/>
    </row>
    <row r="683" spans="1:26" ht="15.75" customHeight="1">
      <c r="A683" s="187"/>
      <c r="B683" s="59"/>
      <c r="C683" s="59"/>
      <c r="D683" s="59"/>
      <c r="E683" s="59"/>
      <c r="F683" s="59"/>
      <c r="G683" s="59"/>
      <c r="H683" s="59"/>
      <c r="I683" s="59"/>
      <c r="J683" s="59"/>
      <c r="K683" s="59"/>
      <c r="L683" s="59"/>
      <c r="M683" s="59"/>
      <c r="N683" s="59"/>
      <c r="O683" s="59"/>
      <c r="P683" s="59"/>
      <c r="Q683" s="59"/>
      <c r="R683" s="59"/>
      <c r="S683" s="59"/>
      <c r="T683" s="59"/>
      <c r="U683" s="59"/>
      <c r="V683" s="59"/>
      <c r="W683" s="59"/>
      <c r="X683" s="59"/>
      <c r="Y683" s="59"/>
      <c r="Z683" s="59"/>
    </row>
    <row r="684" spans="1:26" ht="15.75" customHeight="1">
      <c r="A684" s="187"/>
      <c r="B684" s="59"/>
      <c r="C684" s="59"/>
      <c r="D684" s="59"/>
      <c r="E684" s="59"/>
      <c r="F684" s="59"/>
      <c r="G684" s="59"/>
      <c r="H684" s="59"/>
      <c r="I684" s="59"/>
      <c r="J684" s="59"/>
      <c r="K684" s="59"/>
      <c r="L684" s="59"/>
      <c r="M684" s="59"/>
      <c r="N684" s="59"/>
      <c r="O684" s="59"/>
      <c r="P684" s="59"/>
      <c r="Q684" s="59"/>
      <c r="R684" s="59"/>
      <c r="S684" s="59"/>
      <c r="T684" s="59"/>
      <c r="U684" s="59"/>
      <c r="V684" s="59"/>
      <c r="W684" s="59"/>
      <c r="X684" s="59"/>
      <c r="Y684" s="59"/>
      <c r="Z684" s="59"/>
    </row>
    <row r="685" spans="1:26" ht="15.75" customHeight="1">
      <c r="A685" s="187"/>
      <c r="B685" s="59"/>
      <c r="C685" s="59"/>
      <c r="D685" s="59"/>
      <c r="E685" s="59"/>
      <c r="F685" s="59"/>
      <c r="G685" s="59"/>
      <c r="H685" s="59"/>
      <c r="I685" s="59"/>
      <c r="J685" s="59"/>
      <c r="K685" s="59"/>
      <c r="L685" s="59"/>
      <c r="M685" s="59"/>
      <c r="N685" s="59"/>
      <c r="O685" s="59"/>
      <c r="P685" s="59"/>
      <c r="Q685" s="59"/>
      <c r="R685" s="59"/>
      <c r="S685" s="59"/>
      <c r="T685" s="59"/>
      <c r="U685" s="59"/>
      <c r="V685" s="59"/>
      <c r="W685" s="59"/>
      <c r="X685" s="59"/>
      <c r="Y685" s="59"/>
      <c r="Z685" s="59"/>
    </row>
    <row r="686" spans="1:26" ht="15.75" customHeight="1">
      <c r="A686" s="187"/>
      <c r="B686" s="59"/>
      <c r="C686" s="59"/>
      <c r="D686" s="59"/>
      <c r="E686" s="59"/>
      <c r="F686" s="59"/>
      <c r="G686" s="59"/>
      <c r="H686" s="59"/>
      <c r="I686" s="59"/>
      <c r="J686" s="59"/>
      <c r="K686" s="59"/>
      <c r="L686" s="59"/>
      <c r="M686" s="59"/>
      <c r="N686" s="59"/>
      <c r="O686" s="59"/>
      <c r="P686" s="59"/>
      <c r="Q686" s="59"/>
      <c r="R686" s="59"/>
      <c r="S686" s="59"/>
      <c r="T686" s="59"/>
      <c r="U686" s="59"/>
      <c r="V686" s="59"/>
      <c r="W686" s="59"/>
      <c r="X686" s="59"/>
      <c r="Y686" s="59"/>
      <c r="Z686" s="59"/>
    </row>
    <row r="687" spans="1:26" ht="15.75" customHeight="1">
      <c r="A687" s="187"/>
      <c r="B687" s="59"/>
      <c r="C687" s="59"/>
      <c r="D687" s="59"/>
      <c r="E687" s="59"/>
      <c r="F687" s="59"/>
      <c r="G687" s="59"/>
      <c r="H687" s="59"/>
      <c r="I687" s="59"/>
      <c r="J687" s="59"/>
      <c r="K687" s="59"/>
      <c r="L687" s="59"/>
      <c r="M687" s="59"/>
      <c r="N687" s="59"/>
      <c r="O687" s="59"/>
      <c r="P687" s="59"/>
      <c r="Q687" s="59"/>
      <c r="R687" s="59"/>
      <c r="S687" s="59"/>
      <c r="T687" s="59"/>
      <c r="U687" s="59"/>
      <c r="V687" s="59"/>
      <c r="W687" s="59"/>
      <c r="X687" s="59"/>
      <c r="Y687" s="59"/>
      <c r="Z687" s="59"/>
    </row>
    <row r="688" spans="1:26" ht="15.75" customHeight="1">
      <c r="A688" s="187"/>
      <c r="B688" s="59"/>
      <c r="C688" s="59"/>
      <c r="D688" s="59"/>
      <c r="E688" s="59"/>
      <c r="F688" s="59"/>
      <c r="G688" s="59"/>
      <c r="H688" s="59"/>
      <c r="I688" s="59"/>
      <c r="J688" s="59"/>
      <c r="K688" s="59"/>
      <c r="L688" s="59"/>
      <c r="M688" s="59"/>
      <c r="N688" s="59"/>
      <c r="O688" s="59"/>
      <c r="P688" s="59"/>
      <c r="Q688" s="59"/>
      <c r="R688" s="59"/>
      <c r="S688" s="59"/>
      <c r="T688" s="59"/>
      <c r="U688" s="59"/>
      <c r="V688" s="59"/>
      <c r="W688" s="59"/>
      <c r="X688" s="59"/>
      <c r="Y688" s="59"/>
      <c r="Z688" s="59"/>
    </row>
    <row r="689" spans="1:26" ht="15.75" customHeight="1">
      <c r="A689" s="187"/>
      <c r="B689" s="59"/>
      <c r="C689" s="59"/>
      <c r="D689" s="59"/>
      <c r="E689" s="59"/>
      <c r="F689" s="59"/>
      <c r="G689" s="59"/>
      <c r="H689" s="59"/>
      <c r="I689" s="59"/>
      <c r="J689" s="59"/>
      <c r="K689" s="59"/>
      <c r="L689" s="59"/>
      <c r="M689" s="59"/>
      <c r="N689" s="59"/>
      <c r="O689" s="59"/>
      <c r="P689" s="59"/>
      <c r="Q689" s="59"/>
      <c r="R689" s="59"/>
      <c r="S689" s="59"/>
      <c r="T689" s="59"/>
      <c r="U689" s="59"/>
      <c r="V689" s="59"/>
      <c r="W689" s="59"/>
      <c r="X689" s="59"/>
      <c r="Y689" s="59"/>
      <c r="Z689" s="59"/>
    </row>
    <row r="690" spans="1:26" ht="15.75" customHeight="1">
      <c r="A690" s="187"/>
      <c r="B690" s="59"/>
      <c r="C690" s="59"/>
      <c r="D690" s="59"/>
      <c r="E690" s="59"/>
      <c r="F690" s="59"/>
      <c r="G690" s="59"/>
      <c r="H690" s="59"/>
      <c r="I690" s="59"/>
      <c r="J690" s="59"/>
      <c r="K690" s="59"/>
      <c r="L690" s="59"/>
      <c r="M690" s="59"/>
      <c r="N690" s="59"/>
      <c r="O690" s="59"/>
      <c r="P690" s="59"/>
      <c r="Q690" s="59"/>
      <c r="R690" s="59"/>
      <c r="S690" s="59"/>
      <c r="T690" s="59"/>
      <c r="U690" s="59"/>
      <c r="V690" s="59"/>
      <c r="W690" s="59"/>
      <c r="X690" s="59"/>
      <c r="Y690" s="59"/>
      <c r="Z690" s="59"/>
    </row>
    <row r="691" spans="1:26" ht="15.75" customHeight="1">
      <c r="A691" s="187"/>
      <c r="B691" s="59"/>
      <c r="C691" s="59"/>
      <c r="D691" s="59"/>
      <c r="E691" s="59"/>
      <c r="F691" s="59"/>
      <c r="G691" s="59"/>
      <c r="H691" s="59"/>
      <c r="I691" s="59"/>
      <c r="J691" s="59"/>
      <c r="K691" s="59"/>
      <c r="L691" s="59"/>
      <c r="M691" s="59"/>
      <c r="N691" s="59"/>
      <c r="O691" s="59"/>
      <c r="P691" s="59"/>
      <c r="Q691" s="59"/>
      <c r="R691" s="59"/>
      <c r="S691" s="59"/>
      <c r="T691" s="59"/>
      <c r="U691" s="59"/>
      <c r="V691" s="59"/>
      <c r="W691" s="59"/>
      <c r="X691" s="59"/>
      <c r="Y691" s="59"/>
      <c r="Z691" s="59"/>
    </row>
    <row r="692" spans="1:26" ht="15.75" customHeight="1">
      <c r="A692" s="187"/>
      <c r="B692" s="59"/>
      <c r="C692" s="59"/>
      <c r="D692" s="59"/>
      <c r="E692" s="59"/>
      <c r="F692" s="59"/>
      <c r="G692" s="59"/>
      <c r="H692" s="59"/>
      <c r="I692" s="59"/>
      <c r="J692" s="59"/>
      <c r="K692" s="59"/>
      <c r="L692" s="59"/>
      <c r="M692" s="59"/>
      <c r="N692" s="59"/>
      <c r="O692" s="59"/>
      <c r="P692" s="59"/>
      <c r="Q692" s="59"/>
      <c r="R692" s="59"/>
      <c r="S692" s="59"/>
      <c r="T692" s="59"/>
      <c r="U692" s="59"/>
      <c r="V692" s="59"/>
      <c r="W692" s="59"/>
      <c r="X692" s="59"/>
      <c r="Y692" s="59"/>
      <c r="Z692" s="59"/>
    </row>
    <row r="693" spans="1:26" ht="15.75" customHeight="1">
      <c r="A693" s="187"/>
      <c r="B693" s="59"/>
      <c r="C693" s="59"/>
      <c r="D693" s="59"/>
      <c r="E693" s="59"/>
      <c r="F693" s="59"/>
      <c r="G693" s="59"/>
      <c r="H693" s="59"/>
      <c r="I693" s="59"/>
      <c r="J693" s="59"/>
      <c r="K693" s="59"/>
      <c r="L693" s="59"/>
      <c r="M693" s="59"/>
      <c r="N693" s="59"/>
      <c r="O693" s="59"/>
      <c r="P693" s="59"/>
      <c r="Q693" s="59"/>
      <c r="R693" s="59"/>
      <c r="S693" s="59"/>
      <c r="T693" s="59"/>
      <c r="U693" s="59"/>
      <c r="V693" s="59"/>
      <c r="W693" s="59"/>
      <c r="X693" s="59"/>
      <c r="Y693" s="59"/>
      <c r="Z693" s="59"/>
    </row>
    <row r="694" spans="1:26" ht="15.75" customHeight="1">
      <c r="A694" s="187"/>
      <c r="B694" s="59"/>
      <c r="C694" s="59"/>
      <c r="D694" s="59"/>
      <c r="E694" s="59"/>
      <c r="F694" s="59"/>
      <c r="G694" s="59"/>
      <c r="H694" s="59"/>
      <c r="I694" s="59"/>
      <c r="J694" s="59"/>
      <c r="K694" s="59"/>
      <c r="L694" s="59"/>
      <c r="M694" s="59"/>
      <c r="N694" s="59"/>
      <c r="O694" s="59"/>
      <c r="P694" s="59"/>
      <c r="Q694" s="59"/>
      <c r="R694" s="59"/>
      <c r="S694" s="59"/>
      <c r="T694" s="59"/>
      <c r="U694" s="59"/>
      <c r="V694" s="59"/>
      <c r="W694" s="59"/>
      <c r="X694" s="59"/>
      <c r="Y694" s="59"/>
      <c r="Z694" s="59"/>
    </row>
    <row r="695" spans="1:26" ht="15.75" customHeight="1">
      <c r="A695" s="187"/>
      <c r="B695" s="59"/>
      <c r="C695" s="59"/>
      <c r="D695" s="59"/>
      <c r="E695" s="59"/>
      <c r="F695" s="59"/>
      <c r="G695" s="59"/>
      <c r="H695" s="59"/>
      <c r="I695" s="59"/>
      <c r="J695" s="59"/>
      <c r="K695" s="59"/>
      <c r="L695" s="59"/>
      <c r="M695" s="59"/>
      <c r="N695" s="59"/>
      <c r="O695" s="59"/>
      <c r="P695" s="59"/>
      <c r="Q695" s="59"/>
      <c r="R695" s="59"/>
      <c r="S695" s="59"/>
      <c r="T695" s="59"/>
      <c r="U695" s="59"/>
      <c r="V695" s="59"/>
      <c r="W695" s="59"/>
      <c r="X695" s="59"/>
      <c r="Y695" s="59"/>
      <c r="Z695" s="59"/>
    </row>
    <row r="696" spans="1:26" ht="15.75" customHeight="1">
      <c r="A696" s="187"/>
      <c r="B696" s="59"/>
      <c r="C696" s="59"/>
      <c r="D696" s="59"/>
      <c r="E696" s="59"/>
      <c r="F696" s="59"/>
      <c r="G696" s="59"/>
      <c r="H696" s="59"/>
      <c r="I696" s="59"/>
      <c r="J696" s="59"/>
      <c r="K696" s="59"/>
      <c r="L696" s="59"/>
      <c r="M696" s="59"/>
      <c r="N696" s="59"/>
      <c r="O696" s="59"/>
      <c r="P696" s="59"/>
      <c r="Q696" s="59"/>
      <c r="R696" s="59"/>
      <c r="S696" s="59"/>
      <c r="T696" s="59"/>
      <c r="U696" s="59"/>
      <c r="V696" s="59"/>
      <c r="W696" s="59"/>
      <c r="X696" s="59"/>
      <c r="Y696" s="59"/>
      <c r="Z696" s="59"/>
    </row>
    <row r="697" spans="1:26" ht="15.75" customHeight="1">
      <c r="A697" s="187"/>
      <c r="B697" s="59"/>
      <c r="C697" s="59"/>
      <c r="D697" s="59"/>
      <c r="E697" s="59"/>
      <c r="F697" s="59"/>
      <c r="G697" s="59"/>
      <c r="H697" s="59"/>
      <c r="I697" s="59"/>
      <c r="J697" s="59"/>
      <c r="K697" s="59"/>
      <c r="L697" s="59"/>
      <c r="M697" s="59"/>
      <c r="N697" s="59"/>
      <c r="O697" s="59"/>
      <c r="P697" s="59"/>
      <c r="Q697" s="59"/>
      <c r="R697" s="59"/>
      <c r="S697" s="59"/>
      <c r="T697" s="59"/>
      <c r="U697" s="59"/>
      <c r="V697" s="59"/>
      <c r="W697" s="59"/>
      <c r="X697" s="59"/>
      <c r="Y697" s="59"/>
      <c r="Z697" s="59"/>
    </row>
    <row r="698" spans="1:26" ht="15.75" customHeight="1">
      <c r="A698" s="187"/>
      <c r="B698" s="59"/>
      <c r="C698" s="59"/>
      <c r="D698" s="59"/>
      <c r="E698" s="59"/>
      <c r="F698" s="59"/>
      <c r="G698" s="59"/>
      <c r="H698" s="59"/>
      <c r="I698" s="59"/>
      <c r="J698" s="59"/>
      <c r="K698" s="59"/>
      <c r="L698" s="59"/>
      <c r="M698" s="59"/>
      <c r="N698" s="59"/>
      <c r="O698" s="59"/>
      <c r="P698" s="59"/>
      <c r="Q698" s="59"/>
      <c r="R698" s="59"/>
      <c r="S698" s="59"/>
      <c r="T698" s="59"/>
      <c r="U698" s="59"/>
      <c r="V698" s="59"/>
      <c r="W698" s="59"/>
      <c r="X698" s="59"/>
      <c r="Y698" s="59"/>
      <c r="Z698" s="59"/>
    </row>
    <row r="699" spans="1:26" ht="15.75" customHeight="1">
      <c r="A699" s="187"/>
      <c r="B699" s="59"/>
      <c r="C699" s="59"/>
      <c r="D699" s="59"/>
      <c r="E699" s="59"/>
      <c r="F699" s="59"/>
      <c r="G699" s="59"/>
      <c r="H699" s="59"/>
      <c r="I699" s="59"/>
      <c r="J699" s="59"/>
      <c r="K699" s="59"/>
      <c r="L699" s="59"/>
      <c r="M699" s="59"/>
      <c r="N699" s="59"/>
      <c r="O699" s="59"/>
      <c r="P699" s="59"/>
      <c r="Q699" s="59"/>
      <c r="R699" s="59"/>
      <c r="S699" s="59"/>
      <c r="T699" s="59"/>
      <c r="U699" s="59"/>
      <c r="V699" s="59"/>
      <c r="W699" s="59"/>
      <c r="X699" s="59"/>
      <c r="Y699" s="59"/>
      <c r="Z699" s="59"/>
    </row>
    <row r="700" spans="1:26" ht="15.75" customHeight="1">
      <c r="A700" s="187"/>
      <c r="B700" s="59"/>
      <c r="C700" s="59"/>
      <c r="D700" s="59"/>
      <c r="E700" s="59"/>
      <c r="F700" s="59"/>
      <c r="G700" s="59"/>
      <c r="H700" s="59"/>
      <c r="I700" s="59"/>
      <c r="J700" s="59"/>
      <c r="K700" s="59"/>
      <c r="L700" s="59"/>
      <c r="M700" s="59"/>
      <c r="N700" s="59"/>
      <c r="O700" s="59"/>
      <c r="P700" s="59"/>
      <c r="Q700" s="59"/>
      <c r="R700" s="59"/>
      <c r="S700" s="59"/>
      <c r="T700" s="59"/>
      <c r="U700" s="59"/>
      <c r="V700" s="59"/>
      <c r="W700" s="59"/>
      <c r="X700" s="59"/>
      <c r="Y700" s="59"/>
      <c r="Z700" s="59"/>
    </row>
    <row r="701" spans="1:26" ht="15.75" customHeight="1">
      <c r="A701" s="187"/>
      <c r="B701" s="59"/>
      <c r="C701" s="59"/>
      <c r="D701" s="59"/>
      <c r="E701" s="59"/>
      <c r="F701" s="59"/>
      <c r="G701" s="59"/>
      <c r="H701" s="59"/>
      <c r="I701" s="59"/>
      <c r="J701" s="59"/>
      <c r="K701" s="59"/>
      <c r="L701" s="59"/>
      <c r="M701" s="59"/>
      <c r="N701" s="59"/>
      <c r="O701" s="59"/>
      <c r="P701" s="59"/>
      <c r="Q701" s="59"/>
      <c r="R701" s="59"/>
      <c r="S701" s="59"/>
      <c r="T701" s="59"/>
      <c r="U701" s="59"/>
      <c r="V701" s="59"/>
      <c r="W701" s="59"/>
      <c r="X701" s="59"/>
      <c r="Y701" s="59"/>
      <c r="Z701" s="59"/>
    </row>
    <row r="702" spans="1:26" ht="15.75" customHeight="1">
      <c r="A702" s="187"/>
      <c r="B702" s="59"/>
      <c r="C702" s="59"/>
      <c r="D702" s="59"/>
      <c r="E702" s="59"/>
      <c r="F702" s="59"/>
      <c r="G702" s="59"/>
      <c r="H702" s="59"/>
      <c r="I702" s="59"/>
      <c r="J702" s="59"/>
      <c r="K702" s="59"/>
      <c r="L702" s="59"/>
      <c r="M702" s="59"/>
      <c r="N702" s="59"/>
      <c r="O702" s="59"/>
      <c r="P702" s="59"/>
      <c r="Q702" s="59"/>
      <c r="R702" s="59"/>
      <c r="S702" s="59"/>
      <c r="T702" s="59"/>
      <c r="U702" s="59"/>
      <c r="V702" s="59"/>
      <c r="W702" s="59"/>
      <c r="X702" s="59"/>
      <c r="Y702" s="59"/>
      <c r="Z702" s="59"/>
    </row>
    <row r="703" spans="1:26" ht="15.75" customHeight="1">
      <c r="A703" s="187"/>
      <c r="B703" s="59"/>
      <c r="C703" s="59"/>
      <c r="D703" s="59"/>
      <c r="E703" s="59"/>
      <c r="F703" s="59"/>
      <c r="G703" s="59"/>
      <c r="H703" s="59"/>
      <c r="I703" s="59"/>
      <c r="J703" s="59"/>
      <c r="K703" s="59"/>
      <c r="L703" s="59"/>
      <c r="M703" s="59"/>
      <c r="N703" s="59"/>
      <c r="O703" s="59"/>
      <c r="P703" s="59"/>
      <c r="Q703" s="59"/>
      <c r="R703" s="59"/>
      <c r="S703" s="59"/>
      <c r="T703" s="59"/>
      <c r="U703" s="59"/>
      <c r="V703" s="59"/>
      <c r="W703" s="59"/>
      <c r="X703" s="59"/>
      <c r="Y703" s="59"/>
      <c r="Z703" s="59"/>
    </row>
    <row r="704" spans="1:26" ht="15.75" customHeight="1">
      <c r="A704" s="187"/>
      <c r="B704" s="59"/>
      <c r="C704" s="59"/>
      <c r="D704" s="59"/>
      <c r="E704" s="59"/>
      <c r="F704" s="59"/>
      <c r="G704" s="59"/>
      <c r="H704" s="59"/>
      <c r="I704" s="59"/>
      <c r="J704" s="59"/>
      <c r="K704" s="59"/>
      <c r="L704" s="59"/>
      <c r="M704" s="59"/>
      <c r="N704" s="59"/>
      <c r="O704" s="59"/>
      <c r="P704" s="59"/>
      <c r="Q704" s="59"/>
      <c r="R704" s="59"/>
      <c r="S704" s="59"/>
      <c r="T704" s="59"/>
      <c r="U704" s="59"/>
      <c r="V704" s="59"/>
      <c r="W704" s="59"/>
      <c r="X704" s="59"/>
      <c r="Y704" s="59"/>
      <c r="Z704" s="59"/>
    </row>
    <row r="705" spans="1:26" ht="15.75" customHeight="1">
      <c r="A705" s="187"/>
      <c r="B705" s="59"/>
      <c r="C705" s="59"/>
      <c r="D705" s="59"/>
      <c r="E705" s="59"/>
      <c r="F705" s="59"/>
      <c r="G705" s="59"/>
      <c r="H705" s="59"/>
      <c r="I705" s="59"/>
      <c r="J705" s="59"/>
      <c r="K705" s="59"/>
      <c r="L705" s="59"/>
      <c r="M705" s="59"/>
      <c r="N705" s="59"/>
      <c r="O705" s="59"/>
      <c r="P705" s="59"/>
      <c r="Q705" s="59"/>
      <c r="R705" s="59"/>
      <c r="S705" s="59"/>
      <c r="T705" s="59"/>
      <c r="U705" s="59"/>
      <c r="V705" s="59"/>
      <c r="W705" s="59"/>
      <c r="X705" s="59"/>
      <c r="Y705" s="59"/>
      <c r="Z705" s="59"/>
    </row>
    <row r="706" spans="1:26" ht="15.75" customHeight="1">
      <c r="A706" s="187"/>
      <c r="B706" s="59"/>
      <c r="C706" s="59"/>
      <c r="D706" s="59"/>
      <c r="E706" s="59"/>
      <c r="F706" s="59"/>
      <c r="G706" s="59"/>
      <c r="H706" s="59"/>
      <c r="I706" s="59"/>
      <c r="J706" s="59"/>
      <c r="K706" s="59"/>
      <c r="L706" s="59"/>
      <c r="M706" s="59"/>
      <c r="N706" s="59"/>
      <c r="O706" s="59"/>
      <c r="P706" s="59"/>
      <c r="Q706" s="59"/>
      <c r="R706" s="59"/>
      <c r="S706" s="59"/>
      <c r="T706" s="59"/>
      <c r="U706" s="59"/>
      <c r="V706" s="59"/>
      <c r="W706" s="59"/>
      <c r="X706" s="59"/>
      <c r="Y706" s="59"/>
      <c r="Z706" s="59"/>
    </row>
    <row r="707" spans="1:26" ht="15.75" customHeight="1">
      <c r="A707" s="187"/>
      <c r="B707" s="59"/>
      <c r="C707" s="59"/>
      <c r="D707" s="59"/>
      <c r="E707" s="59"/>
      <c r="F707" s="59"/>
      <c r="G707" s="59"/>
      <c r="H707" s="59"/>
      <c r="I707" s="59"/>
      <c r="J707" s="59"/>
      <c r="K707" s="59"/>
      <c r="L707" s="59"/>
      <c r="M707" s="59"/>
      <c r="N707" s="59"/>
      <c r="O707" s="59"/>
      <c r="P707" s="59"/>
      <c r="Q707" s="59"/>
      <c r="R707" s="59"/>
      <c r="S707" s="59"/>
      <c r="T707" s="59"/>
      <c r="U707" s="59"/>
      <c r="V707" s="59"/>
      <c r="W707" s="59"/>
      <c r="X707" s="59"/>
      <c r="Y707" s="59"/>
      <c r="Z707" s="59"/>
    </row>
    <row r="708" spans="1:26" ht="15.75" customHeight="1">
      <c r="A708" s="187"/>
      <c r="B708" s="59"/>
      <c r="C708" s="59"/>
      <c r="D708" s="59"/>
      <c r="E708" s="59"/>
      <c r="F708" s="59"/>
      <c r="G708" s="59"/>
      <c r="H708" s="59"/>
      <c r="I708" s="59"/>
      <c r="J708" s="59"/>
      <c r="K708" s="59"/>
      <c r="L708" s="59"/>
      <c r="M708" s="59"/>
      <c r="N708" s="59"/>
      <c r="O708" s="59"/>
      <c r="P708" s="59"/>
      <c r="Q708" s="59"/>
      <c r="R708" s="59"/>
      <c r="S708" s="59"/>
      <c r="T708" s="59"/>
      <c r="U708" s="59"/>
      <c r="V708" s="59"/>
      <c r="W708" s="59"/>
      <c r="X708" s="59"/>
      <c r="Y708" s="59"/>
      <c r="Z708" s="59"/>
    </row>
    <row r="709" spans="1:26" ht="15.75" customHeight="1">
      <c r="A709" s="187"/>
      <c r="B709" s="59"/>
      <c r="C709" s="59"/>
      <c r="D709" s="59"/>
      <c r="E709" s="59"/>
      <c r="F709" s="59"/>
      <c r="G709" s="59"/>
      <c r="H709" s="59"/>
      <c r="I709" s="59"/>
      <c r="J709" s="59"/>
      <c r="K709" s="59"/>
      <c r="L709" s="59"/>
      <c r="M709" s="59"/>
      <c r="N709" s="59"/>
      <c r="O709" s="59"/>
      <c r="P709" s="59"/>
      <c r="Q709" s="59"/>
      <c r="R709" s="59"/>
      <c r="S709" s="59"/>
      <c r="T709" s="59"/>
      <c r="U709" s="59"/>
      <c r="V709" s="59"/>
      <c r="W709" s="59"/>
      <c r="X709" s="59"/>
      <c r="Y709" s="59"/>
      <c r="Z709" s="59"/>
    </row>
    <row r="710" spans="1:26" ht="15.75" customHeight="1">
      <c r="A710" s="187"/>
      <c r="B710" s="59"/>
      <c r="C710" s="59"/>
      <c r="D710" s="59"/>
      <c r="E710" s="59"/>
      <c r="F710" s="59"/>
      <c r="G710" s="59"/>
      <c r="H710" s="59"/>
      <c r="I710" s="59"/>
      <c r="J710" s="59"/>
      <c r="K710" s="59"/>
      <c r="L710" s="59"/>
      <c r="M710" s="59"/>
      <c r="N710" s="59"/>
      <c r="O710" s="59"/>
      <c r="P710" s="59"/>
      <c r="Q710" s="59"/>
      <c r="R710" s="59"/>
      <c r="S710" s="59"/>
      <c r="T710" s="59"/>
      <c r="U710" s="59"/>
      <c r="V710" s="59"/>
      <c r="W710" s="59"/>
      <c r="X710" s="59"/>
      <c r="Y710" s="59"/>
      <c r="Z710" s="59"/>
    </row>
    <row r="711" spans="1:26" ht="15.75" customHeight="1">
      <c r="A711" s="187"/>
      <c r="B711" s="59"/>
      <c r="C711" s="59"/>
      <c r="D711" s="59"/>
      <c r="E711" s="59"/>
      <c r="F711" s="59"/>
      <c r="G711" s="59"/>
      <c r="H711" s="59"/>
      <c r="I711" s="59"/>
      <c r="J711" s="59"/>
      <c r="K711" s="59"/>
      <c r="L711" s="59"/>
      <c r="M711" s="59"/>
      <c r="N711" s="59"/>
      <c r="O711" s="59"/>
      <c r="P711" s="59"/>
      <c r="Q711" s="59"/>
      <c r="R711" s="59"/>
      <c r="S711" s="59"/>
      <c r="T711" s="59"/>
      <c r="U711" s="59"/>
      <c r="V711" s="59"/>
      <c r="W711" s="59"/>
      <c r="X711" s="59"/>
      <c r="Y711" s="59"/>
      <c r="Z711" s="59"/>
    </row>
    <row r="712" spans="1:26" ht="15.75" customHeight="1">
      <c r="A712" s="187"/>
      <c r="B712" s="59"/>
      <c r="C712" s="59"/>
      <c r="D712" s="59"/>
      <c r="E712" s="59"/>
      <c r="F712" s="59"/>
      <c r="G712" s="59"/>
      <c r="H712" s="59"/>
      <c r="I712" s="59"/>
      <c r="J712" s="59"/>
      <c r="K712" s="59"/>
      <c r="L712" s="59"/>
      <c r="M712" s="59"/>
      <c r="N712" s="59"/>
      <c r="O712" s="59"/>
      <c r="P712" s="59"/>
      <c r="Q712" s="59"/>
      <c r="R712" s="59"/>
      <c r="S712" s="59"/>
      <c r="T712" s="59"/>
      <c r="U712" s="59"/>
      <c r="V712" s="59"/>
      <c r="W712" s="59"/>
      <c r="X712" s="59"/>
      <c r="Y712" s="59"/>
      <c r="Z712" s="59"/>
    </row>
    <row r="713" spans="1:26" ht="15.75" customHeight="1">
      <c r="A713" s="187"/>
      <c r="B713" s="59"/>
      <c r="C713" s="59"/>
      <c r="D713" s="59"/>
      <c r="E713" s="59"/>
      <c r="F713" s="59"/>
      <c r="G713" s="59"/>
      <c r="H713" s="59"/>
      <c r="I713" s="59"/>
      <c r="J713" s="59"/>
      <c r="K713" s="59"/>
      <c r="L713" s="59"/>
      <c r="M713" s="59"/>
      <c r="N713" s="59"/>
      <c r="O713" s="59"/>
      <c r="P713" s="59"/>
      <c r="Q713" s="59"/>
      <c r="R713" s="59"/>
      <c r="S713" s="59"/>
      <c r="T713" s="59"/>
      <c r="U713" s="59"/>
      <c r="V713" s="59"/>
      <c r="W713" s="59"/>
      <c r="X713" s="59"/>
      <c r="Y713" s="59"/>
      <c r="Z713" s="59"/>
    </row>
    <row r="714" spans="1:26" ht="15.75" customHeight="1">
      <c r="A714" s="187"/>
      <c r="B714" s="59"/>
      <c r="C714" s="59"/>
      <c r="D714" s="59"/>
      <c r="E714" s="59"/>
      <c r="F714" s="59"/>
      <c r="G714" s="59"/>
      <c r="H714" s="59"/>
      <c r="I714" s="59"/>
      <c r="J714" s="59"/>
      <c r="K714" s="59"/>
      <c r="L714" s="59"/>
      <c r="M714" s="59"/>
      <c r="N714" s="59"/>
      <c r="O714" s="59"/>
      <c r="P714" s="59"/>
      <c r="Q714" s="59"/>
      <c r="R714" s="59"/>
      <c r="S714" s="59"/>
      <c r="T714" s="59"/>
      <c r="U714" s="59"/>
      <c r="V714" s="59"/>
      <c r="W714" s="59"/>
      <c r="X714" s="59"/>
      <c r="Y714" s="59"/>
      <c r="Z714" s="59"/>
    </row>
    <row r="715" spans="1:26" ht="15.75" customHeight="1">
      <c r="A715" s="187"/>
      <c r="B715" s="59"/>
      <c r="C715" s="59"/>
      <c r="D715" s="59"/>
      <c r="E715" s="59"/>
      <c r="F715" s="59"/>
      <c r="G715" s="59"/>
      <c r="H715" s="59"/>
      <c r="I715" s="59"/>
      <c r="J715" s="59"/>
      <c r="K715" s="59"/>
      <c r="L715" s="59"/>
      <c r="M715" s="59"/>
      <c r="N715" s="59"/>
      <c r="O715" s="59"/>
      <c r="P715" s="59"/>
      <c r="Q715" s="59"/>
      <c r="R715" s="59"/>
      <c r="S715" s="59"/>
      <c r="T715" s="59"/>
      <c r="U715" s="59"/>
      <c r="V715" s="59"/>
      <c r="W715" s="59"/>
      <c r="X715" s="59"/>
      <c r="Y715" s="59"/>
      <c r="Z715" s="59"/>
    </row>
    <row r="716" spans="1:26" ht="15.75" customHeight="1">
      <c r="A716" s="187"/>
      <c r="B716" s="59"/>
      <c r="C716" s="59"/>
      <c r="D716" s="59"/>
      <c r="E716" s="59"/>
      <c r="F716" s="59"/>
      <c r="G716" s="59"/>
      <c r="H716" s="59"/>
      <c r="I716" s="59"/>
      <c r="J716" s="59"/>
      <c r="K716" s="59"/>
      <c r="L716" s="59"/>
      <c r="M716" s="59"/>
      <c r="N716" s="59"/>
      <c r="O716" s="59"/>
      <c r="P716" s="59"/>
      <c r="Q716" s="59"/>
      <c r="R716" s="59"/>
      <c r="S716" s="59"/>
      <c r="T716" s="59"/>
      <c r="U716" s="59"/>
      <c r="V716" s="59"/>
      <c r="W716" s="59"/>
      <c r="X716" s="59"/>
      <c r="Y716" s="59"/>
      <c r="Z716" s="59"/>
    </row>
    <row r="717" spans="1:26" ht="15.75" customHeight="1">
      <c r="A717" s="187"/>
      <c r="B717" s="59"/>
      <c r="C717" s="59"/>
      <c r="D717" s="59"/>
      <c r="E717" s="59"/>
      <c r="F717" s="59"/>
      <c r="G717" s="59"/>
      <c r="H717" s="59"/>
      <c r="I717" s="59"/>
      <c r="J717" s="59"/>
      <c r="K717" s="59"/>
      <c r="L717" s="59"/>
      <c r="M717" s="59"/>
      <c r="N717" s="59"/>
      <c r="O717" s="59"/>
      <c r="P717" s="59"/>
      <c r="Q717" s="59"/>
      <c r="R717" s="59"/>
      <c r="S717" s="59"/>
      <c r="T717" s="59"/>
      <c r="U717" s="59"/>
      <c r="V717" s="59"/>
      <c r="W717" s="59"/>
      <c r="X717" s="59"/>
      <c r="Y717" s="59"/>
      <c r="Z717" s="59"/>
    </row>
    <row r="718" spans="1:26" ht="15.75" customHeight="1">
      <c r="A718" s="187"/>
      <c r="B718" s="59"/>
      <c r="C718" s="59"/>
      <c r="D718" s="59"/>
      <c r="E718" s="59"/>
      <c r="F718" s="59"/>
      <c r="G718" s="59"/>
      <c r="H718" s="59"/>
      <c r="I718" s="59"/>
      <c r="J718" s="59"/>
      <c r="K718" s="59"/>
      <c r="L718" s="59"/>
      <c r="M718" s="59"/>
      <c r="N718" s="59"/>
      <c r="O718" s="59"/>
      <c r="P718" s="59"/>
      <c r="Q718" s="59"/>
      <c r="R718" s="59"/>
      <c r="S718" s="59"/>
      <c r="T718" s="59"/>
      <c r="U718" s="59"/>
      <c r="V718" s="59"/>
      <c r="W718" s="59"/>
      <c r="X718" s="59"/>
      <c r="Y718" s="59"/>
      <c r="Z718" s="59"/>
    </row>
    <row r="719" spans="1:26" ht="15.75" customHeight="1">
      <c r="A719" s="187"/>
      <c r="B719" s="59"/>
      <c r="C719" s="59"/>
      <c r="D719" s="59"/>
      <c r="E719" s="59"/>
      <c r="F719" s="59"/>
      <c r="G719" s="59"/>
      <c r="H719" s="59"/>
      <c r="I719" s="59"/>
      <c r="J719" s="59"/>
      <c r="K719" s="59"/>
      <c r="L719" s="59"/>
      <c r="M719" s="59"/>
      <c r="N719" s="59"/>
      <c r="O719" s="59"/>
      <c r="P719" s="59"/>
      <c r="Q719" s="59"/>
      <c r="R719" s="59"/>
      <c r="S719" s="59"/>
      <c r="T719" s="59"/>
      <c r="U719" s="59"/>
      <c r="V719" s="59"/>
      <c r="W719" s="59"/>
      <c r="X719" s="59"/>
      <c r="Y719" s="59"/>
      <c r="Z719" s="59"/>
    </row>
    <row r="720" spans="1:26" ht="15.75" customHeight="1">
      <c r="A720" s="187"/>
      <c r="B720" s="59"/>
      <c r="C720" s="59"/>
      <c r="D720" s="59"/>
      <c r="E720" s="59"/>
      <c r="F720" s="59"/>
      <c r="G720" s="59"/>
      <c r="H720" s="59"/>
      <c r="I720" s="59"/>
      <c r="J720" s="59"/>
      <c r="K720" s="59"/>
      <c r="L720" s="59"/>
      <c r="M720" s="59"/>
      <c r="N720" s="59"/>
      <c r="O720" s="59"/>
      <c r="P720" s="59"/>
      <c r="Q720" s="59"/>
      <c r="R720" s="59"/>
      <c r="S720" s="59"/>
      <c r="T720" s="59"/>
      <c r="U720" s="59"/>
      <c r="V720" s="59"/>
      <c r="W720" s="59"/>
      <c r="X720" s="59"/>
      <c r="Y720" s="59"/>
      <c r="Z720" s="59"/>
    </row>
    <row r="721" spans="1:26" ht="15.75" customHeight="1">
      <c r="A721" s="187"/>
      <c r="B721" s="59"/>
      <c r="C721" s="59"/>
      <c r="D721" s="59"/>
      <c r="E721" s="59"/>
      <c r="F721" s="59"/>
      <c r="G721" s="59"/>
      <c r="H721" s="59"/>
      <c r="I721" s="59"/>
      <c r="J721" s="59"/>
      <c r="K721" s="59"/>
      <c r="L721" s="59"/>
      <c r="M721" s="59"/>
      <c r="N721" s="59"/>
      <c r="O721" s="59"/>
      <c r="P721" s="59"/>
      <c r="Q721" s="59"/>
      <c r="R721" s="59"/>
      <c r="S721" s="59"/>
      <c r="T721" s="59"/>
      <c r="U721" s="59"/>
      <c r="V721" s="59"/>
      <c r="W721" s="59"/>
      <c r="X721" s="59"/>
      <c r="Y721" s="59"/>
      <c r="Z721" s="59"/>
    </row>
    <row r="722" spans="1:26" ht="15.75" customHeight="1">
      <c r="A722" s="187"/>
      <c r="B722" s="59"/>
      <c r="C722" s="59"/>
      <c r="D722" s="59"/>
      <c r="E722" s="59"/>
      <c r="F722" s="59"/>
      <c r="G722" s="59"/>
      <c r="H722" s="59"/>
      <c r="I722" s="59"/>
      <c r="J722" s="59"/>
      <c r="K722" s="59"/>
      <c r="L722" s="59"/>
      <c r="M722" s="59"/>
      <c r="N722" s="59"/>
      <c r="O722" s="59"/>
      <c r="P722" s="59"/>
      <c r="Q722" s="59"/>
      <c r="R722" s="59"/>
      <c r="S722" s="59"/>
      <c r="T722" s="59"/>
      <c r="U722" s="59"/>
      <c r="V722" s="59"/>
      <c r="W722" s="59"/>
      <c r="X722" s="59"/>
      <c r="Y722" s="59"/>
      <c r="Z722" s="59"/>
    </row>
    <row r="723" spans="1:26" ht="15.75" customHeight="1">
      <c r="A723" s="187"/>
      <c r="B723" s="59"/>
      <c r="C723" s="59"/>
      <c r="D723" s="59"/>
      <c r="E723" s="59"/>
      <c r="F723" s="59"/>
      <c r="G723" s="59"/>
      <c r="H723" s="59"/>
      <c r="I723" s="59"/>
      <c r="J723" s="59"/>
      <c r="K723" s="59"/>
      <c r="L723" s="59"/>
      <c r="M723" s="59"/>
      <c r="N723" s="59"/>
      <c r="O723" s="59"/>
      <c r="P723" s="59"/>
      <c r="Q723" s="59"/>
      <c r="R723" s="59"/>
      <c r="S723" s="59"/>
      <c r="T723" s="59"/>
      <c r="U723" s="59"/>
      <c r="V723" s="59"/>
      <c r="W723" s="59"/>
      <c r="X723" s="59"/>
      <c r="Y723" s="59"/>
      <c r="Z723" s="59"/>
    </row>
    <row r="724" spans="1:26" ht="15.75" customHeight="1">
      <c r="A724" s="187"/>
      <c r="B724" s="59"/>
      <c r="C724" s="59"/>
      <c r="D724" s="59"/>
      <c r="E724" s="59"/>
      <c r="F724" s="59"/>
      <c r="G724" s="59"/>
      <c r="H724" s="59"/>
      <c r="I724" s="59"/>
      <c r="J724" s="59"/>
      <c r="K724" s="59"/>
      <c r="L724" s="59"/>
      <c r="M724" s="59"/>
      <c r="N724" s="59"/>
      <c r="O724" s="59"/>
      <c r="P724" s="59"/>
      <c r="Q724" s="59"/>
      <c r="R724" s="59"/>
      <c r="S724" s="59"/>
      <c r="T724" s="59"/>
      <c r="U724" s="59"/>
      <c r="V724" s="59"/>
      <c r="W724" s="59"/>
      <c r="X724" s="59"/>
      <c r="Y724" s="59"/>
      <c r="Z724" s="59"/>
    </row>
    <row r="725" spans="1:26" ht="15.75" customHeight="1">
      <c r="A725" s="187"/>
      <c r="B725" s="59"/>
      <c r="C725" s="59"/>
      <c r="D725" s="59"/>
      <c r="E725" s="59"/>
      <c r="F725" s="59"/>
      <c r="G725" s="59"/>
      <c r="H725" s="59"/>
      <c r="I725" s="59"/>
      <c r="J725" s="59"/>
      <c r="K725" s="59"/>
      <c r="L725" s="59"/>
      <c r="M725" s="59"/>
      <c r="N725" s="59"/>
      <c r="O725" s="59"/>
      <c r="P725" s="59"/>
      <c r="Q725" s="59"/>
      <c r="R725" s="59"/>
      <c r="S725" s="59"/>
      <c r="T725" s="59"/>
      <c r="U725" s="59"/>
      <c r="V725" s="59"/>
      <c r="W725" s="59"/>
      <c r="X725" s="59"/>
      <c r="Y725" s="59"/>
      <c r="Z725" s="59"/>
    </row>
    <row r="726" spans="1:26" ht="15.75" customHeight="1">
      <c r="A726" s="187"/>
      <c r="B726" s="59"/>
      <c r="C726" s="59"/>
      <c r="D726" s="59"/>
      <c r="E726" s="59"/>
      <c r="F726" s="59"/>
      <c r="G726" s="59"/>
      <c r="H726" s="59"/>
      <c r="I726" s="59"/>
      <c r="J726" s="59"/>
      <c r="K726" s="59"/>
      <c r="L726" s="59"/>
      <c r="M726" s="59"/>
      <c r="N726" s="59"/>
      <c r="O726" s="59"/>
      <c r="P726" s="59"/>
      <c r="Q726" s="59"/>
      <c r="R726" s="59"/>
      <c r="S726" s="59"/>
      <c r="T726" s="59"/>
      <c r="U726" s="59"/>
      <c r="V726" s="59"/>
      <c r="W726" s="59"/>
      <c r="X726" s="59"/>
      <c r="Y726" s="59"/>
      <c r="Z726" s="59"/>
    </row>
    <row r="727" spans="1:26" ht="15.75" customHeight="1">
      <c r="A727" s="187"/>
      <c r="B727" s="59"/>
      <c r="C727" s="59"/>
      <c r="D727" s="59"/>
      <c r="E727" s="59"/>
      <c r="F727" s="59"/>
      <c r="G727" s="59"/>
      <c r="H727" s="59"/>
      <c r="I727" s="59"/>
      <c r="J727" s="59"/>
      <c r="K727" s="59"/>
      <c r="L727" s="59"/>
      <c r="M727" s="59"/>
      <c r="N727" s="59"/>
      <c r="O727" s="59"/>
      <c r="P727" s="59"/>
      <c r="Q727" s="59"/>
      <c r="R727" s="59"/>
      <c r="S727" s="59"/>
      <c r="T727" s="59"/>
      <c r="U727" s="59"/>
      <c r="V727" s="59"/>
      <c r="W727" s="59"/>
      <c r="X727" s="59"/>
      <c r="Y727" s="59"/>
      <c r="Z727" s="59"/>
    </row>
    <row r="728" spans="1:26" ht="15.75" customHeight="1">
      <c r="A728" s="187"/>
      <c r="B728" s="59"/>
      <c r="C728" s="59"/>
      <c r="D728" s="59"/>
      <c r="E728" s="59"/>
      <c r="F728" s="59"/>
      <c r="G728" s="59"/>
      <c r="H728" s="59"/>
      <c r="I728" s="59"/>
      <c r="J728" s="59"/>
      <c r="K728" s="59"/>
      <c r="L728" s="59"/>
      <c r="M728" s="59"/>
      <c r="N728" s="59"/>
      <c r="O728" s="59"/>
      <c r="P728" s="59"/>
      <c r="Q728" s="59"/>
      <c r="R728" s="59"/>
      <c r="S728" s="59"/>
      <c r="T728" s="59"/>
      <c r="U728" s="59"/>
      <c r="V728" s="59"/>
      <c r="W728" s="59"/>
      <c r="X728" s="59"/>
      <c r="Y728" s="59"/>
      <c r="Z728" s="59"/>
    </row>
    <row r="729" spans="1:26" ht="15.75" customHeight="1">
      <c r="A729" s="187"/>
      <c r="B729" s="59"/>
      <c r="C729" s="59"/>
      <c r="D729" s="59"/>
      <c r="E729" s="59"/>
      <c r="F729" s="59"/>
      <c r="G729" s="59"/>
      <c r="H729" s="59"/>
      <c r="I729" s="59"/>
      <c r="J729" s="59"/>
      <c r="K729" s="59"/>
      <c r="L729" s="59"/>
      <c r="M729" s="59"/>
      <c r="N729" s="59"/>
      <c r="O729" s="59"/>
      <c r="P729" s="59"/>
      <c r="Q729" s="59"/>
      <c r="R729" s="59"/>
      <c r="S729" s="59"/>
      <c r="T729" s="59"/>
      <c r="U729" s="59"/>
      <c r="V729" s="59"/>
      <c r="W729" s="59"/>
      <c r="X729" s="59"/>
      <c r="Y729" s="59"/>
      <c r="Z729" s="59"/>
    </row>
    <row r="730" spans="1:26" ht="15.75" customHeight="1">
      <c r="A730" s="187"/>
      <c r="B730" s="59"/>
      <c r="C730" s="59"/>
      <c r="D730" s="59"/>
      <c r="E730" s="59"/>
      <c r="F730" s="59"/>
      <c r="G730" s="59"/>
      <c r="H730" s="59"/>
      <c r="I730" s="59"/>
      <c r="J730" s="59"/>
      <c r="K730" s="59"/>
      <c r="L730" s="59"/>
      <c r="M730" s="59"/>
      <c r="N730" s="59"/>
      <c r="O730" s="59"/>
      <c r="P730" s="59"/>
      <c r="Q730" s="59"/>
      <c r="R730" s="59"/>
      <c r="S730" s="59"/>
      <c r="T730" s="59"/>
      <c r="U730" s="59"/>
      <c r="V730" s="59"/>
      <c r="W730" s="59"/>
      <c r="X730" s="59"/>
      <c r="Y730" s="59"/>
      <c r="Z730" s="59"/>
    </row>
    <row r="731" spans="1:26" ht="15.75" customHeight="1">
      <c r="A731" s="187"/>
      <c r="B731" s="59"/>
      <c r="C731" s="59"/>
      <c r="D731" s="59"/>
      <c r="E731" s="59"/>
      <c r="F731" s="59"/>
      <c r="G731" s="59"/>
      <c r="H731" s="59"/>
      <c r="I731" s="59"/>
      <c r="J731" s="59"/>
      <c r="K731" s="59"/>
      <c r="L731" s="59"/>
      <c r="M731" s="59"/>
      <c r="N731" s="59"/>
      <c r="O731" s="59"/>
      <c r="P731" s="59"/>
      <c r="Q731" s="59"/>
      <c r="R731" s="59"/>
      <c r="S731" s="59"/>
      <c r="T731" s="59"/>
      <c r="U731" s="59"/>
      <c r="V731" s="59"/>
      <c r="W731" s="59"/>
      <c r="X731" s="59"/>
      <c r="Y731" s="59"/>
      <c r="Z731" s="59"/>
    </row>
    <row r="732" spans="1:26" ht="15.75" customHeight="1">
      <c r="A732" s="187"/>
      <c r="B732" s="59"/>
      <c r="C732" s="59"/>
      <c r="D732" s="59"/>
      <c r="E732" s="59"/>
      <c r="F732" s="59"/>
      <c r="G732" s="59"/>
      <c r="H732" s="59"/>
      <c r="I732" s="59"/>
      <c r="J732" s="59"/>
      <c r="K732" s="59"/>
      <c r="L732" s="59"/>
      <c r="M732" s="59"/>
      <c r="N732" s="59"/>
      <c r="O732" s="59"/>
      <c r="P732" s="59"/>
      <c r="Q732" s="59"/>
      <c r="R732" s="59"/>
      <c r="S732" s="59"/>
      <c r="T732" s="59"/>
      <c r="U732" s="59"/>
      <c r="V732" s="59"/>
      <c r="W732" s="59"/>
      <c r="X732" s="59"/>
      <c r="Y732" s="59"/>
      <c r="Z732" s="59"/>
    </row>
    <row r="733" spans="1:26" ht="15.75" customHeight="1">
      <c r="A733" s="187"/>
      <c r="B733" s="59"/>
      <c r="C733" s="59"/>
      <c r="D733" s="59"/>
      <c r="E733" s="59"/>
      <c r="F733" s="59"/>
      <c r="G733" s="59"/>
      <c r="H733" s="59"/>
      <c r="I733" s="59"/>
      <c r="J733" s="59"/>
      <c r="K733" s="59"/>
      <c r="L733" s="59"/>
      <c r="M733" s="59"/>
      <c r="N733" s="59"/>
      <c r="O733" s="59"/>
      <c r="P733" s="59"/>
      <c r="Q733" s="59"/>
      <c r="R733" s="59"/>
      <c r="S733" s="59"/>
      <c r="T733" s="59"/>
      <c r="U733" s="59"/>
      <c r="V733" s="59"/>
      <c r="W733" s="59"/>
      <c r="X733" s="59"/>
      <c r="Y733" s="59"/>
      <c r="Z733" s="59"/>
    </row>
    <row r="734" spans="1:26" ht="15.75" customHeight="1">
      <c r="A734" s="187"/>
      <c r="B734" s="59"/>
      <c r="C734" s="59"/>
      <c r="D734" s="59"/>
      <c r="E734" s="59"/>
      <c r="F734" s="59"/>
      <c r="G734" s="59"/>
      <c r="H734" s="59"/>
      <c r="I734" s="59"/>
      <c r="J734" s="59"/>
      <c r="K734" s="59"/>
      <c r="L734" s="59"/>
      <c r="M734" s="59"/>
      <c r="N734" s="59"/>
      <c r="O734" s="59"/>
      <c r="P734" s="59"/>
      <c r="Q734" s="59"/>
      <c r="R734" s="59"/>
      <c r="S734" s="59"/>
      <c r="T734" s="59"/>
      <c r="U734" s="59"/>
      <c r="V734" s="59"/>
      <c r="W734" s="59"/>
      <c r="X734" s="59"/>
      <c r="Y734" s="59"/>
      <c r="Z734" s="59"/>
    </row>
    <row r="735" spans="1:26" ht="15.75" customHeight="1">
      <c r="A735" s="187"/>
      <c r="B735" s="59"/>
      <c r="C735" s="59"/>
      <c r="D735" s="59"/>
      <c r="E735" s="59"/>
      <c r="F735" s="59"/>
      <c r="G735" s="59"/>
      <c r="H735" s="59"/>
      <c r="I735" s="59"/>
      <c r="J735" s="59"/>
      <c r="K735" s="59"/>
      <c r="L735" s="59"/>
      <c r="M735" s="59"/>
      <c r="N735" s="59"/>
      <c r="O735" s="59"/>
      <c r="P735" s="59"/>
      <c r="Q735" s="59"/>
      <c r="R735" s="59"/>
      <c r="S735" s="59"/>
      <c r="T735" s="59"/>
      <c r="U735" s="59"/>
      <c r="V735" s="59"/>
      <c r="W735" s="59"/>
      <c r="X735" s="59"/>
      <c r="Y735" s="59"/>
      <c r="Z735" s="59"/>
    </row>
    <row r="736" spans="1:26" ht="15.75" customHeight="1">
      <c r="A736" s="187"/>
      <c r="B736" s="59"/>
      <c r="C736" s="59"/>
      <c r="D736" s="59"/>
      <c r="E736" s="59"/>
      <c r="F736" s="59"/>
      <c r="G736" s="59"/>
      <c r="H736" s="59"/>
      <c r="I736" s="59"/>
      <c r="J736" s="59"/>
      <c r="K736" s="59"/>
      <c r="L736" s="59"/>
      <c r="M736" s="59"/>
      <c r="N736" s="59"/>
      <c r="O736" s="59"/>
      <c r="P736" s="59"/>
      <c r="Q736" s="59"/>
      <c r="R736" s="59"/>
      <c r="S736" s="59"/>
      <c r="T736" s="59"/>
      <c r="U736" s="59"/>
      <c r="V736" s="59"/>
      <c r="W736" s="59"/>
      <c r="X736" s="59"/>
      <c r="Y736" s="59"/>
      <c r="Z736" s="59"/>
    </row>
    <row r="737" spans="1:26" ht="15.75" customHeight="1">
      <c r="A737" s="187"/>
      <c r="B737" s="59"/>
      <c r="C737" s="59"/>
      <c r="D737" s="59"/>
      <c r="E737" s="59"/>
      <c r="F737" s="59"/>
      <c r="G737" s="59"/>
      <c r="H737" s="59"/>
      <c r="I737" s="59"/>
      <c r="J737" s="59"/>
      <c r="K737" s="59"/>
      <c r="L737" s="59"/>
      <c r="M737" s="59"/>
      <c r="N737" s="59"/>
      <c r="O737" s="59"/>
      <c r="P737" s="59"/>
      <c r="Q737" s="59"/>
      <c r="R737" s="59"/>
      <c r="S737" s="59"/>
      <c r="T737" s="59"/>
      <c r="U737" s="59"/>
      <c r="V737" s="59"/>
      <c r="W737" s="59"/>
      <c r="X737" s="59"/>
      <c r="Y737" s="59"/>
      <c r="Z737" s="59"/>
    </row>
    <row r="738" spans="1:26" ht="15.75" customHeight="1">
      <c r="A738" s="187"/>
      <c r="B738" s="59"/>
      <c r="C738" s="59"/>
      <c r="D738" s="59"/>
      <c r="E738" s="59"/>
      <c r="F738" s="59"/>
      <c r="G738" s="59"/>
      <c r="H738" s="59"/>
      <c r="I738" s="59"/>
      <c r="J738" s="59"/>
      <c r="K738" s="59"/>
      <c r="L738" s="59"/>
      <c r="M738" s="59"/>
      <c r="N738" s="59"/>
      <c r="O738" s="59"/>
      <c r="P738" s="59"/>
      <c r="Q738" s="59"/>
      <c r="R738" s="59"/>
      <c r="S738" s="59"/>
      <c r="T738" s="59"/>
      <c r="U738" s="59"/>
      <c r="V738" s="59"/>
      <c r="W738" s="59"/>
      <c r="X738" s="59"/>
      <c r="Y738" s="59"/>
      <c r="Z738" s="59"/>
    </row>
    <row r="739" spans="1:26" ht="15.75" customHeight="1">
      <c r="A739" s="187"/>
      <c r="B739" s="59"/>
      <c r="C739" s="59"/>
      <c r="D739" s="59"/>
      <c r="E739" s="59"/>
      <c r="F739" s="59"/>
      <c r="G739" s="59"/>
      <c r="H739" s="59"/>
      <c r="I739" s="59"/>
      <c r="J739" s="59"/>
      <c r="K739" s="59"/>
      <c r="L739" s="59"/>
      <c r="M739" s="59"/>
      <c r="N739" s="59"/>
      <c r="O739" s="59"/>
      <c r="P739" s="59"/>
      <c r="Q739" s="59"/>
      <c r="R739" s="59"/>
      <c r="S739" s="59"/>
      <c r="T739" s="59"/>
      <c r="U739" s="59"/>
      <c r="V739" s="59"/>
      <c r="W739" s="59"/>
      <c r="X739" s="59"/>
      <c r="Y739" s="59"/>
      <c r="Z739" s="59"/>
    </row>
    <row r="740" spans="1:26" ht="15.75" customHeight="1">
      <c r="A740" s="187"/>
      <c r="B740" s="59"/>
      <c r="C740" s="59"/>
      <c r="D740" s="59"/>
      <c r="E740" s="59"/>
      <c r="F740" s="59"/>
      <c r="G740" s="59"/>
      <c r="H740" s="59"/>
      <c r="I740" s="59"/>
      <c r="J740" s="59"/>
      <c r="K740" s="59"/>
      <c r="L740" s="59"/>
      <c r="M740" s="59"/>
      <c r="N740" s="59"/>
      <c r="O740" s="59"/>
      <c r="P740" s="59"/>
      <c r="Q740" s="59"/>
      <c r="R740" s="59"/>
      <c r="S740" s="59"/>
      <c r="T740" s="59"/>
      <c r="U740" s="59"/>
      <c r="V740" s="59"/>
      <c r="W740" s="59"/>
      <c r="X740" s="59"/>
      <c r="Y740" s="59"/>
      <c r="Z740" s="59"/>
    </row>
    <row r="741" spans="1:26" ht="15.75" customHeight="1">
      <c r="A741" s="187"/>
      <c r="B741" s="59"/>
      <c r="C741" s="59"/>
      <c r="D741" s="59"/>
      <c r="E741" s="59"/>
      <c r="F741" s="59"/>
      <c r="G741" s="59"/>
      <c r="H741" s="59"/>
      <c r="I741" s="59"/>
      <c r="J741" s="59"/>
      <c r="K741" s="59"/>
      <c r="L741" s="59"/>
      <c r="M741" s="59"/>
      <c r="N741" s="59"/>
      <c r="O741" s="59"/>
      <c r="P741" s="59"/>
      <c r="Q741" s="59"/>
      <c r="R741" s="59"/>
      <c r="S741" s="59"/>
      <c r="T741" s="59"/>
      <c r="U741" s="59"/>
      <c r="V741" s="59"/>
      <c r="W741" s="59"/>
      <c r="X741" s="59"/>
      <c r="Y741" s="59"/>
      <c r="Z741" s="59"/>
    </row>
    <row r="742" spans="1:26" ht="15.75" customHeight="1">
      <c r="A742" s="187"/>
      <c r="B742" s="59"/>
      <c r="C742" s="59"/>
      <c r="D742" s="59"/>
      <c r="E742" s="59"/>
      <c r="F742" s="59"/>
      <c r="G742" s="59"/>
      <c r="H742" s="59"/>
      <c r="I742" s="59"/>
      <c r="J742" s="59"/>
      <c r="K742" s="59"/>
      <c r="L742" s="59"/>
      <c r="M742" s="59"/>
      <c r="N742" s="59"/>
      <c r="O742" s="59"/>
      <c r="P742" s="59"/>
      <c r="Q742" s="59"/>
      <c r="R742" s="59"/>
      <c r="S742" s="59"/>
      <c r="T742" s="59"/>
      <c r="U742" s="59"/>
      <c r="V742" s="59"/>
      <c r="W742" s="59"/>
      <c r="X742" s="59"/>
      <c r="Y742" s="59"/>
      <c r="Z742" s="59"/>
    </row>
    <row r="743" spans="1:26" ht="15.75" customHeight="1">
      <c r="A743" s="187"/>
      <c r="B743" s="59"/>
      <c r="C743" s="59"/>
      <c r="D743" s="59"/>
      <c r="E743" s="59"/>
      <c r="F743" s="59"/>
      <c r="G743" s="59"/>
      <c r="H743" s="59"/>
      <c r="I743" s="59"/>
      <c r="J743" s="59"/>
      <c r="K743" s="59"/>
      <c r="L743" s="59"/>
      <c r="M743" s="59"/>
      <c r="N743" s="59"/>
      <c r="O743" s="59"/>
      <c r="P743" s="59"/>
      <c r="Q743" s="59"/>
      <c r="R743" s="59"/>
      <c r="S743" s="59"/>
      <c r="T743" s="59"/>
      <c r="U743" s="59"/>
      <c r="V743" s="59"/>
      <c r="W743" s="59"/>
      <c r="X743" s="59"/>
      <c r="Y743" s="59"/>
      <c r="Z743" s="59"/>
    </row>
    <row r="744" spans="1:26" ht="15.75" customHeight="1">
      <c r="A744" s="187"/>
      <c r="B744" s="59"/>
      <c r="C744" s="59"/>
      <c r="D744" s="59"/>
      <c r="E744" s="59"/>
      <c r="F744" s="59"/>
      <c r="G744" s="59"/>
      <c r="H744" s="59"/>
      <c r="I744" s="59"/>
      <c r="J744" s="59"/>
      <c r="K744" s="59"/>
      <c r="L744" s="59"/>
      <c r="M744" s="59"/>
      <c r="N744" s="59"/>
      <c r="O744" s="59"/>
      <c r="P744" s="59"/>
      <c r="Q744" s="59"/>
      <c r="R744" s="59"/>
      <c r="S744" s="59"/>
      <c r="T744" s="59"/>
      <c r="U744" s="59"/>
      <c r="V744" s="59"/>
      <c r="W744" s="59"/>
      <c r="X744" s="59"/>
      <c r="Y744" s="59"/>
      <c r="Z744" s="59"/>
    </row>
    <row r="745" spans="1:26" ht="15.75" customHeight="1">
      <c r="A745" s="187"/>
      <c r="B745" s="59"/>
      <c r="C745" s="59"/>
      <c r="D745" s="59"/>
      <c r="E745" s="59"/>
      <c r="F745" s="59"/>
      <c r="G745" s="59"/>
      <c r="H745" s="59"/>
      <c r="I745" s="59"/>
      <c r="J745" s="59"/>
      <c r="K745" s="59"/>
      <c r="L745" s="59"/>
      <c r="M745" s="59"/>
      <c r="N745" s="59"/>
      <c r="O745" s="59"/>
      <c r="P745" s="59"/>
      <c r="Q745" s="59"/>
      <c r="R745" s="59"/>
      <c r="S745" s="59"/>
      <c r="T745" s="59"/>
      <c r="U745" s="59"/>
      <c r="V745" s="59"/>
      <c r="W745" s="59"/>
      <c r="X745" s="59"/>
      <c r="Y745" s="59"/>
      <c r="Z745" s="59"/>
    </row>
    <row r="746" spans="1:26" ht="15.75" customHeight="1">
      <c r="A746" s="187"/>
      <c r="B746" s="59"/>
      <c r="C746" s="59"/>
      <c r="D746" s="59"/>
      <c r="E746" s="59"/>
      <c r="F746" s="59"/>
      <c r="G746" s="59"/>
      <c r="H746" s="59"/>
      <c r="I746" s="59"/>
      <c r="J746" s="59"/>
      <c r="K746" s="59"/>
      <c r="L746" s="59"/>
      <c r="M746" s="59"/>
      <c r="N746" s="59"/>
      <c r="O746" s="59"/>
      <c r="P746" s="59"/>
      <c r="Q746" s="59"/>
      <c r="R746" s="59"/>
      <c r="S746" s="59"/>
      <c r="T746" s="59"/>
      <c r="U746" s="59"/>
      <c r="V746" s="59"/>
      <c r="W746" s="59"/>
      <c r="X746" s="59"/>
      <c r="Y746" s="59"/>
      <c r="Z746" s="59"/>
    </row>
    <row r="747" spans="1:26" ht="15.75" customHeight="1">
      <c r="A747" s="187"/>
      <c r="B747" s="59"/>
      <c r="C747" s="59"/>
      <c r="D747" s="59"/>
      <c r="E747" s="59"/>
      <c r="F747" s="59"/>
      <c r="G747" s="59"/>
      <c r="H747" s="59"/>
      <c r="I747" s="59"/>
      <c r="J747" s="59"/>
      <c r="K747" s="59"/>
      <c r="L747" s="59"/>
      <c r="M747" s="59"/>
      <c r="N747" s="59"/>
      <c r="O747" s="59"/>
      <c r="P747" s="59"/>
      <c r="Q747" s="59"/>
      <c r="R747" s="59"/>
      <c r="S747" s="59"/>
      <c r="T747" s="59"/>
      <c r="U747" s="59"/>
      <c r="V747" s="59"/>
      <c r="W747" s="59"/>
      <c r="X747" s="59"/>
      <c r="Y747" s="59"/>
      <c r="Z747" s="59"/>
    </row>
    <row r="748" spans="1:26" ht="15.75" customHeight="1">
      <c r="A748" s="187"/>
      <c r="B748" s="59"/>
      <c r="C748" s="59"/>
      <c r="D748" s="59"/>
      <c r="E748" s="59"/>
      <c r="F748" s="59"/>
      <c r="G748" s="59"/>
      <c r="H748" s="59"/>
      <c r="I748" s="59"/>
      <c r="J748" s="59"/>
      <c r="K748" s="59"/>
      <c r="L748" s="59"/>
      <c r="M748" s="59"/>
      <c r="N748" s="59"/>
      <c r="O748" s="59"/>
      <c r="P748" s="59"/>
      <c r="Q748" s="59"/>
      <c r="R748" s="59"/>
      <c r="S748" s="59"/>
      <c r="T748" s="59"/>
      <c r="U748" s="59"/>
      <c r="V748" s="59"/>
      <c r="W748" s="59"/>
      <c r="X748" s="59"/>
      <c r="Y748" s="59"/>
      <c r="Z748" s="59"/>
    </row>
    <row r="749" spans="1:26" ht="15.75" customHeight="1">
      <c r="A749" s="187"/>
      <c r="B749" s="59"/>
      <c r="C749" s="59"/>
      <c r="D749" s="59"/>
      <c r="E749" s="59"/>
      <c r="F749" s="59"/>
      <c r="G749" s="59"/>
      <c r="H749" s="59"/>
      <c r="I749" s="59"/>
      <c r="J749" s="59"/>
      <c r="K749" s="59"/>
      <c r="L749" s="59"/>
      <c r="M749" s="59"/>
      <c r="N749" s="59"/>
      <c r="O749" s="59"/>
      <c r="P749" s="59"/>
      <c r="Q749" s="59"/>
      <c r="R749" s="59"/>
      <c r="S749" s="59"/>
      <c r="T749" s="59"/>
      <c r="U749" s="59"/>
      <c r="V749" s="59"/>
      <c r="W749" s="59"/>
      <c r="X749" s="59"/>
      <c r="Y749" s="59"/>
      <c r="Z749" s="59"/>
    </row>
    <row r="750" spans="1:26" ht="15.75" customHeight="1">
      <c r="A750" s="187"/>
      <c r="B750" s="59"/>
      <c r="C750" s="59"/>
      <c r="D750" s="59"/>
      <c r="E750" s="59"/>
      <c r="F750" s="59"/>
      <c r="G750" s="59"/>
      <c r="H750" s="59"/>
      <c r="I750" s="59"/>
      <c r="J750" s="59"/>
      <c r="K750" s="59"/>
      <c r="L750" s="59"/>
      <c r="M750" s="59"/>
      <c r="N750" s="59"/>
      <c r="O750" s="59"/>
      <c r="P750" s="59"/>
      <c r="Q750" s="59"/>
      <c r="R750" s="59"/>
      <c r="S750" s="59"/>
      <c r="T750" s="59"/>
      <c r="U750" s="59"/>
      <c r="V750" s="59"/>
      <c r="W750" s="59"/>
      <c r="X750" s="59"/>
      <c r="Y750" s="59"/>
      <c r="Z750" s="59"/>
    </row>
    <row r="751" spans="1:26" ht="15.75" customHeight="1">
      <c r="A751" s="187"/>
      <c r="B751" s="59"/>
      <c r="C751" s="59"/>
      <c r="D751" s="59"/>
      <c r="E751" s="59"/>
      <c r="F751" s="59"/>
      <c r="G751" s="59"/>
      <c r="H751" s="59"/>
      <c r="I751" s="59"/>
      <c r="J751" s="59"/>
      <c r="K751" s="59"/>
      <c r="L751" s="59"/>
      <c r="M751" s="59"/>
      <c r="N751" s="59"/>
      <c r="O751" s="59"/>
      <c r="P751" s="59"/>
      <c r="Q751" s="59"/>
      <c r="R751" s="59"/>
      <c r="S751" s="59"/>
      <c r="T751" s="59"/>
      <c r="U751" s="59"/>
      <c r="V751" s="59"/>
      <c r="W751" s="59"/>
      <c r="X751" s="59"/>
      <c r="Y751" s="59"/>
      <c r="Z751" s="59"/>
    </row>
    <row r="752" spans="1:26" ht="15.75" customHeight="1">
      <c r="A752" s="187"/>
      <c r="B752" s="59"/>
      <c r="C752" s="59"/>
      <c r="D752" s="59"/>
      <c r="E752" s="59"/>
      <c r="F752" s="59"/>
      <c r="G752" s="59"/>
      <c r="H752" s="59"/>
      <c r="I752" s="59"/>
      <c r="J752" s="59"/>
      <c r="K752" s="59"/>
      <c r="L752" s="59"/>
      <c r="M752" s="59"/>
      <c r="N752" s="59"/>
      <c r="O752" s="59"/>
      <c r="P752" s="59"/>
      <c r="Q752" s="59"/>
      <c r="R752" s="59"/>
      <c r="S752" s="59"/>
      <c r="T752" s="59"/>
      <c r="U752" s="59"/>
      <c r="V752" s="59"/>
      <c r="W752" s="59"/>
      <c r="X752" s="59"/>
      <c r="Y752" s="59"/>
      <c r="Z752" s="59"/>
    </row>
    <row r="753" spans="1:26" ht="15.75" customHeight="1">
      <c r="A753" s="187"/>
      <c r="B753" s="59"/>
      <c r="C753" s="59"/>
      <c r="D753" s="59"/>
      <c r="E753" s="59"/>
      <c r="F753" s="59"/>
      <c r="G753" s="59"/>
      <c r="H753" s="59"/>
      <c r="I753" s="59"/>
      <c r="J753" s="59"/>
      <c r="K753" s="59"/>
      <c r="L753" s="59"/>
      <c r="M753" s="59"/>
      <c r="N753" s="59"/>
      <c r="O753" s="59"/>
      <c r="P753" s="59"/>
      <c r="Q753" s="59"/>
      <c r="R753" s="59"/>
      <c r="S753" s="59"/>
      <c r="T753" s="59"/>
      <c r="U753" s="59"/>
      <c r="V753" s="59"/>
      <c r="W753" s="59"/>
      <c r="X753" s="59"/>
      <c r="Y753" s="59"/>
      <c r="Z753" s="59"/>
    </row>
    <row r="754" spans="1:26" ht="15.75" customHeight="1">
      <c r="A754" s="187"/>
      <c r="B754" s="59"/>
      <c r="C754" s="59"/>
      <c r="D754" s="59"/>
      <c r="E754" s="59"/>
      <c r="F754" s="59"/>
      <c r="G754" s="59"/>
      <c r="H754" s="59"/>
      <c r="I754" s="59"/>
      <c r="J754" s="59"/>
      <c r="K754" s="59"/>
      <c r="L754" s="59"/>
      <c r="M754" s="59"/>
      <c r="N754" s="59"/>
      <c r="O754" s="59"/>
      <c r="P754" s="59"/>
      <c r="Q754" s="59"/>
      <c r="R754" s="59"/>
      <c r="S754" s="59"/>
      <c r="T754" s="59"/>
      <c r="U754" s="59"/>
      <c r="V754" s="59"/>
      <c r="W754" s="59"/>
      <c r="X754" s="59"/>
      <c r="Y754" s="59"/>
      <c r="Z754" s="59"/>
    </row>
    <row r="755" spans="1:26" ht="15.75" customHeight="1">
      <c r="A755" s="187"/>
      <c r="B755" s="59"/>
      <c r="C755" s="59"/>
      <c r="D755" s="59"/>
      <c r="E755" s="59"/>
      <c r="F755" s="59"/>
      <c r="G755" s="59"/>
      <c r="H755" s="59"/>
      <c r="I755" s="59"/>
      <c r="J755" s="59"/>
      <c r="K755" s="59"/>
      <c r="L755" s="59"/>
      <c r="M755" s="59"/>
      <c r="N755" s="59"/>
      <c r="O755" s="59"/>
      <c r="P755" s="59"/>
      <c r="Q755" s="59"/>
      <c r="R755" s="59"/>
      <c r="S755" s="59"/>
      <c r="T755" s="59"/>
      <c r="U755" s="59"/>
      <c r="V755" s="59"/>
      <c r="W755" s="59"/>
      <c r="X755" s="59"/>
      <c r="Y755" s="59"/>
      <c r="Z755" s="59"/>
    </row>
    <row r="756" spans="1:26" ht="15.75" customHeight="1">
      <c r="A756" s="187"/>
      <c r="B756" s="59"/>
      <c r="C756" s="59"/>
      <c r="D756" s="59"/>
      <c r="E756" s="59"/>
      <c r="F756" s="59"/>
      <c r="G756" s="59"/>
      <c r="H756" s="59"/>
      <c r="I756" s="59"/>
      <c r="J756" s="59"/>
      <c r="K756" s="59"/>
      <c r="L756" s="59"/>
      <c r="M756" s="59"/>
      <c r="N756" s="59"/>
      <c r="O756" s="59"/>
      <c r="P756" s="59"/>
      <c r="Q756" s="59"/>
      <c r="R756" s="59"/>
      <c r="S756" s="59"/>
      <c r="T756" s="59"/>
      <c r="U756" s="59"/>
      <c r="V756" s="59"/>
      <c r="W756" s="59"/>
      <c r="X756" s="59"/>
      <c r="Y756" s="59"/>
      <c r="Z756" s="59"/>
    </row>
    <row r="757" spans="1:26" ht="15.75" customHeight="1">
      <c r="A757" s="187"/>
      <c r="B757" s="59"/>
      <c r="C757" s="59"/>
      <c r="D757" s="59"/>
      <c r="E757" s="59"/>
      <c r="F757" s="59"/>
      <c r="G757" s="59"/>
      <c r="H757" s="59"/>
      <c r="I757" s="59"/>
      <c r="J757" s="59"/>
      <c r="K757" s="59"/>
      <c r="L757" s="59"/>
      <c r="M757" s="59"/>
      <c r="N757" s="59"/>
      <c r="O757" s="59"/>
      <c r="P757" s="59"/>
      <c r="Q757" s="59"/>
      <c r="R757" s="59"/>
      <c r="S757" s="59"/>
      <c r="T757" s="59"/>
      <c r="U757" s="59"/>
      <c r="V757" s="59"/>
      <c r="W757" s="59"/>
      <c r="X757" s="59"/>
      <c r="Y757" s="59"/>
      <c r="Z757" s="59"/>
    </row>
    <row r="758" spans="1:26" ht="15.75" customHeight="1">
      <c r="A758" s="187"/>
      <c r="B758" s="59"/>
      <c r="C758" s="59"/>
      <c r="D758" s="59"/>
      <c r="E758" s="59"/>
      <c r="F758" s="59"/>
      <c r="G758" s="59"/>
      <c r="H758" s="59"/>
      <c r="I758" s="59"/>
      <c r="J758" s="59"/>
      <c r="K758" s="59"/>
      <c r="L758" s="59"/>
      <c r="M758" s="59"/>
      <c r="N758" s="59"/>
      <c r="O758" s="59"/>
      <c r="P758" s="59"/>
      <c r="Q758" s="59"/>
      <c r="R758" s="59"/>
      <c r="S758" s="59"/>
      <c r="T758" s="59"/>
      <c r="U758" s="59"/>
      <c r="V758" s="59"/>
      <c r="W758" s="59"/>
      <c r="X758" s="59"/>
      <c r="Y758" s="59"/>
      <c r="Z758" s="59"/>
    </row>
    <row r="759" spans="1:26" ht="15.75" customHeight="1">
      <c r="A759" s="187"/>
      <c r="B759" s="59"/>
      <c r="C759" s="59"/>
      <c r="D759" s="59"/>
      <c r="E759" s="59"/>
      <c r="F759" s="59"/>
      <c r="G759" s="59"/>
      <c r="H759" s="59"/>
      <c r="I759" s="59"/>
      <c r="J759" s="59"/>
      <c r="K759" s="59"/>
      <c r="L759" s="59"/>
      <c r="M759" s="59"/>
      <c r="N759" s="59"/>
      <c r="O759" s="59"/>
      <c r="P759" s="59"/>
      <c r="Q759" s="59"/>
      <c r="R759" s="59"/>
      <c r="S759" s="59"/>
      <c r="T759" s="59"/>
      <c r="U759" s="59"/>
      <c r="V759" s="59"/>
      <c r="W759" s="59"/>
      <c r="X759" s="59"/>
      <c r="Y759" s="59"/>
      <c r="Z759" s="59"/>
    </row>
    <row r="760" spans="1:26" ht="15.75" customHeight="1">
      <c r="A760" s="187"/>
      <c r="B760" s="59"/>
      <c r="C760" s="59"/>
      <c r="D760" s="59"/>
      <c r="E760" s="59"/>
      <c r="F760" s="59"/>
      <c r="G760" s="59"/>
      <c r="H760" s="59"/>
      <c r="I760" s="59"/>
      <c r="J760" s="59"/>
      <c r="K760" s="59"/>
      <c r="L760" s="59"/>
      <c r="M760" s="59"/>
      <c r="N760" s="59"/>
      <c r="O760" s="59"/>
      <c r="P760" s="59"/>
      <c r="Q760" s="59"/>
      <c r="R760" s="59"/>
      <c r="S760" s="59"/>
      <c r="T760" s="59"/>
      <c r="U760" s="59"/>
      <c r="V760" s="59"/>
      <c r="W760" s="59"/>
      <c r="X760" s="59"/>
      <c r="Y760" s="59"/>
      <c r="Z760" s="59"/>
    </row>
    <row r="761" spans="1:26" ht="15.75" customHeight="1">
      <c r="A761" s="187"/>
      <c r="B761" s="59"/>
      <c r="C761" s="59"/>
      <c r="D761" s="59"/>
      <c r="E761" s="59"/>
      <c r="F761" s="59"/>
      <c r="G761" s="59"/>
      <c r="H761" s="59"/>
      <c r="I761" s="59"/>
      <c r="J761" s="59"/>
      <c r="K761" s="59"/>
      <c r="L761" s="59"/>
      <c r="M761" s="59"/>
      <c r="N761" s="59"/>
      <c r="O761" s="59"/>
      <c r="P761" s="59"/>
      <c r="Q761" s="59"/>
      <c r="R761" s="59"/>
      <c r="S761" s="59"/>
      <c r="T761" s="59"/>
      <c r="U761" s="59"/>
      <c r="V761" s="59"/>
      <c r="W761" s="59"/>
      <c r="X761" s="59"/>
      <c r="Y761" s="59"/>
      <c r="Z761" s="59"/>
    </row>
    <row r="762" spans="1:26" ht="15.75" customHeight="1">
      <c r="A762" s="187"/>
      <c r="B762" s="59"/>
      <c r="C762" s="59"/>
      <c r="D762" s="59"/>
      <c r="E762" s="59"/>
      <c r="F762" s="59"/>
      <c r="G762" s="59"/>
      <c r="H762" s="59"/>
      <c r="I762" s="59"/>
      <c r="J762" s="59"/>
      <c r="K762" s="59"/>
      <c r="L762" s="59"/>
      <c r="M762" s="59"/>
      <c r="N762" s="59"/>
      <c r="O762" s="59"/>
      <c r="P762" s="59"/>
      <c r="Q762" s="59"/>
      <c r="R762" s="59"/>
      <c r="S762" s="59"/>
      <c r="T762" s="59"/>
      <c r="U762" s="59"/>
      <c r="V762" s="59"/>
      <c r="W762" s="59"/>
      <c r="X762" s="59"/>
      <c r="Y762" s="59"/>
      <c r="Z762" s="59"/>
    </row>
    <row r="763" spans="1:26" ht="15.75" customHeight="1">
      <c r="A763" s="187"/>
      <c r="B763" s="59"/>
      <c r="C763" s="59"/>
      <c r="D763" s="59"/>
      <c r="E763" s="59"/>
      <c r="F763" s="59"/>
      <c r="G763" s="59"/>
      <c r="H763" s="59"/>
      <c r="I763" s="59"/>
      <c r="J763" s="59"/>
      <c r="K763" s="59"/>
      <c r="L763" s="59"/>
      <c r="M763" s="59"/>
      <c r="N763" s="59"/>
      <c r="O763" s="59"/>
      <c r="P763" s="59"/>
      <c r="Q763" s="59"/>
      <c r="R763" s="59"/>
      <c r="S763" s="59"/>
      <c r="T763" s="59"/>
      <c r="U763" s="59"/>
      <c r="V763" s="59"/>
      <c r="W763" s="59"/>
      <c r="X763" s="59"/>
      <c r="Y763" s="59"/>
      <c r="Z763" s="59"/>
    </row>
    <row r="764" spans="1:26" ht="15.75" customHeight="1">
      <c r="A764" s="187"/>
      <c r="B764" s="59"/>
      <c r="C764" s="59"/>
      <c r="D764" s="59"/>
      <c r="E764" s="59"/>
      <c r="F764" s="59"/>
      <c r="G764" s="59"/>
      <c r="H764" s="59"/>
      <c r="I764" s="59"/>
      <c r="J764" s="59"/>
      <c r="K764" s="59"/>
      <c r="L764" s="59"/>
      <c r="M764" s="59"/>
      <c r="N764" s="59"/>
      <c r="O764" s="59"/>
      <c r="P764" s="59"/>
      <c r="Q764" s="59"/>
      <c r="R764" s="59"/>
      <c r="S764" s="59"/>
      <c r="T764" s="59"/>
      <c r="U764" s="59"/>
      <c r="V764" s="59"/>
      <c r="W764" s="59"/>
      <c r="X764" s="59"/>
      <c r="Y764" s="59"/>
      <c r="Z764" s="59"/>
    </row>
    <row r="765" spans="1:26" ht="15.75" customHeight="1">
      <c r="A765" s="187"/>
      <c r="B765" s="59"/>
      <c r="C765" s="59"/>
      <c r="D765" s="59"/>
      <c r="E765" s="59"/>
      <c r="F765" s="59"/>
      <c r="G765" s="59"/>
      <c r="H765" s="59"/>
      <c r="I765" s="59"/>
      <c r="J765" s="59"/>
      <c r="K765" s="59"/>
      <c r="L765" s="59"/>
      <c r="M765" s="59"/>
      <c r="N765" s="59"/>
      <c r="O765" s="59"/>
      <c r="P765" s="59"/>
      <c r="Q765" s="59"/>
      <c r="R765" s="59"/>
      <c r="S765" s="59"/>
      <c r="T765" s="59"/>
      <c r="U765" s="59"/>
      <c r="V765" s="59"/>
      <c r="W765" s="59"/>
      <c r="X765" s="59"/>
      <c r="Y765" s="59"/>
      <c r="Z765" s="59"/>
    </row>
    <row r="766" spans="1:26" ht="15.75" customHeight="1">
      <c r="A766" s="187"/>
      <c r="B766" s="59"/>
      <c r="C766" s="59"/>
      <c r="D766" s="59"/>
      <c r="E766" s="59"/>
      <c r="F766" s="59"/>
      <c r="G766" s="59"/>
      <c r="H766" s="59"/>
      <c r="I766" s="59"/>
      <c r="J766" s="59"/>
      <c r="K766" s="59"/>
      <c r="L766" s="59"/>
      <c r="M766" s="59"/>
      <c r="N766" s="59"/>
      <c r="O766" s="59"/>
      <c r="P766" s="59"/>
      <c r="Q766" s="59"/>
      <c r="R766" s="59"/>
      <c r="S766" s="59"/>
      <c r="T766" s="59"/>
      <c r="U766" s="59"/>
      <c r="V766" s="59"/>
      <c r="W766" s="59"/>
      <c r="X766" s="59"/>
      <c r="Y766" s="59"/>
      <c r="Z766" s="59"/>
    </row>
    <row r="767" spans="1:26" ht="15.75" customHeight="1">
      <c r="A767" s="187"/>
      <c r="B767" s="59"/>
      <c r="C767" s="59"/>
      <c r="D767" s="59"/>
      <c r="E767" s="59"/>
      <c r="F767" s="59"/>
      <c r="G767" s="59"/>
      <c r="H767" s="59"/>
      <c r="I767" s="59"/>
      <c r="J767" s="59"/>
      <c r="K767" s="59"/>
      <c r="L767" s="59"/>
      <c r="M767" s="59"/>
      <c r="N767" s="59"/>
      <c r="O767" s="59"/>
      <c r="P767" s="59"/>
      <c r="Q767" s="59"/>
      <c r="R767" s="59"/>
      <c r="S767" s="59"/>
      <c r="T767" s="59"/>
      <c r="U767" s="59"/>
      <c r="V767" s="59"/>
      <c r="W767" s="59"/>
      <c r="X767" s="59"/>
      <c r="Y767" s="59"/>
      <c r="Z767" s="59"/>
    </row>
    <row r="768" spans="1:26" ht="15.75" customHeight="1">
      <c r="A768" s="187"/>
      <c r="B768" s="59"/>
      <c r="C768" s="59"/>
      <c r="D768" s="59"/>
      <c r="E768" s="59"/>
      <c r="F768" s="59"/>
      <c r="G768" s="59"/>
      <c r="H768" s="59"/>
      <c r="I768" s="59"/>
      <c r="J768" s="59"/>
      <c r="K768" s="59"/>
      <c r="L768" s="59"/>
      <c r="M768" s="59"/>
      <c r="N768" s="59"/>
      <c r="O768" s="59"/>
      <c r="P768" s="59"/>
      <c r="Q768" s="59"/>
      <c r="R768" s="59"/>
      <c r="S768" s="59"/>
      <c r="T768" s="59"/>
      <c r="U768" s="59"/>
      <c r="V768" s="59"/>
      <c r="W768" s="59"/>
      <c r="X768" s="59"/>
      <c r="Y768" s="59"/>
      <c r="Z768" s="59"/>
    </row>
    <row r="769" spans="1:26" ht="15.75" customHeight="1">
      <c r="A769" s="187"/>
      <c r="B769" s="59"/>
      <c r="C769" s="59"/>
      <c r="D769" s="59"/>
      <c r="E769" s="59"/>
      <c r="F769" s="59"/>
      <c r="G769" s="59"/>
      <c r="H769" s="59"/>
      <c r="I769" s="59"/>
      <c r="J769" s="59"/>
      <c r="K769" s="59"/>
      <c r="L769" s="59"/>
      <c r="M769" s="59"/>
      <c r="N769" s="59"/>
      <c r="O769" s="59"/>
      <c r="P769" s="59"/>
      <c r="Q769" s="59"/>
      <c r="R769" s="59"/>
      <c r="S769" s="59"/>
      <c r="T769" s="59"/>
      <c r="U769" s="59"/>
      <c r="V769" s="59"/>
      <c r="W769" s="59"/>
      <c r="X769" s="59"/>
      <c r="Y769" s="59"/>
      <c r="Z769" s="59"/>
    </row>
    <row r="770" spans="1:26" ht="15.75" customHeight="1">
      <c r="A770" s="187"/>
      <c r="B770" s="59"/>
      <c r="C770" s="59"/>
      <c r="D770" s="59"/>
      <c r="E770" s="59"/>
      <c r="F770" s="59"/>
      <c r="G770" s="59"/>
      <c r="H770" s="59"/>
      <c r="I770" s="59"/>
      <c r="J770" s="59"/>
      <c r="K770" s="59"/>
      <c r="L770" s="59"/>
      <c r="M770" s="59"/>
      <c r="N770" s="59"/>
      <c r="O770" s="59"/>
      <c r="P770" s="59"/>
      <c r="Q770" s="59"/>
      <c r="R770" s="59"/>
      <c r="S770" s="59"/>
      <c r="T770" s="59"/>
      <c r="U770" s="59"/>
      <c r="V770" s="59"/>
      <c r="W770" s="59"/>
      <c r="X770" s="59"/>
      <c r="Y770" s="59"/>
      <c r="Z770" s="59"/>
    </row>
    <row r="771" spans="1:26" ht="15.75" customHeight="1">
      <c r="A771" s="187"/>
      <c r="B771" s="59"/>
      <c r="C771" s="59"/>
      <c r="D771" s="59"/>
      <c r="E771" s="59"/>
      <c r="F771" s="59"/>
      <c r="G771" s="59"/>
      <c r="H771" s="59"/>
      <c r="I771" s="59"/>
      <c r="J771" s="59"/>
      <c r="K771" s="59"/>
      <c r="L771" s="59"/>
      <c r="M771" s="59"/>
      <c r="N771" s="59"/>
      <c r="O771" s="59"/>
      <c r="P771" s="59"/>
      <c r="Q771" s="59"/>
      <c r="R771" s="59"/>
      <c r="S771" s="59"/>
      <c r="T771" s="59"/>
      <c r="U771" s="59"/>
      <c r="V771" s="59"/>
      <c r="W771" s="59"/>
      <c r="X771" s="59"/>
      <c r="Y771" s="59"/>
      <c r="Z771" s="59"/>
    </row>
    <row r="772" spans="1:26" ht="15.75" customHeight="1">
      <c r="A772" s="187"/>
      <c r="B772" s="59"/>
      <c r="C772" s="59"/>
      <c r="D772" s="59"/>
      <c r="E772" s="59"/>
      <c r="F772" s="59"/>
      <c r="G772" s="59"/>
      <c r="H772" s="59"/>
      <c r="I772" s="59"/>
      <c r="J772" s="59"/>
      <c r="K772" s="59"/>
      <c r="L772" s="59"/>
      <c r="M772" s="59"/>
      <c r="N772" s="59"/>
      <c r="O772" s="59"/>
      <c r="P772" s="59"/>
      <c r="Q772" s="59"/>
      <c r="R772" s="59"/>
      <c r="S772" s="59"/>
      <c r="T772" s="59"/>
      <c r="U772" s="59"/>
      <c r="V772" s="59"/>
      <c r="W772" s="59"/>
      <c r="X772" s="59"/>
      <c r="Y772" s="59"/>
      <c r="Z772" s="59"/>
    </row>
    <row r="773" spans="1:26" ht="15.75" customHeight="1">
      <c r="A773" s="187"/>
      <c r="B773" s="59"/>
      <c r="C773" s="59"/>
      <c r="D773" s="59"/>
      <c r="E773" s="59"/>
      <c r="F773" s="59"/>
      <c r="G773" s="59"/>
      <c r="H773" s="59"/>
      <c r="I773" s="59"/>
      <c r="J773" s="59"/>
      <c r="K773" s="59"/>
      <c r="L773" s="59"/>
      <c r="M773" s="59"/>
      <c r="N773" s="59"/>
      <c r="O773" s="59"/>
      <c r="P773" s="59"/>
      <c r="Q773" s="59"/>
      <c r="R773" s="59"/>
      <c r="S773" s="59"/>
      <c r="T773" s="59"/>
      <c r="U773" s="59"/>
      <c r="V773" s="59"/>
      <c r="W773" s="59"/>
      <c r="X773" s="59"/>
      <c r="Y773" s="59"/>
      <c r="Z773" s="59"/>
    </row>
    <row r="774" spans="1:26" ht="15.75" customHeight="1">
      <c r="A774" s="187"/>
      <c r="B774" s="59"/>
      <c r="C774" s="59"/>
      <c r="D774" s="59"/>
      <c r="E774" s="59"/>
      <c r="F774" s="59"/>
      <c r="G774" s="59"/>
      <c r="H774" s="59"/>
      <c r="I774" s="59"/>
      <c r="J774" s="59"/>
      <c r="K774" s="59"/>
      <c r="L774" s="59"/>
      <c r="M774" s="59"/>
      <c r="N774" s="59"/>
      <c r="O774" s="59"/>
      <c r="P774" s="59"/>
      <c r="Q774" s="59"/>
      <c r="R774" s="59"/>
      <c r="S774" s="59"/>
      <c r="T774" s="59"/>
      <c r="U774" s="59"/>
      <c r="V774" s="59"/>
      <c r="W774" s="59"/>
      <c r="X774" s="59"/>
      <c r="Y774" s="59"/>
      <c r="Z774" s="59"/>
    </row>
    <row r="775" spans="1:26" ht="15.75" customHeight="1">
      <c r="A775" s="187"/>
      <c r="B775" s="59"/>
      <c r="C775" s="59"/>
      <c r="D775" s="59"/>
      <c r="E775" s="59"/>
      <c r="F775" s="59"/>
      <c r="G775" s="59"/>
      <c r="H775" s="59"/>
      <c r="I775" s="59"/>
      <c r="J775" s="59"/>
      <c r="K775" s="59"/>
      <c r="L775" s="59"/>
      <c r="M775" s="59"/>
      <c r="N775" s="59"/>
      <c r="O775" s="59"/>
      <c r="P775" s="59"/>
      <c r="Q775" s="59"/>
      <c r="R775" s="59"/>
      <c r="S775" s="59"/>
      <c r="T775" s="59"/>
      <c r="U775" s="59"/>
      <c r="V775" s="59"/>
      <c r="W775" s="59"/>
      <c r="X775" s="59"/>
      <c r="Y775" s="59"/>
      <c r="Z775" s="59"/>
    </row>
    <row r="776" spans="1:26" ht="15.75" customHeight="1">
      <c r="A776" s="187"/>
      <c r="B776" s="59"/>
      <c r="C776" s="59"/>
      <c r="D776" s="59"/>
      <c r="E776" s="59"/>
      <c r="F776" s="59"/>
      <c r="G776" s="59"/>
      <c r="H776" s="59"/>
      <c r="I776" s="59"/>
      <c r="J776" s="59"/>
      <c r="K776" s="59"/>
      <c r="L776" s="59"/>
      <c r="M776" s="59"/>
      <c r="N776" s="59"/>
      <c r="O776" s="59"/>
      <c r="P776" s="59"/>
      <c r="Q776" s="59"/>
      <c r="R776" s="59"/>
      <c r="S776" s="59"/>
      <c r="T776" s="59"/>
      <c r="U776" s="59"/>
      <c r="V776" s="59"/>
      <c r="W776" s="59"/>
      <c r="X776" s="59"/>
      <c r="Y776" s="59"/>
      <c r="Z776" s="59"/>
    </row>
    <row r="777" spans="1:26" ht="15.75" customHeight="1">
      <c r="A777" s="187"/>
      <c r="B777" s="59"/>
      <c r="C777" s="59"/>
      <c r="D777" s="59"/>
      <c r="E777" s="59"/>
      <c r="F777" s="59"/>
      <c r="G777" s="59"/>
      <c r="H777" s="59"/>
      <c r="I777" s="59"/>
      <c r="J777" s="59"/>
      <c r="K777" s="59"/>
      <c r="L777" s="59"/>
      <c r="M777" s="59"/>
      <c r="N777" s="59"/>
      <c r="O777" s="59"/>
      <c r="P777" s="59"/>
      <c r="Q777" s="59"/>
      <c r="R777" s="59"/>
      <c r="S777" s="59"/>
      <c r="T777" s="59"/>
      <c r="U777" s="59"/>
      <c r="V777" s="59"/>
      <c r="W777" s="59"/>
      <c r="X777" s="59"/>
      <c r="Y777" s="59"/>
      <c r="Z777" s="59"/>
    </row>
    <row r="778" spans="1:26" ht="15.75" customHeight="1">
      <c r="A778" s="187"/>
      <c r="B778" s="59"/>
      <c r="C778" s="59"/>
      <c r="D778" s="59"/>
      <c r="E778" s="59"/>
      <c r="F778" s="59"/>
      <c r="G778" s="59"/>
      <c r="H778" s="59"/>
      <c r="I778" s="59"/>
      <c r="J778" s="59"/>
      <c r="K778" s="59"/>
      <c r="L778" s="59"/>
      <c r="M778" s="59"/>
      <c r="N778" s="59"/>
      <c r="O778" s="59"/>
      <c r="P778" s="59"/>
      <c r="Q778" s="59"/>
      <c r="R778" s="59"/>
      <c r="S778" s="59"/>
      <c r="T778" s="59"/>
      <c r="U778" s="59"/>
      <c r="V778" s="59"/>
      <c r="W778" s="59"/>
      <c r="X778" s="59"/>
      <c r="Y778" s="59"/>
      <c r="Z778" s="59"/>
    </row>
    <row r="779" spans="1:26" ht="15.75" customHeight="1">
      <c r="A779" s="187"/>
      <c r="B779" s="59"/>
      <c r="C779" s="59"/>
      <c r="D779" s="59"/>
      <c r="E779" s="59"/>
      <c r="F779" s="59"/>
      <c r="G779" s="59"/>
      <c r="H779" s="59"/>
      <c r="I779" s="59"/>
      <c r="J779" s="59"/>
      <c r="K779" s="59"/>
      <c r="L779" s="59"/>
      <c r="M779" s="59"/>
      <c r="N779" s="59"/>
      <c r="O779" s="59"/>
      <c r="P779" s="59"/>
      <c r="Q779" s="59"/>
      <c r="R779" s="59"/>
      <c r="S779" s="59"/>
      <c r="T779" s="59"/>
      <c r="U779" s="59"/>
      <c r="V779" s="59"/>
      <c r="W779" s="59"/>
      <c r="X779" s="59"/>
      <c r="Y779" s="59"/>
      <c r="Z779" s="59"/>
    </row>
    <row r="780" spans="1:26" ht="15.75" customHeight="1">
      <c r="A780" s="187"/>
      <c r="B780" s="59"/>
      <c r="C780" s="59"/>
      <c r="D780" s="59"/>
      <c r="E780" s="59"/>
      <c r="F780" s="59"/>
      <c r="G780" s="59"/>
      <c r="H780" s="59"/>
      <c r="I780" s="59"/>
      <c r="J780" s="59"/>
      <c r="K780" s="59"/>
      <c r="L780" s="59"/>
      <c r="M780" s="59"/>
      <c r="N780" s="59"/>
      <c r="O780" s="59"/>
      <c r="P780" s="59"/>
      <c r="Q780" s="59"/>
      <c r="R780" s="59"/>
      <c r="S780" s="59"/>
      <c r="T780" s="59"/>
      <c r="U780" s="59"/>
      <c r="V780" s="59"/>
      <c r="W780" s="59"/>
      <c r="X780" s="59"/>
      <c r="Y780" s="59"/>
      <c r="Z780" s="59"/>
    </row>
    <row r="781" spans="1:26" ht="15.75" customHeight="1">
      <c r="A781" s="187"/>
      <c r="B781" s="59"/>
      <c r="C781" s="59"/>
      <c r="D781" s="59"/>
      <c r="E781" s="59"/>
      <c r="F781" s="59"/>
      <c r="G781" s="59"/>
      <c r="H781" s="59"/>
      <c r="I781" s="59"/>
      <c r="J781" s="59"/>
      <c r="K781" s="59"/>
      <c r="L781" s="59"/>
      <c r="M781" s="59"/>
      <c r="N781" s="59"/>
      <c r="O781" s="59"/>
      <c r="P781" s="59"/>
      <c r="Q781" s="59"/>
      <c r="R781" s="59"/>
      <c r="S781" s="59"/>
      <c r="T781" s="59"/>
      <c r="U781" s="59"/>
      <c r="V781" s="59"/>
      <c r="W781" s="59"/>
      <c r="X781" s="59"/>
      <c r="Y781" s="59"/>
      <c r="Z781" s="59"/>
    </row>
    <row r="782" spans="1:26" ht="15.75" customHeight="1">
      <c r="A782" s="187"/>
      <c r="B782" s="59"/>
      <c r="C782" s="59"/>
      <c r="D782" s="59"/>
      <c r="E782" s="59"/>
      <c r="F782" s="59"/>
      <c r="G782" s="59"/>
      <c r="H782" s="59"/>
      <c r="I782" s="59"/>
      <c r="J782" s="59"/>
      <c r="K782" s="59"/>
      <c r="L782" s="59"/>
      <c r="M782" s="59"/>
      <c r="N782" s="59"/>
      <c r="O782" s="59"/>
      <c r="P782" s="59"/>
      <c r="Q782" s="59"/>
      <c r="R782" s="59"/>
      <c r="S782" s="59"/>
      <c r="T782" s="59"/>
      <c r="U782" s="59"/>
      <c r="V782" s="59"/>
      <c r="W782" s="59"/>
      <c r="X782" s="59"/>
      <c r="Y782" s="59"/>
      <c r="Z782" s="59"/>
    </row>
    <row r="783" spans="1:26" ht="15.75" customHeight="1">
      <c r="A783" s="187"/>
      <c r="B783" s="59"/>
      <c r="C783" s="59"/>
      <c r="D783" s="59"/>
      <c r="E783" s="59"/>
      <c r="F783" s="59"/>
      <c r="G783" s="59"/>
      <c r="H783" s="59"/>
      <c r="I783" s="59"/>
      <c r="J783" s="59"/>
      <c r="K783" s="59"/>
      <c r="L783" s="59"/>
      <c r="M783" s="59"/>
      <c r="N783" s="59"/>
      <c r="O783" s="59"/>
      <c r="P783" s="59"/>
      <c r="Q783" s="59"/>
      <c r="R783" s="59"/>
      <c r="S783" s="59"/>
      <c r="T783" s="59"/>
      <c r="U783" s="59"/>
      <c r="V783" s="59"/>
      <c r="W783" s="59"/>
      <c r="X783" s="59"/>
      <c r="Y783" s="59"/>
      <c r="Z783" s="59"/>
    </row>
    <row r="784" spans="1:26" ht="15.75" customHeight="1">
      <c r="A784" s="187"/>
      <c r="B784" s="59"/>
      <c r="C784" s="59"/>
      <c r="D784" s="59"/>
      <c r="E784" s="59"/>
      <c r="F784" s="59"/>
      <c r="G784" s="59"/>
      <c r="H784" s="59"/>
      <c r="I784" s="59"/>
      <c r="J784" s="59"/>
      <c r="K784" s="59"/>
      <c r="L784" s="59"/>
      <c r="M784" s="59"/>
      <c r="N784" s="59"/>
      <c r="O784" s="59"/>
      <c r="P784" s="59"/>
      <c r="Q784" s="59"/>
      <c r="R784" s="59"/>
      <c r="S784" s="59"/>
      <c r="T784" s="59"/>
      <c r="U784" s="59"/>
      <c r="V784" s="59"/>
      <c r="W784" s="59"/>
      <c r="X784" s="59"/>
      <c r="Y784" s="59"/>
      <c r="Z784" s="59"/>
    </row>
    <row r="785" spans="1:26" ht="15.75" customHeight="1">
      <c r="A785" s="187"/>
      <c r="B785" s="59"/>
      <c r="C785" s="59"/>
      <c r="D785" s="59"/>
      <c r="E785" s="59"/>
      <c r="F785" s="59"/>
      <c r="G785" s="59"/>
      <c r="H785" s="59"/>
      <c r="I785" s="59"/>
      <c r="J785" s="59"/>
      <c r="K785" s="59"/>
      <c r="L785" s="59"/>
      <c r="M785" s="59"/>
      <c r="N785" s="59"/>
      <c r="O785" s="59"/>
      <c r="P785" s="59"/>
      <c r="Q785" s="59"/>
      <c r="R785" s="59"/>
      <c r="S785" s="59"/>
      <c r="T785" s="59"/>
      <c r="U785" s="59"/>
      <c r="V785" s="59"/>
      <c r="W785" s="59"/>
      <c r="X785" s="59"/>
      <c r="Y785" s="59"/>
      <c r="Z785" s="59"/>
    </row>
    <row r="786" spans="1:26" ht="15.75" customHeight="1">
      <c r="A786" s="187"/>
      <c r="B786" s="59"/>
      <c r="C786" s="59"/>
      <c r="D786" s="59"/>
      <c r="E786" s="59"/>
      <c r="F786" s="59"/>
      <c r="G786" s="59"/>
      <c r="H786" s="59"/>
      <c r="I786" s="59"/>
      <c r="J786" s="59"/>
      <c r="K786" s="59"/>
      <c r="L786" s="59"/>
      <c r="M786" s="59"/>
      <c r="N786" s="59"/>
      <c r="O786" s="59"/>
      <c r="P786" s="59"/>
      <c r="Q786" s="59"/>
      <c r="R786" s="59"/>
      <c r="S786" s="59"/>
      <c r="T786" s="59"/>
      <c r="U786" s="59"/>
      <c r="V786" s="59"/>
      <c r="W786" s="59"/>
      <c r="X786" s="59"/>
      <c r="Y786" s="59"/>
      <c r="Z786" s="59"/>
    </row>
    <row r="787" spans="1:26" ht="15.75" customHeight="1">
      <c r="A787" s="187"/>
      <c r="B787" s="59"/>
      <c r="C787" s="59"/>
      <c r="D787" s="59"/>
      <c r="E787" s="59"/>
      <c r="F787" s="59"/>
      <c r="G787" s="59"/>
      <c r="H787" s="59"/>
      <c r="I787" s="59"/>
      <c r="J787" s="59"/>
      <c r="K787" s="59"/>
      <c r="L787" s="59"/>
      <c r="M787" s="59"/>
      <c r="N787" s="59"/>
      <c r="O787" s="59"/>
      <c r="P787" s="59"/>
      <c r="Q787" s="59"/>
      <c r="R787" s="59"/>
      <c r="S787" s="59"/>
      <c r="T787" s="59"/>
      <c r="U787" s="59"/>
      <c r="V787" s="59"/>
      <c r="W787" s="59"/>
      <c r="X787" s="59"/>
      <c r="Y787" s="59"/>
      <c r="Z787" s="59"/>
    </row>
    <row r="788" spans="1:26" ht="15.75" customHeight="1">
      <c r="A788" s="187"/>
      <c r="B788" s="59"/>
      <c r="C788" s="59"/>
      <c r="D788" s="59"/>
      <c r="E788" s="59"/>
      <c r="F788" s="59"/>
      <c r="G788" s="59"/>
      <c r="H788" s="59"/>
      <c r="I788" s="59"/>
      <c r="J788" s="59"/>
      <c r="K788" s="59"/>
      <c r="L788" s="59"/>
      <c r="M788" s="59"/>
      <c r="N788" s="59"/>
      <c r="O788" s="59"/>
      <c r="P788" s="59"/>
      <c r="Q788" s="59"/>
      <c r="R788" s="59"/>
      <c r="S788" s="59"/>
      <c r="T788" s="59"/>
      <c r="U788" s="59"/>
      <c r="V788" s="59"/>
      <c r="W788" s="59"/>
      <c r="X788" s="59"/>
      <c r="Y788" s="59"/>
      <c r="Z788" s="59"/>
    </row>
    <row r="789" spans="1:26" ht="15.75" customHeight="1">
      <c r="A789" s="187"/>
      <c r="B789" s="59"/>
      <c r="C789" s="59"/>
      <c r="D789" s="59"/>
      <c r="E789" s="59"/>
      <c r="F789" s="59"/>
      <c r="G789" s="59"/>
      <c r="H789" s="59"/>
      <c r="I789" s="59"/>
      <c r="J789" s="59"/>
      <c r="K789" s="59"/>
      <c r="L789" s="59"/>
      <c r="M789" s="59"/>
      <c r="N789" s="59"/>
      <c r="O789" s="59"/>
      <c r="P789" s="59"/>
      <c r="Q789" s="59"/>
      <c r="R789" s="59"/>
      <c r="S789" s="59"/>
      <c r="T789" s="59"/>
      <c r="U789" s="59"/>
      <c r="V789" s="59"/>
      <c r="W789" s="59"/>
      <c r="X789" s="59"/>
      <c r="Y789" s="59"/>
      <c r="Z789" s="59"/>
    </row>
    <row r="790" spans="1:26" ht="15.75" customHeight="1">
      <c r="A790" s="187"/>
      <c r="B790" s="59"/>
      <c r="C790" s="59"/>
      <c r="D790" s="59"/>
      <c r="E790" s="59"/>
      <c r="F790" s="59"/>
      <c r="G790" s="59"/>
      <c r="H790" s="59"/>
      <c r="I790" s="59"/>
      <c r="J790" s="59"/>
      <c r="K790" s="59"/>
      <c r="L790" s="59"/>
      <c r="M790" s="59"/>
      <c r="N790" s="59"/>
      <c r="O790" s="59"/>
      <c r="P790" s="59"/>
      <c r="Q790" s="59"/>
      <c r="R790" s="59"/>
      <c r="S790" s="59"/>
      <c r="T790" s="59"/>
      <c r="U790" s="59"/>
      <c r="V790" s="59"/>
      <c r="W790" s="59"/>
      <c r="X790" s="59"/>
      <c r="Y790" s="59"/>
      <c r="Z790" s="59"/>
    </row>
    <row r="791" spans="1:26" ht="15.75" customHeight="1">
      <c r="A791" s="187"/>
      <c r="B791" s="59"/>
      <c r="C791" s="59"/>
      <c r="D791" s="59"/>
      <c r="E791" s="59"/>
      <c r="F791" s="59"/>
      <c r="G791" s="59"/>
      <c r="H791" s="59"/>
      <c r="I791" s="59"/>
      <c r="J791" s="59"/>
      <c r="K791" s="59"/>
      <c r="L791" s="59"/>
      <c r="M791" s="59"/>
      <c r="N791" s="59"/>
      <c r="O791" s="59"/>
      <c r="P791" s="59"/>
      <c r="Q791" s="59"/>
      <c r="R791" s="59"/>
      <c r="S791" s="59"/>
      <c r="T791" s="59"/>
      <c r="U791" s="59"/>
      <c r="V791" s="59"/>
      <c r="W791" s="59"/>
      <c r="X791" s="59"/>
      <c r="Y791" s="59"/>
      <c r="Z791" s="59"/>
    </row>
    <row r="792" spans="1:26" ht="15.75" customHeight="1">
      <c r="A792" s="187"/>
      <c r="B792" s="59"/>
      <c r="C792" s="59"/>
      <c r="D792" s="59"/>
      <c r="E792" s="59"/>
      <c r="F792" s="59"/>
      <c r="G792" s="59"/>
      <c r="H792" s="59"/>
      <c r="I792" s="59"/>
      <c r="J792" s="59"/>
      <c r="K792" s="59"/>
      <c r="L792" s="59"/>
      <c r="M792" s="59"/>
      <c r="N792" s="59"/>
      <c r="O792" s="59"/>
      <c r="P792" s="59"/>
      <c r="Q792" s="59"/>
      <c r="R792" s="59"/>
      <c r="S792" s="59"/>
      <c r="T792" s="59"/>
      <c r="U792" s="59"/>
      <c r="V792" s="59"/>
      <c r="W792" s="59"/>
      <c r="X792" s="59"/>
      <c r="Y792" s="59"/>
      <c r="Z792" s="59"/>
    </row>
    <row r="793" spans="1:26" ht="15.75" customHeight="1">
      <c r="A793" s="187"/>
      <c r="B793" s="59"/>
      <c r="C793" s="59"/>
      <c r="D793" s="59"/>
      <c r="E793" s="59"/>
      <c r="F793" s="59"/>
      <c r="G793" s="59"/>
      <c r="H793" s="59"/>
      <c r="I793" s="59"/>
      <c r="J793" s="59"/>
      <c r="K793" s="59"/>
      <c r="L793" s="59"/>
      <c r="M793" s="59"/>
      <c r="N793" s="59"/>
      <c r="O793" s="59"/>
      <c r="P793" s="59"/>
      <c r="Q793" s="59"/>
      <c r="R793" s="59"/>
      <c r="S793" s="59"/>
      <c r="T793" s="59"/>
      <c r="U793" s="59"/>
      <c r="V793" s="59"/>
      <c r="W793" s="59"/>
      <c r="X793" s="59"/>
      <c r="Y793" s="59"/>
      <c r="Z793" s="59"/>
    </row>
    <row r="794" spans="1:26" ht="15.75" customHeight="1">
      <c r="A794" s="187"/>
      <c r="B794" s="59"/>
      <c r="C794" s="59"/>
      <c r="D794" s="59"/>
      <c r="E794" s="59"/>
      <c r="F794" s="59"/>
      <c r="G794" s="59"/>
      <c r="H794" s="59"/>
      <c r="I794" s="59"/>
      <c r="J794" s="59"/>
      <c r="K794" s="59"/>
      <c r="L794" s="59"/>
      <c r="M794" s="59"/>
      <c r="N794" s="59"/>
      <c r="O794" s="59"/>
      <c r="P794" s="59"/>
      <c r="Q794" s="59"/>
      <c r="R794" s="59"/>
      <c r="S794" s="59"/>
      <c r="T794" s="59"/>
      <c r="U794" s="59"/>
      <c r="V794" s="59"/>
      <c r="W794" s="59"/>
      <c r="X794" s="59"/>
      <c r="Y794" s="59"/>
      <c r="Z794" s="59"/>
    </row>
    <row r="795" spans="1:26" ht="15.75" customHeight="1">
      <c r="A795" s="187"/>
      <c r="B795" s="59"/>
      <c r="C795" s="59"/>
      <c r="D795" s="59"/>
      <c r="E795" s="59"/>
      <c r="F795" s="59"/>
      <c r="G795" s="59"/>
      <c r="H795" s="59"/>
      <c r="I795" s="59"/>
      <c r="J795" s="59"/>
      <c r="K795" s="59"/>
      <c r="L795" s="59"/>
      <c r="M795" s="59"/>
      <c r="N795" s="59"/>
      <c r="O795" s="59"/>
      <c r="P795" s="59"/>
      <c r="Q795" s="59"/>
      <c r="R795" s="59"/>
      <c r="S795" s="59"/>
      <c r="T795" s="59"/>
      <c r="U795" s="59"/>
      <c r="V795" s="59"/>
      <c r="W795" s="59"/>
      <c r="X795" s="59"/>
      <c r="Y795" s="59"/>
      <c r="Z795" s="59"/>
    </row>
    <row r="796" spans="1:26" ht="15.75" customHeight="1">
      <c r="A796" s="187"/>
      <c r="B796" s="59"/>
      <c r="C796" s="59"/>
      <c r="D796" s="59"/>
      <c r="E796" s="59"/>
      <c r="F796" s="59"/>
      <c r="G796" s="59"/>
      <c r="H796" s="59"/>
      <c r="I796" s="59"/>
      <c r="J796" s="59"/>
      <c r="K796" s="59"/>
      <c r="L796" s="59"/>
      <c r="M796" s="59"/>
      <c r="N796" s="59"/>
      <c r="O796" s="59"/>
      <c r="P796" s="59"/>
      <c r="Q796" s="59"/>
      <c r="R796" s="59"/>
      <c r="S796" s="59"/>
      <c r="T796" s="59"/>
      <c r="U796" s="59"/>
      <c r="V796" s="59"/>
      <c r="W796" s="59"/>
      <c r="X796" s="59"/>
      <c r="Y796" s="59"/>
      <c r="Z796" s="59"/>
    </row>
    <row r="797" spans="1:26" ht="15.75" customHeight="1">
      <c r="A797" s="187"/>
      <c r="B797" s="59"/>
      <c r="C797" s="59"/>
      <c r="D797" s="59"/>
      <c r="E797" s="59"/>
      <c r="F797" s="59"/>
      <c r="G797" s="59"/>
      <c r="H797" s="59"/>
      <c r="I797" s="59"/>
      <c r="J797" s="59"/>
      <c r="K797" s="59"/>
      <c r="L797" s="59"/>
      <c r="M797" s="59"/>
      <c r="N797" s="59"/>
      <c r="O797" s="59"/>
      <c r="P797" s="59"/>
      <c r="Q797" s="59"/>
      <c r="R797" s="59"/>
      <c r="S797" s="59"/>
      <c r="T797" s="59"/>
      <c r="U797" s="59"/>
      <c r="V797" s="59"/>
      <c r="W797" s="59"/>
      <c r="X797" s="59"/>
      <c r="Y797" s="59"/>
      <c r="Z797" s="59"/>
    </row>
    <row r="798" spans="1:26" ht="15.75" customHeight="1">
      <c r="A798" s="187"/>
      <c r="B798" s="59"/>
      <c r="C798" s="59"/>
      <c r="D798" s="59"/>
      <c r="E798" s="59"/>
      <c r="F798" s="59"/>
      <c r="G798" s="59"/>
      <c r="H798" s="59"/>
      <c r="I798" s="59"/>
      <c r="J798" s="59"/>
      <c r="K798" s="59"/>
      <c r="L798" s="59"/>
      <c r="M798" s="59"/>
      <c r="N798" s="59"/>
      <c r="O798" s="59"/>
      <c r="P798" s="59"/>
      <c r="Q798" s="59"/>
      <c r="R798" s="59"/>
      <c r="S798" s="59"/>
      <c r="T798" s="59"/>
      <c r="U798" s="59"/>
      <c r="V798" s="59"/>
      <c r="W798" s="59"/>
      <c r="X798" s="59"/>
      <c r="Y798" s="59"/>
      <c r="Z798" s="59"/>
    </row>
    <row r="799" spans="1:26" ht="15.75" customHeight="1">
      <c r="A799" s="187"/>
      <c r="B799" s="59"/>
      <c r="C799" s="59"/>
      <c r="D799" s="59"/>
      <c r="E799" s="59"/>
      <c r="F799" s="59"/>
      <c r="G799" s="59"/>
      <c r="H799" s="59"/>
      <c r="I799" s="59"/>
      <c r="J799" s="59"/>
      <c r="K799" s="59"/>
      <c r="L799" s="59"/>
      <c r="M799" s="59"/>
      <c r="N799" s="59"/>
      <c r="O799" s="59"/>
      <c r="P799" s="59"/>
      <c r="Q799" s="59"/>
      <c r="R799" s="59"/>
      <c r="S799" s="59"/>
      <c r="T799" s="59"/>
      <c r="U799" s="59"/>
      <c r="V799" s="59"/>
      <c r="W799" s="59"/>
      <c r="X799" s="59"/>
      <c r="Y799" s="59"/>
      <c r="Z799" s="59"/>
    </row>
    <row r="800" spans="1:26" ht="15.75" customHeight="1">
      <c r="A800" s="187"/>
      <c r="B800" s="59"/>
      <c r="C800" s="59"/>
      <c r="D800" s="59"/>
      <c r="E800" s="59"/>
      <c r="F800" s="59"/>
      <c r="G800" s="59"/>
      <c r="H800" s="59"/>
      <c r="I800" s="59"/>
      <c r="J800" s="59"/>
      <c r="K800" s="59"/>
      <c r="L800" s="59"/>
      <c r="M800" s="59"/>
      <c r="N800" s="59"/>
      <c r="O800" s="59"/>
      <c r="P800" s="59"/>
      <c r="Q800" s="59"/>
      <c r="R800" s="59"/>
      <c r="S800" s="59"/>
      <c r="T800" s="59"/>
      <c r="U800" s="59"/>
      <c r="V800" s="59"/>
      <c r="W800" s="59"/>
      <c r="X800" s="59"/>
      <c r="Y800" s="59"/>
      <c r="Z800" s="59"/>
    </row>
    <row r="801" spans="1:26" ht="15.75" customHeight="1">
      <c r="A801" s="187"/>
      <c r="B801" s="59"/>
      <c r="C801" s="59"/>
      <c r="D801" s="59"/>
      <c r="E801" s="59"/>
      <c r="F801" s="59"/>
      <c r="G801" s="59"/>
      <c r="H801" s="59"/>
      <c r="I801" s="59"/>
      <c r="J801" s="59"/>
      <c r="K801" s="59"/>
      <c r="L801" s="59"/>
      <c r="M801" s="59"/>
      <c r="N801" s="59"/>
      <c r="O801" s="59"/>
      <c r="P801" s="59"/>
      <c r="Q801" s="59"/>
      <c r="R801" s="59"/>
      <c r="S801" s="59"/>
      <c r="T801" s="59"/>
      <c r="U801" s="59"/>
      <c r="V801" s="59"/>
      <c r="W801" s="59"/>
      <c r="X801" s="59"/>
      <c r="Y801" s="59"/>
      <c r="Z801" s="59"/>
    </row>
    <row r="802" spans="1:26" ht="15.75" customHeight="1">
      <c r="A802" s="187"/>
      <c r="B802" s="59"/>
      <c r="C802" s="59"/>
      <c r="D802" s="59"/>
      <c r="E802" s="59"/>
      <c r="F802" s="59"/>
      <c r="G802" s="59"/>
      <c r="H802" s="59"/>
      <c r="I802" s="59"/>
      <c r="J802" s="59"/>
      <c r="K802" s="59"/>
      <c r="L802" s="59"/>
      <c r="M802" s="59"/>
      <c r="N802" s="59"/>
      <c r="O802" s="59"/>
      <c r="P802" s="59"/>
      <c r="Q802" s="59"/>
      <c r="R802" s="59"/>
      <c r="S802" s="59"/>
      <c r="T802" s="59"/>
      <c r="U802" s="59"/>
      <c r="V802" s="59"/>
      <c r="W802" s="59"/>
      <c r="X802" s="59"/>
      <c r="Y802" s="59"/>
      <c r="Z802" s="59"/>
    </row>
    <row r="803" spans="1:26" ht="15.75" customHeight="1">
      <c r="A803" s="187"/>
      <c r="B803" s="59"/>
      <c r="C803" s="59"/>
      <c r="D803" s="59"/>
      <c r="E803" s="59"/>
      <c r="F803" s="59"/>
      <c r="G803" s="59"/>
      <c r="H803" s="59"/>
      <c r="I803" s="59"/>
      <c r="J803" s="59"/>
      <c r="K803" s="59"/>
      <c r="L803" s="59"/>
      <c r="M803" s="59"/>
      <c r="N803" s="59"/>
      <c r="O803" s="59"/>
      <c r="P803" s="59"/>
      <c r="Q803" s="59"/>
      <c r="R803" s="59"/>
      <c r="S803" s="59"/>
      <c r="T803" s="59"/>
      <c r="U803" s="59"/>
      <c r="V803" s="59"/>
      <c r="W803" s="59"/>
      <c r="X803" s="59"/>
      <c r="Y803" s="59"/>
      <c r="Z803" s="59"/>
    </row>
    <row r="804" spans="1:26" ht="15.75" customHeight="1">
      <c r="A804" s="187"/>
      <c r="B804" s="59"/>
      <c r="C804" s="59"/>
      <c r="D804" s="59"/>
      <c r="E804" s="59"/>
      <c r="F804" s="59"/>
      <c r="G804" s="59"/>
      <c r="H804" s="59"/>
      <c r="I804" s="59"/>
      <c r="J804" s="59"/>
      <c r="K804" s="59"/>
      <c r="L804" s="59"/>
      <c r="M804" s="59"/>
      <c r="N804" s="59"/>
      <c r="O804" s="59"/>
      <c r="P804" s="59"/>
      <c r="Q804" s="59"/>
      <c r="R804" s="59"/>
      <c r="S804" s="59"/>
      <c r="T804" s="59"/>
      <c r="U804" s="59"/>
      <c r="V804" s="59"/>
      <c r="W804" s="59"/>
      <c r="X804" s="59"/>
      <c r="Y804" s="59"/>
      <c r="Z804" s="59"/>
    </row>
    <row r="805" spans="1:26" ht="15.75" customHeight="1">
      <c r="A805" s="187"/>
      <c r="B805" s="59"/>
      <c r="C805" s="59"/>
      <c r="D805" s="59"/>
      <c r="E805" s="59"/>
      <c r="F805" s="59"/>
      <c r="G805" s="59"/>
      <c r="H805" s="59"/>
      <c r="I805" s="59"/>
      <c r="J805" s="59"/>
      <c r="K805" s="59"/>
      <c r="L805" s="59"/>
      <c r="M805" s="59"/>
      <c r="N805" s="59"/>
      <c r="O805" s="59"/>
      <c r="P805" s="59"/>
      <c r="Q805" s="59"/>
      <c r="R805" s="59"/>
      <c r="S805" s="59"/>
      <c r="T805" s="59"/>
      <c r="U805" s="59"/>
      <c r="V805" s="59"/>
      <c r="W805" s="59"/>
      <c r="X805" s="59"/>
      <c r="Y805" s="59"/>
      <c r="Z805" s="59"/>
    </row>
    <row r="806" spans="1:26" ht="15.75" customHeight="1">
      <c r="A806" s="187"/>
      <c r="B806" s="59"/>
      <c r="C806" s="59"/>
      <c r="D806" s="59"/>
      <c r="E806" s="59"/>
      <c r="F806" s="59"/>
      <c r="G806" s="59"/>
      <c r="H806" s="59"/>
      <c r="I806" s="59"/>
      <c r="J806" s="59"/>
      <c r="K806" s="59"/>
      <c r="L806" s="59"/>
      <c r="M806" s="59"/>
      <c r="N806" s="59"/>
      <c r="O806" s="59"/>
      <c r="P806" s="59"/>
      <c r="Q806" s="59"/>
      <c r="R806" s="59"/>
      <c r="S806" s="59"/>
      <c r="T806" s="59"/>
      <c r="U806" s="59"/>
      <c r="V806" s="59"/>
      <c r="W806" s="59"/>
      <c r="X806" s="59"/>
      <c r="Y806" s="59"/>
      <c r="Z806" s="59"/>
    </row>
    <row r="807" spans="1:26" ht="15.75" customHeight="1">
      <c r="A807" s="187"/>
      <c r="B807" s="59"/>
      <c r="C807" s="59"/>
      <c r="D807" s="59"/>
      <c r="E807" s="59"/>
      <c r="F807" s="59"/>
      <c r="G807" s="59"/>
      <c r="H807" s="59"/>
      <c r="I807" s="59"/>
      <c r="J807" s="59"/>
      <c r="K807" s="59"/>
      <c r="L807" s="59"/>
      <c r="M807" s="59"/>
      <c r="N807" s="59"/>
      <c r="O807" s="59"/>
      <c r="P807" s="59"/>
      <c r="Q807" s="59"/>
      <c r="R807" s="59"/>
      <c r="S807" s="59"/>
      <c r="T807" s="59"/>
      <c r="U807" s="59"/>
      <c r="V807" s="59"/>
      <c r="W807" s="59"/>
      <c r="X807" s="59"/>
      <c r="Y807" s="59"/>
      <c r="Z807" s="59"/>
    </row>
    <row r="808" spans="1:26" ht="15.75" customHeight="1">
      <c r="A808" s="187"/>
      <c r="B808" s="59"/>
      <c r="C808" s="59"/>
      <c r="D808" s="59"/>
      <c r="E808" s="59"/>
      <c r="F808" s="59"/>
      <c r="G808" s="59"/>
      <c r="H808" s="59"/>
      <c r="I808" s="59"/>
      <c r="J808" s="59"/>
      <c r="K808" s="59"/>
      <c r="L808" s="59"/>
      <c r="M808" s="59"/>
      <c r="N808" s="59"/>
      <c r="O808" s="59"/>
      <c r="P808" s="59"/>
      <c r="Q808" s="59"/>
      <c r="R808" s="59"/>
      <c r="S808" s="59"/>
      <c r="T808" s="59"/>
      <c r="U808" s="59"/>
      <c r="V808" s="59"/>
      <c r="W808" s="59"/>
      <c r="X808" s="59"/>
      <c r="Y808" s="59"/>
      <c r="Z808" s="59"/>
    </row>
    <row r="809" spans="1:26" ht="15.75" customHeight="1">
      <c r="A809" s="187"/>
      <c r="B809" s="59"/>
      <c r="C809" s="59"/>
      <c r="D809" s="59"/>
      <c r="E809" s="59"/>
      <c r="F809" s="59"/>
      <c r="G809" s="59"/>
      <c r="H809" s="59"/>
      <c r="I809" s="59"/>
      <c r="J809" s="59"/>
      <c r="K809" s="59"/>
      <c r="L809" s="59"/>
      <c r="M809" s="59"/>
      <c r="N809" s="59"/>
      <c r="O809" s="59"/>
      <c r="P809" s="59"/>
      <c r="Q809" s="59"/>
      <c r="R809" s="59"/>
      <c r="S809" s="59"/>
      <c r="T809" s="59"/>
      <c r="U809" s="59"/>
      <c r="V809" s="59"/>
      <c r="W809" s="59"/>
      <c r="X809" s="59"/>
      <c r="Y809" s="59"/>
      <c r="Z809" s="59"/>
    </row>
    <row r="810" spans="1:26" ht="15.75" customHeight="1">
      <c r="A810" s="187"/>
      <c r="B810" s="59"/>
      <c r="C810" s="59"/>
      <c r="D810" s="59"/>
      <c r="E810" s="59"/>
      <c r="F810" s="59"/>
      <c r="G810" s="59"/>
      <c r="H810" s="59"/>
      <c r="I810" s="59"/>
      <c r="J810" s="59"/>
      <c r="K810" s="59"/>
      <c r="L810" s="59"/>
      <c r="M810" s="59"/>
      <c r="N810" s="59"/>
      <c r="O810" s="59"/>
      <c r="P810" s="59"/>
      <c r="Q810" s="59"/>
      <c r="R810" s="59"/>
      <c r="S810" s="59"/>
      <c r="T810" s="59"/>
      <c r="U810" s="59"/>
      <c r="V810" s="59"/>
      <c r="W810" s="59"/>
      <c r="X810" s="59"/>
      <c r="Y810" s="59"/>
      <c r="Z810" s="59"/>
    </row>
    <row r="811" spans="1:26" ht="15.75" customHeight="1">
      <c r="A811" s="187"/>
      <c r="B811" s="59"/>
      <c r="C811" s="59"/>
      <c r="D811" s="59"/>
      <c r="E811" s="59"/>
      <c r="F811" s="59"/>
      <c r="G811" s="59"/>
      <c r="H811" s="59"/>
      <c r="I811" s="59"/>
      <c r="J811" s="59"/>
      <c r="K811" s="59"/>
      <c r="L811" s="59"/>
      <c r="M811" s="59"/>
      <c r="N811" s="59"/>
      <c r="O811" s="59"/>
      <c r="P811" s="59"/>
      <c r="Q811" s="59"/>
      <c r="R811" s="59"/>
      <c r="S811" s="59"/>
      <c r="T811" s="59"/>
      <c r="U811" s="59"/>
      <c r="V811" s="59"/>
      <c r="W811" s="59"/>
      <c r="X811" s="59"/>
      <c r="Y811" s="59"/>
      <c r="Z811" s="59"/>
    </row>
    <row r="812" spans="1:26" ht="15.75" customHeight="1">
      <c r="A812" s="187"/>
      <c r="B812" s="59"/>
      <c r="C812" s="59"/>
      <c r="D812" s="59"/>
      <c r="E812" s="59"/>
      <c r="F812" s="59"/>
      <c r="G812" s="59"/>
      <c r="H812" s="59"/>
      <c r="I812" s="59"/>
      <c r="J812" s="59"/>
      <c r="K812" s="59"/>
      <c r="L812" s="59"/>
      <c r="M812" s="59"/>
      <c r="N812" s="59"/>
      <c r="O812" s="59"/>
      <c r="P812" s="59"/>
      <c r="Q812" s="59"/>
      <c r="R812" s="59"/>
      <c r="S812" s="59"/>
      <c r="T812" s="59"/>
      <c r="U812" s="59"/>
      <c r="V812" s="59"/>
      <c r="W812" s="59"/>
      <c r="X812" s="59"/>
      <c r="Y812" s="59"/>
      <c r="Z812" s="59"/>
    </row>
    <row r="813" spans="1:26" ht="15.75" customHeight="1">
      <c r="A813" s="187"/>
      <c r="B813" s="59"/>
      <c r="C813" s="59"/>
      <c r="D813" s="59"/>
      <c r="E813" s="59"/>
      <c r="F813" s="59"/>
      <c r="G813" s="59"/>
      <c r="H813" s="59"/>
      <c r="I813" s="59"/>
      <c r="J813" s="59"/>
      <c r="K813" s="59"/>
      <c r="L813" s="59"/>
      <c r="M813" s="59"/>
      <c r="N813" s="59"/>
      <c r="O813" s="59"/>
      <c r="P813" s="59"/>
      <c r="Q813" s="59"/>
      <c r="R813" s="59"/>
      <c r="S813" s="59"/>
      <c r="T813" s="59"/>
      <c r="U813" s="59"/>
      <c r="V813" s="59"/>
      <c r="W813" s="59"/>
      <c r="X813" s="59"/>
      <c r="Y813" s="59"/>
      <c r="Z813" s="59"/>
    </row>
    <row r="814" spans="1:26" ht="15.75" customHeight="1">
      <c r="A814" s="187"/>
      <c r="B814" s="59"/>
      <c r="C814" s="59"/>
      <c r="D814" s="59"/>
      <c r="E814" s="59"/>
      <c r="F814" s="59"/>
      <c r="G814" s="59"/>
      <c r="H814" s="59"/>
      <c r="I814" s="59"/>
      <c r="J814" s="59"/>
      <c r="K814" s="59"/>
      <c r="L814" s="59"/>
      <c r="M814" s="59"/>
      <c r="N814" s="59"/>
      <c r="O814" s="59"/>
      <c r="P814" s="59"/>
      <c r="Q814" s="59"/>
      <c r="R814" s="59"/>
      <c r="S814" s="59"/>
      <c r="T814" s="59"/>
      <c r="U814" s="59"/>
      <c r="V814" s="59"/>
      <c r="W814" s="59"/>
      <c r="X814" s="59"/>
      <c r="Y814" s="59"/>
      <c r="Z814" s="59"/>
    </row>
    <row r="815" spans="1:26" ht="15.75" customHeight="1">
      <c r="A815" s="187"/>
      <c r="B815" s="59"/>
      <c r="C815" s="59"/>
      <c r="D815" s="59"/>
      <c r="E815" s="59"/>
      <c r="F815" s="59"/>
      <c r="G815" s="59"/>
      <c r="H815" s="59"/>
      <c r="I815" s="59"/>
      <c r="J815" s="59"/>
      <c r="K815" s="59"/>
      <c r="L815" s="59"/>
      <c r="M815" s="59"/>
      <c r="N815" s="59"/>
      <c r="O815" s="59"/>
      <c r="P815" s="59"/>
      <c r="Q815" s="59"/>
      <c r="R815" s="59"/>
      <c r="S815" s="59"/>
      <c r="T815" s="59"/>
      <c r="U815" s="59"/>
      <c r="V815" s="59"/>
      <c r="W815" s="59"/>
      <c r="X815" s="59"/>
      <c r="Y815" s="59"/>
      <c r="Z815" s="59"/>
    </row>
    <row r="816" spans="1:26" ht="15.75" customHeight="1">
      <c r="A816" s="187"/>
      <c r="B816" s="59"/>
      <c r="C816" s="59"/>
      <c r="D816" s="59"/>
      <c r="E816" s="59"/>
      <c r="F816" s="59"/>
      <c r="G816" s="59"/>
      <c r="H816" s="59"/>
      <c r="I816" s="59"/>
      <c r="J816" s="59"/>
      <c r="K816" s="59"/>
      <c r="L816" s="59"/>
      <c r="M816" s="59"/>
      <c r="N816" s="59"/>
      <c r="O816" s="59"/>
      <c r="P816" s="59"/>
      <c r="Q816" s="59"/>
      <c r="R816" s="59"/>
      <c r="S816" s="59"/>
      <c r="T816" s="59"/>
      <c r="U816" s="59"/>
      <c r="V816" s="59"/>
      <c r="W816" s="59"/>
      <c r="X816" s="59"/>
      <c r="Y816" s="59"/>
      <c r="Z816" s="59"/>
    </row>
    <row r="817" spans="1:26" ht="15.75" customHeight="1">
      <c r="A817" s="187"/>
      <c r="B817" s="59"/>
      <c r="C817" s="59"/>
      <c r="D817" s="59"/>
      <c r="E817" s="59"/>
      <c r="F817" s="59"/>
      <c r="G817" s="59"/>
      <c r="H817" s="59"/>
      <c r="I817" s="59"/>
      <c r="J817" s="59"/>
      <c r="K817" s="59"/>
      <c r="L817" s="59"/>
      <c r="M817" s="59"/>
      <c r="N817" s="59"/>
      <c r="O817" s="59"/>
      <c r="P817" s="59"/>
      <c r="Q817" s="59"/>
      <c r="R817" s="59"/>
      <c r="S817" s="59"/>
      <c r="T817" s="59"/>
      <c r="U817" s="59"/>
      <c r="V817" s="59"/>
      <c r="W817" s="59"/>
      <c r="X817" s="59"/>
      <c r="Y817" s="59"/>
      <c r="Z817" s="59"/>
    </row>
    <row r="818" spans="1:26" ht="15.75" customHeight="1">
      <c r="A818" s="187"/>
      <c r="B818" s="59"/>
      <c r="C818" s="59"/>
      <c r="D818" s="59"/>
      <c r="E818" s="59"/>
      <c r="F818" s="59"/>
      <c r="G818" s="59"/>
      <c r="H818" s="59"/>
      <c r="I818" s="59"/>
      <c r="J818" s="59"/>
      <c r="K818" s="59"/>
      <c r="L818" s="59"/>
      <c r="M818" s="59"/>
      <c r="N818" s="59"/>
      <c r="O818" s="59"/>
      <c r="P818" s="59"/>
      <c r="Q818" s="59"/>
      <c r="R818" s="59"/>
      <c r="S818" s="59"/>
      <c r="T818" s="59"/>
      <c r="U818" s="59"/>
      <c r="V818" s="59"/>
      <c r="W818" s="59"/>
      <c r="X818" s="59"/>
      <c r="Y818" s="59"/>
      <c r="Z818" s="59"/>
    </row>
    <row r="819" spans="1:26" ht="15.75" customHeight="1">
      <c r="A819" s="187"/>
      <c r="B819" s="59"/>
      <c r="C819" s="59"/>
      <c r="D819" s="59"/>
      <c r="E819" s="59"/>
      <c r="F819" s="59"/>
      <c r="G819" s="59"/>
      <c r="H819" s="59"/>
      <c r="I819" s="59"/>
      <c r="J819" s="59"/>
      <c r="K819" s="59"/>
      <c r="L819" s="59"/>
      <c r="M819" s="59"/>
      <c r="N819" s="59"/>
      <c r="O819" s="59"/>
      <c r="P819" s="59"/>
      <c r="Q819" s="59"/>
      <c r="R819" s="59"/>
      <c r="S819" s="59"/>
      <c r="T819" s="59"/>
      <c r="U819" s="59"/>
      <c r="V819" s="59"/>
      <c r="W819" s="59"/>
      <c r="X819" s="59"/>
      <c r="Y819" s="59"/>
      <c r="Z819" s="59"/>
    </row>
    <row r="820" spans="1:26" ht="15.75" customHeight="1">
      <c r="A820" s="187"/>
      <c r="B820" s="59"/>
      <c r="C820" s="59"/>
      <c r="D820" s="59"/>
      <c r="E820" s="59"/>
      <c r="F820" s="59"/>
      <c r="G820" s="59"/>
      <c r="H820" s="59"/>
      <c r="I820" s="59"/>
      <c r="J820" s="59"/>
      <c r="K820" s="59"/>
      <c r="L820" s="59"/>
      <c r="M820" s="59"/>
      <c r="N820" s="59"/>
      <c r="O820" s="59"/>
      <c r="P820" s="59"/>
      <c r="Q820" s="59"/>
      <c r="R820" s="59"/>
      <c r="S820" s="59"/>
      <c r="T820" s="59"/>
      <c r="U820" s="59"/>
      <c r="V820" s="59"/>
      <c r="W820" s="59"/>
      <c r="X820" s="59"/>
      <c r="Y820" s="59"/>
      <c r="Z820" s="59"/>
    </row>
    <row r="821" spans="1:26" ht="15.75" customHeight="1">
      <c r="A821" s="187"/>
      <c r="B821" s="59"/>
      <c r="C821" s="59"/>
      <c r="D821" s="59"/>
      <c r="E821" s="59"/>
      <c r="F821" s="59"/>
      <c r="G821" s="59"/>
      <c r="H821" s="59"/>
      <c r="I821" s="59"/>
      <c r="J821" s="59"/>
      <c r="K821" s="59"/>
      <c r="L821" s="59"/>
      <c r="M821" s="59"/>
      <c r="N821" s="59"/>
      <c r="O821" s="59"/>
      <c r="P821" s="59"/>
      <c r="Q821" s="59"/>
      <c r="R821" s="59"/>
      <c r="S821" s="59"/>
      <c r="T821" s="59"/>
      <c r="U821" s="59"/>
      <c r="V821" s="59"/>
      <c r="W821" s="59"/>
      <c r="X821" s="59"/>
      <c r="Y821" s="59"/>
      <c r="Z821" s="59"/>
    </row>
    <row r="822" spans="1:26" ht="15.75" customHeight="1">
      <c r="A822" s="187"/>
      <c r="B822" s="59"/>
      <c r="C822" s="59"/>
      <c r="D822" s="59"/>
      <c r="E822" s="59"/>
      <c r="F822" s="59"/>
      <c r="G822" s="59"/>
      <c r="H822" s="59"/>
      <c r="I822" s="59"/>
      <c r="J822" s="59"/>
      <c r="K822" s="59"/>
      <c r="L822" s="59"/>
      <c r="M822" s="59"/>
      <c r="N822" s="59"/>
      <c r="O822" s="59"/>
      <c r="P822" s="59"/>
      <c r="Q822" s="59"/>
      <c r="R822" s="59"/>
      <c r="S822" s="59"/>
      <c r="T822" s="59"/>
      <c r="U822" s="59"/>
      <c r="V822" s="59"/>
      <c r="W822" s="59"/>
      <c r="X822" s="59"/>
      <c r="Y822" s="59"/>
      <c r="Z822" s="59"/>
    </row>
    <row r="823" spans="1:26" ht="15.75" customHeight="1">
      <c r="A823" s="187"/>
      <c r="B823" s="59"/>
      <c r="C823" s="59"/>
      <c r="D823" s="59"/>
      <c r="E823" s="59"/>
      <c r="F823" s="59"/>
      <c r="G823" s="59"/>
      <c r="H823" s="59"/>
      <c r="I823" s="59"/>
      <c r="J823" s="59"/>
      <c r="K823" s="59"/>
      <c r="L823" s="59"/>
      <c r="M823" s="59"/>
      <c r="N823" s="59"/>
      <c r="O823" s="59"/>
      <c r="P823" s="59"/>
      <c r="Q823" s="59"/>
      <c r="R823" s="59"/>
      <c r="S823" s="59"/>
      <c r="T823" s="59"/>
      <c r="U823" s="59"/>
      <c r="V823" s="59"/>
      <c r="W823" s="59"/>
      <c r="X823" s="59"/>
      <c r="Y823" s="59"/>
      <c r="Z823" s="59"/>
    </row>
    <row r="824" spans="1:26" ht="15.75" customHeight="1">
      <c r="A824" s="187"/>
      <c r="B824" s="59"/>
      <c r="C824" s="59"/>
      <c r="D824" s="59"/>
      <c r="E824" s="59"/>
      <c r="F824" s="59"/>
      <c r="G824" s="59"/>
      <c r="H824" s="59"/>
      <c r="I824" s="59"/>
      <c r="J824" s="59"/>
      <c r="K824" s="59"/>
      <c r="L824" s="59"/>
      <c r="M824" s="59"/>
      <c r="N824" s="59"/>
      <c r="O824" s="59"/>
      <c r="P824" s="59"/>
      <c r="Q824" s="59"/>
      <c r="R824" s="59"/>
      <c r="S824" s="59"/>
      <c r="T824" s="59"/>
      <c r="U824" s="59"/>
      <c r="V824" s="59"/>
      <c r="W824" s="59"/>
      <c r="X824" s="59"/>
      <c r="Y824" s="59"/>
      <c r="Z824" s="59"/>
    </row>
    <row r="825" spans="1:26" ht="15.75" customHeight="1">
      <c r="A825" s="187"/>
      <c r="B825" s="59"/>
      <c r="C825" s="59"/>
      <c r="D825" s="59"/>
      <c r="E825" s="59"/>
      <c r="F825" s="59"/>
      <c r="G825" s="59"/>
      <c r="H825" s="59"/>
      <c r="I825" s="59"/>
      <c r="J825" s="59"/>
      <c r="K825" s="59"/>
      <c r="L825" s="59"/>
      <c r="M825" s="59"/>
      <c r="N825" s="59"/>
      <c r="O825" s="59"/>
      <c r="P825" s="59"/>
      <c r="Q825" s="59"/>
      <c r="R825" s="59"/>
      <c r="S825" s="59"/>
      <c r="T825" s="59"/>
      <c r="U825" s="59"/>
      <c r="V825" s="59"/>
      <c r="W825" s="59"/>
      <c r="X825" s="59"/>
      <c r="Y825" s="59"/>
      <c r="Z825" s="59"/>
    </row>
    <row r="826" spans="1:26" ht="15.75" customHeight="1">
      <c r="A826" s="187"/>
      <c r="B826" s="59"/>
      <c r="C826" s="59"/>
      <c r="D826" s="59"/>
      <c r="E826" s="59"/>
      <c r="F826" s="59"/>
      <c r="G826" s="59"/>
      <c r="H826" s="59"/>
      <c r="I826" s="59"/>
      <c r="J826" s="59"/>
      <c r="K826" s="59"/>
      <c r="L826" s="59"/>
      <c r="M826" s="59"/>
      <c r="N826" s="59"/>
      <c r="O826" s="59"/>
      <c r="P826" s="59"/>
      <c r="Q826" s="59"/>
      <c r="R826" s="59"/>
      <c r="S826" s="59"/>
      <c r="T826" s="59"/>
      <c r="U826" s="59"/>
      <c r="V826" s="59"/>
      <c r="W826" s="59"/>
      <c r="X826" s="59"/>
      <c r="Y826" s="59"/>
      <c r="Z826" s="59"/>
    </row>
    <row r="827" spans="1:26" ht="15.75" customHeight="1">
      <c r="A827" s="187"/>
      <c r="B827" s="59"/>
      <c r="C827" s="59"/>
      <c r="D827" s="59"/>
      <c r="E827" s="59"/>
      <c r="F827" s="59"/>
      <c r="G827" s="59"/>
      <c r="H827" s="59"/>
      <c r="I827" s="59"/>
      <c r="J827" s="59"/>
      <c r="K827" s="59"/>
      <c r="L827" s="59"/>
      <c r="M827" s="59"/>
      <c r="N827" s="59"/>
      <c r="O827" s="59"/>
      <c r="P827" s="59"/>
      <c r="Q827" s="59"/>
      <c r="R827" s="59"/>
      <c r="S827" s="59"/>
      <c r="T827" s="59"/>
      <c r="U827" s="59"/>
      <c r="V827" s="59"/>
      <c r="W827" s="59"/>
      <c r="X827" s="59"/>
      <c r="Y827" s="59"/>
      <c r="Z827" s="59"/>
    </row>
    <row r="828" spans="1:26" ht="15.75" customHeight="1">
      <c r="A828" s="187"/>
      <c r="B828" s="59"/>
      <c r="C828" s="59"/>
      <c r="D828" s="59"/>
      <c r="E828" s="59"/>
      <c r="F828" s="59"/>
      <c r="G828" s="59"/>
      <c r="H828" s="59"/>
      <c r="I828" s="59"/>
      <c r="J828" s="59"/>
      <c r="K828" s="59"/>
      <c r="L828" s="59"/>
      <c r="M828" s="59"/>
      <c r="N828" s="59"/>
      <c r="O828" s="59"/>
      <c r="P828" s="59"/>
      <c r="Q828" s="59"/>
      <c r="R828" s="59"/>
      <c r="S828" s="59"/>
      <c r="T828" s="59"/>
      <c r="U828" s="59"/>
      <c r="V828" s="59"/>
      <c r="W828" s="59"/>
      <c r="X828" s="59"/>
      <c r="Y828" s="59"/>
      <c r="Z828" s="59"/>
    </row>
    <row r="829" spans="1:26" ht="15.75" customHeight="1">
      <c r="A829" s="187"/>
      <c r="B829" s="59"/>
      <c r="C829" s="59"/>
      <c r="D829" s="59"/>
      <c r="E829" s="59"/>
      <c r="F829" s="59"/>
      <c r="G829" s="59"/>
      <c r="H829" s="59"/>
      <c r="I829" s="59"/>
      <c r="J829" s="59"/>
      <c r="K829" s="59"/>
      <c r="L829" s="59"/>
      <c r="M829" s="59"/>
      <c r="N829" s="59"/>
      <c r="O829" s="59"/>
      <c r="P829" s="59"/>
      <c r="Q829" s="59"/>
      <c r="R829" s="59"/>
      <c r="S829" s="59"/>
      <c r="T829" s="59"/>
      <c r="U829" s="59"/>
      <c r="V829" s="59"/>
      <c r="W829" s="59"/>
      <c r="X829" s="59"/>
      <c r="Y829" s="59"/>
      <c r="Z829" s="59"/>
    </row>
    <row r="830" spans="1:26" ht="15.75" customHeight="1">
      <c r="A830" s="187"/>
      <c r="B830" s="59"/>
      <c r="C830" s="59"/>
      <c r="D830" s="59"/>
      <c r="E830" s="59"/>
      <c r="F830" s="59"/>
      <c r="G830" s="59"/>
      <c r="H830" s="59"/>
      <c r="I830" s="59"/>
      <c r="J830" s="59"/>
      <c r="K830" s="59"/>
      <c r="L830" s="59"/>
      <c r="M830" s="59"/>
      <c r="N830" s="59"/>
      <c r="O830" s="59"/>
      <c r="P830" s="59"/>
      <c r="Q830" s="59"/>
      <c r="R830" s="59"/>
      <c r="S830" s="59"/>
      <c r="T830" s="59"/>
      <c r="U830" s="59"/>
      <c r="V830" s="59"/>
      <c r="W830" s="59"/>
      <c r="X830" s="59"/>
      <c r="Y830" s="59"/>
      <c r="Z830" s="59"/>
    </row>
    <row r="831" spans="1:26" ht="15.75" customHeight="1">
      <c r="A831" s="187"/>
      <c r="B831" s="59"/>
      <c r="C831" s="59"/>
      <c r="D831" s="59"/>
      <c r="E831" s="59"/>
      <c r="F831" s="59"/>
      <c r="G831" s="59"/>
      <c r="H831" s="59"/>
      <c r="I831" s="59"/>
      <c r="J831" s="59"/>
      <c r="K831" s="59"/>
      <c r="L831" s="59"/>
      <c r="M831" s="59"/>
      <c r="N831" s="59"/>
      <c r="O831" s="59"/>
      <c r="P831" s="59"/>
      <c r="Q831" s="59"/>
      <c r="R831" s="59"/>
      <c r="S831" s="59"/>
      <c r="T831" s="59"/>
      <c r="U831" s="59"/>
      <c r="V831" s="59"/>
      <c r="W831" s="59"/>
      <c r="X831" s="59"/>
      <c r="Y831" s="59"/>
      <c r="Z831" s="59"/>
    </row>
    <row r="832" spans="1:26" ht="15.75" customHeight="1">
      <c r="A832" s="187"/>
      <c r="B832" s="59"/>
      <c r="C832" s="59"/>
      <c r="D832" s="59"/>
      <c r="E832" s="59"/>
      <c r="F832" s="59"/>
      <c r="G832" s="59"/>
      <c r="H832" s="59"/>
      <c r="I832" s="59"/>
      <c r="J832" s="59"/>
      <c r="K832" s="59"/>
      <c r="L832" s="59"/>
      <c r="M832" s="59"/>
      <c r="N832" s="59"/>
      <c r="O832" s="59"/>
      <c r="P832" s="59"/>
      <c r="Q832" s="59"/>
      <c r="R832" s="59"/>
      <c r="S832" s="59"/>
      <c r="T832" s="59"/>
      <c r="U832" s="59"/>
      <c r="V832" s="59"/>
      <c r="W832" s="59"/>
      <c r="X832" s="59"/>
      <c r="Y832" s="59"/>
      <c r="Z832" s="59"/>
    </row>
    <row r="833" spans="1:26" ht="15.75" customHeight="1">
      <c r="A833" s="187"/>
      <c r="B833" s="59"/>
      <c r="C833" s="59"/>
      <c r="D833" s="59"/>
      <c r="E833" s="59"/>
      <c r="F833" s="59"/>
      <c r="G833" s="59"/>
      <c r="H833" s="59"/>
      <c r="I833" s="59"/>
      <c r="J833" s="59"/>
      <c r="K833" s="59"/>
      <c r="L833" s="59"/>
      <c r="M833" s="59"/>
      <c r="N833" s="59"/>
      <c r="O833" s="59"/>
      <c r="P833" s="59"/>
      <c r="Q833" s="59"/>
      <c r="R833" s="59"/>
      <c r="S833" s="59"/>
      <c r="T833" s="59"/>
      <c r="U833" s="59"/>
      <c r="V833" s="59"/>
      <c r="W833" s="59"/>
      <c r="X833" s="59"/>
      <c r="Y833" s="59"/>
      <c r="Z833" s="59"/>
    </row>
    <row r="834" spans="1:26" ht="15.75" customHeight="1">
      <c r="A834" s="187"/>
      <c r="B834" s="59"/>
      <c r="C834" s="59"/>
      <c r="D834" s="59"/>
      <c r="E834" s="59"/>
      <c r="F834" s="59"/>
      <c r="G834" s="59"/>
      <c r="H834" s="59"/>
      <c r="I834" s="59"/>
      <c r="J834" s="59"/>
      <c r="K834" s="59"/>
      <c r="L834" s="59"/>
      <c r="M834" s="59"/>
      <c r="N834" s="59"/>
      <c r="O834" s="59"/>
      <c r="P834" s="59"/>
      <c r="Q834" s="59"/>
      <c r="R834" s="59"/>
      <c r="S834" s="59"/>
      <c r="T834" s="59"/>
      <c r="U834" s="59"/>
      <c r="V834" s="59"/>
      <c r="W834" s="59"/>
      <c r="X834" s="59"/>
      <c r="Y834" s="59"/>
      <c r="Z834" s="59"/>
    </row>
    <row r="835" spans="1:26" ht="15.75" customHeight="1">
      <c r="A835" s="187"/>
      <c r="B835" s="59"/>
      <c r="C835" s="59"/>
      <c r="D835" s="59"/>
      <c r="E835" s="59"/>
      <c r="F835" s="59"/>
      <c r="G835" s="59"/>
      <c r="H835" s="59"/>
      <c r="I835" s="59"/>
      <c r="J835" s="59"/>
      <c r="K835" s="59"/>
      <c r="L835" s="59"/>
      <c r="M835" s="59"/>
      <c r="N835" s="59"/>
      <c r="O835" s="59"/>
      <c r="P835" s="59"/>
      <c r="Q835" s="59"/>
      <c r="R835" s="59"/>
      <c r="S835" s="59"/>
      <c r="T835" s="59"/>
      <c r="U835" s="59"/>
      <c r="V835" s="59"/>
      <c r="W835" s="59"/>
      <c r="X835" s="59"/>
      <c r="Y835" s="59"/>
      <c r="Z835" s="59"/>
    </row>
    <row r="836" spans="1:26" ht="15.75" customHeight="1">
      <c r="A836" s="187"/>
      <c r="B836" s="59"/>
      <c r="C836" s="59"/>
      <c r="D836" s="59"/>
      <c r="E836" s="59"/>
      <c r="F836" s="59"/>
      <c r="G836" s="59"/>
      <c r="H836" s="59"/>
      <c r="I836" s="59"/>
      <c r="J836" s="59"/>
      <c r="K836" s="59"/>
      <c r="L836" s="59"/>
      <c r="M836" s="59"/>
      <c r="N836" s="59"/>
      <c r="O836" s="59"/>
      <c r="P836" s="59"/>
      <c r="Q836" s="59"/>
      <c r="R836" s="59"/>
      <c r="S836" s="59"/>
      <c r="T836" s="59"/>
      <c r="U836" s="59"/>
      <c r="V836" s="59"/>
      <c r="W836" s="59"/>
      <c r="X836" s="59"/>
      <c r="Y836" s="59"/>
      <c r="Z836" s="59"/>
    </row>
    <row r="837" spans="1:26" ht="15.75" customHeight="1">
      <c r="A837" s="187"/>
      <c r="B837" s="59"/>
      <c r="C837" s="59"/>
      <c r="D837" s="59"/>
      <c r="E837" s="59"/>
      <c r="F837" s="59"/>
      <c r="G837" s="59"/>
      <c r="H837" s="59"/>
      <c r="I837" s="59"/>
      <c r="J837" s="59"/>
      <c r="K837" s="59"/>
      <c r="L837" s="59"/>
      <c r="M837" s="59"/>
      <c r="N837" s="59"/>
      <c r="O837" s="59"/>
      <c r="P837" s="59"/>
      <c r="Q837" s="59"/>
      <c r="R837" s="59"/>
      <c r="S837" s="59"/>
      <c r="T837" s="59"/>
      <c r="U837" s="59"/>
      <c r="V837" s="59"/>
      <c r="W837" s="59"/>
      <c r="X837" s="59"/>
      <c r="Y837" s="59"/>
      <c r="Z837" s="59"/>
    </row>
    <row r="838" spans="1:26" ht="15.75" customHeight="1">
      <c r="A838" s="187"/>
      <c r="B838" s="59"/>
      <c r="C838" s="59"/>
      <c r="D838" s="59"/>
      <c r="E838" s="59"/>
      <c r="F838" s="59"/>
      <c r="G838" s="59"/>
      <c r="H838" s="59"/>
      <c r="I838" s="59"/>
      <c r="J838" s="59"/>
      <c r="K838" s="59"/>
      <c r="L838" s="59"/>
      <c r="M838" s="59"/>
      <c r="N838" s="59"/>
      <c r="O838" s="59"/>
      <c r="P838" s="59"/>
      <c r="Q838" s="59"/>
      <c r="R838" s="59"/>
      <c r="S838" s="59"/>
      <c r="T838" s="59"/>
      <c r="U838" s="59"/>
      <c r="V838" s="59"/>
      <c r="W838" s="59"/>
      <c r="X838" s="59"/>
      <c r="Y838" s="59"/>
      <c r="Z838" s="59"/>
    </row>
    <row r="839" spans="1:26" ht="15.75" customHeight="1">
      <c r="A839" s="187"/>
      <c r="B839" s="59"/>
      <c r="C839" s="59"/>
      <c r="D839" s="59"/>
      <c r="E839" s="59"/>
      <c r="F839" s="59"/>
      <c r="G839" s="59"/>
      <c r="H839" s="59"/>
      <c r="I839" s="59"/>
      <c r="J839" s="59"/>
      <c r="K839" s="59"/>
      <c r="L839" s="59"/>
      <c r="M839" s="59"/>
      <c r="N839" s="59"/>
      <c r="O839" s="59"/>
      <c r="P839" s="59"/>
      <c r="Q839" s="59"/>
      <c r="R839" s="59"/>
      <c r="S839" s="59"/>
      <c r="T839" s="59"/>
      <c r="U839" s="59"/>
      <c r="V839" s="59"/>
      <c r="W839" s="59"/>
      <c r="X839" s="59"/>
      <c r="Y839" s="59"/>
      <c r="Z839" s="59"/>
    </row>
    <row r="840" spans="1:26" ht="15.75" customHeight="1">
      <c r="A840" s="187"/>
      <c r="B840" s="59"/>
      <c r="C840" s="59"/>
      <c r="D840" s="59"/>
      <c r="E840" s="59"/>
      <c r="F840" s="59"/>
      <c r="G840" s="59"/>
      <c r="H840" s="59"/>
      <c r="I840" s="59"/>
      <c r="J840" s="59"/>
      <c r="K840" s="59"/>
      <c r="L840" s="59"/>
      <c r="M840" s="59"/>
      <c r="N840" s="59"/>
      <c r="O840" s="59"/>
      <c r="P840" s="59"/>
      <c r="Q840" s="59"/>
      <c r="R840" s="59"/>
      <c r="S840" s="59"/>
      <c r="T840" s="59"/>
      <c r="U840" s="59"/>
      <c r="V840" s="59"/>
      <c r="W840" s="59"/>
      <c r="X840" s="59"/>
      <c r="Y840" s="59"/>
      <c r="Z840" s="59"/>
    </row>
    <row r="841" spans="1:26" ht="15.75" customHeight="1">
      <c r="A841" s="187"/>
      <c r="B841" s="59"/>
      <c r="C841" s="59"/>
      <c r="D841" s="59"/>
      <c r="E841" s="59"/>
      <c r="F841" s="59"/>
      <c r="G841" s="59"/>
      <c r="H841" s="59"/>
      <c r="I841" s="59"/>
      <c r="J841" s="59"/>
      <c r="K841" s="59"/>
      <c r="L841" s="59"/>
      <c r="M841" s="59"/>
      <c r="N841" s="59"/>
      <c r="O841" s="59"/>
      <c r="P841" s="59"/>
      <c r="Q841" s="59"/>
      <c r="R841" s="59"/>
      <c r="S841" s="59"/>
      <c r="T841" s="59"/>
      <c r="U841" s="59"/>
      <c r="V841" s="59"/>
      <c r="W841" s="59"/>
      <c r="X841" s="59"/>
      <c r="Y841" s="59"/>
      <c r="Z841" s="59"/>
    </row>
    <row r="842" spans="1:26" ht="15.75" customHeight="1">
      <c r="A842" s="187"/>
      <c r="B842" s="59"/>
      <c r="C842" s="59"/>
      <c r="D842" s="59"/>
      <c r="E842" s="59"/>
      <c r="F842" s="59"/>
      <c r="G842" s="59"/>
      <c r="H842" s="59"/>
      <c r="I842" s="59"/>
      <c r="J842" s="59"/>
      <c r="K842" s="59"/>
      <c r="L842" s="59"/>
      <c r="M842" s="59"/>
      <c r="N842" s="59"/>
      <c r="O842" s="59"/>
      <c r="P842" s="59"/>
      <c r="Q842" s="59"/>
      <c r="R842" s="59"/>
      <c r="S842" s="59"/>
      <c r="T842" s="59"/>
      <c r="U842" s="59"/>
      <c r="V842" s="59"/>
      <c r="W842" s="59"/>
      <c r="X842" s="59"/>
      <c r="Y842" s="59"/>
      <c r="Z842" s="59"/>
    </row>
    <row r="843" spans="1:26" ht="15.75" customHeight="1">
      <c r="A843" s="187"/>
      <c r="B843" s="59"/>
      <c r="C843" s="59"/>
      <c r="D843" s="59"/>
      <c r="E843" s="59"/>
      <c r="F843" s="59"/>
      <c r="G843" s="59"/>
      <c r="H843" s="59"/>
      <c r="I843" s="59"/>
      <c r="J843" s="59"/>
      <c r="K843" s="59"/>
      <c r="L843" s="59"/>
      <c r="M843" s="59"/>
      <c r="N843" s="59"/>
      <c r="O843" s="59"/>
      <c r="P843" s="59"/>
      <c r="Q843" s="59"/>
      <c r="R843" s="59"/>
      <c r="S843" s="59"/>
      <c r="T843" s="59"/>
      <c r="U843" s="59"/>
      <c r="V843" s="59"/>
      <c r="W843" s="59"/>
      <c r="X843" s="59"/>
      <c r="Y843" s="59"/>
      <c r="Z843" s="59"/>
    </row>
    <row r="844" spans="1:26" ht="15.75" customHeight="1">
      <c r="A844" s="187"/>
      <c r="B844" s="59"/>
      <c r="C844" s="59"/>
      <c r="D844" s="59"/>
      <c r="E844" s="59"/>
      <c r="F844" s="59"/>
      <c r="G844" s="59"/>
      <c r="H844" s="59"/>
      <c r="I844" s="59"/>
      <c r="J844" s="59"/>
      <c r="K844" s="59"/>
      <c r="L844" s="59"/>
      <c r="M844" s="59"/>
      <c r="N844" s="59"/>
      <c r="O844" s="59"/>
      <c r="P844" s="59"/>
      <c r="Q844" s="59"/>
      <c r="R844" s="59"/>
      <c r="S844" s="59"/>
      <c r="T844" s="59"/>
      <c r="U844" s="59"/>
      <c r="V844" s="59"/>
      <c r="W844" s="59"/>
      <c r="X844" s="59"/>
      <c r="Y844" s="59"/>
      <c r="Z844" s="59"/>
    </row>
    <row r="845" spans="1:26" ht="15.75" customHeight="1">
      <c r="A845" s="187"/>
      <c r="B845" s="59"/>
      <c r="C845" s="59"/>
      <c r="D845" s="59"/>
      <c r="E845" s="59"/>
      <c r="F845" s="59"/>
      <c r="G845" s="59"/>
      <c r="H845" s="59"/>
      <c r="I845" s="59"/>
      <c r="J845" s="59"/>
      <c r="K845" s="59"/>
      <c r="L845" s="59"/>
      <c r="M845" s="59"/>
      <c r="N845" s="59"/>
      <c r="O845" s="59"/>
      <c r="P845" s="59"/>
      <c r="Q845" s="59"/>
      <c r="R845" s="59"/>
      <c r="S845" s="59"/>
      <c r="T845" s="59"/>
      <c r="U845" s="59"/>
      <c r="V845" s="59"/>
      <c r="W845" s="59"/>
      <c r="X845" s="59"/>
      <c r="Y845" s="59"/>
      <c r="Z845" s="59"/>
    </row>
    <row r="846" spans="1:26" ht="15.75" customHeight="1">
      <c r="A846" s="187"/>
      <c r="B846" s="59"/>
      <c r="C846" s="59"/>
      <c r="D846" s="59"/>
      <c r="E846" s="59"/>
      <c r="F846" s="59"/>
      <c r="G846" s="59"/>
      <c r="H846" s="59"/>
      <c r="I846" s="59"/>
      <c r="J846" s="59"/>
      <c r="K846" s="59"/>
      <c r="L846" s="59"/>
      <c r="M846" s="59"/>
      <c r="N846" s="59"/>
      <c r="O846" s="59"/>
      <c r="P846" s="59"/>
      <c r="Q846" s="59"/>
      <c r="R846" s="59"/>
      <c r="S846" s="59"/>
      <c r="T846" s="59"/>
      <c r="U846" s="59"/>
      <c r="V846" s="59"/>
      <c r="W846" s="59"/>
      <c r="X846" s="59"/>
      <c r="Y846" s="59"/>
      <c r="Z846" s="59"/>
    </row>
    <row r="847" spans="1:26" ht="15.75" customHeight="1">
      <c r="A847" s="187"/>
      <c r="B847" s="59"/>
      <c r="C847" s="59"/>
      <c r="D847" s="59"/>
      <c r="E847" s="59"/>
      <c r="F847" s="59"/>
      <c r="G847" s="59"/>
      <c r="H847" s="59"/>
      <c r="I847" s="59"/>
      <c r="J847" s="59"/>
      <c r="K847" s="59"/>
      <c r="L847" s="59"/>
      <c r="M847" s="59"/>
      <c r="N847" s="59"/>
      <c r="O847" s="59"/>
      <c r="P847" s="59"/>
      <c r="Q847" s="59"/>
      <c r="R847" s="59"/>
      <c r="S847" s="59"/>
      <c r="T847" s="59"/>
      <c r="U847" s="59"/>
      <c r="V847" s="59"/>
      <c r="W847" s="59"/>
      <c r="X847" s="59"/>
      <c r="Y847" s="59"/>
      <c r="Z847" s="59"/>
    </row>
    <row r="848" spans="1:26" ht="15.75" customHeight="1">
      <c r="A848" s="187"/>
      <c r="B848" s="59"/>
      <c r="C848" s="59"/>
      <c r="D848" s="59"/>
      <c r="E848" s="59"/>
      <c r="F848" s="59"/>
      <c r="G848" s="59"/>
      <c r="H848" s="59"/>
      <c r="I848" s="59"/>
      <c r="J848" s="59"/>
      <c r="K848" s="59"/>
      <c r="L848" s="59"/>
      <c r="M848" s="59"/>
      <c r="N848" s="59"/>
      <c r="O848" s="59"/>
      <c r="P848" s="59"/>
      <c r="Q848" s="59"/>
      <c r="R848" s="59"/>
      <c r="S848" s="59"/>
      <c r="T848" s="59"/>
      <c r="U848" s="59"/>
      <c r="V848" s="59"/>
      <c r="W848" s="59"/>
      <c r="X848" s="59"/>
      <c r="Y848" s="59"/>
      <c r="Z848" s="59"/>
    </row>
    <row r="849" spans="1:26" ht="15.75" customHeight="1">
      <c r="A849" s="187"/>
      <c r="B849" s="59"/>
      <c r="C849" s="59"/>
      <c r="D849" s="59"/>
      <c r="E849" s="59"/>
      <c r="F849" s="59"/>
      <c r="G849" s="59"/>
      <c r="H849" s="59"/>
      <c r="I849" s="59"/>
      <c r="J849" s="59"/>
      <c r="K849" s="59"/>
      <c r="L849" s="59"/>
      <c r="M849" s="59"/>
      <c r="N849" s="59"/>
      <c r="O849" s="59"/>
      <c r="P849" s="59"/>
      <c r="Q849" s="59"/>
      <c r="R849" s="59"/>
      <c r="S849" s="59"/>
      <c r="T849" s="59"/>
      <c r="U849" s="59"/>
      <c r="V849" s="59"/>
      <c r="W849" s="59"/>
      <c r="X849" s="59"/>
      <c r="Y849" s="59"/>
      <c r="Z849" s="59"/>
    </row>
    <row r="850" spans="1:26" ht="15.75" customHeight="1">
      <c r="A850" s="187"/>
      <c r="B850" s="59"/>
      <c r="C850" s="59"/>
      <c r="D850" s="59"/>
      <c r="E850" s="59"/>
      <c r="F850" s="59"/>
      <c r="G850" s="59"/>
      <c r="H850" s="59"/>
      <c r="I850" s="59"/>
      <c r="J850" s="59"/>
      <c r="K850" s="59"/>
      <c r="L850" s="59"/>
      <c r="M850" s="59"/>
      <c r="N850" s="59"/>
      <c r="O850" s="59"/>
      <c r="P850" s="59"/>
      <c r="Q850" s="59"/>
      <c r="R850" s="59"/>
      <c r="S850" s="59"/>
      <c r="T850" s="59"/>
      <c r="U850" s="59"/>
      <c r="V850" s="59"/>
      <c r="W850" s="59"/>
      <c r="X850" s="59"/>
      <c r="Y850" s="59"/>
      <c r="Z850" s="59"/>
    </row>
    <row r="851" spans="1:26" ht="15.75" customHeight="1">
      <c r="A851" s="187"/>
      <c r="B851" s="59"/>
      <c r="C851" s="59"/>
      <c r="D851" s="59"/>
      <c r="E851" s="59"/>
      <c r="F851" s="59"/>
      <c r="G851" s="59"/>
      <c r="H851" s="59"/>
      <c r="I851" s="59"/>
      <c r="J851" s="59"/>
      <c r="K851" s="59"/>
      <c r="L851" s="59"/>
      <c r="M851" s="59"/>
      <c r="N851" s="59"/>
      <c r="O851" s="59"/>
      <c r="P851" s="59"/>
      <c r="Q851" s="59"/>
      <c r="R851" s="59"/>
      <c r="S851" s="59"/>
      <c r="T851" s="59"/>
      <c r="U851" s="59"/>
      <c r="V851" s="59"/>
      <c r="W851" s="59"/>
      <c r="X851" s="59"/>
      <c r="Y851" s="59"/>
      <c r="Z851" s="59"/>
    </row>
    <row r="852" spans="1:26" ht="15.75" customHeight="1">
      <c r="A852" s="187"/>
      <c r="B852" s="59"/>
      <c r="C852" s="59"/>
      <c r="D852" s="59"/>
      <c r="E852" s="59"/>
      <c r="F852" s="59"/>
      <c r="G852" s="59"/>
      <c r="H852" s="59"/>
      <c r="I852" s="59"/>
      <c r="J852" s="59"/>
      <c r="K852" s="59"/>
      <c r="L852" s="59"/>
      <c r="M852" s="59"/>
      <c r="N852" s="59"/>
      <c r="O852" s="59"/>
      <c r="P852" s="59"/>
      <c r="Q852" s="59"/>
      <c r="R852" s="59"/>
      <c r="S852" s="59"/>
      <c r="T852" s="59"/>
      <c r="U852" s="59"/>
      <c r="V852" s="59"/>
      <c r="W852" s="59"/>
      <c r="X852" s="59"/>
      <c r="Y852" s="59"/>
      <c r="Z852" s="59"/>
    </row>
    <row r="853" spans="1:26" ht="15.75" customHeight="1">
      <c r="A853" s="187"/>
      <c r="B853" s="59"/>
      <c r="C853" s="59"/>
      <c r="D853" s="59"/>
      <c r="E853" s="59"/>
      <c r="F853" s="59"/>
      <c r="G853" s="59"/>
      <c r="H853" s="59"/>
      <c r="I853" s="59"/>
      <c r="J853" s="59"/>
      <c r="K853" s="59"/>
      <c r="L853" s="59"/>
      <c r="M853" s="59"/>
      <c r="N853" s="59"/>
      <c r="O853" s="59"/>
      <c r="P853" s="59"/>
      <c r="Q853" s="59"/>
      <c r="R853" s="59"/>
      <c r="S853" s="59"/>
      <c r="T853" s="59"/>
      <c r="U853" s="59"/>
      <c r="V853" s="59"/>
      <c r="W853" s="59"/>
      <c r="X853" s="59"/>
      <c r="Y853" s="59"/>
      <c r="Z853" s="59"/>
    </row>
    <row r="854" spans="1:26" ht="15.75" customHeight="1">
      <c r="A854" s="187"/>
      <c r="B854" s="59"/>
      <c r="C854" s="59"/>
      <c r="D854" s="59"/>
      <c r="E854" s="59"/>
      <c r="F854" s="59"/>
      <c r="G854" s="59"/>
      <c r="H854" s="59"/>
      <c r="I854" s="59"/>
      <c r="J854" s="59"/>
      <c r="K854" s="59"/>
      <c r="L854" s="59"/>
      <c r="M854" s="59"/>
      <c r="N854" s="59"/>
      <c r="O854" s="59"/>
      <c r="P854" s="59"/>
      <c r="Q854" s="59"/>
      <c r="R854" s="59"/>
      <c r="S854" s="59"/>
      <c r="T854" s="59"/>
      <c r="U854" s="59"/>
      <c r="V854" s="59"/>
      <c r="W854" s="59"/>
      <c r="X854" s="59"/>
      <c r="Y854" s="59"/>
      <c r="Z854" s="59"/>
    </row>
    <row r="855" spans="1:26" ht="15.75" customHeight="1">
      <c r="A855" s="187"/>
      <c r="B855" s="59"/>
      <c r="C855" s="59"/>
      <c r="D855" s="59"/>
      <c r="E855" s="59"/>
      <c r="F855" s="59"/>
      <c r="G855" s="59"/>
      <c r="H855" s="59"/>
      <c r="I855" s="59"/>
      <c r="J855" s="59"/>
      <c r="K855" s="59"/>
      <c r="L855" s="59"/>
      <c r="M855" s="59"/>
      <c r="N855" s="59"/>
      <c r="O855" s="59"/>
      <c r="P855" s="59"/>
      <c r="Q855" s="59"/>
      <c r="R855" s="59"/>
      <c r="S855" s="59"/>
      <c r="T855" s="59"/>
      <c r="U855" s="59"/>
      <c r="V855" s="59"/>
      <c r="W855" s="59"/>
      <c r="X855" s="59"/>
      <c r="Y855" s="59"/>
      <c r="Z855" s="59"/>
    </row>
    <row r="856" spans="1:26" ht="15.75" customHeight="1">
      <c r="A856" s="187"/>
      <c r="B856" s="59"/>
      <c r="C856" s="59"/>
      <c r="D856" s="59"/>
      <c r="E856" s="59"/>
      <c r="F856" s="59"/>
      <c r="G856" s="59"/>
      <c r="H856" s="59"/>
      <c r="I856" s="59"/>
      <c r="J856" s="59"/>
      <c r="K856" s="59"/>
      <c r="L856" s="59"/>
      <c r="M856" s="59"/>
      <c r="N856" s="59"/>
      <c r="O856" s="59"/>
      <c r="P856" s="59"/>
      <c r="Q856" s="59"/>
      <c r="R856" s="59"/>
      <c r="S856" s="59"/>
      <c r="T856" s="59"/>
      <c r="U856" s="59"/>
      <c r="V856" s="59"/>
      <c r="W856" s="59"/>
      <c r="X856" s="59"/>
      <c r="Y856" s="59"/>
      <c r="Z856" s="59"/>
    </row>
    <row r="857" spans="1:26" ht="15.75" customHeight="1">
      <c r="A857" s="187"/>
      <c r="B857" s="59"/>
      <c r="C857" s="59"/>
      <c r="D857" s="59"/>
      <c r="E857" s="59"/>
      <c r="F857" s="59"/>
      <c r="G857" s="59"/>
      <c r="H857" s="59"/>
      <c r="I857" s="59"/>
      <c r="J857" s="59"/>
      <c r="K857" s="59"/>
      <c r="L857" s="59"/>
      <c r="M857" s="59"/>
      <c r="N857" s="59"/>
      <c r="O857" s="59"/>
      <c r="P857" s="59"/>
      <c r="Q857" s="59"/>
      <c r="R857" s="59"/>
      <c r="S857" s="59"/>
      <c r="T857" s="59"/>
      <c r="U857" s="59"/>
      <c r="V857" s="59"/>
      <c r="W857" s="59"/>
      <c r="X857" s="59"/>
      <c r="Y857" s="59"/>
      <c r="Z857" s="59"/>
    </row>
    <row r="858" spans="1:26" ht="15.75" customHeight="1">
      <c r="A858" s="187"/>
      <c r="B858" s="59"/>
      <c r="C858" s="59"/>
      <c r="D858" s="59"/>
      <c r="E858" s="59"/>
      <c r="F858" s="59"/>
      <c r="G858" s="59"/>
      <c r="H858" s="59"/>
      <c r="I858" s="59"/>
      <c r="J858" s="59"/>
      <c r="K858" s="59"/>
      <c r="L858" s="59"/>
      <c r="M858" s="59"/>
      <c r="N858" s="59"/>
      <c r="O858" s="59"/>
      <c r="P858" s="59"/>
      <c r="Q858" s="59"/>
      <c r="R858" s="59"/>
      <c r="S858" s="59"/>
      <c r="T858" s="59"/>
      <c r="U858" s="59"/>
      <c r="V858" s="59"/>
      <c r="W858" s="59"/>
      <c r="X858" s="59"/>
      <c r="Y858" s="59"/>
      <c r="Z858" s="59"/>
    </row>
    <row r="859" spans="1:26" ht="15.75" customHeight="1">
      <c r="A859" s="187"/>
      <c r="B859" s="59"/>
      <c r="C859" s="59"/>
      <c r="D859" s="59"/>
      <c r="E859" s="59"/>
      <c r="F859" s="59"/>
      <c r="G859" s="59"/>
      <c r="H859" s="59"/>
      <c r="I859" s="59"/>
      <c r="J859" s="59"/>
      <c r="K859" s="59"/>
      <c r="L859" s="59"/>
      <c r="M859" s="59"/>
      <c r="N859" s="59"/>
      <c r="O859" s="59"/>
      <c r="P859" s="59"/>
      <c r="Q859" s="59"/>
      <c r="R859" s="59"/>
      <c r="S859" s="59"/>
      <c r="T859" s="59"/>
      <c r="U859" s="59"/>
      <c r="V859" s="59"/>
      <c r="W859" s="59"/>
      <c r="X859" s="59"/>
      <c r="Y859" s="59"/>
      <c r="Z859" s="59"/>
    </row>
    <row r="860" spans="1:26" ht="15.75" customHeight="1">
      <c r="A860" s="187"/>
      <c r="B860" s="59"/>
      <c r="C860" s="59"/>
      <c r="D860" s="59"/>
      <c r="E860" s="59"/>
      <c r="F860" s="59"/>
      <c r="G860" s="59"/>
      <c r="H860" s="59"/>
      <c r="I860" s="59"/>
      <c r="J860" s="59"/>
      <c r="K860" s="59"/>
      <c r="L860" s="59"/>
      <c r="M860" s="59"/>
      <c r="N860" s="59"/>
      <c r="O860" s="59"/>
      <c r="P860" s="59"/>
      <c r="Q860" s="59"/>
      <c r="R860" s="59"/>
      <c r="S860" s="59"/>
      <c r="T860" s="59"/>
      <c r="U860" s="59"/>
      <c r="V860" s="59"/>
      <c r="W860" s="59"/>
      <c r="X860" s="59"/>
      <c r="Y860" s="59"/>
      <c r="Z860" s="59"/>
    </row>
    <row r="861" spans="1:26" ht="15.75" customHeight="1">
      <c r="A861" s="187"/>
      <c r="B861" s="59"/>
      <c r="C861" s="59"/>
      <c r="D861" s="59"/>
      <c r="E861" s="59"/>
      <c r="F861" s="59"/>
      <c r="G861" s="59"/>
      <c r="H861" s="59"/>
      <c r="I861" s="59"/>
      <c r="J861" s="59"/>
      <c r="K861" s="59"/>
      <c r="L861" s="59"/>
      <c r="M861" s="59"/>
      <c r="N861" s="59"/>
      <c r="O861" s="59"/>
      <c r="P861" s="59"/>
      <c r="Q861" s="59"/>
      <c r="R861" s="59"/>
      <c r="S861" s="59"/>
      <c r="T861" s="59"/>
      <c r="U861" s="59"/>
      <c r="V861" s="59"/>
      <c r="W861" s="59"/>
      <c r="X861" s="59"/>
      <c r="Y861" s="59"/>
      <c r="Z861" s="59"/>
    </row>
    <row r="862" spans="1:26" ht="15.75" customHeight="1">
      <c r="A862" s="187"/>
      <c r="B862" s="59"/>
      <c r="C862" s="59"/>
      <c r="D862" s="59"/>
      <c r="E862" s="59"/>
      <c r="F862" s="59"/>
      <c r="G862" s="59"/>
      <c r="H862" s="59"/>
      <c r="I862" s="59"/>
      <c r="J862" s="59"/>
      <c r="K862" s="59"/>
      <c r="L862" s="59"/>
      <c r="M862" s="59"/>
      <c r="N862" s="59"/>
      <c r="O862" s="59"/>
      <c r="P862" s="59"/>
      <c r="Q862" s="59"/>
      <c r="R862" s="59"/>
      <c r="S862" s="59"/>
      <c r="T862" s="59"/>
      <c r="U862" s="59"/>
      <c r="V862" s="59"/>
      <c r="W862" s="59"/>
      <c r="X862" s="59"/>
      <c r="Y862" s="59"/>
      <c r="Z862" s="59"/>
    </row>
    <row r="863" spans="1:26" ht="15.75" customHeight="1">
      <c r="A863" s="187"/>
      <c r="B863" s="59"/>
      <c r="C863" s="59"/>
      <c r="D863" s="59"/>
      <c r="E863" s="59"/>
      <c r="F863" s="59"/>
      <c r="G863" s="59"/>
      <c r="H863" s="59"/>
      <c r="I863" s="59"/>
      <c r="J863" s="59"/>
      <c r="K863" s="59"/>
      <c r="L863" s="59"/>
      <c r="M863" s="59"/>
      <c r="N863" s="59"/>
      <c r="O863" s="59"/>
      <c r="P863" s="59"/>
      <c r="Q863" s="59"/>
      <c r="R863" s="59"/>
      <c r="S863" s="59"/>
      <c r="T863" s="59"/>
      <c r="U863" s="59"/>
      <c r="V863" s="59"/>
      <c r="W863" s="59"/>
      <c r="X863" s="59"/>
      <c r="Y863" s="59"/>
      <c r="Z863" s="59"/>
    </row>
    <row r="864" spans="1:26" ht="15.75" customHeight="1">
      <c r="A864" s="187"/>
      <c r="B864" s="59"/>
      <c r="C864" s="59"/>
      <c r="D864" s="59"/>
      <c r="E864" s="59"/>
      <c r="F864" s="59"/>
      <c r="G864" s="59"/>
      <c r="H864" s="59"/>
      <c r="I864" s="59"/>
      <c r="J864" s="59"/>
      <c r="K864" s="59"/>
      <c r="L864" s="59"/>
      <c r="M864" s="59"/>
      <c r="N864" s="59"/>
      <c r="O864" s="59"/>
      <c r="P864" s="59"/>
      <c r="Q864" s="59"/>
      <c r="R864" s="59"/>
      <c r="S864" s="59"/>
      <c r="T864" s="59"/>
      <c r="U864" s="59"/>
      <c r="V864" s="59"/>
      <c r="W864" s="59"/>
      <c r="X864" s="59"/>
      <c r="Y864" s="59"/>
      <c r="Z864" s="59"/>
    </row>
    <row r="865" spans="1:26" ht="15.75" customHeight="1">
      <c r="A865" s="187"/>
      <c r="B865" s="59"/>
      <c r="C865" s="59"/>
      <c r="D865" s="59"/>
      <c r="E865" s="59"/>
      <c r="F865" s="59"/>
      <c r="G865" s="59"/>
      <c r="H865" s="59"/>
      <c r="I865" s="59"/>
      <c r="J865" s="59"/>
      <c r="K865" s="59"/>
      <c r="L865" s="59"/>
      <c r="M865" s="59"/>
      <c r="N865" s="59"/>
      <c r="O865" s="59"/>
      <c r="P865" s="59"/>
      <c r="Q865" s="59"/>
      <c r="R865" s="59"/>
      <c r="S865" s="59"/>
      <c r="T865" s="59"/>
      <c r="U865" s="59"/>
      <c r="V865" s="59"/>
      <c r="W865" s="59"/>
      <c r="X865" s="59"/>
      <c r="Y865" s="59"/>
      <c r="Z865" s="59"/>
    </row>
    <row r="866" spans="1:26" ht="15.75" customHeight="1">
      <c r="A866" s="187"/>
      <c r="B866" s="59"/>
      <c r="C866" s="59"/>
      <c r="D866" s="59"/>
      <c r="E866" s="59"/>
      <c r="F866" s="59"/>
      <c r="G866" s="59"/>
      <c r="H866" s="59"/>
      <c r="I866" s="59"/>
      <c r="J866" s="59"/>
      <c r="K866" s="59"/>
      <c r="L866" s="59"/>
      <c r="M866" s="59"/>
      <c r="N866" s="59"/>
      <c r="O866" s="59"/>
      <c r="P866" s="59"/>
      <c r="Q866" s="59"/>
      <c r="R866" s="59"/>
      <c r="S866" s="59"/>
      <c r="T866" s="59"/>
      <c r="U866" s="59"/>
      <c r="V866" s="59"/>
      <c r="W866" s="59"/>
      <c r="X866" s="59"/>
      <c r="Y866" s="59"/>
      <c r="Z866" s="59"/>
    </row>
    <row r="867" spans="1:26" ht="15.75" customHeight="1">
      <c r="A867" s="187"/>
      <c r="B867" s="59"/>
      <c r="C867" s="59"/>
      <c r="D867" s="59"/>
      <c r="E867" s="59"/>
      <c r="F867" s="59"/>
      <c r="G867" s="59"/>
      <c r="H867" s="59"/>
      <c r="I867" s="59"/>
      <c r="J867" s="59"/>
      <c r="K867" s="59"/>
      <c r="L867" s="59"/>
      <c r="M867" s="59"/>
      <c r="N867" s="59"/>
      <c r="O867" s="59"/>
      <c r="P867" s="59"/>
      <c r="Q867" s="59"/>
      <c r="R867" s="59"/>
      <c r="S867" s="59"/>
      <c r="T867" s="59"/>
      <c r="U867" s="59"/>
      <c r="V867" s="59"/>
      <c r="W867" s="59"/>
      <c r="X867" s="59"/>
      <c r="Y867" s="59"/>
      <c r="Z867" s="59"/>
    </row>
    <row r="868" spans="1:26" ht="15.75" customHeight="1">
      <c r="A868" s="187"/>
      <c r="B868" s="59"/>
      <c r="C868" s="59"/>
      <c r="D868" s="59"/>
      <c r="E868" s="59"/>
      <c r="F868" s="59"/>
      <c r="G868" s="59"/>
      <c r="H868" s="59"/>
      <c r="I868" s="59"/>
      <c r="J868" s="59"/>
      <c r="K868" s="59"/>
      <c r="L868" s="59"/>
      <c r="M868" s="59"/>
      <c r="N868" s="59"/>
      <c r="O868" s="59"/>
      <c r="P868" s="59"/>
      <c r="Q868" s="59"/>
      <c r="R868" s="59"/>
      <c r="S868" s="59"/>
      <c r="T868" s="59"/>
      <c r="U868" s="59"/>
      <c r="V868" s="59"/>
      <c r="W868" s="59"/>
      <c r="X868" s="59"/>
      <c r="Y868" s="59"/>
      <c r="Z868" s="59"/>
    </row>
    <row r="869" spans="1:26" ht="15.75" customHeight="1">
      <c r="A869" s="187"/>
      <c r="B869" s="59"/>
      <c r="C869" s="59"/>
      <c r="D869" s="59"/>
      <c r="E869" s="59"/>
      <c r="F869" s="59"/>
      <c r="G869" s="59"/>
      <c r="H869" s="59"/>
      <c r="I869" s="59"/>
      <c r="J869" s="59"/>
      <c r="K869" s="59"/>
      <c r="L869" s="59"/>
      <c r="M869" s="59"/>
      <c r="N869" s="59"/>
      <c r="O869" s="59"/>
      <c r="P869" s="59"/>
      <c r="Q869" s="59"/>
      <c r="R869" s="59"/>
      <c r="S869" s="59"/>
      <c r="T869" s="59"/>
      <c r="U869" s="59"/>
      <c r="V869" s="59"/>
      <c r="W869" s="59"/>
      <c r="X869" s="59"/>
      <c r="Y869" s="59"/>
      <c r="Z869" s="59"/>
    </row>
    <row r="870" spans="1:26" ht="15.75" customHeight="1">
      <c r="A870" s="187"/>
      <c r="B870" s="59"/>
      <c r="C870" s="59"/>
      <c r="D870" s="59"/>
      <c r="E870" s="59"/>
      <c r="F870" s="59"/>
      <c r="G870" s="59"/>
      <c r="H870" s="59"/>
      <c r="I870" s="59"/>
      <c r="J870" s="59"/>
      <c r="K870" s="59"/>
      <c r="L870" s="59"/>
      <c r="M870" s="59"/>
      <c r="N870" s="59"/>
      <c r="O870" s="59"/>
      <c r="P870" s="59"/>
      <c r="Q870" s="59"/>
      <c r="R870" s="59"/>
      <c r="S870" s="59"/>
      <c r="T870" s="59"/>
      <c r="U870" s="59"/>
      <c r="V870" s="59"/>
      <c r="W870" s="59"/>
      <c r="X870" s="59"/>
      <c r="Y870" s="59"/>
      <c r="Z870" s="59"/>
    </row>
    <row r="871" spans="1:26" ht="15.75" customHeight="1">
      <c r="A871" s="187"/>
      <c r="B871" s="59"/>
      <c r="C871" s="59"/>
      <c r="D871" s="59"/>
      <c r="E871" s="59"/>
      <c r="F871" s="59"/>
      <c r="G871" s="59"/>
      <c r="H871" s="59"/>
      <c r="I871" s="59"/>
      <c r="J871" s="59"/>
      <c r="K871" s="59"/>
      <c r="L871" s="59"/>
      <c r="M871" s="59"/>
      <c r="N871" s="59"/>
      <c r="O871" s="59"/>
      <c r="P871" s="59"/>
      <c r="Q871" s="59"/>
      <c r="R871" s="59"/>
      <c r="S871" s="59"/>
      <c r="T871" s="59"/>
      <c r="U871" s="59"/>
      <c r="V871" s="59"/>
      <c r="W871" s="59"/>
      <c r="X871" s="59"/>
      <c r="Y871" s="59"/>
      <c r="Z871" s="59"/>
    </row>
    <row r="872" spans="1:26" ht="15.75" customHeight="1">
      <c r="A872" s="187"/>
      <c r="B872" s="59"/>
      <c r="C872" s="59"/>
      <c r="D872" s="59"/>
      <c r="E872" s="59"/>
      <c r="F872" s="59"/>
      <c r="G872" s="59"/>
      <c r="H872" s="59"/>
      <c r="I872" s="59"/>
      <c r="J872" s="59"/>
      <c r="K872" s="59"/>
      <c r="L872" s="59"/>
      <c r="M872" s="59"/>
      <c r="N872" s="59"/>
      <c r="O872" s="59"/>
      <c r="P872" s="59"/>
      <c r="Q872" s="59"/>
      <c r="R872" s="59"/>
      <c r="S872" s="59"/>
      <c r="T872" s="59"/>
      <c r="U872" s="59"/>
      <c r="V872" s="59"/>
      <c r="W872" s="59"/>
      <c r="X872" s="59"/>
      <c r="Y872" s="59"/>
      <c r="Z872" s="59"/>
    </row>
    <row r="873" spans="1:26" ht="15.75" customHeight="1">
      <c r="A873" s="187"/>
      <c r="B873" s="59"/>
      <c r="C873" s="59"/>
      <c r="D873" s="59"/>
      <c r="E873" s="59"/>
      <c r="F873" s="59"/>
      <c r="G873" s="59"/>
      <c r="H873" s="59"/>
      <c r="I873" s="59"/>
      <c r="J873" s="59"/>
      <c r="K873" s="59"/>
      <c r="L873" s="59"/>
      <c r="M873" s="59"/>
      <c r="N873" s="59"/>
      <c r="O873" s="59"/>
      <c r="P873" s="59"/>
      <c r="Q873" s="59"/>
      <c r="R873" s="59"/>
      <c r="S873" s="59"/>
      <c r="T873" s="59"/>
      <c r="U873" s="59"/>
      <c r="V873" s="59"/>
      <c r="W873" s="59"/>
      <c r="X873" s="59"/>
      <c r="Y873" s="59"/>
      <c r="Z873" s="59"/>
    </row>
    <row r="874" spans="1:26" ht="15.75" customHeight="1">
      <c r="A874" s="187"/>
      <c r="B874" s="59"/>
      <c r="C874" s="59"/>
      <c r="D874" s="59"/>
      <c r="E874" s="59"/>
      <c r="F874" s="59"/>
      <c r="G874" s="59"/>
      <c r="H874" s="59"/>
      <c r="I874" s="59"/>
      <c r="J874" s="59"/>
      <c r="K874" s="59"/>
      <c r="L874" s="59"/>
      <c r="M874" s="59"/>
      <c r="N874" s="59"/>
      <c r="O874" s="59"/>
      <c r="P874" s="59"/>
      <c r="Q874" s="59"/>
      <c r="R874" s="59"/>
      <c r="S874" s="59"/>
      <c r="T874" s="59"/>
      <c r="U874" s="59"/>
      <c r="V874" s="59"/>
      <c r="W874" s="59"/>
      <c r="X874" s="59"/>
      <c r="Y874" s="59"/>
      <c r="Z874" s="59"/>
    </row>
    <row r="875" spans="1:26" ht="15.75" customHeight="1">
      <c r="A875" s="187"/>
      <c r="B875" s="59"/>
      <c r="C875" s="59"/>
      <c r="D875" s="59"/>
      <c r="E875" s="59"/>
      <c r="F875" s="59"/>
      <c r="G875" s="59"/>
      <c r="H875" s="59"/>
      <c r="I875" s="59"/>
      <c r="J875" s="59"/>
      <c r="K875" s="59"/>
      <c r="L875" s="59"/>
      <c r="M875" s="59"/>
      <c r="N875" s="59"/>
      <c r="O875" s="59"/>
      <c r="P875" s="59"/>
      <c r="Q875" s="59"/>
      <c r="R875" s="59"/>
      <c r="S875" s="59"/>
      <c r="T875" s="59"/>
      <c r="U875" s="59"/>
      <c r="V875" s="59"/>
      <c r="W875" s="59"/>
      <c r="X875" s="59"/>
      <c r="Y875" s="59"/>
      <c r="Z875" s="59"/>
    </row>
    <row r="876" spans="1:26" ht="15.75" customHeight="1">
      <c r="A876" s="187"/>
      <c r="B876" s="59"/>
      <c r="C876" s="59"/>
      <c r="D876" s="59"/>
      <c r="E876" s="59"/>
      <c r="F876" s="59"/>
      <c r="G876" s="59"/>
      <c r="H876" s="59"/>
      <c r="I876" s="59"/>
      <c r="J876" s="59"/>
      <c r="K876" s="59"/>
      <c r="L876" s="59"/>
      <c r="M876" s="59"/>
      <c r="N876" s="59"/>
      <c r="O876" s="59"/>
      <c r="P876" s="59"/>
      <c r="Q876" s="59"/>
      <c r="R876" s="59"/>
      <c r="S876" s="59"/>
      <c r="T876" s="59"/>
      <c r="U876" s="59"/>
      <c r="V876" s="59"/>
      <c r="W876" s="59"/>
      <c r="X876" s="59"/>
      <c r="Y876" s="59"/>
      <c r="Z876" s="59"/>
    </row>
    <row r="877" spans="1:26" ht="15.75" customHeight="1">
      <c r="A877" s="187"/>
      <c r="B877" s="59"/>
      <c r="C877" s="59"/>
      <c r="D877" s="59"/>
      <c r="E877" s="59"/>
      <c r="F877" s="59"/>
      <c r="G877" s="59"/>
      <c r="H877" s="59"/>
      <c r="I877" s="59"/>
      <c r="J877" s="59"/>
      <c r="K877" s="59"/>
      <c r="L877" s="59"/>
      <c r="M877" s="59"/>
      <c r="N877" s="59"/>
      <c r="O877" s="59"/>
      <c r="P877" s="59"/>
      <c r="Q877" s="59"/>
      <c r="R877" s="59"/>
      <c r="S877" s="59"/>
      <c r="T877" s="59"/>
      <c r="U877" s="59"/>
      <c r="V877" s="59"/>
      <c r="W877" s="59"/>
      <c r="X877" s="59"/>
      <c r="Y877" s="59"/>
      <c r="Z877" s="59"/>
    </row>
    <row r="878" spans="1:26" ht="15.75" customHeight="1">
      <c r="A878" s="187"/>
      <c r="B878" s="59"/>
      <c r="C878" s="59"/>
      <c r="D878" s="59"/>
      <c r="E878" s="59"/>
      <c r="F878" s="59"/>
      <c r="G878" s="59"/>
      <c r="H878" s="59"/>
      <c r="I878" s="59"/>
      <c r="J878" s="59"/>
      <c r="K878" s="59"/>
      <c r="L878" s="59"/>
      <c r="M878" s="59"/>
      <c r="N878" s="59"/>
      <c r="O878" s="59"/>
      <c r="P878" s="59"/>
      <c r="Q878" s="59"/>
      <c r="R878" s="59"/>
      <c r="S878" s="59"/>
      <c r="T878" s="59"/>
      <c r="U878" s="59"/>
      <c r="V878" s="59"/>
      <c r="W878" s="59"/>
      <c r="X878" s="59"/>
      <c r="Y878" s="59"/>
      <c r="Z878" s="59"/>
    </row>
    <row r="879" spans="1:26" ht="15.75" customHeight="1">
      <c r="A879" s="187"/>
      <c r="B879" s="59"/>
      <c r="C879" s="59"/>
      <c r="D879" s="59"/>
      <c r="E879" s="59"/>
      <c r="F879" s="59"/>
      <c r="G879" s="59"/>
      <c r="H879" s="59"/>
      <c r="I879" s="59"/>
      <c r="J879" s="59"/>
      <c r="K879" s="59"/>
      <c r="L879" s="59"/>
      <c r="M879" s="59"/>
      <c r="N879" s="59"/>
      <c r="O879" s="59"/>
      <c r="P879" s="59"/>
      <c r="Q879" s="59"/>
      <c r="R879" s="59"/>
      <c r="S879" s="59"/>
      <c r="T879" s="59"/>
      <c r="U879" s="59"/>
      <c r="V879" s="59"/>
      <c r="W879" s="59"/>
      <c r="X879" s="59"/>
      <c r="Y879" s="59"/>
      <c r="Z879" s="59"/>
    </row>
    <row r="880" spans="1:26" ht="15.75" customHeight="1">
      <c r="A880" s="187"/>
      <c r="B880" s="59"/>
      <c r="C880" s="59"/>
      <c r="D880" s="59"/>
      <c r="E880" s="59"/>
      <c r="F880" s="59"/>
      <c r="G880" s="59"/>
      <c r="H880" s="59"/>
      <c r="I880" s="59"/>
      <c r="J880" s="59"/>
      <c r="K880" s="59"/>
      <c r="L880" s="59"/>
      <c r="M880" s="59"/>
      <c r="N880" s="59"/>
      <c r="O880" s="59"/>
      <c r="P880" s="59"/>
      <c r="Q880" s="59"/>
      <c r="R880" s="59"/>
      <c r="S880" s="59"/>
      <c r="T880" s="59"/>
      <c r="U880" s="59"/>
      <c r="V880" s="59"/>
      <c r="W880" s="59"/>
      <c r="X880" s="59"/>
      <c r="Y880" s="59"/>
      <c r="Z880" s="59"/>
    </row>
    <row r="881" spans="1:26" ht="15.75" customHeight="1">
      <c r="A881" s="187"/>
      <c r="B881" s="59"/>
      <c r="C881" s="59"/>
      <c r="D881" s="59"/>
      <c r="E881" s="59"/>
      <c r="F881" s="59"/>
      <c r="G881" s="59"/>
      <c r="H881" s="59"/>
      <c r="I881" s="59"/>
      <c r="J881" s="59"/>
      <c r="K881" s="59"/>
      <c r="L881" s="59"/>
      <c r="M881" s="59"/>
      <c r="N881" s="59"/>
      <c r="O881" s="59"/>
      <c r="P881" s="59"/>
      <c r="Q881" s="59"/>
      <c r="R881" s="59"/>
      <c r="S881" s="59"/>
      <c r="T881" s="59"/>
      <c r="U881" s="59"/>
      <c r="V881" s="59"/>
      <c r="W881" s="59"/>
      <c r="X881" s="59"/>
      <c r="Y881" s="59"/>
      <c r="Z881" s="59"/>
    </row>
    <row r="882" spans="1:26" ht="15.75" customHeight="1">
      <c r="A882" s="187"/>
      <c r="B882" s="59"/>
      <c r="C882" s="59"/>
      <c r="D882" s="59"/>
      <c r="E882" s="59"/>
      <c r="F882" s="59"/>
      <c r="G882" s="59"/>
      <c r="H882" s="59"/>
      <c r="I882" s="59"/>
      <c r="J882" s="59"/>
      <c r="K882" s="59"/>
      <c r="L882" s="59"/>
      <c r="M882" s="59"/>
      <c r="N882" s="59"/>
      <c r="O882" s="59"/>
      <c r="P882" s="59"/>
      <c r="Q882" s="59"/>
      <c r="R882" s="59"/>
      <c r="S882" s="59"/>
      <c r="T882" s="59"/>
      <c r="U882" s="59"/>
      <c r="V882" s="59"/>
      <c r="W882" s="59"/>
      <c r="X882" s="59"/>
      <c r="Y882" s="59"/>
      <c r="Z882" s="59"/>
    </row>
    <row r="883" spans="1:26" ht="15.75" customHeight="1">
      <c r="A883" s="187"/>
      <c r="B883" s="59"/>
      <c r="C883" s="59"/>
      <c r="D883" s="59"/>
      <c r="E883" s="59"/>
      <c r="F883" s="59"/>
      <c r="G883" s="59"/>
      <c r="H883" s="59"/>
      <c r="I883" s="59"/>
      <c r="J883" s="59"/>
      <c r="K883" s="59"/>
      <c r="L883" s="59"/>
      <c r="M883" s="59"/>
      <c r="N883" s="59"/>
      <c r="O883" s="59"/>
      <c r="P883" s="59"/>
      <c r="Q883" s="59"/>
      <c r="R883" s="59"/>
      <c r="S883" s="59"/>
      <c r="T883" s="59"/>
      <c r="U883" s="59"/>
      <c r="V883" s="59"/>
      <c r="W883" s="59"/>
      <c r="X883" s="59"/>
      <c r="Y883" s="59"/>
      <c r="Z883" s="59"/>
    </row>
    <row r="884" spans="1:26" ht="15.75" customHeight="1">
      <c r="A884" s="187"/>
      <c r="B884" s="59"/>
      <c r="C884" s="59"/>
      <c r="D884" s="59"/>
      <c r="E884" s="59"/>
      <c r="F884" s="59"/>
      <c r="G884" s="59"/>
      <c r="H884" s="59"/>
      <c r="I884" s="59"/>
      <c r="J884" s="59"/>
      <c r="K884" s="59"/>
      <c r="L884" s="59"/>
      <c r="M884" s="59"/>
      <c r="N884" s="59"/>
      <c r="O884" s="59"/>
      <c r="P884" s="59"/>
      <c r="Q884" s="59"/>
      <c r="R884" s="59"/>
      <c r="S884" s="59"/>
      <c r="T884" s="59"/>
      <c r="U884" s="59"/>
      <c r="V884" s="59"/>
      <c r="W884" s="59"/>
      <c r="X884" s="59"/>
      <c r="Y884" s="59"/>
      <c r="Z884" s="59"/>
    </row>
    <row r="885" spans="1:26" ht="15.75" customHeight="1">
      <c r="A885" s="187"/>
      <c r="B885" s="59"/>
      <c r="C885" s="59"/>
      <c r="D885" s="59"/>
      <c r="E885" s="59"/>
      <c r="F885" s="59"/>
      <c r="G885" s="59"/>
      <c r="H885" s="59"/>
      <c r="I885" s="59"/>
      <c r="J885" s="59"/>
      <c r="K885" s="59"/>
      <c r="L885" s="59"/>
      <c r="M885" s="59"/>
      <c r="N885" s="59"/>
      <c r="O885" s="59"/>
      <c r="P885" s="59"/>
      <c r="Q885" s="59"/>
      <c r="R885" s="59"/>
      <c r="S885" s="59"/>
      <c r="T885" s="59"/>
      <c r="U885" s="59"/>
      <c r="V885" s="59"/>
      <c r="W885" s="59"/>
      <c r="X885" s="59"/>
      <c r="Y885" s="59"/>
      <c r="Z885" s="59"/>
    </row>
    <row r="886" spans="1:26" ht="15.75" customHeight="1">
      <c r="A886" s="187"/>
      <c r="B886" s="59"/>
      <c r="C886" s="59"/>
      <c r="D886" s="59"/>
      <c r="E886" s="59"/>
      <c r="F886" s="59"/>
      <c r="G886" s="59"/>
      <c r="H886" s="59"/>
      <c r="I886" s="59"/>
      <c r="J886" s="59"/>
      <c r="K886" s="59"/>
      <c r="L886" s="59"/>
      <c r="M886" s="59"/>
      <c r="N886" s="59"/>
      <c r="O886" s="59"/>
      <c r="P886" s="59"/>
      <c r="Q886" s="59"/>
      <c r="R886" s="59"/>
      <c r="S886" s="59"/>
      <c r="T886" s="59"/>
      <c r="U886" s="59"/>
      <c r="V886" s="59"/>
      <c r="W886" s="59"/>
      <c r="X886" s="59"/>
      <c r="Y886" s="59"/>
      <c r="Z886" s="59"/>
    </row>
    <row r="887" spans="1:26" ht="15.75" customHeight="1">
      <c r="A887" s="187"/>
      <c r="B887" s="59"/>
      <c r="C887" s="59"/>
      <c r="D887" s="59"/>
      <c r="E887" s="59"/>
      <c r="F887" s="59"/>
      <c r="G887" s="59"/>
      <c r="H887" s="59"/>
      <c r="I887" s="59"/>
      <c r="J887" s="59"/>
      <c r="K887" s="59"/>
      <c r="L887" s="59"/>
      <c r="M887" s="59"/>
      <c r="N887" s="59"/>
      <c r="O887" s="59"/>
      <c r="P887" s="59"/>
      <c r="Q887" s="59"/>
      <c r="R887" s="59"/>
      <c r="S887" s="59"/>
      <c r="T887" s="59"/>
      <c r="U887" s="59"/>
      <c r="V887" s="59"/>
      <c r="W887" s="59"/>
      <c r="X887" s="59"/>
      <c r="Y887" s="59"/>
      <c r="Z887" s="59"/>
    </row>
    <row r="888" spans="1:26" ht="15.75" customHeight="1">
      <c r="A888" s="187"/>
      <c r="B888" s="59"/>
      <c r="C888" s="59"/>
      <c r="D888" s="59"/>
      <c r="E888" s="59"/>
      <c r="F888" s="59"/>
      <c r="G888" s="59"/>
      <c r="H888" s="59"/>
      <c r="I888" s="59"/>
      <c r="J888" s="59"/>
      <c r="K888" s="59"/>
      <c r="L888" s="59"/>
      <c r="M888" s="59"/>
      <c r="N888" s="59"/>
      <c r="O888" s="59"/>
      <c r="P888" s="59"/>
      <c r="Q888" s="59"/>
      <c r="R888" s="59"/>
      <c r="S888" s="59"/>
      <c r="T888" s="59"/>
      <c r="U888" s="59"/>
      <c r="V888" s="59"/>
      <c r="W888" s="59"/>
      <c r="X888" s="59"/>
      <c r="Y888" s="59"/>
      <c r="Z888" s="59"/>
    </row>
    <row r="889" spans="1:26" ht="15.75" customHeight="1">
      <c r="A889" s="187"/>
      <c r="B889" s="59"/>
      <c r="C889" s="59"/>
      <c r="D889" s="59"/>
      <c r="E889" s="59"/>
      <c r="F889" s="59"/>
      <c r="G889" s="59"/>
      <c r="H889" s="59"/>
      <c r="I889" s="59"/>
      <c r="J889" s="59"/>
      <c r="K889" s="59"/>
      <c r="L889" s="59"/>
      <c r="M889" s="59"/>
      <c r="N889" s="59"/>
      <c r="O889" s="59"/>
      <c r="P889" s="59"/>
      <c r="Q889" s="59"/>
      <c r="R889" s="59"/>
      <c r="S889" s="59"/>
      <c r="T889" s="59"/>
      <c r="U889" s="59"/>
      <c r="V889" s="59"/>
      <c r="W889" s="59"/>
      <c r="X889" s="59"/>
      <c r="Y889" s="59"/>
      <c r="Z889" s="59"/>
    </row>
    <row r="890" spans="1:26" ht="15.75" customHeight="1">
      <c r="A890" s="187"/>
      <c r="B890" s="59"/>
      <c r="C890" s="59"/>
      <c r="D890" s="59"/>
      <c r="E890" s="59"/>
      <c r="F890" s="59"/>
      <c r="G890" s="59"/>
      <c r="H890" s="59"/>
      <c r="I890" s="59"/>
      <c r="J890" s="59"/>
      <c r="K890" s="59"/>
      <c r="L890" s="59"/>
      <c r="M890" s="59"/>
      <c r="N890" s="59"/>
      <c r="O890" s="59"/>
      <c r="P890" s="59"/>
      <c r="Q890" s="59"/>
      <c r="R890" s="59"/>
      <c r="S890" s="59"/>
      <c r="T890" s="59"/>
      <c r="U890" s="59"/>
      <c r="V890" s="59"/>
      <c r="W890" s="59"/>
      <c r="X890" s="59"/>
      <c r="Y890" s="59"/>
      <c r="Z890" s="59"/>
    </row>
    <row r="891" spans="1:26" ht="15.75" customHeight="1">
      <c r="A891" s="187"/>
      <c r="B891" s="59"/>
      <c r="C891" s="59"/>
      <c r="D891" s="59"/>
      <c r="E891" s="59"/>
      <c r="F891" s="59"/>
      <c r="G891" s="59"/>
      <c r="H891" s="59"/>
      <c r="I891" s="59"/>
      <c r="J891" s="59"/>
      <c r="K891" s="59"/>
      <c r="L891" s="59"/>
      <c r="M891" s="59"/>
      <c r="N891" s="59"/>
      <c r="O891" s="59"/>
      <c r="P891" s="59"/>
      <c r="Q891" s="59"/>
      <c r="R891" s="59"/>
      <c r="S891" s="59"/>
      <c r="T891" s="59"/>
      <c r="U891" s="59"/>
      <c r="V891" s="59"/>
      <c r="W891" s="59"/>
      <c r="X891" s="59"/>
      <c r="Y891" s="59"/>
      <c r="Z891" s="59"/>
    </row>
    <row r="892" spans="1:26" ht="15.75" customHeight="1">
      <c r="A892" s="187"/>
      <c r="B892" s="59"/>
      <c r="C892" s="59"/>
      <c r="D892" s="59"/>
      <c r="E892" s="59"/>
      <c r="F892" s="59"/>
      <c r="G892" s="59"/>
      <c r="H892" s="59"/>
      <c r="I892" s="59"/>
      <c r="J892" s="59"/>
      <c r="K892" s="59"/>
      <c r="L892" s="59"/>
      <c r="M892" s="59"/>
      <c r="N892" s="59"/>
      <c r="O892" s="59"/>
      <c r="P892" s="59"/>
      <c r="Q892" s="59"/>
      <c r="R892" s="59"/>
      <c r="S892" s="59"/>
      <c r="T892" s="59"/>
      <c r="U892" s="59"/>
      <c r="V892" s="59"/>
      <c r="W892" s="59"/>
      <c r="X892" s="59"/>
      <c r="Y892" s="59"/>
      <c r="Z892" s="59"/>
    </row>
    <row r="893" spans="1:26" ht="15.75" customHeight="1">
      <c r="A893" s="187"/>
      <c r="B893" s="59"/>
      <c r="C893" s="59"/>
      <c r="D893" s="59"/>
      <c r="E893" s="59"/>
      <c r="F893" s="59"/>
      <c r="G893" s="59"/>
      <c r="H893" s="59"/>
      <c r="I893" s="59"/>
      <c r="J893" s="59"/>
      <c r="K893" s="59"/>
      <c r="L893" s="59"/>
      <c r="M893" s="59"/>
      <c r="N893" s="59"/>
      <c r="O893" s="59"/>
      <c r="P893" s="59"/>
      <c r="Q893" s="59"/>
      <c r="R893" s="59"/>
      <c r="S893" s="59"/>
      <c r="T893" s="59"/>
      <c r="U893" s="59"/>
      <c r="V893" s="59"/>
      <c r="W893" s="59"/>
      <c r="X893" s="59"/>
      <c r="Y893" s="59"/>
      <c r="Z893" s="59"/>
    </row>
    <row r="894" spans="1:26" ht="15.75" customHeight="1">
      <c r="A894" s="187"/>
      <c r="B894" s="59"/>
      <c r="C894" s="59"/>
      <c r="D894" s="59"/>
      <c r="E894" s="59"/>
      <c r="F894" s="59"/>
      <c r="G894" s="59"/>
      <c r="H894" s="59"/>
      <c r="I894" s="59"/>
      <c r="J894" s="59"/>
      <c r="K894" s="59"/>
      <c r="L894" s="59"/>
      <c r="M894" s="59"/>
      <c r="N894" s="59"/>
      <c r="O894" s="59"/>
      <c r="P894" s="59"/>
      <c r="Q894" s="59"/>
      <c r="R894" s="59"/>
      <c r="S894" s="59"/>
      <c r="T894" s="59"/>
      <c r="U894" s="59"/>
      <c r="V894" s="59"/>
      <c r="W894" s="59"/>
      <c r="X894" s="59"/>
      <c r="Y894" s="59"/>
      <c r="Z894" s="59"/>
    </row>
    <row r="895" spans="1:26" ht="15.75" customHeight="1">
      <c r="A895" s="187"/>
      <c r="B895" s="59"/>
      <c r="C895" s="59"/>
      <c r="D895" s="59"/>
      <c r="E895" s="59"/>
      <c r="F895" s="59"/>
      <c r="G895" s="59"/>
      <c r="H895" s="59"/>
      <c r="I895" s="59"/>
      <c r="J895" s="59"/>
      <c r="K895" s="59"/>
      <c r="L895" s="59"/>
      <c r="M895" s="59"/>
      <c r="N895" s="59"/>
      <c r="O895" s="59"/>
      <c r="P895" s="59"/>
      <c r="Q895" s="59"/>
      <c r="R895" s="59"/>
      <c r="S895" s="59"/>
      <c r="T895" s="59"/>
      <c r="U895" s="59"/>
      <c r="V895" s="59"/>
      <c r="W895" s="59"/>
      <c r="X895" s="59"/>
      <c r="Y895" s="59"/>
      <c r="Z895" s="59"/>
    </row>
    <row r="896" spans="1:26" ht="15.75" customHeight="1">
      <c r="A896" s="187"/>
      <c r="B896" s="59"/>
      <c r="C896" s="59"/>
      <c r="D896" s="59"/>
      <c r="E896" s="59"/>
      <c r="F896" s="59"/>
      <c r="G896" s="59"/>
      <c r="H896" s="59"/>
      <c r="I896" s="59"/>
      <c r="J896" s="59"/>
      <c r="K896" s="59"/>
      <c r="L896" s="59"/>
      <c r="M896" s="59"/>
      <c r="N896" s="59"/>
      <c r="O896" s="59"/>
      <c r="P896" s="59"/>
      <c r="Q896" s="59"/>
      <c r="R896" s="59"/>
      <c r="S896" s="59"/>
      <c r="T896" s="59"/>
      <c r="U896" s="59"/>
      <c r="V896" s="59"/>
      <c r="W896" s="59"/>
      <c r="X896" s="59"/>
      <c r="Y896" s="59"/>
      <c r="Z896" s="59"/>
    </row>
    <row r="897" spans="1:26" ht="15.75" customHeight="1">
      <c r="A897" s="187"/>
      <c r="B897" s="59"/>
      <c r="C897" s="59"/>
      <c r="D897" s="59"/>
      <c r="E897" s="59"/>
      <c r="F897" s="59"/>
      <c r="G897" s="59"/>
      <c r="H897" s="59"/>
      <c r="I897" s="59"/>
      <c r="J897" s="59"/>
      <c r="K897" s="59"/>
      <c r="L897" s="59"/>
      <c r="M897" s="59"/>
      <c r="N897" s="59"/>
      <c r="O897" s="59"/>
      <c r="P897" s="59"/>
      <c r="Q897" s="59"/>
      <c r="R897" s="59"/>
      <c r="S897" s="59"/>
      <c r="T897" s="59"/>
      <c r="U897" s="59"/>
      <c r="V897" s="59"/>
      <c r="W897" s="59"/>
      <c r="X897" s="59"/>
      <c r="Y897" s="59"/>
      <c r="Z897" s="59"/>
    </row>
    <row r="898" spans="1:26" ht="15.75" customHeight="1">
      <c r="A898" s="187"/>
      <c r="B898" s="59"/>
      <c r="C898" s="59"/>
      <c r="D898" s="59"/>
      <c r="E898" s="59"/>
      <c r="F898" s="59"/>
      <c r="G898" s="59"/>
      <c r="H898" s="59"/>
      <c r="I898" s="59"/>
      <c r="J898" s="59"/>
      <c r="K898" s="59"/>
      <c r="L898" s="59"/>
      <c r="M898" s="59"/>
      <c r="N898" s="59"/>
      <c r="O898" s="59"/>
      <c r="P898" s="59"/>
      <c r="Q898" s="59"/>
      <c r="R898" s="59"/>
      <c r="S898" s="59"/>
      <c r="T898" s="59"/>
      <c r="U898" s="59"/>
      <c r="V898" s="59"/>
      <c r="W898" s="59"/>
      <c r="X898" s="59"/>
      <c r="Y898" s="59"/>
      <c r="Z898" s="59"/>
    </row>
    <row r="899" spans="1:26" ht="15.75" customHeight="1">
      <c r="A899" s="187"/>
      <c r="B899" s="59"/>
      <c r="C899" s="59"/>
      <c r="D899" s="59"/>
      <c r="E899" s="59"/>
      <c r="F899" s="59"/>
      <c r="G899" s="59"/>
      <c r="H899" s="59"/>
      <c r="I899" s="59"/>
      <c r="J899" s="59"/>
      <c r="K899" s="59"/>
      <c r="L899" s="59"/>
      <c r="M899" s="59"/>
      <c r="N899" s="59"/>
      <c r="O899" s="59"/>
      <c r="P899" s="59"/>
      <c r="Q899" s="59"/>
      <c r="R899" s="59"/>
      <c r="S899" s="59"/>
      <c r="T899" s="59"/>
      <c r="U899" s="59"/>
      <c r="V899" s="59"/>
      <c r="W899" s="59"/>
      <c r="X899" s="59"/>
      <c r="Y899" s="59"/>
      <c r="Z899" s="59"/>
    </row>
    <row r="900" spans="1:26" ht="15.75" customHeight="1">
      <c r="A900" s="187"/>
      <c r="B900" s="59"/>
      <c r="C900" s="59"/>
      <c r="D900" s="59"/>
      <c r="E900" s="59"/>
      <c r="F900" s="59"/>
      <c r="G900" s="59"/>
      <c r="H900" s="59"/>
      <c r="I900" s="59"/>
      <c r="J900" s="59"/>
      <c r="K900" s="59"/>
      <c r="L900" s="59"/>
      <c r="M900" s="59"/>
      <c r="N900" s="59"/>
      <c r="O900" s="59"/>
      <c r="P900" s="59"/>
      <c r="Q900" s="59"/>
      <c r="R900" s="59"/>
      <c r="S900" s="59"/>
      <c r="T900" s="59"/>
      <c r="U900" s="59"/>
      <c r="V900" s="59"/>
      <c r="W900" s="59"/>
      <c r="X900" s="59"/>
      <c r="Y900" s="59"/>
      <c r="Z900" s="59"/>
    </row>
    <row r="901" spans="1:26" ht="15.75" customHeight="1">
      <c r="A901" s="187"/>
      <c r="B901" s="59"/>
      <c r="C901" s="59"/>
      <c r="D901" s="59"/>
      <c r="E901" s="59"/>
      <c r="F901" s="59"/>
      <c r="G901" s="59"/>
      <c r="H901" s="59"/>
      <c r="I901" s="59"/>
      <c r="J901" s="59"/>
      <c r="K901" s="59"/>
      <c r="L901" s="59"/>
      <c r="M901" s="59"/>
      <c r="N901" s="59"/>
      <c r="O901" s="59"/>
      <c r="P901" s="59"/>
      <c r="Q901" s="59"/>
      <c r="R901" s="59"/>
      <c r="S901" s="59"/>
      <c r="T901" s="59"/>
      <c r="U901" s="59"/>
      <c r="V901" s="59"/>
      <c r="W901" s="59"/>
      <c r="X901" s="59"/>
      <c r="Y901" s="59"/>
      <c r="Z901" s="59"/>
    </row>
    <row r="902" spans="1:26" ht="15.75" customHeight="1">
      <c r="A902" s="187"/>
      <c r="B902" s="59"/>
      <c r="C902" s="59"/>
      <c r="D902" s="59"/>
      <c r="E902" s="59"/>
      <c r="F902" s="59"/>
      <c r="G902" s="59"/>
      <c r="H902" s="59"/>
      <c r="I902" s="59"/>
      <c r="J902" s="59"/>
      <c r="K902" s="59"/>
      <c r="L902" s="59"/>
      <c r="M902" s="59"/>
      <c r="N902" s="59"/>
      <c r="O902" s="59"/>
      <c r="P902" s="59"/>
      <c r="Q902" s="59"/>
      <c r="R902" s="59"/>
      <c r="S902" s="59"/>
      <c r="T902" s="59"/>
      <c r="U902" s="59"/>
      <c r="V902" s="59"/>
      <c r="W902" s="59"/>
      <c r="X902" s="59"/>
      <c r="Y902" s="59"/>
      <c r="Z902" s="59"/>
    </row>
    <row r="903" spans="1:26" ht="15.75" customHeight="1">
      <c r="A903" s="187"/>
      <c r="B903" s="59"/>
      <c r="C903" s="59"/>
      <c r="D903" s="59"/>
      <c r="E903" s="59"/>
      <c r="F903" s="59"/>
      <c r="G903" s="59"/>
      <c r="H903" s="59"/>
      <c r="I903" s="59"/>
      <c r="J903" s="59"/>
      <c r="K903" s="59"/>
      <c r="L903" s="59"/>
      <c r="M903" s="59"/>
      <c r="N903" s="59"/>
      <c r="O903" s="59"/>
      <c r="P903" s="59"/>
      <c r="Q903" s="59"/>
      <c r="R903" s="59"/>
      <c r="S903" s="59"/>
      <c r="T903" s="59"/>
      <c r="U903" s="59"/>
      <c r="V903" s="59"/>
      <c r="W903" s="59"/>
      <c r="X903" s="59"/>
      <c r="Y903" s="59"/>
      <c r="Z903" s="59"/>
    </row>
    <row r="904" spans="1:26" ht="15.75" customHeight="1">
      <c r="A904" s="187"/>
      <c r="B904" s="59"/>
      <c r="C904" s="59"/>
      <c r="D904" s="59"/>
      <c r="E904" s="59"/>
      <c r="F904" s="59"/>
      <c r="G904" s="59"/>
      <c r="H904" s="59"/>
      <c r="I904" s="59"/>
      <c r="J904" s="59"/>
      <c r="K904" s="59"/>
      <c r="L904" s="59"/>
      <c r="M904" s="59"/>
      <c r="N904" s="59"/>
      <c r="O904" s="59"/>
      <c r="P904" s="59"/>
      <c r="Q904" s="59"/>
      <c r="R904" s="59"/>
      <c r="S904" s="59"/>
      <c r="T904" s="59"/>
      <c r="U904" s="59"/>
      <c r="V904" s="59"/>
      <c r="W904" s="59"/>
      <c r="X904" s="59"/>
      <c r="Y904" s="59"/>
      <c r="Z904" s="59"/>
    </row>
    <row r="905" spans="1:26" ht="15.75" customHeight="1">
      <c r="A905" s="187"/>
      <c r="B905" s="59"/>
      <c r="C905" s="59"/>
      <c r="D905" s="59"/>
      <c r="E905" s="59"/>
      <c r="F905" s="59"/>
      <c r="G905" s="59"/>
      <c r="H905" s="59"/>
      <c r="I905" s="59"/>
      <c r="J905" s="59"/>
      <c r="K905" s="59"/>
      <c r="L905" s="59"/>
      <c r="M905" s="59"/>
      <c r="N905" s="59"/>
      <c r="O905" s="59"/>
      <c r="P905" s="59"/>
      <c r="Q905" s="59"/>
      <c r="R905" s="59"/>
      <c r="S905" s="59"/>
      <c r="T905" s="59"/>
      <c r="U905" s="59"/>
      <c r="V905" s="59"/>
      <c r="W905" s="59"/>
      <c r="X905" s="59"/>
      <c r="Y905" s="59"/>
      <c r="Z905" s="59"/>
    </row>
    <row r="906" spans="1:26" ht="15.75" customHeight="1">
      <c r="A906" s="187"/>
      <c r="B906" s="59"/>
      <c r="C906" s="59"/>
      <c r="D906" s="59"/>
      <c r="E906" s="59"/>
      <c r="F906" s="59"/>
      <c r="G906" s="59"/>
      <c r="H906" s="59"/>
      <c r="I906" s="59"/>
      <c r="J906" s="59"/>
      <c r="K906" s="59"/>
      <c r="L906" s="59"/>
      <c r="M906" s="59"/>
      <c r="N906" s="59"/>
      <c r="O906" s="59"/>
      <c r="P906" s="59"/>
      <c r="Q906" s="59"/>
      <c r="R906" s="59"/>
      <c r="S906" s="59"/>
      <c r="T906" s="59"/>
      <c r="U906" s="59"/>
      <c r="V906" s="59"/>
      <c r="W906" s="59"/>
      <c r="X906" s="59"/>
      <c r="Y906" s="59"/>
      <c r="Z906" s="59"/>
    </row>
    <row r="907" spans="1:26" ht="15.75" customHeight="1">
      <c r="A907" s="187"/>
      <c r="B907" s="59"/>
      <c r="C907" s="59"/>
      <c r="D907" s="59"/>
      <c r="E907" s="59"/>
      <c r="F907" s="59"/>
      <c r="G907" s="59"/>
      <c r="H907" s="59"/>
      <c r="I907" s="59"/>
      <c r="J907" s="59"/>
      <c r="K907" s="59"/>
      <c r="L907" s="59"/>
      <c r="M907" s="59"/>
      <c r="N907" s="59"/>
      <c r="O907" s="59"/>
      <c r="P907" s="59"/>
      <c r="Q907" s="59"/>
      <c r="R907" s="59"/>
      <c r="S907" s="59"/>
      <c r="T907" s="59"/>
      <c r="U907" s="59"/>
      <c r="V907" s="59"/>
      <c r="W907" s="59"/>
      <c r="X907" s="59"/>
      <c r="Y907" s="59"/>
      <c r="Z907" s="59"/>
    </row>
    <row r="908" spans="1:26" ht="15.75" customHeight="1">
      <c r="A908" s="187"/>
      <c r="B908" s="59"/>
      <c r="C908" s="59"/>
      <c r="D908" s="59"/>
      <c r="E908" s="59"/>
      <c r="F908" s="59"/>
      <c r="G908" s="59"/>
      <c r="H908" s="59"/>
      <c r="I908" s="59"/>
      <c r="J908" s="59"/>
      <c r="K908" s="59"/>
      <c r="L908" s="59"/>
      <c r="M908" s="59"/>
      <c r="N908" s="59"/>
      <c r="O908" s="59"/>
      <c r="P908" s="59"/>
      <c r="Q908" s="59"/>
      <c r="R908" s="59"/>
      <c r="S908" s="59"/>
      <c r="T908" s="59"/>
      <c r="U908" s="59"/>
      <c r="V908" s="59"/>
      <c r="W908" s="59"/>
      <c r="X908" s="59"/>
      <c r="Y908" s="59"/>
      <c r="Z908" s="59"/>
    </row>
    <row r="909" spans="1:26" ht="15.75" customHeight="1">
      <c r="A909" s="187"/>
      <c r="B909" s="59"/>
      <c r="C909" s="59"/>
      <c r="D909" s="59"/>
      <c r="E909" s="59"/>
      <c r="F909" s="59"/>
      <c r="G909" s="59"/>
      <c r="H909" s="59"/>
      <c r="I909" s="59"/>
      <c r="J909" s="59"/>
      <c r="K909" s="59"/>
      <c r="L909" s="59"/>
      <c r="M909" s="59"/>
      <c r="N909" s="59"/>
      <c r="O909" s="59"/>
      <c r="P909" s="59"/>
      <c r="Q909" s="59"/>
      <c r="R909" s="59"/>
      <c r="S909" s="59"/>
      <c r="T909" s="59"/>
      <c r="U909" s="59"/>
      <c r="V909" s="59"/>
      <c r="W909" s="59"/>
      <c r="X909" s="59"/>
      <c r="Y909" s="59"/>
      <c r="Z909" s="59"/>
    </row>
    <row r="910" spans="1:26" ht="15.75" customHeight="1">
      <c r="A910" s="187"/>
      <c r="B910" s="59"/>
      <c r="C910" s="59"/>
      <c r="D910" s="59"/>
      <c r="E910" s="59"/>
      <c r="F910" s="59"/>
      <c r="G910" s="59"/>
      <c r="H910" s="59"/>
      <c r="I910" s="59"/>
      <c r="J910" s="59"/>
      <c r="K910" s="59"/>
      <c r="L910" s="59"/>
      <c r="M910" s="59"/>
      <c r="N910" s="59"/>
      <c r="O910" s="59"/>
      <c r="P910" s="59"/>
      <c r="Q910" s="59"/>
      <c r="R910" s="59"/>
      <c r="S910" s="59"/>
      <c r="T910" s="59"/>
      <c r="U910" s="59"/>
      <c r="V910" s="59"/>
      <c r="W910" s="59"/>
      <c r="X910" s="59"/>
      <c r="Y910" s="59"/>
      <c r="Z910" s="59"/>
    </row>
    <row r="911" spans="1:26" ht="15.75" customHeight="1">
      <c r="A911" s="187"/>
      <c r="B911" s="59"/>
      <c r="C911" s="59"/>
      <c r="D911" s="59"/>
      <c r="E911" s="59"/>
      <c r="F911" s="59"/>
      <c r="G911" s="59"/>
      <c r="H911" s="59"/>
      <c r="I911" s="59"/>
      <c r="J911" s="59"/>
      <c r="K911" s="59"/>
      <c r="L911" s="59"/>
      <c r="M911" s="59"/>
      <c r="N911" s="59"/>
      <c r="O911" s="59"/>
      <c r="P911" s="59"/>
      <c r="Q911" s="59"/>
      <c r="R911" s="59"/>
      <c r="S911" s="59"/>
      <c r="T911" s="59"/>
      <c r="U911" s="59"/>
      <c r="V911" s="59"/>
      <c r="W911" s="59"/>
      <c r="X911" s="59"/>
      <c r="Y911" s="59"/>
      <c r="Z911" s="59"/>
    </row>
    <row r="912" spans="1:26" ht="15.75" customHeight="1">
      <c r="A912" s="187"/>
      <c r="B912" s="59"/>
      <c r="C912" s="59"/>
      <c r="D912" s="59"/>
      <c r="E912" s="59"/>
      <c r="F912" s="59"/>
      <c r="G912" s="59"/>
      <c r="H912" s="59"/>
      <c r="I912" s="59"/>
      <c r="J912" s="59"/>
      <c r="K912" s="59"/>
      <c r="L912" s="59"/>
      <c r="M912" s="59"/>
      <c r="N912" s="59"/>
      <c r="O912" s="59"/>
      <c r="P912" s="59"/>
      <c r="Q912" s="59"/>
      <c r="R912" s="59"/>
      <c r="S912" s="59"/>
      <c r="T912" s="59"/>
      <c r="U912" s="59"/>
      <c r="V912" s="59"/>
      <c r="W912" s="59"/>
      <c r="X912" s="59"/>
      <c r="Y912" s="59"/>
      <c r="Z912" s="59"/>
    </row>
    <row r="913" spans="1:26" ht="15.75" customHeight="1">
      <c r="A913" s="187"/>
      <c r="B913" s="59"/>
      <c r="C913" s="59"/>
      <c r="D913" s="59"/>
      <c r="E913" s="59"/>
      <c r="F913" s="59"/>
      <c r="G913" s="59"/>
      <c r="H913" s="59"/>
      <c r="I913" s="59"/>
      <c r="J913" s="59"/>
      <c r="K913" s="59"/>
      <c r="L913" s="59"/>
      <c r="M913" s="59"/>
      <c r="N913" s="59"/>
      <c r="O913" s="59"/>
      <c r="P913" s="59"/>
      <c r="Q913" s="59"/>
      <c r="R913" s="59"/>
      <c r="S913" s="59"/>
      <c r="T913" s="59"/>
      <c r="U913" s="59"/>
      <c r="V913" s="59"/>
      <c r="W913" s="59"/>
      <c r="X913" s="59"/>
      <c r="Y913" s="59"/>
      <c r="Z913" s="59"/>
    </row>
    <row r="914" spans="1:26" ht="15.75" customHeight="1">
      <c r="A914" s="187"/>
      <c r="B914" s="59"/>
      <c r="C914" s="59"/>
      <c r="D914" s="59"/>
      <c r="E914" s="59"/>
      <c r="F914" s="59"/>
      <c r="G914" s="59"/>
      <c r="H914" s="59"/>
      <c r="I914" s="59"/>
      <c r="J914" s="59"/>
      <c r="K914" s="59"/>
      <c r="L914" s="59"/>
      <c r="M914" s="59"/>
      <c r="N914" s="59"/>
      <c r="O914" s="59"/>
      <c r="P914" s="59"/>
      <c r="Q914" s="59"/>
      <c r="R914" s="59"/>
      <c r="S914" s="59"/>
      <c r="T914" s="59"/>
      <c r="U914" s="59"/>
      <c r="V914" s="59"/>
      <c r="W914" s="59"/>
      <c r="X914" s="59"/>
      <c r="Y914" s="59"/>
      <c r="Z914" s="59"/>
    </row>
    <row r="915" spans="1:26" ht="15.75" customHeight="1">
      <c r="A915" s="187"/>
      <c r="B915" s="59"/>
      <c r="C915" s="59"/>
      <c r="D915" s="59"/>
      <c r="E915" s="59"/>
      <c r="F915" s="59"/>
      <c r="G915" s="59"/>
      <c r="H915" s="59"/>
      <c r="I915" s="59"/>
      <c r="J915" s="59"/>
      <c r="K915" s="59"/>
      <c r="L915" s="59"/>
      <c r="M915" s="59"/>
      <c r="N915" s="59"/>
      <c r="O915" s="59"/>
      <c r="P915" s="59"/>
      <c r="Q915" s="59"/>
      <c r="R915" s="59"/>
      <c r="S915" s="59"/>
      <c r="T915" s="59"/>
      <c r="U915" s="59"/>
      <c r="V915" s="59"/>
      <c r="W915" s="59"/>
      <c r="X915" s="59"/>
      <c r="Y915" s="59"/>
      <c r="Z915" s="59"/>
    </row>
    <row r="916" spans="1:26" ht="15.75" customHeight="1">
      <c r="A916" s="187"/>
      <c r="B916" s="59"/>
      <c r="C916" s="59"/>
      <c r="D916" s="59"/>
      <c r="E916" s="59"/>
      <c r="F916" s="59"/>
      <c r="G916" s="59"/>
      <c r="H916" s="59"/>
      <c r="I916" s="59"/>
      <c r="J916" s="59"/>
      <c r="K916" s="59"/>
      <c r="L916" s="59"/>
      <c r="M916" s="59"/>
      <c r="N916" s="59"/>
      <c r="O916" s="59"/>
      <c r="P916" s="59"/>
      <c r="Q916" s="59"/>
      <c r="R916" s="59"/>
      <c r="S916" s="59"/>
      <c r="T916" s="59"/>
      <c r="U916" s="59"/>
      <c r="V916" s="59"/>
      <c r="W916" s="59"/>
      <c r="X916" s="59"/>
      <c r="Y916" s="59"/>
      <c r="Z916" s="59"/>
    </row>
    <row r="917" spans="1:26" ht="15.75" customHeight="1">
      <c r="A917" s="187"/>
      <c r="B917" s="59"/>
      <c r="C917" s="59"/>
      <c r="D917" s="59"/>
      <c r="E917" s="59"/>
      <c r="F917" s="59"/>
      <c r="G917" s="59"/>
      <c r="H917" s="59"/>
      <c r="I917" s="59"/>
      <c r="J917" s="59"/>
      <c r="K917" s="59"/>
      <c r="L917" s="59"/>
      <c r="M917" s="59"/>
      <c r="N917" s="59"/>
      <c r="O917" s="59"/>
      <c r="P917" s="59"/>
      <c r="Q917" s="59"/>
      <c r="R917" s="59"/>
      <c r="S917" s="59"/>
      <c r="T917" s="59"/>
      <c r="U917" s="59"/>
      <c r="V917" s="59"/>
      <c r="W917" s="59"/>
      <c r="X917" s="59"/>
      <c r="Y917" s="59"/>
      <c r="Z917" s="59"/>
    </row>
    <row r="918" spans="1:26" ht="15.75" customHeight="1">
      <c r="A918" s="187"/>
      <c r="B918" s="59"/>
      <c r="C918" s="59"/>
      <c r="D918" s="59"/>
      <c r="E918" s="59"/>
      <c r="F918" s="59"/>
      <c r="G918" s="59"/>
      <c r="H918" s="59"/>
      <c r="I918" s="59"/>
      <c r="J918" s="59"/>
      <c r="K918" s="59"/>
      <c r="L918" s="59"/>
      <c r="M918" s="59"/>
      <c r="N918" s="59"/>
      <c r="O918" s="59"/>
      <c r="P918" s="59"/>
      <c r="Q918" s="59"/>
      <c r="R918" s="59"/>
      <c r="S918" s="59"/>
      <c r="T918" s="59"/>
      <c r="U918" s="59"/>
      <c r="V918" s="59"/>
      <c r="W918" s="59"/>
      <c r="X918" s="59"/>
      <c r="Y918" s="59"/>
      <c r="Z918" s="59"/>
    </row>
    <row r="919" spans="1:26" ht="15.75" customHeight="1">
      <c r="A919" s="187"/>
      <c r="B919" s="59"/>
      <c r="C919" s="59"/>
      <c r="D919" s="59"/>
      <c r="E919" s="59"/>
      <c r="F919" s="59"/>
      <c r="G919" s="59"/>
      <c r="H919" s="59"/>
      <c r="I919" s="59"/>
      <c r="J919" s="59"/>
      <c r="K919" s="59"/>
      <c r="L919" s="59"/>
      <c r="M919" s="59"/>
      <c r="N919" s="59"/>
      <c r="O919" s="59"/>
      <c r="P919" s="59"/>
      <c r="Q919" s="59"/>
      <c r="R919" s="59"/>
      <c r="S919" s="59"/>
      <c r="T919" s="59"/>
      <c r="U919" s="59"/>
      <c r="V919" s="59"/>
      <c r="W919" s="59"/>
      <c r="X919" s="59"/>
      <c r="Y919" s="59"/>
      <c r="Z919" s="59"/>
    </row>
    <row r="920" spans="1:26" ht="15.75" customHeight="1">
      <c r="A920" s="187"/>
      <c r="B920" s="59"/>
      <c r="C920" s="59"/>
      <c r="D920" s="59"/>
      <c r="E920" s="59"/>
      <c r="F920" s="59"/>
      <c r="G920" s="59"/>
      <c r="H920" s="59"/>
      <c r="I920" s="59"/>
      <c r="J920" s="59"/>
      <c r="K920" s="59"/>
      <c r="L920" s="59"/>
      <c r="M920" s="59"/>
      <c r="N920" s="59"/>
      <c r="O920" s="59"/>
      <c r="P920" s="59"/>
      <c r="Q920" s="59"/>
      <c r="R920" s="59"/>
      <c r="S920" s="59"/>
      <c r="T920" s="59"/>
      <c r="U920" s="59"/>
      <c r="V920" s="59"/>
      <c r="W920" s="59"/>
      <c r="X920" s="59"/>
      <c r="Y920" s="59"/>
      <c r="Z920" s="59"/>
    </row>
    <row r="921" spans="1:26" ht="15.75" customHeight="1">
      <c r="A921" s="187"/>
      <c r="B921" s="59"/>
      <c r="C921" s="59"/>
      <c r="D921" s="59"/>
      <c r="E921" s="59"/>
      <c r="F921" s="59"/>
      <c r="G921" s="59"/>
      <c r="H921" s="59"/>
      <c r="I921" s="59"/>
      <c r="J921" s="59"/>
      <c r="K921" s="59"/>
      <c r="L921" s="59"/>
      <c r="M921" s="59"/>
      <c r="N921" s="59"/>
      <c r="O921" s="59"/>
      <c r="P921" s="59"/>
      <c r="Q921" s="59"/>
      <c r="R921" s="59"/>
      <c r="S921" s="59"/>
      <c r="T921" s="59"/>
      <c r="U921" s="59"/>
      <c r="V921" s="59"/>
      <c r="W921" s="59"/>
      <c r="X921" s="59"/>
      <c r="Y921" s="59"/>
      <c r="Z921" s="59"/>
    </row>
    <row r="922" spans="1:26" ht="15.75" customHeight="1">
      <c r="A922" s="187"/>
      <c r="B922" s="59"/>
      <c r="C922" s="59"/>
      <c r="D922" s="59"/>
      <c r="E922" s="59"/>
      <c r="F922" s="59"/>
      <c r="G922" s="59"/>
      <c r="H922" s="59"/>
      <c r="I922" s="59"/>
      <c r="J922" s="59"/>
      <c r="K922" s="59"/>
      <c r="L922" s="59"/>
      <c r="M922" s="59"/>
      <c r="N922" s="59"/>
      <c r="O922" s="59"/>
      <c r="P922" s="59"/>
      <c r="Q922" s="59"/>
      <c r="R922" s="59"/>
      <c r="S922" s="59"/>
      <c r="T922" s="59"/>
      <c r="U922" s="59"/>
      <c r="V922" s="59"/>
      <c r="W922" s="59"/>
      <c r="X922" s="59"/>
      <c r="Y922" s="59"/>
      <c r="Z922" s="59"/>
    </row>
    <row r="923" spans="1:26" ht="15.75" customHeight="1">
      <c r="A923" s="187"/>
      <c r="B923" s="59"/>
      <c r="C923" s="59"/>
      <c r="D923" s="59"/>
      <c r="E923" s="59"/>
      <c r="F923" s="59"/>
      <c r="G923" s="59"/>
      <c r="H923" s="59"/>
      <c r="I923" s="59"/>
      <c r="J923" s="59"/>
      <c r="K923" s="59"/>
      <c r="L923" s="59"/>
      <c r="M923" s="59"/>
      <c r="N923" s="59"/>
      <c r="O923" s="59"/>
      <c r="P923" s="59"/>
      <c r="Q923" s="59"/>
      <c r="R923" s="59"/>
      <c r="S923" s="59"/>
      <c r="T923" s="59"/>
      <c r="U923" s="59"/>
      <c r="V923" s="59"/>
      <c r="W923" s="59"/>
      <c r="X923" s="59"/>
      <c r="Y923" s="59"/>
      <c r="Z923" s="59"/>
    </row>
    <row r="924" spans="1:26" ht="15.75" customHeight="1">
      <c r="A924" s="187"/>
      <c r="B924" s="59"/>
      <c r="C924" s="59"/>
      <c r="D924" s="59"/>
      <c r="E924" s="59"/>
      <c r="F924" s="59"/>
      <c r="G924" s="59"/>
      <c r="H924" s="59"/>
      <c r="I924" s="59"/>
      <c r="J924" s="59"/>
      <c r="K924" s="59"/>
      <c r="L924" s="59"/>
      <c r="M924" s="59"/>
      <c r="N924" s="59"/>
      <c r="O924" s="59"/>
      <c r="P924" s="59"/>
      <c r="Q924" s="59"/>
      <c r="R924" s="59"/>
      <c r="S924" s="59"/>
      <c r="T924" s="59"/>
      <c r="U924" s="59"/>
      <c r="V924" s="59"/>
      <c r="W924" s="59"/>
      <c r="X924" s="59"/>
      <c r="Y924" s="59"/>
      <c r="Z924" s="59"/>
    </row>
    <row r="925" spans="1:26" ht="15.75" customHeight="1">
      <c r="A925" s="187"/>
      <c r="B925" s="59"/>
      <c r="C925" s="59"/>
      <c r="D925" s="59"/>
      <c r="E925" s="59"/>
      <c r="F925" s="59"/>
      <c r="G925" s="59"/>
      <c r="H925" s="59"/>
      <c r="I925" s="59"/>
      <c r="J925" s="59"/>
      <c r="K925" s="59"/>
      <c r="L925" s="59"/>
      <c r="M925" s="59"/>
      <c r="N925" s="59"/>
      <c r="O925" s="59"/>
      <c r="P925" s="59"/>
      <c r="Q925" s="59"/>
      <c r="R925" s="59"/>
      <c r="S925" s="59"/>
      <c r="T925" s="59"/>
      <c r="U925" s="59"/>
      <c r="V925" s="59"/>
      <c r="W925" s="59"/>
      <c r="X925" s="59"/>
      <c r="Y925" s="59"/>
      <c r="Z925" s="59"/>
    </row>
    <row r="926" spans="1:26" ht="15.75" customHeight="1">
      <c r="A926" s="187"/>
      <c r="B926" s="59"/>
      <c r="C926" s="59"/>
      <c r="D926" s="59"/>
      <c r="E926" s="59"/>
      <c r="F926" s="59"/>
      <c r="G926" s="59"/>
      <c r="H926" s="59"/>
      <c r="I926" s="59"/>
      <c r="J926" s="59"/>
      <c r="K926" s="59"/>
      <c r="L926" s="59"/>
      <c r="M926" s="59"/>
      <c r="N926" s="59"/>
      <c r="O926" s="59"/>
      <c r="P926" s="59"/>
      <c r="Q926" s="59"/>
      <c r="R926" s="59"/>
      <c r="S926" s="59"/>
      <c r="T926" s="59"/>
      <c r="U926" s="59"/>
      <c r="V926" s="59"/>
      <c r="W926" s="59"/>
      <c r="X926" s="59"/>
      <c r="Y926" s="59"/>
      <c r="Z926" s="59"/>
    </row>
    <row r="927" spans="1:26" ht="15.75" customHeight="1">
      <c r="A927" s="187"/>
      <c r="B927" s="59"/>
      <c r="C927" s="59"/>
      <c r="D927" s="59"/>
      <c r="E927" s="59"/>
      <c r="F927" s="59"/>
      <c r="G927" s="59"/>
      <c r="H927" s="59"/>
      <c r="I927" s="59"/>
      <c r="J927" s="59"/>
      <c r="K927" s="59"/>
      <c r="L927" s="59"/>
      <c r="M927" s="59"/>
      <c r="N927" s="59"/>
      <c r="O927" s="59"/>
      <c r="P927" s="59"/>
      <c r="Q927" s="59"/>
      <c r="R927" s="59"/>
      <c r="S927" s="59"/>
      <c r="T927" s="59"/>
      <c r="U927" s="59"/>
      <c r="V927" s="59"/>
      <c r="W927" s="59"/>
      <c r="X927" s="59"/>
      <c r="Y927" s="59"/>
      <c r="Z927" s="59"/>
    </row>
    <row r="928" spans="1:26" ht="15.75" customHeight="1">
      <c r="A928" s="187"/>
      <c r="B928" s="59"/>
      <c r="C928" s="59"/>
      <c r="D928" s="59"/>
      <c r="E928" s="59"/>
      <c r="F928" s="59"/>
      <c r="G928" s="59"/>
      <c r="H928" s="59"/>
      <c r="I928" s="59"/>
      <c r="J928" s="59"/>
      <c r="K928" s="59"/>
      <c r="L928" s="59"/>
      <c r="M928" s="59"/>
      <c r="N928" s="59"/>
      <c r="O928" s="59"/>
      <c r="P928" s="59"/>
      <c r="Q928" s="59"/>
      <c r="R928" s="59"/>
      <c r="S928" s="59"/>
      <c r="T928" s="59"/>
      <c r="U928" s="59"/>
      <c r="V928" s="59"/>
      <c r="W928" s="59"/>
      <c r="X928" s="59"/>
      <c r="Y928" s="59"/>
      <c r="Z928" s="59"/>
    </row>
    <row r="929" spans="1:26" ht="15.75" customHeight="1">
      <c r="A929" s="187"/>
      <c r="B929" s="59"/>
      <c r="C929" s="59"/>
      <c r="D929" s="59"/>
      <c r="E929" s="59"/>
      <c r="F929" s="59"/>
      <c r="G929" s="59"/>
      <c r="H929" s="59"/>
      <c r="I929" s="59"/>
      <c r="J929" s="59"/>
      <c r="K929" s="59"/>
      <c r="L929" s="59"/>
      <c r="M929" s="59"/>
      <c r="N929" s="59"/>
      <c r="O929" s="59"/>
      <c r="P929" s="59"/>
      <c r="Q929" s="59"/>
      <c r="R929" s="59"/>
      <c r="S929" s="59"/>
      <c r="T929" s="59"/>
      <c r="U929" s="59"/>
      <c r="V929" s="59"/>
      <c r="W929" s="59"/>
      <c r="X929" s="59"/>
      <c r="Y929" s="59"/>
      <c r="Z929" s="59"/>
    </row>
    <row r="930" spans="1:26" ht="15.75" customHeight="1">
      <c r="A930" s="187"/>
      <c r="B930" s="59"/>
      <c r="C930" s="59"/>
      <c r="D930" s="59"/>
      <c r="E930" s="59"/>
      <c r="F930" s="59"/>
      <c r="G930" s="59"/>
      <c r="H930" s="59"/>
      <c r="I930" s="59"/>
      <c r="J930" s="59"/>
      <c r="K930" s="59"/>
      <c r="L930" s="59"/>
      <c r="M930" s="59"/>
      <c r="N930" s="59"/>
      <c r="O930" s="59"/>
      <c r="P930" s="59"/>
      <c r="Q930" s="59"/>
      <c r="R930" s="59"/>
      <c r="S930" s="59"/>
      <c r="T930" s="59"/>
      <c r="U930" s="59"/>
      <c r="V930" s="59"/>
      <c r="W930" s="59"/>
      <c r="X930" s="59"/>
      <c r="Y930" s="59"/>
      <c r="Z930" s="59"/>
    </row>
    <row r="931" spans="1:26" ht="15.75" customHeight="1">
      <c r="A931" s="187"/>
      <c r="B931" s="59"/>
      <c r="C931" s="59"/>
      <c r="D931" s="59"/>
      <c r="E931" s="59"/>
      <c r="F931" s="59"/>
      <c r="G931" s="59"/>
      <c r="H931" s="59"/>
      <c r="I931" s="59"/>
      <c r="J931" s="59"/>
      <c r="K931" s="59"/>
      <c r="L931" s="59"/>
      <c r="M931" s="59"/>
      <c r="N931" s="59"/>
      <c r="O931" s="59"/>
      <c r="P931" s="59"/>
      <c r="Q931" s="59"/>
      <c r="R931" s="59"/>
      <c r="S931" s="59"/>
      <c r="T931" s="59"/>
      <c r="U931" s="59"/>
      <c r="V931" s="59"/>
      <c r="W931" s="59"/>
      <c r="X931" s="59"/>
      <c r="Y931" s="59"/>
      <c r="Z931" s="59"/>
    </row>
    <row r="932" spans="1:26" ht="15.75" customHeight="1">
      <c r="A932" s="187"/>
      <c r="B932" s="59"/>
      <c r="C932" s="59"/>
      <c r="D932" s="59"/>
      <c r="E932" s="59"/>
      <c r="F932" s="59"/>
      <c r="G932" s="59"/>
      <c r="H932" s="59"/>
      <c r="I932" s="59"/>
      <c r="J932" s="59"/>
      <c r="K932" s="59"/>
      <c r="L932" s="59"/>
      <c r="M932" s="59"/>
      <c r="N932" s="59"/>
      <c r="O932" s="59"/>
      <c r="P932" s="59"/>
      <c r="Q932" s="59"/>
      <c r="R932" s="59"/>
      <c r="S932" s="59"/>
      <c r="T932" s="59"/>
      <c r="U932" s="59"/>
      <c r="V932" s="59"/>
      <c r="W932" s="59"/>
      <c r="X932" s="59"/>
      <c r="Y932" s="59"/>
      <c r="Z932" s="59"/>
    </row>
    <row r="933" spans="1:26" ht="15.75" customHeight="1">
      <c r="A933" s="187"/>
      <c r="B933" s="59"/>
      <c r="C933" s="59"/>
      <c r="D933" s="59"/>
      <c r="E933" s="59"/>
      <c r="F933" s="59"/>
      <c r="G933" s="59"/>
      <c r="H933" s="59"/>
      <c r="I933" s="59"/>
      <c r="J933" s="59"/>
      <c r="K933" s="59"/>
      <c r="L933" s="59"/>
      <c r="M933" s="59"/>
      <c r="N933" s="59"/>
      <c r="O933" s="59"/>
      <c r="P933" s="59"/>
      <c r="Q933" s="59"/>
      <c r="R933" s="59"/>
      <c r="S933" s="59"/>
      <c r="T933" s="59"/>
      <c r="U933" s="59"/>
      <c r="V933" s="59"/>
      <c r="W933" s="59"/>
      <c r="X933" s="59"/>
      <c r="Y933" s="59"/>
      <c r="Z933" s="59"/>
    </row>
    <row r="934" spans="1:26" ht="15.75" customHeight="1">
      <c r="A934" s="187"/>
      <c r="B934" s="59"/>
      <c r="C934" s="59"/>
      <c r="D934" s="59"/>
      <c r="E934" s="59"/>
      <c r="F934" s="59"/>
      <c r="G934" s="59"/>
      <c r="H934" s="59"/>
      <c r="I934" s="59"/>
      <c r="J934" s="59"/>
      <c r="K934" s="59"/>
      <c r="L934" s="59"/>
      <c r="M934" s="59"/>
      <c r="N934" s="59"/>
      <c r="O934" s="59"/>
      <c r="P934" s="59"/>
      <c r="Q934" s="59"/>
      <c r="R934" s="59"/>
      <c r="S934" s="59"/>
      <c r="T934" s="59"/>
      <c r="U934" s="59"/>
      <c r="V934" s="59"/>
      <c r="W934" s="59"/>
      <c r="X934" s="59"/>
      <c r="Y934" s="59"/>
      <c r="Z934" s="59"/>
    </row>
    <row r="935" spans="1:26" ht="15.75" customHeight="1">
      <c r="A935" s="187"/>
      <c r="B935" s="59"/>
      <c r="C935" s="59"/>
      <c r="D935" s="59"/>
      <c r="E935" s="59"/>
      <c r="F935" s="59"/>
      <c r="G935" s="59"/>
      <c r="H935" s="59"/>
      <c r="I935" s="59"/>
      <c r="J935" s="59"/>
      <c r="K935" s="59"/>
      <c r="L935" s="59"/>
      <c r="M935" s="59"/>
      <c r="N935" s="59"/>
      <c r="O935" s="59"/>
      <c r="P935" s="59"/>
      <c r="Q935" s="59"/>
      <c r="R935" s="59"/>
      <c r="S935" s="59"/>
      <c r="T935" s="59"/>
      <c r="U935" s="59"/>
      <c r="V935" s="59"/>
      <c r="W935" s="59"/>
      <c r="X935" s="59"/>
      <c r="Y935" s="59"/>
      <c r="Z935" s="59"/>
    </row>
    <row r="936" spans="1:26" ht="15.75" customHeight="1">
      <c r="A936" s="187"/>
      <c r="B936" s="59"/>
      <c r="C936" s="59"/>
      <c r="D936" s="59"/>
      <c r="E936" s="59"/>
      <c r="F936" s="59"/>
      <c r="G936" s="59"/>
      <c r="H936" s="59"/>
      <c r="I936" s="59"/>
      <c r="J936" s="59"/>
      <c r="K936" s="59"/>
      <c r="L936" s="59"/>
      <c r="M936" s="59"/>
      <c r="N936" s="59"/>
      <c r="O936" s="59"/>
      <c r="P936" s="59"/>
      <c r="Q936" s="59"/>
      <c r="R936" s="59"/>
      <c r="S936" s="59"/>
      <c r="T936" s="59"/>
      <c r="U936" s="59"/>
      <c r="V936" s="59"/>
      <c r="W936" s="59"/>
      <c r="X936" s="59"/>
      <c r="Y936" s="59"/>
      <c r="Z936" s="59"/>
    </row>
    <row r="937" spans="1:26" ht="15.75" customHeight="1">
      <c r="A937" s="187"/>
      <c r="B937" s="59"/>
      <c r="C937" s="59"/>
      <c r="D937" s="59"/>
      <c r="E937" s="59"/>
      <c r="F937" s="59"/>
      <c r="G937" s="59"/>
      <c r="H937" s="59"/>
      <c r="I937" s="59"/>
      <c r="J937" s="59"/>
      <c r="K937" s="59"/>
      <c r="L937" s="59"/>
      <c r="M937" s="59"/>
      <c r="N937" s="59"/>
      <c r="O937" s="59"/>
      <c r="P937" s="59"/>
      <c r="Q937" s="59"/>
      <c r="R937" s="59"/>
      <c r="S937" s="59"/>
      <c r="T937" s="59"/>
      <c r="U937" s="59"/>
      <c r="V937" s="59"/>
      <c r="W937" s="59"/>
      <c r="X937" s="59"/>
      <c r="Y937" s="59"/>
      <c r="Z937" s="59"/>
    </row>
    <row r="938" spans="1:26" ht="15.75" customHeight="1">
      <c r="A938" s="187"/>
      <c r="B938" s="59"/>
      <c r="C938" s="59"/>
      <c r="D938" s="59"/>
      <c r="E938" s="59"/>
      <c r="F938" s="59"/>
      <c r="G938" s="59"/>
      <c r="H938" s="59"/>
      <c r="I938" s="59"/>
      <c r="J938" s="59"/>
      <c r="K938" s="59"/>
      <c r="L938" s="59"/>
      <c r="M938" s="59"/>
      <c r="N938" s="59"/>
      <c r="O938" s="59"/>
      <c r="P938" s="59"/>
      <c r="Q938" s="59"/>
      <c r="R938" s="59"/>
      <c r="S938" s="59"/>
      <c r="T938" s="59"/>
      <c r="U938" s="59"/>
      <c r="V938" s="59"/>
      <c r="W938" s="59"/>
      <c r="X938" s="59"/>
      <c r="Y938" s="59"/>
      <c r="Z938" s="59"/>
    </row>
    <row r="939" spans="1:26" ht="15.75" customHeight="1">
      <c r="A939" s="187"/>
      <c r="B939" s="59"/>
      <c r="C939" s="59"/>
      <c r="D939" s="59"/>
      <c r="E939" s="59"/>
      <c r="F939" s="59"/>
      <c r="G939" s="59"/>
      <c r="H939" s="59"/>
      <c r="I939" s="59"/>
      <c r="J939" s="59"/>
      <c r="K939" s="59"/>
      <c r="L939" s="59"/>
      <c r="M939" s="59"/>
      <c r="N939" s="59"/>
      <c r="O939" s="59"/>
      <c r="P939" s="59"/>
      <c r="Q939" s="59"/>
      <c r="R939" s="59"/>
      <c r="S939" s="59"/>
      <c r="T939" s="59"/>
      <c r="U939" s="59"/>
      <c r="V939" s="59"/>
      <c r="W939" s="59"/>
      <c r="X939" s="59"/>
      <c r="Y939" s="59"/>
      <c r="Z939" s="59"/>
    </row>
    <row r="940" spans="1:26" ht="15.75" customHeight="1">
      <c r="A940" s="187"/>
      <c r="B940" s="59"/>
      <c r="C940" s="59"/>
      <c r="D940" s="59"/>
      <c r="E940" s="59"/>
      <c r="F940" s="59"/>
      <c r="G940" s="59"/>
      <c r="H940" s="59"/>
      <c r="I940" s="59"/>
      <c r="J940" s="59"/>
      <c r="K940" s="59"/>
      <c r="L940" s="59"/>
      <c r="M940" s="59"/>
      <c r="N940" s="59"/>
      <c r="O940" s="59"/>
      <c r="P940" s="59"/>
      <c r="Q940" s="59"/>
      <c r="R940" s="59"/>
      <c r="S940" s="59"/>
      <c r="T940" s="59"/>
      <c r="U940" s="59"/>
      <c r="V940" s="59"/>
      <c r="W940" s="59"/>
      <c r="X940" s="59"/>
      <c r="Y940" s="59"/>
      <c r="Z940" s="59"/>
    </row>
    <row r="941" spans="1:26" ht="15.75" customHeight="1">
      <c r="A941" s="187"/>
      <c r="B941" s="59"/>
      <c r="C941" s="59"/>
      <c r="D941" s="59"/>
      <c r="E941" s="59"/>
      <c r="F941" s="59"/>
      <c r="G941" s="59"/>
      <c r="H941" s="59"/>
      <c r="I941" s="59"/>
      <c r="J941" s="59"/>
      <c r="K941" s="59"/>
      <c r="L941" s="59"/>
      <c r="M941" s="59"/>
      <c r="N941" s="59"/>
      <c r="O941" s="59"/>
      <c r="P941" s="59"/>
      <c r="Q941" s="59"/>
      <c r="R941" s="59"/>
      <c r="S941" s="59"/>
      <c r="T941" s="59"/>
      <c r="U941" s="59"/>
      <c r="V941" s="59"/>
      <c r="W941" s="59"/>
      <c r="X941" s="59"/>
      <c r="Y941" s="59"/>
      <c r="Z941" s="59"/>
    </row>
    <row r="942" spans="1:26" ht="15.75" customHeight="1">
      <c r="A942" s="187"/>
      <c r="B942" s="59"/>
      <c r="C942" s="59"/>
      <c r="D942" s="59"/>
      <c r="E942" s="59"/>
      <c r="F942" s="59"/>
      <c r="G942" s="59"/>
      <c r="H942" s="59"/>
      <c r="I942" s="59"/>
      <c r="J942" s="59"/>
      <c r="K942" s="59"/>
      <c r="L942" s="59"/>
      <c r="M942" s="59"/>
      <c r="N942" s="59"/>
      <c r="O942" s="59"/>
      <c r="P942" s="59"/>
      <c r="Q942" s="59"/>
      <c r="R942" s="59"/>
      <c r="S942" s="59"/>
      <c r="T942" s="59"/>
      <c r="U942" s="59"/>
      <c r="V942" s="59"/>
      <c r="W942" s="59"/>
      <c r="X942" s="59"/>
      <c r="Y942" s="59"/>
      <c r="Z942" s="59"/>
    </row>
    <row r="943" spans="1:26" ht="15.75" customHeight="1">
      <c r="A943" s="187"/>
      <c r="B943" s="59"/>
      <c r="C943" s="59"/>
      <c r="D943" s="59"/>
      <c r="E943" s="59"/>
      <c r="F943" s="59"/>
      <c r="G943" s="59"/>
      <c r="H943" s="59"/>
      <c r="I943" s="59"/>
      <c r="J943" s="59"/>
      <c r="K943" s="59"/>
      <c r="L943" s="59"/>
      <c r="M943" s="59"/>
      <c r="N943" s="59"/>
      <c r="O943" s="59"/>
      <c r="P943" s="59"/>
      <c r="Q943" s="59"/>
      <c r="R943" s="59"/>
      <c r="S943" s="59"/>
      <c r="T943" s="59"/>
      <c r="U943" s="59"/>
      <c r="V943" s="59"/>
      <c r="W943" s="59"/>
      <c r="X943" s="59"/>
      <c r="Y943" s="59"/>
      <c r="Z943" s="59"/>
    </row>
    <row r="944" spans="1:26" ht="15.75" customHeight="1">
      <c r="A944" s="187"/>
      <c r="B944" s="59"/>
      <c r="C944" s="59"/>
      <c r="D944" s="59"/>
      <c r="E944" s="59"/>
      <c r="F944" s="59"/>
      <c r="G944" s="59"/>
      <c r="H944" s="59"/>
      <c r="I944" s="59"/>
      <c r="J944" s="59"/>
      <c r="K944" s="59"/>
      <c r="L944" s="59"/>
      <c r="M944" s="59"/>
      <c r="N944" s="59"/>
      <c r="O944" s="59"/>
      <c r="P944" s="59"/>
      <c r="Q944" s="59"/>
      <c r="R944" s="59"/>
      <c r="S944" s="59"/>
      <c r="T944" s="59"/>
      <c r="U944" s="59"/>
      <c r="V944" s="59"/>
      <c r="W944" s="59"/>
      <c r="X944" s="59"/>
      <c r="Y944" s="59"/>
      <c r="Z944" s="59"/>
    </row>
    <row r="945" spans="1:26" ht="15.75" customHeight="1">
      <c r="A945" s="187"/>
      <c r="B945" s="59"/>
      <c r="C945" s="59"/>
      <c r="D945" s="59"/>
      <c r="E945" s="59"/>
      <c r="F945" s="59"/>
      <c r="G945" s="59"/>
      <c r="H945" s="59"/>
      <c r="I945" s="59"/>
      <c r="J945" s="59"/>
      <c r="K945" s="59"/>
      <c r="L945" s="59"/>
      <c r="M945" s="59"/>
      <c r="N945" s="59"/>
      <c r="O945" s="59"/>
      <c r="P945" s="59"/>
      <c r="Q945" s="59"/>
      <c r="R945" s="59"/>
      <c r="S945" s="59"/>
      <c r="T945" s="59"/>
      <c r="U945" s="59"/>
      <c r="V945" s="59"/>
      <c r="W945" s="59"/>
      <c r="X945" s="59"/>
      <c r="Y945" s="59"/>
      <c r="Z945" s="59"/>
    </row>
    <row r="946" spans="1:26" ht="15.75" customHeight="1">
      <c r="A946" s="187"/>
      <c r="B946" s="59"/>
      <c r="C946" s="59"/>
      <c r="D946" s="59"/>
      <c r="E946" s="59"/>
      <c r="F946" s="59"/>
      <c r="G946" s="59"/>
      <c r="H946" s="59"/>
      <c r="I946" s="59"/>
      <c r="J946" s="59"/>
      <c r="K946" s="59"/>
      <c r="L946" s="59"/>
      <c r="M946" s="59"/>
      <c r="N946" s="59"/>
      <c r="O946" s="59"/>
      <c r="P946" s="59"/>
      <c r="Q946" s="59"/>
      <c r="R946" s="59"/>
      <c r="S946" s="59"/>
      <c r="T946" s="59"/>
      <c r="U946" s="59"/>
      <c r="V946" s="59"/>
      <c r="W946" s="59"/>
      <c r="X946" s="59"/>
      <c r="Y946" s="59"/>
      <c r="Z946" s="59"/>
    </row>
    <row r="947" spans="1:26" ht="15.75" customHeight="1">
      <c r="A947" s="187"/>
      <c r="B947" s="59"/>
      <c r="C947" s="59"/>
      <c r="D947" s="59"/>
      <c r="E947" s="59"/>
      <c r="F947" s="59"/>
      <c r="G947" s="59"/>
      <c r="H947" s="59"/>
      <c r="I947" s="59"/>
      <c r="J947" s="59"/>
      <c r="K947" s="59"/>
      <c r="L947" s="59"/>
      <c r="M947" s="59"/>
      <c r="N947" s="59"/>
      <c r="O947" s="59"/>
      <c r="P947" s="59"/>
      <c r="Q947" s="59"/>
      <c r="R947" s="59"/>
      <c r="S947" s="59"/>
      <c r="T947" s="59"/>
      <c r="U947" s="59"/>
      <c r="V947" s="59"/>
      <c r="W947" s="59"/>
      <c r="X947" s="59"/>
      <c r="Y947" s="59"/>
      <c r="Z947" s="59"/>
    </row>
    <row r="948" spans="1:26" ht="15.75" customHeight="1">
      <c r="A948" s="187"/>
      <c r="B948" s="59"/>
      <c r="C948" s="59"/>
      <c r="D948" s="59"/>
      <c r="E948" s="59"/>
      <c r="F948" s="59"/>
      <c r="G948" s="59"/>
      <c r="H948" s="59"/>
      <c r="I948" s="59"/>
      <c r="J948" s="59"/>
      <c r="K948" s="59"/>
      <c r="L948" s="59"/>
      <c r="M948" s="59"/>
      <c r="N948" s="59"/>
      <c r="O948" s="59"/>
      <c r="P948" s="59"/>
      <c r="Q948" s="59"/>
      <c r="R948" s="59"/>
      <c r="S948" s="59"/>
      <c r="T948" s="59"/>
      <c r="U948" s="59"/>
      <c r="V948" s="59"/>
      <c r="W948" s="59"/>
      <c r="X948" s="59"/>
      <c r="Y948" s="59"/>
      <c r="Z948" s="59"/>
    </row>
    <row r="949" spans="1:26" ht="15.75" customHeight="1">
      <c r="A949" s="187"/>
      <c r="B949" s="59"/>
      <c r="C949" s="59"/>
      <c r="D949" s="59"/>
      <c r="E949" s="59"/>
      <c r="F949" s="59"/>
      <c r="G949" s="59"/>
      <c r="H949" s="59"/>
      <c r="I949" s="59"/>
      <c r="J949" s="59"/>
      <c r="K949" s="59"/>
      <c r="L949" s="59"/>
      <c r="M949" s="59"/>
      <c r="N949" s="59"/>
      <c r="O949" s="59"/>
      <c r="P949" s="59"/>
      <c r="Q949" s="59"/>
      <c r="R949" s="59"/>
      <c r="S949" s="59"/>
      <c r="T949" s="59"/>
      <c r="U949" s="59"/>
      <c r="V949" s="59"/>
      <c r="W949" s="59"/>
      <c r="X949" s="59"/>
      <c r="Y949" s="59"/>
      <c r="Z949" s="59"/>
    </row>
    <row r="950" spans="1:26" ht="15.75" customHeight="1">
      <c r="A950" s="187"/>
      <c r="B950" s="59"/>
      <c r="C950" s="59"/>
      <c r="D950" s="59"/>
      <c r="E950" s="59"/>
      <c r="F950" s="59"/>
      <c r="G950" s="59"/>
      <c r="H950" s="59"/>
      <c r="I950" s="59"/>
      <c r="J950" s="59"/>
      <c r="K950" s="59"/>
      <c r="L950" s="59"/>
      <c r="M950" s="59"/>
      <c r="N950" s="59"/>
      <c r="O950" s="59"/>
      <c r="P950" s="59"/>
      <c r="Q950" s="59"/>
      <c r="R950" s="59"/>
      <c r="S950" s="59"/>
      <c r="T950" s="59"/>
      <c r="U950" s="59"/>
      <c r="V950" s="59"/>
      <c r="W950" s="59"/>
      <c r="X950" s="59"/>
      <c r="Y950" s="59"/>
      <c r="Z950" s="59"/>
    </row>
    <row r="951" spans="1:26" ht="15.75" customHeight="1">
      <c r="A951" s="187"/>
      <c r="B951" s="59"/>
      <c r="C951" s="59"/>
      <c r="D951" s="59"/>
      <c r="E951" s="59"/>
      <c r="F951" s="59"/>
      <c r="G951" s="59"/>
      <c r="H951" s="59"/>
      <c r="I951" s="59"/>
      <c r="J951" s="59"/>
      <c r="K951" s="59"/>
      <c r="L951" s="59"/>
      <c r="M951" s="59"/>
      <c r="N951" s="59"/>
      <c r="O951" s="59"/>
      <c r="P951" s="59"/>
      <c r="Q951" s="59"/>
      <c r="R951" s="59"/>
      <c r="S951" s="59"/>
      <c r="T951" s="59"/>
      <c r="U951" s="59"/>
      <c r="V951" s="59"/>
      <c r="W951" s="59"/>
      <c r="X951" s="59"/>
      <c r="Y951" s="59"/>
      <c r="Z951" s="59"/>
    </row>
    <row r="952" spans="1:26" ht="15.75" customHeight="1">
      <c r="A952" s="187"/>
      <c r="B952" s="59"/>
      <c r="C952" s="59"/>
      <c r="D952" s="59"/>
      <c r="E952" s="59"/>
      <c r="F952" s="59"/>
      <c r="G952" s="59"/>
      <c r="H952" s="59"/>
      <c r="I952" s="59"/>
      <c r="J952" s="59"/>
      <c r="K952" s="59"/>
      <c r="L952" s="59"/>
      <c r="M952" s="59"/>
      <c r="N952" s="59"/>
      <c r="O952" s="59"/>
      <c r="P952" s="59"/>
      <c r="Q952" s="59"/>
      <c r="R952" s="59"/>
      <c r="S952" s="59"/>
      <c r="T952" s="59"/>
      <c r="U952" s="59"/>
      <c r="V952" s="59"/>
      <c r="W952" s="59"/>
      <c r="X952" s="59"/>
      <c r="Y952" s="59"/>
      <c r="Z952" s="59"/>
    </row>
    <row r="953" spans="1:26" ht="15.75" customHeight="1">
      <c r="A953" s="187"/>
      <c r="B953" s="59"/>
      <c r="C953" s="59"/>
      <c r="D953" s="59"/>
      <c r="E953" s="59"/>
      <c r="F953" s="59"/>
      <c r="G953" s="59"/>
      <c r="H953" s="59"/>
      <c r="I953" s="59"/>
      <c r="J953" s="59"/>
      <c r="K953" s="59"/>
      <c r="L953" s="59"/>
      <c r="M953" s="59"/>
      <c r="N953" s="59"/>
      <c r="O953" s="59"/>
      <c r="P953" s="59"/>
      <c r="Q953" s="59"/>
      <c r="R953" s="59"/>
      <c r="S953" s="59"/>
      <c r="T953" s="59"/>
      <c r="U953" s="59"/>
      <c r="V953" s="59"/>
      <c r="W953" s="59"/>
      <c r="X953" s="59"/>
      <c r="Y953" s="59"/>
      <c r="Z953" s="59"/>
    </row>
    <row r="954" spans="1:26" ht="15.75" customHeight="1">
      <c r="A954" s="187"/>
      <c r="B954" s="59"/>
      <c r="C954" s="59"/>
      <c r="D954" s="59"/>
      <c r="E954" s="59"/>
      <c r="F954" s="59"/>
      <c r="G954" s="59"/>
      <c r="H954" s="59"/>
      <c r="I954" s="59"/>
      <c r="J954" s="59"/>
      <c r="K954" s="59"/>
      <c r="L954" s="59"/>
      <c r="M954" s="59"/>
      <c r="N954" s="59"/>
      <c r="O954" s="59"/>
      <c r="P954" s="59"/>
      <c r="Q954" s="59"/>
      <c r="R954" s="59"/>
      <c r="S954" s="59"/>
      <c r="T954" s="59"/>
      <c r="U954" s="59"/>
      <c r="V954" s="59"/>
      <c r="W954" s="59"/>
      <c r="X954" s="59"/>
      <c r="Y954" s="59"/>
      <c r="Z954" s="59"/>
    </row>
    <row r="955" spans="1:26" ht="15.75" customHeight="1">
      <c r="A955" s="187"/>
      <c r="B955" s="59"/>
      <c r="C955" s="59"/>
      <c r="D955" s="59"/>
      <c r="E955" s="59"/>
      <c r="F955" s="59"/>
      <c r="G955" s="59"/>
      <c r="H955" s="59"/>
      <c r="I955" s="59"/>
      <c r="J955" s="59"/>
      <c r="K955" s="59"/>
      <c r="L955" s="59"/>
      <c r="M955" s="59"/>
      <c r="N955" s="59"/>
      <c r="O955" s="59"/>
      <c r="P955" s="59"/>
      <c r="Q955" s="59"/>
      <c r="R955" s="59"/>
      <c r="S955" s="59"/>
      <c r="T955" s="59"/>
      <c r="U955" s="59"/>
      <c r="V955" s="59"/>
      <c r="W955" s="59"/>
      <c r="X955" s="59"/>
      <c r="Y955" s="59"/>
      <c r="Z955" s="59"/>
    </row>
    <row r="956" spans="1:26" ht="15.75" customHeight="1">
      <c r="A956" s="187"/>
      <c r="B956" s="59"/>
      <c r="C956" s="59"/>
      <c r="D956" s="59"/>
      <c r="E956" s="59"/>
      <c r="F956" s="59"/>
      <c r="G956" s="59"/>
      <c r="H956" s="59"/>
      <c r="I956" s="59"/>
      <c r="J956" s="59"/>
      <c r="K956" s="59"/>
      <c r="L956" s="59"/>
      <c r="M956" s="59"/>
      <c r="N956" s="59"/>
      <c r="O956" s="59"/>
      <c r="P956" s="59"/>
      <c r="Q956" s="59"/>
      <c r="R956" s="59"/>
      <c r="S956" s="59"/>
      <c r="T956" s="59"/>
      <c r="U956" s="59"/>
      <c r="V956" s="59"/>
      <c r="W956" s="59"/>
      <c r="X956" s="59"/>
      <c r="Y956" s="59"/>
      <c r="Z956" s="59"/>
    </row>
    <row r="957" spans="1:26" ht="15.75" customHeight="1">
      <c r="A957" s="187"/>
      <c r="B957" s="59"/>
      <c r="C957" s="59"/>
      <c r="D957" s="59"/>
      <c r="E957" s="59"/>
      <c r="F957" s="59"/>
      <c r="G957" s="59"/>
      <c r="H957" s="59"/>
      <c r="I957" s="59"/>
      <c r="J957" s="59"/>
      <c r="K957" s="59"/>
      <c r="L957" s="59"/>
      <c r="M957" s="59"/>
      <c r="N957" s="59"/>
      <c r="O957" s="59"/>
      <c r="P957" s="59"/>
      <c r="Q957" s="59"/>
      <c r="R957" s="59"/>
      <c r="S957" s="59"/>
      <c r="T957" s="59"/>
      <c r="U957" s="59"/>
      <c r="V957" s="59"/>
      <c r="W957" s="59"/>
      <c r="X957" s="59"/>
      <c r="Y957" s="59"/>
      <c r="Z957" s="59"/>
    </row>
    <row r="958" spans="1:26" ht="15.75" customHeight="1">
      <c r="A958" s="187"/>
      <c r="B958" s="59"/>
      <c r="C958" s="59"/>
      <c r="D958" s="59"/>
      <c r="E958" s="59"/>
      <c r="F958" s="59"/>
      <c r="G958" s="59"/>
      <c r="H958" s="59"/>
      <c r="I958" s="59"/>
      <c r="J958" s="59"/>
      <c r="K958" s="59"/>
      <c r="L958" s="59"/>
      <c r="M958" s="59"/>
      <c r="N958" s="59"/>
      <c r="O958" s="59"/>
      <c r="P958" s="59"/>
      <c r="Q958" s="59"/>
      <c r="R958" s="59"/>
      <c r="S958" s="59"/>
      <c r="T958" s="59"/>
      <c r="U958" s="59"/>
      <c r="V958" s="59"/>
      <c r="W958" s="59"/>
      <c r="X958" s="59"/>
      <c r="Y958" s="59"/>
      <c r="Z958" s="59"/>
    </row>
    <row r="959" spans="1:26" ht="15.75" customHeight="1">
      <c r="A959" s="187"/>
      <c r="B959" s="59"/>
      <c r="C959" s="59"/>
      <c r="D959" s="59"/>
      <c r="E959" s="59"/>
      <c r="F959" s="59"/>
      <c r="G959" s="59"/>
      <c r="H959" s="59"/>
      <c r="I959" s="59"/>
      <c r="J959" s="59"/>
      <c r="K959" s="59"/>
      <c r="L959" s="59"/>
      <c r="M959" s="59"/>
      <c r="N959" s="59"/>
      <c r="O959" s="59"/>
      <c r="P959" s="59"/>
      <c r="Q959" s="59"/>
      <c r="R959" s="59"/>
      <c r="S959" s="59"/>
      <c r="T959" s="59"/>
      <c r="U959" s="59"/>
      <c r="V959" s="59"/>
      <c r="W959" s="59"/>
      <c r="X959" s="59"/>
      <c r="Y959" s="59"/>
      <c r="Z959" s="59"/>
    </row>
    <row r="960" spans="1:26" ht="15.75" customHeight="1">
      <c r="A960" s="187"/>
      <c r="B960" s="59"/>
      <c r="C960" s="59"/>
      <c r="D960" s="59"/>
      <c r="E960" s="59"/>
      <c r="F960" s="59"/>
      <c r="G960" s="59"/>
      <c r="H960" s="59"/>
      <c r="I960" s="59"/>
      <c r="J960" s="59"/>
      <c r="K960" s="59"/>
      <c r="L960" s="59"/>
      <c r="M960" s="59"/>
      <c r="N960" s="59"/>
      <c r="O960" s="59"/>
      <c r="P960" s="59"/>
      <c r="Q960" s="59"/>
      <c r="R960" s="59"/>
      <c r="S960" s="59"/>
      <c r="T960" s="59"/>
      <c r="U960" s="59"/>
      <c r="V960" s="59"/>
      <c r="W960" s="59"/>
      <c r="X960" s="59"/>
      <c r="Y960" s="59"/>
      <c r="Z960" s="59"/>
    </row>
    <row r="961" spans="1:26" ht="15.75" customHeight="1">
      <c r="A961" s="187"/>
      <c r="B961" s="59"/>
      <c r="C961" s="59"/>
      <c r="D961" s="59"/>
      <c r="E961" s="59"/>
      <c r="F961" s="59"/>
      <c r="G961" s="59"/>
      <c r="H961" s="59"/>
      <c r="I961" s="59"/>
      <c r="J961" s="59"/>
      <c r="K961" s="59"/>
      <c r="L961" s="59"/>
      <c r="M961" s="59"/>
      <c r="N961" s="59"/>
      <c r="O961" s="59"/>
      <c r="P961" s="59"/>
      <c r="Q961" s="59"/>
      <c r="R961" s="59"/>
      <c r="S961" s="59"/>
      <c r="T961" s="59"/>
      <c r="U961" s="59"/>
      <c r="V961" s="59"/>
      <c r="W961" s="59"/>
      <c r="X961" s="59"/>
      <c r="Y961" s="59"/>
      <c r="Z961" s="59"/>
    </row>
    <row r="962" spans="1:26" ht="15.75" customHeight="1">
      <c r="A962" s="187"/>
      <c r="B962" s="59"/>
      <c r="C962" s="59"/>
      <c r="D962" s="59"/>
      <c r="E962" s="59"/>
      <c r="F962" s="59"/>
      <c r="G962" s="59"/>
      <c r="H962" s="59"/>
      <c r="I962" s="59"/>
      <c r="J962" s="59"/>
      <c r="K962" s="59"/>
      <c r="L962" s="59"/>
      <c r="M962" s="59"/>
      <c r="N962" s="59"/>
      <c r="O962" s="59"/>
      <c r="P962" s="59"/>
      <c r="Q962" s="59"/>
      <c r="R962" s="59"/>
      <c r="S962" s="59"/>
      <c r="T962" s="59"/>
      <c r="U962" s="59"/>
      <c r="V962" s="59"/>
      <c r="W962" s="59"/>
      <c r="X962" s="59"/>
      <c r="Y962" s="59"/>
      <c r="Z962" s="59"/>
    </row>
    <row r="963" spans="1:26" ht="15.75" customHeight="1">
      <c r="A963" s="187"/>
      <c r="B963" s="59"/>
      <c r="C963" s="59"/>
      <c r="D963" s="59"/>
      <c r="E963" s="59"/>
      <c r="F963" s="59"/>
      <c r="G963" s="59"/>
      <c r="H963" s="59"/>
      <c r="I963" s="59"/>
      <c r="J963" s="59"/>
      <c r="K963" s="59"/>
      <c r="L963" s="59"/>
      <c r="M963" s="59"/>
      <c r="N963" s="59"/>
      <c r="O963" s="59"/>
      <c r="P963" s="59"/>
      <c r="Q963" s="59"/>
      <c r="R963" s="59"/>
      <c r="S963" s="59"/>
      <c r="T963" s="59"/>
      <c r="U963" s="59"/>
      <c r="V963" s="59"/>
      <c r="W963" s="59"/>
      <c r="X963" s="59"/>
      <c r="Y963" s="59"/>
      <c r="Z963" s="59"/>
    </row>
    <row r="964" spans="1:26" ht="15.75" customHeight="1">
      <c r="A964" s="187"/>
      <c r="B964" s="59"/>
      <c r="C964" s="59"/>
      <c r="D964" s="59"/>
      <c r="E964" s="59"/>
      <c r="F964" s="59"/>
      <c r="G964" s="59"/>
      <c r="H964" s="59"/>
      <c r="I964" s="59"/>
      <c r="J964" s="59"/>
      <c r="K964" s="59"/>
      <c r="L964" s="59"/>
      <c r="M964" s="59"/>
      <c r="N964" s="59"/>
      <c r="O964" s="59"/>
      <c r="P964" s="59"/>
      <c r="Q964" s="59"/>
      <c r="R964" s="59"/>
      <c r="S964" s="59"/>
      <c r="T964" s="59"/>
      <c r="U964" s="59"/>
      <c r="V964" s="59"/>
      <c r="W964" s="59"/>
      <c r="X964" s="59"/>
      <c r="Y964" s="59"/>
      <c r="Z964" s="59"/>
    </row>
    <row r="965" spans="1:26" ht="15.75" customHeight="1">
      <c r="A965" s="187"/>
      <c r="B965" s="59"/>
      <c r="C965" s="59"/>
      <c r="D965" s="59"/>
      <c r="E965" s="59"/>
      <c r="F965" s="59"/>
      <c r="G965" s="59"/>
      <c r="H965" s="59"/>
      <c r="I965" s="59"/>
      <c r="J965" s="59"/>
      <c r="K965" s="59"/>
      <c r="L965" s="59"/>
      <c r="M965" s="59"/>
      <c r="N965" s="59"/>
      <c r="O965" s="59"/>
      <c r="P965" s="59"/>
      <c r="Q965" s="59"/>
      <c r="R965" s="59"/>
      <c r="S965" s="59"/>
      <c r="T965" s="59"/>
      <c r="U965" s="59"/>
      <c r="V965" s="59"/>
      <c r="W965" s="59"/>
      <c r="X965" s="59"/>
      <c r="Y965" s="59"/>
      <c r="Z965" s="59"/>
    </row>
    <row r="966" spans="1:26" ht="15.75" customHeight="1">
      <c r="A966" s="187"/>
      <c r="B966" s="59"/>
      <c r="C966" s="59"/>
      <c r="D966" s="59"/>
      <c r="E966" s="59"/>
      <c r="F966" s="59"/>
      <c r="G966" s="59"/>
      <c r="H966" s="59"/>
      <c r="I966" s="59"/>
      <c r="J966" s="59"/>
      <c r="K966" s="59"/>
      <c r="L966" s="59"/>
      <c r="M966" s="59"/>
      <c r="N966" s="59"/>
      <c r="O966" s="59"/>
      <c r="P966" s="59"/>
      <c r="Q966" s="59"/>
      <c r="R966" s="59"/>
      <c r="S966" s="59"/>
      <c r="T966" s="59"/>
      <c r="U966" s="59"/>
      <c r="V966" s="59"/>
      <c r="W966" s="59"/>
      <c r="X966" s="59"/>
      <c r="Y966" s="59"/>
      <c r="Z966" s="59"/>
    </row>
    <row r="967" spans="1:26" ht="15.75" customHeight="1">
      <c r="A967" s="187"/>
      <c r="B967" s="59"/>
      <c r="C967" s="59"/>
      <c r="D967" s="59"/>
      <c r="E967" s="59"/>
      <c r="F967" s="59"/>
      <c r="G967" s="59"/>
      <c r="H967" s="59"/>
      <c r="I967" s="59"/>
      <c r="J967" s="59"/>
      <c r="K967" s="59"/>
      <c r="L967" s="59"/>
      <c r="M967" s="59"/>
      <c r="N967" s="59"/>
      <c r="O967" s="59"/>
      <c r="P967" s="59"/>
      <c r="Q967" s="59"/>
      <c r="R967" s="59"/>
      <c r="S967" s="59"/>
      <c r="T967" s="59"/>
      <c r="U967" s="59"/>
      <c r="V967" s="59"/>
      <c r="W967" s="59"/>
      <c r="X967" s="59"/>
      <c r="Y967" s="59"/>
      <c r="Z967" s="59"/>
    </row>
    <row r="968" spans="1:26" ht="15.75" customHeight="1">
      <c r="A968" s="187"/>
      <c r="B968" s="59"/>
      <c r="C968" s="59"/>
      <c r="D968" s="59"/>
      <c r="E968" s="59"/>
      <c r="F968" s="59"/>
      <c r="G968" s="59"/>
      <c r="H968" s="59"/>
      <c r="I968" s="59"/>
      <c r="J968" s="59"/>
      <c r="K968" s="59"/>
      <c r="L968" s="59"/>
      <c r="M968" s="59"/>
      <c r="N968" s="59"/>
      <c r="O968" s="59"/>
      <c r="P968" s="59"/>
      <c r="Q968" s="59"/>
      <c r="R968" s="59"/>
      <c r="S968" s="59"/>
      <c r="T968" s="59"/>
      <c r="U968" s="59"/>
      <c r="V968" s="59"/>
      <c r="W968" s="59"/>
      <c r="X968" s="59"/>
      <c r="Y968" s="59"/>
      <c r="Z968" s="59"/>
    </row>
    <row r="969" spans="1:26" ht="15.75" customHeight="1">
      <c r="A969" s="187"/>
      <c r="B969" s="59"/>
      <c r="C969" s="59"/>
      <c r="D969" s="59"/>
      <c r="E969" s="59"/>
      <c r="F969" s="59"/>
      <c r="G969" s="59"/>
      <c r="H969" s="59"/>
      <c r="I969" s="59"/>
      <c r="J969" s="59"/>
      <c r="K969" s="59"/>
      <c r="L969" s="59"/>
      <c r="M969" s="59"/>
      <c r="N969" s="59"/>
      <c r="O969" s="59"/>
      <c r="P969" s="59"/>
      <c r="Q969" s="59"/>
      <c r="R969" s="59"/>
      <c r="S969" s="59"/>
      <c r="T969" s="59"/>
      <c r="U969" s="59"/>
      <c r="V969" s="59"/>
      <c r="W969" s="59"/>
      <c r="X969" s="59"/>
      <c r="Y969" s="59"/>
      <c r="Z969" s="59"/>
    </row>
    <row r="970" spans="1:26" ht="15.75" customHeight="1">
      <c r="A970" s="187"/>
      <c r="B970" s="59"/>
      <c r="C970" s="59"/>
      <c r="D970" s="59"/>
      <c r="E970" s="59"/>
      <c r="F970" s="59"/>
      <c r="G970" s="59"/>
      <c r="H970" s="59"/>
      <c r="I970" s="59"/>
      <c r="J970" s="59"/>
      <c r="K970" s="59"/>
      <c r="L970" s="59"/>
      <c r="M970" s="59"/>
      <c r="N970" s="59"/>
      <c r="O970" s="59"/>
      <c r="P970" s="59"/>
      <c r="Q970" s="59"/>
      <c r="R970" s="59"/>
      <c r="S970" s="59"/>
      <c r="T970" s="59"/>
      <c r="U970" s="59"/>
      <c r="V970" s="59"/>
      <c r="W970" s="59"/>
      <c r="X970" s="59"/>
      <c r="Y970" s="59"/>
      <c r="Z970" s="59"/>
    </row>
    <row r="971" spans="1:26" ht="15.75" customHeight="1">
      <c r="A971" s="187"/>
      <c r="B971" s="59"/>
      <c r="C971" s="59"/>
      <c r="D971" s="59"/>
      <c r="E971" s="59"/>
      <c r="F971" s="59"/>
      <c r="G971" s="59"/>
      <c r="H971" s="59"/>
      <c r="I971" s="59"/>
      <c r="J971" s="59"/>
      <c r="K971" s="59"/>
      <c r="L971" s="59"/>
      <c r="M971" s="59"/>
      <c r="N971" s="59"/>
      <c r="O971" s="59"/>
      <c r="P971" s="59"/>
      <c r="Q971" s="59"/>
      <c r="R971" s="59"/>
      <c r="S971" s="59"/>
      <c r="T971" s="59"/>
      <c r="U971" s="59"/>
      <c r="V971" s="59"/>
      <c r="W971" s="59"/>
      <c r="X971" s="59"/>
      <c r="Y971" s="59"/>
      <c r="Z971" s="59"/>
    </row>
    <row r="972" spans="1:26" ht="15.75" customHeight="1">
      <c r="A972" s="187"/>
      <c r="B972" s="59"/>
      <c r="C972" s="59"/>
      <c r="D972" s="59"/>
      <c r="E972" s="59"/>
      <c r="F972" s="59"/>
      <c r="G972" s="59"/>
      <c r="H972" s="59"/>
      <c r="I972" s="59"/>
      <c r="J972" s="59"/>
      <c r="K972" s="59"/>
      <c r="L972" s="59"/>
      <c r="M972" s="59"/>
      <c r="N972" s="59"/>
      <c r="O972" s="59"/>
      <c r="P972" s="59"/>
      <c r="Q972" s="59"/>
      <c r="R972" s="59"/>
      <c r="S972" s="59"/>
      <c r="T972" s="59"/>
      <c r="U972" s="59"/>
      <c r="V972" s="59"/>
      <c r="W972" s="59"/>
      <c r="X972" s="59"/>
      <c r="Y972" s="59"/>
      <c r="Z972" s="59"/>
    </row>
    <row r="973" spans="1:26" ht="15.75" customHeight="1">
      <c r="A973" s="187"/>
      <c r="B973" s="59"/>
      <c r="C973" s="59"/>
      <c r="D973" s="59"/>
      <c r="E973" s="59"/>
      <c r="F973" s="59"/>
      <c r="G973" s="59"/>
      <c r="H973" s="59"/>
      <c r="I973" s="59"/>
      <c r="J973" s="59"/>
      <c r="K973" s="59"/>
      <c r="L973" s="59"/>
      <c r="M973" s="59"/>
      <c r="N973" s="59"/>
      <c r="O973" s="59"/>
      <c r="P973" s="59"/>
      <c r="Q973" s="59"/>
      <c r="R973" s="59"/>
      <c r="S973" s="59"/>
      <c r="T973" s="59"/>
      <c r="U973" s="59"/>
      <c r="V973" s="59"/>
      <c r="W973" s="59"/>
      <c r="X973" s="59"/>
      <c r="Y973" s="59"/>
      <c r="Z973" s="59"/>
    </row>
    <row r="974" spans="1:26" ht="15.75" customHeight="1">
      <c r="A974" s="187"/>
      <c r="B974" s="59"/>
      <c r="C974" s="59"/>
      <c r="D974" s="59"/>
      <c r="E974" s="59"/>
      <c r="F974" s="59"/>
      <c r="G974" s="59"/>
      <c r="H974" s="59"/>
      <c r="I974" s="59"/>
      <c r="J974" s="59"/>
      <c r="K974" s="59"/>
      <c r="L974" s="59"/>
      <c r="M974" s="59"/>
      <c r="N974" s="59"/>
      <c r="O974" s="59"/>
      <c r="P974" s="59"/>
      <c r="Q974" s="59"/>
      <c r="R974" s="59"/>
      <c r="S974" s="59"/>
      <c r="T974" s="59"/>
      <c r="U974" s="59"/>
      <c r="V974" s="59"/>
      <c r="W974" s="59"/>
      <c r="X974" s="59"/>
      <c r="Y974" s="59"/>
      <c r="Z974" s="59"/>
    </row>
    <row r="975" spans="1:26" ht="15.75" customHeight="1">
      <c r="A975" s="187"/>
      <c r="B975" s="59"/>
      <c r="C975" s="59"/>
      <c r="D975" s="59"/>
      <c r="E975" s="59"/>
      <c r="F975" s="59"/>
      <c r="G975" s="59"/>
      <c r="H975" s="59"/>
      <c r="I975" s="59"/>
      <c r="J975" s="59"/>
      <c r="K975" s="59"/>
      <c r="L975" s="59"/>
      <c r="M975" s="59"/>
      <c r="N975" s="59"/>
      <c r="O975" s="59"/>
      <c r="P975" s="59"/>
      <c r="Q975" s="59"/>
      <c r="R975" s="59"/>
      <c r="S975" s="59"/>
      <c r="T975" s="59"/>
      <c r="U975" s="59"/>
      <c r="V975" s="59"/>
      <c r="W975" s="59"/>
      <c r="X975" s="59"/>
      <c r="Y975" s="59"/>
      <c r="Z975" s="59"/>
    </row>
    <row r="976" spans="1:26" ht="15.75" customHeight="1">
      <c r="A976" s="187"/>
      <c r="B976" s="59"/>
      <c r="C976" s="59"/>
      <c r="D976" s="59"/>
      <c r="E976" s="59"/>
      <c r="F976" s="59"/>
      <c r="G976" s="59"/>
      <c r="H976" s="59"/>
      <c r="I976" s="59"/>
      <c r="J976" s="59"/>
      <c r="K976" s="59"/>
      <c r="L976" s="59"/>
      <c r="M976" s="59"/>
      <c r="N976" s="59"/>
      <c r="O976" s="59"/>
      <c r="P976" s="59"/>
      <c r="Q976" s="59"/>
      <c r="R976" s="59"/>
      <c r="S976" s="59"/>
      <c r="T976" s="59"/>
      <c r="U976" s="59"/>
      <c r="V976" s="59"/>
      <c r="W976" s="59"/>
      <c r="X976" s="59"/>
      <c r="Y976" s="59"/>
      <c r="Z976" s="59"/>
    </row>
    <row r="977" spans="1:26" ht="15.75" customHeight="1">
      <c r="A977" s="187"/>
      <c r="B977" s="59"/>
      <c r="C977" s="59"/>
      <c r="D977" s="59"/>
      <c r="E977" s="59"/>
      <c r="F977" s="59"/>
      <c r="G977" s="59"/>
      <c r="H977" s="59"/>
      <c r="I977" s="59"/>
      <c r="J977" s="59"/>
      <c r="K977" s="59"/>
      <c r="L977" s="59"/>
      <c r="M977" s="59"/>
      <c r="N977" s="59"/>
      <c r="O977" s="59"/>
      <c r="P977" s="59"/>
      <c r="Q977" s="59"/>
      <c r="R977" s="59"/>
      <c r="S977" s="59"/>
      <c r="T977" s="59"/>
      <c r="U977" s="59"/>
      <c r="V977" s="59"/>
      <c r="W977" s="59"/>
      <c r="X977" s="59"/>
      <c r="Y977" s="59"/>
      <c r="Z977" s="59"/>
    </row>
    <row r="978" spans="1:26" ht="15.75" customHeight="1">
      <c r="A978" s="187"/>
      <c r="B978" s="59"/>
      <c r="C978" s="59"/>
      <c r="D978" s="59"/>
      <c r="E978" s="59"/>
      <c r="F978" s="59"/>
      <c r="G978" s="59"/>
      <c r="H978" s="59"/>
      <c r="I978" s="59"/>
      <c r="J978" s="59"/>
      <c r="K978" s="59"/>
      <c r="L978" s="59"/>
      <c r="M978" s="59"/>
      <c r="N978" s="59"/>
      <c r="O978" s="59"/>
      <c r="P978" s="59"/>
      <c r="Q978" s="59"/>
      <c r="R978" s="59"/>
      <c r="S978" s="59"/>
      <c r="T978" s="59"/>
      <c r="U978" s="59"/>
      <c r="V978" s="59"/>
      <c r="W978" s="59"/>
      <c r="X978" s="59"/>
      <c r="Y978" s="59"/>
      <c r="Z978" s="59"/>
    </row>
    <row r="979" spans="1:26" ht="15.75" customHeight="1">
      <c r="A979" s="187"/>
      <c r="B979" s="59"/>
      <c r="C979" s="59"/>
      <c r="D979" s="59"/>
      <c r="E979" s="59"/>
      <c r="F979" s="59"/>
      <c r="G979" s="59"/>
      <c r="H979" s="59"/>
      <c r="I979" s="59"/>
      <c r="J979" s="59"/>
      <c r="K979" s="59"/>
      <c r="L979" s="59"/>
      <c r="M979" s="59"/>
      <c r="N979" s="59"/>
      <c r="O979" s="59"/>
      <c r="P979" s="59"/>
      <c r="Q979" s="59"/>
      <c r="R979" s="59"/>
      <c r="S979" s="59"/>
      <c r="T979" s="59"/>
      <c r="U979" s="59"/>
      <c r="V979" s="59"/>
      <c r="W979" s="59"/>
      <c r="X979" s="59"/>
      <c r="Y979" s="59"/>
      <c r="Z979" s="59"/>
    </row>
    <row r="980" spans="1:26" ht="15.75" customHeight="1">
      <c r="A980" s="187"/>
      <c r="B980" s="59"/>
      <c r="C980" s="59"/>
      <c r="D980" s="59"/>
      <c r="E980" s="59"/>
      <c r="F980" s="59"/>
      <c r="G980" s="59"/>
      <c r="H980" s="59"/>
      <c r="I980" s="59"/>
      <c r="J980" s="59"/>
      <c r="K980" s="59"/>
      <c r="L980" s="59"/>
      <c r="M980" s="59"/>
      <c r="N980" s="59"/>
      <c r="O980" s="59"/>
      <c r="P980" s="59"/>
      <c r="Q980" s="59"/>
      <c r="R980" s="59"/>
      <c r="S980" s="59"/>
      <c r="T980" s="59"/>
      <c r="U980" s="59"/>
      <c r="V980" s="59"/>
      <c r="W980" s="59"/>
      <c r="X980" s="59"/>
      <c r="Y980" s="59"/>
      <c r="Z980" s="59"/>
    </row>
    <row r="981" spans="1:26" ht="15.75" customHeight="1">
      <c r="A981" s="187"/>
      <c r="B981" s="59"/>
      <c r="C981" s="59"/>
      <c r="D981" s="59"/>
      <c r="E981" s="59"/>
      <c r="F981" s="59"/>
      <c r="G981" s="59"/>
      <c r="H981" s="59"/>
      <c r="I981" s="59"/>
      <c r="J981" s="59"/>
      <c r="K981" s="59"/>
      <c r="L981" s="59"/>
      <c r="M981" s="59"/>
      <c r="N981" s="59"/>
      <c r="O981" s="59"/>
      <c r="P981" s="59"/>
      <c r="Q981" s="59"/>
      <c r="R981" s="59"/>
      <c r="S981" s="59"/>
      <c r="T981" s="59"/>
      <c r="U981" s="59"/>
      <c r="V981" s="59"/>
      <c r="W981" s="59"/>
      <c r="X981" s="59"/>
      <c r="Y981" s="59"/>
      <c r="Z981" s="59"/>
    </row>
    <row r="982" spans="1:26" ht="15.75" customHeight="1">
      <c r="A982" s="187"/>
      <c r="B982" s="59"/>
      <c r="C982" s="59"/>
      <c r="D982" s="59"/>
      <c r="E982" s="59"/>
      <c r="F982" s="59"/>
      <c r="G982" s="59"/>
      <c r="H982" s="59"/>
      <c r="I982" s="59"/>
      <c r="J982" s="59"/>
      <c r="K982" s="59"/>
      <c r="L982" s="59"/>
      <c r="M982" s="59"/>
      <c r="N982" s="59"/>
      <c r="O982" s="59"/>
      <c r="P982" s="59"/>
      <c r="Q982" s="59"/>
      <c r="R982" s="59"/>
      <c r="S982" s="59"/>
      <c r="T982" s="59"/>
      <c r="U982" s="59"/>
      <c r="V982" s="59"/>
      <c r="W982" s="59"/>
      <c r="X982" s="59"/>
      <c r="Y982" s="59"/>
      <c r="Z982" s="59"/>
    </row>
    <row r="983" spans="1:26" ht="15.75" customHeight="1">
      <c r="A983" s="187"/>
      <c r="B983" s="59"/>
      <c r="C983" s="59"/>
      <c r="D983" s="59"/>
      <c r="E983" s="59"/>
      <c r="F983" s="59"/>
      <c r="G983" s="59"/>
      <c r="H983" s="59"/>
      <c r="I983" s="59"/>
      <c r="J983" s="59"/>
      <c r="K983" s="59"/>
      <c r="L983" s="59"/>
      <c r="M983" s="59"/>
      <c r="N983" s="59"/>
      <c r="O983" s="59"/>
      <c r="P983" s="59"/>
      <c r="Q983" s="59"/>
      <c r="R983" s="59"/>
      <c r="S983" s="59"/>
      <c r="T983" s="59"/>
      <c r="U983" s="59"/>
      <c r="V983" s="59"/>
      <c r="W983" s="59"/>
      <c r="X983" s="59"/>
      <c r="Y983" s="59"/>
      <c r="Z983" s="59"/>
    </row>
    <row r="984" spans="1:26" ht="15.75" customHeight="1">
      <c r="A984" s="187"/>
      <c r="B984" s="59"/>
      <c r="C984" s="59"/>
      <c r="D984" s="59"/>
      <c r="E984" s="59"/>
      <c r="F984" s="59"/>
      <c r="G984" s="59"/>
      <c r="H984" s="59"/>
      <c r="I984" s="59"/>
      <c r="J984" s="59"/>
      <c r="K984" s="59"/>
      <c r="L984" s="59"/>
      <c r="M984" s="59"/>
      <c r="N984" s="59"/>
      <c r="O984" s="59"/>
      <c r="P984" s="59"/>
      <c r="Q984" s="59"/>
      <c r="R984" s="59"/>
      <c r="S984" s="59"/>
      <c r="T984" s="59"/>
      <c r="U984" s="59"/>
      <c r="V984" s="59"/>
      <c r="W984" s="59"/>
      <c r="X984" s="59"/>
      <c r="Y984" s="59"/>
      <c r="Z984" s="59"/>
    </row>
    <row r="985" spans="1:26" ht="15.75" customHeight="1">
      <c r="A985" s="187"/>
      <c r="B985" s="59"/>
      <c r="C985" s="59"/>
      <c r="D985" s="59"/>
      <c r="E985" s="59"/>
      <c r="F985" s="59"/>
      <c r="G985" s="59"/>
      <c r="H985" s="59"/>
      <c r="I985" s="59"/>
      <c r="J985" s="59"/>
      <c r="K985" s="59"/>
      <c r="L985" s="59"/>
      <c r="M985" s="59"/>
      <c r="N985" s="59"/>
      <c r="O985" s="59"/>
      <c r="P985" s="59"/>
      <c r="Q985" s="59"/>
      <c r="R985" s="59"/>
      <c r="S985" s="59"/>
      <c r="T985" s="59"/>
      <c r="U985" s="59"/>
      <c r="V985" s="59"/>
      <c r="W985" s="59"/>
      <c r="X985" s="59"/>
      <c r="Y985" s="59"/>
      <c r="Z985" s="59"/>
    </row>
    <row r="986" spans="1:26" ht="15.75" customHeight="1">
      <c r="A986" s="187"/>
      <c r="B986" s="59"/>
      <c r="C986" s="59"/>
      <c r="D986" s="59"/>
      <c r="E986" s="59"/>
      <c r="F986" s="59"/>
      <c r="G986" s="59"/>
      <c r="H986" s="59"/>
      <c r="I986" s="59"/>
      <c r="J986" s="59"/>
      <c r="K986" s="59"/>
      <c r="L986" s="59"/>
      <c r="M986" s="59"/>
      <c r="N986" s="59"/>
      <c r="O986" s="59"/>
      <c r="P986" s="59"/>
      <c r="Q986" s="59"/>
      <c r="R986" s="59"/>
      <c r="S986" s="59"/>
      <c r="T986" s="59"/>
      <c r="U986" s="59"/>
      <c r="V986" s="59"/>
      <c r="W986" s="59"/>
      <c r="X986" s="59"/>
      <c r="Y986" s="59"/>
      <c r="Z986" s="59"/>
    </row>
    <row r="987" spans="1:26" ht="15.75" customHeight="1">
      <c r="A987" s="187"/>
      <c r="B987" s="59"/>
      <c r="C987" s="59"/>
      <c r="D987" s="59"/>
      <c r="E987" s="59"/>
      <c r="F987" s="59"/>
      <c r="G987" s="59"/>
      <c r="H987" s="59"/>
      <c r="I987" s="59"/>
      <c r="J987" s="59"/>
      <c r="K987" s="59"/>
      <c r="L987" s="59"/>
      <c r="M987" s="59"/>
      <c r="N987" s="59"/>
      <c r="O987" s="59"/>
      <c r="P987" s="59"/>
      <c r="Q987" s="59"/>
      <c r="R987" s="59"/>
      <c r="S987" s="59"/>
      <c r="T987" s="59"/>
      <c r="U987" s="59"/>
      <c r="V987" s="59"/>
      <c r="W987" s="59"/>
      <c r="X987" s="59"/>
      <c r="Y987" s="59"/>
      <c r="Z987" s="59"/>
    </row>
    <row r="988" spans="1:26" ht="15.75" customHeight="1">
      <c r="A988" s="187"/>
      <c r="B988" s="59"/>
      <c r="C988" s="59"/>
      <c r="D988" s="59"/>
      <c r="E988" s="59"/>
      <c r="F988" s="59"/>
      <c r="G988" s="59"/>
      <c r="H988" s="59"/>
      <c r="I988" s="59"/>
      <c r="J988" s="59"/>
      <c r="K988" s="59"/>
      <c r="L988" s="59"/>
      <c r="M988" s="59"/>
      <c r="N988" s="59"/>
      <c r="O988" s="59"/>
      <c r="P988" s="59"/>
      <c r="Q988" s="59"/>
      <c r="R988" s="59"/>
      <c r="S988" s="59"/>
      <c r="T988" s="59"/>
      <c r="U988" s="59"/>
      <c r="V988" s="59"/>
      <c r="W988" s="59"/>
      <c r="X988" s="59"/>
      <c r="Y988" s="59"/>
      <c r="Z988" s="59"/>
    </row>
    <row r="989" spans="1:26" ht="15.75" customHeight="1">
      <c r="A989" s="187"/>
      <c r="B989" s="59"/>
      <c r="C989" s="59"/>
      <c r="D989" s="59"/>
      <c r="E989" s="59"/>
      <c r="F989" s="59"/>
      <c r="G989" s="59"/>
      <c r="H989" s="59"/>
      <c r="I989" s="59"/>
      <c r="J989" s="59"/>
      <c r="K989" s="59"/>
      <c r="L989" s="59"/>
      <c r="M989" s="59"/>
      <c r="N989" s="59"/>
      <c r="O989" s="59"/>
      <c r="P989" s="59"/>
      <c r="Q989" s="59"/>
      <c r="R989" s="59"/>
      <c r="S989" s="59"/>
      <c r="T989" s="59"/>
      <c r="U989" s="59"/>
      <c r="V989" s="59"/>
      <c r="W989" s="59"/>
      <c r="X989" s="59"/>
      <c r="Y989" s="59"/>
      <c r="Z989" s="59"/>
    </row>
    <row r="990" spans="1:26" ht="15.75" customHeight="1">
      <c r="A990" s="187"/>
      <c r="B990" s="59"/>
      <c r="C990" s="59"/>
      <c r="D990" s="59"/>
      <c r="E990" s="59"/>
      <c r="F990" s="59"/>
      <c r="G990" s="59"/>
      <c r="H990" s="59"/>
      <c r="I990" s="59"/>
      <c r="J990" s="59"/>
      <c r="K990" s="59"/>
      <c r="L990" s="59"/>
      <c r="M990" s="59"/>
      <c r="N990" s="59"/>
      <c r="O990" s="59"/>
      <c r="P990" s="59"/>
      <c r="Q990" s="59"/>
      <c r="R990" s="59"/>
      <c r="S990" s="59"/>
      <c r="T990" s="59"/>
      <c r="U990" s="59"/>
      <c r="V990" s="59"/>
      <c r="W990" s="59"/>
      <c r="X990" s="59"/>
      <c r="Y990" s="59"/>
      <c r="Z990" s="59"/>
    </row>
    <row r="991" spans="1:26" ht="15.75" customHeight="1">
      <c r="A991" s="187"/>
      <c r="B991" s="59"/>
      <c r="C991" s="59"/>
      <c r="D991" s="59"/>
      <c r="E991" s="59"/>
      <c r="F991" s="59"/>
      <c r="G991" s="59"/>
      <c r="H991" s="59"/>
      <c r="I991" s="59"/>
      <c r="J991" s="59"/>
      <c r="K991" s="59"/>
      <c r="L991" s="59"/>
      <c r="M991" s="59"/>
      <c r="N991" s="59"/>
      <c r="O991" s="59"/>
      <c r="P991" s="59"/>
      <c r="Q991" s="59"/>
      <c r="R991" s="59"/>
      <c r="S991" s="59"/>
      <c r="T991" s="59"/>
      <c r="U991" s="59"/>
      <c r="V991" s="59"/>
      <c r="W991" s="59"/>
      <c r="X991" s="59"/>
      <c r="Y991" s="59"/>
      <c r="Z991" s="59"/>
    </row>
    <row r="992" spans="1:26" ht="15.75" customHeight="1">
      <c r="A992" s="187"/>
      <c r="B992" s="59"/>
      <c r="C992" s="59"/>
      <c r="D992" s="59"/>
      <c r="E992" s="59"/>
      <c r="F992" s="59"/>
      <c r="G992" s="59"/>
      <c r="H992" s="59"/>
      <c r="I992" s="59"/>
      <c r="J992" s="59"/>
      <c r="K992" s="59"/>
      <c r="L992" s="59"/>
      <c r="M992" s="59"/>
      <c r="N992" s="59"/>
      <c r="O992" s="59"/>
      <c r="P992" s="59"/>
      <c r="Q992" s="59"/>
      <c r="R992" s="59"/>
      <c r="S992" s="59"/>
      <c r="T992" s="59"/>
      <c r="U992" s="59"/>
      <c r="V992" s="59"/>
      <c r="W992" s="59"/>
      <c r="X992" s="59"/>
      <c r="Y992" s="59"/>
      <c r="Z992" s="59"/>
    </row>
    <row r="993" spans="1:26" ht="15.75" customHeight="1">
      <c r="A993" s="187"/>
      <c r="B993" s="59"/>
      <c r="C993" s="59"/>
      <c r="D993" s="59"/>
      <c r="E993" s="59"/>
      <c r="F993" s="59"/>
      <c r="G993" s="59"/>
      <c r="H993" s="59"/>
      <c r="I993" s="59"/>
      <c r="J993" s="59"/>
      <c r="K993" s="59"/>
      <c r="L993" s="59"/>
      <c r="M993" s="59"/>
      <c r="N993" s="59"/>
      <c r="O993" s="59"/>
      <c r="P993" s="59"/>
      <c r="Q993" s="59"/>
      <c r="R993" s="59"/>
      <c r="S993" s="59"/>
      <c r="T993" s="59"/>
      <c r="U993" s="59"/>
      <c r="V993" s="59"/>
      <c r="W993" s="59"/>
      <c r="X993" s="59"/>
      <c r="Y993" s="59"/>
      <c r="Z993" s="59"/>
    </row>
    <row r="994" spans="1:26" ht="15.75" customHeight="1">
      <c r="A994" s="187"/>
      <c r="B994" s="59"/>
      <c r="C994" s="59"/>
      <c r="D994" s="59"/>
      <c r="E994" s="59"/>
      <c r="F994" s="59"/>
      <c r="G994" s="59"/>
      <c r="H994" s="59"/>
      <c r="I994" s="59"/>
      <c r="J994" s="59"/>
      <c r="K994" s="59"/>
      <c r="L994" s="59"/>
      <c r="M994" s="59"/>
      <c r="N994" s="59"/>
      <c r="O994" s="59"/>
      <c r="P994" s="59"/>
      <c r="Q994" s="59"/>
      <c r="R994" s="59"/>
      <c r="S994" s="59"/>
      <c r="T994" s="59"/>
      <c r="U994" s="59"/>
      <c r="V994" s="59"/>
      <c r="W994" s="59"/>
      <c r="X994" s="59"/>
      <c r="Y994" s="59"/>
      <c r="Z994" s="59"/>
    </row>
    <row r="995" spans="1:26" ht="15.75" customHeight="1">
      <c r="A995" s="187"/>
      <c r="B995" s="59"/>
      <c r="C995" s="59"/>
      <c r="D995" s="59"/>
      <c r="E995" s="59"/>
      <c r="F995" s="59"/>
      <c r="G995" s="59"/>
      <c r="H995" s="59"/>
      <c r="I995" s="59"/>
      <c r="J995" s="59"/>
      <c r="K995" s="59"/>
      <c r="L995" s="59"/>
      <c r="M995" s="59"/>
      <c r="N995" s="59"/>
      <c r="O995" s="59"/>
      <c r="P995" s="59"/>
      <c r="Q995" s="59"/>
      <c r="R995" s="59"/>
      <c r="S995" s="59"/>
      <c r="T995" s="59"/>
      <c r="U995" s="59"/>
      <c r="V995" s="59"/>
      <c r="W995" s="59"/>
      <c r="X995" s="59"/>
      <c r="Y995" s="59"/>
      <c r="Z995" s="59"/>
    </row>
    <row r="996" spans="1:26" ht="15.75" customHeight="1">
      <c r="A996" s="187"/>
      <c r="B996" s="59"/>
      <c r="C996" s="59"/>
      <c r="D996" s="59"/>
      <c r="E996" s="59"/>
      <c r="F996" s="59"/>
      <c r="G996" s="59"/>
      <c r="H996" s="59"/>
      <c r="I996" s="59"/>
      <c r="J996" s="59"/>
      <c r="K996" s="59"/>
      <c r="L996" s="59"/>
      <c r="M996" s="59"/>
      <c r="N996" s="59"/>
      <c r="O996" s="59"/>
      <c r="P996" s="59"/>
      <c r="Q996" s="59"/>
      <c r="R996" s="59"/>
      <c r="S996" s="59"/>
      <c r="T996" s="59"/>
      <c r="U996" s="59"/>
      <c r="V996" s="59"/>
      <c r="W996" s="59"/>
      <c r="X996" s="59"/>
      <c r="Y996" s="59"/>
      <c r="Z996" s="59"/>
    </row>
    <row r="997" spans="1:26" ht="15.75" customHeight="1">
      <c r="A997" s="187"/>
      <c r="B997" s="59"/>
      <c r="C997" s="59"/>
      <c r="D997" s="59"/>
      <c r="E997" s="59"/>
      <c r="F997" s="59"/>
      <c r="G997" s="59"/>
      <c r="H997" s="59"/>
      <c r="I997" s="59"/>
      <c r="J997" s="59"/>
      <c r="K997" s="59"/>
      <c r="L997" s="59"/>
      <c r="M997" s="59"/>
      <c r="N997" s="59"/>
      <c r="O997" s="59"/>
      <c r="P997" s="59"/>
      <c r="Q997" s="59"/>
      <c r="R997" s="59"/>
      <c r="S997" s="59"/>
      <c r="T997" s="59"/>
      <c r="U997" s="59"/>
      <c r="V997" s="59"/>
      <c r="W997" s="59"/>
      <c r="X997" s="59"/>
      <c r="Y997" s="59"/>
      <c r="Z997" s="59"/>
    </row>
    <row r="998" spans="1:26" ht="15.75" customHeight="1">
      <c r="A998" s="187"/>
      <c r="B998" s="59"/>
      <c r="C998" s="59"/>
      <c r="D998" s="59"/>
      <c r="E998" s="59"/>
      <c r="F998" s="59"/>
      <c r="G998" s="59"/>
      <c r="H998" s="59"/>
      <c r="I998" s="59"/>
      <c r="J998" s="59"/>
      <c r="K998" s="59"/>
      <c r="L998" s="59"/>
      <c r="M998" s="59"/>
      <c r="N998" s="59"/>
      <c r="O998" s="59"/>
      <c r="P998" s="59"/>
      <c r="Q998" s="59"/>
      <c r="R998" s="59"/>
      <c r="S998" s="59"/>
      <c r="T998" s="59"/>
      <c r="U998" s="59"/>
      <c r="V998" s="59"/>
      <c r="W998" s="59"/>
      <c r="X998" s="59"/>
      <c r="Y998" s="59"/>
      <c r="Z998" s="59"/>
    </row>
    <row r="999" spans="1:26" ht="15.75" customHeight="1">
      <c r="A999" s="187"/>
      <c r="B999" s="59"/>
      <c r="C999" s="59"/>
      <c r="D999" s="59"/>
      <c r="E999" s="59"/>
      <c r="F999" s="59"/>
      <c r="G999" s="59"/>
      <c r="H999" s="59"/>
      <c r="I999" s="59"/>
      <c r="J999" s="59"/>
      <c r="K999" s="59"/>
      <c r="L999" s="59"/>
      <c r="M999" s="59"/>
      <c r="N999" s="59"/>
      <c r="O999" s="59"/>
      <c r="P999" s="59"/>
      <c r="Q999" s="59"/>
      <c r="R999" s="59"/>
      <c r="S999" s="59"/>
      <c r="T999" s="59"/>
      <c r="U999" s="59"/>
      <c r="V999" s="59"/>
      <c r="W999" s="59"/>
      <c r="X999" s="59"/>
      <c r="Y999" s="59"/>
      <c r="Z999" s="59"/>
    </row>
    <row r="1000" spans="1:26" ht="15.75" customHeight="1">
      <c r="A1000" s="187"/>
      <c r="B1000" s="59"/>
      <c r="C1000" s="59"/>
      <c r="D1000" s="59"/>
      <c r="E1000" s="59"/>
      <c r="F1000" s="59"/>
      <c r="G1000" s="59"/>
      <c r="H1000" s="59"/>
      <c r="I1000" s="59"/>
      <c r="J1000" s="59"/>
      <c r="K1000" s="59"/>
      <c r="L1000" s="59"/>
      <c r="M1000" s="59"/>
      <c r="N1000" s="59"/>
      <c r="O1000" s="59"/>
      <c r="P1000" s="59"/>
      <c r="Q1000" s="59"/>
      <c r="R1000" s="59"/>
      <c r="S1000" s="59"/>
      <c r="T1000" s="59"/>
      <c r="U1000" s="59"/>
      <c r="V1000" s="59"/>
      <c r="W1000" s="59"/>
      <c r="X1000" s="59"/>
      <c r="Y1000" s="59"/>
      <c r="Z1000" s="59"/>
    </row>
    <row r="1001" spans="1:26" ht="15.75" customHeight="1">
      <c r="A1001" s="187"/>
      <c r="B1001" s="59"/>
      <c r="C1001" s="59"/>
      <c r="D1001" s="59"/>
      <c r="E1001" s="59"/>
      <c r="F1001" s="59"/>
      <c r="G1001" s="59"/>
      <c r="H1001" s="59"/>
      <c r="I1001" s="59"/>
      <c r="J1001" s="59"/>
      <c r="K1001" s="59"/>
      <c r="L1001" s="59"/>
      <c r="M1001" s="59"/>
      <c r="N1001" s="59"/>
      <c r="O1001" s="59"/>
      <c r="P1001" s="59"/>
      <c r="Q1001" s="59"/>
      <c r="R1001" s="59"/>
      <c r="S1001" s="59"/>
      <c r="T1001" s="59"/>
      <c r="U1001" s="59"/>
      <c r="V1001" s="59"/>
      <c r="W1001" s="59"/>
      <c r="X1001" s="59"/>
      <c r="Y1001" s="59"/>
      <c r="Z1001" s="59"/>
    </row>
    <row r="1002" spans="1:26" ht="15.75" customHeight="1">
      <c r="A1002" s="187"/>
      <c r="B1002" s="59"/>
      <c r="C1002" s="59"/>
      <c r="D1002" s="59"/>
      <c r="E1002" s="59"/>
      <c r="F1002" s="59"/>
      <c r="G1002" s="59"/>
      <c r="H1002" s="59"/>
      <c r="I1002" s="59"/>
      <c r="J1002" s="59"/>
      <c r="K1002" s="59"/>
      <c r="L1002" s="59"/>
      <c r="M1002" s="59"/>
      <c r="N1002" s="59"/>
      <c r="O1002" s="59"/>
      <c r="P1002" s="59"/>
      <c r="Q1002" s="59"/>
      <c r="R1002" s="59"/>
      <c r="S1002" s="59"/>
      <c r="T1002" s="59"/>
      <c r="U1002" s="59"/>
      <c r="V1002" s="59"/>
      <c r="W1002" s="59"/>
      <c r="X1002" s="59"/>
      <c r="Y1002" s="59"/>
      <c r="Z1002" s="59"/>
    </row>
    <row r="1003" spans="1:26" ht="15.75" customHeight="1">
      <c r="A1003" s="187"/>
      <c r="B1003" s="59"/>
      <c r="C1003" s="59"/>
      <c r="D1003" s="59"/>
      <c r="E1003" s="59"/>
      <c r="F1003" s="59"/>
      <c r="G1003" s="59"/>
      <c r="H1003" s="59"/>
      <c r="I1003" s="59"/>
      <c r="J1003" s="59"/>
      <c r="K1003" s="59"/>
      <c r="L1003" s="59"/>
      <c r="M1003" s="59"/>
      <c r="N1003" s="59"/>
      <c r="O1003" s="59"/>
      <c r="P1003" s="59"/>
      <c r="Q1003" s="59"/>
      <c r="R1003" s="59"/>
      <c r="S1003" s="59"/>
      <c r="T1003" s="59"/>
      <c r="U1003" s="59"/>
      <c r="V1003" s="59"/>
      <c r="W1003" s="59"/>
      <c r="X1003" s="59"/>
      <c r="Y1003" s="59"/>
      <c r="Z1003" s="59"/>
    </row>
    <row r="1004" spans="1:26" ht="15.75" customHeight="1">
      <c r="A1004" s="187"/>
      <c r="B1004" s="59"/>
      <c r="C1004" s="59"/>
      <c r="D1004" s="59"/>
      <c r="E1004" s="59"/>
      <c r="F1004" s="59"/>
      <c r="G1004" s="59"/>
      <c r="H1004" s="59"/>
      <c r="I1004" s="59"/>
      <c r="J1004" s="59"/>
      <c r="K1004" s="59"/>
      <c r="L1004" s="59"/>
      <c r="M1004" s="59"/>
      <c r="N1004" s="59"/>
      <c r="O1004" s="59"/>
      <c r="P1004" s="59"/>
      <c r="Q1004" s="59"/>
      <c r="R1004" s="59"/>
      <c r="S1004" s="59"/>
      <c r="T1004" s="59"/>
      <c r="U1004" s="59"/>
      <c r="V1004" s="59"/>
      <c r="W1004" s="59"/>
      <c r="X1004" s="59"/>
      <c r="Y1004" s="59"/>
      <c r="Z1004" s="59"/>
    </row>
  </sheetData>
  <mergeCells count="1">
    <mergeCell ref="B1:G1"/>
  </mergeCells>
  <pageMargins left="0.70866141732283472" right="0.70866141732283472" top="0.59055118110236227" bottom="0.39370078740157483" header="0" footer="0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000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H1" sqref="H1:M1048576"/>
    </sheetView>
  </sheetViews>
  <sheetFormatPr defaultColWidth="14.42578125" defaultRowHeight="15" customHeight="1"/>
  <cols>
    <col min="1" max="1" width="9.28515625" customWidth="1"/>
    <col min="2" max="2" width="41.85546875" customWidth="1"/>
    <col min="3" max="4" width="17.7109375" customWidth="1"/>
    <col min="5" max="7" width="15.85546875" customWidth="1"/>
    <col min="8" max="13" width="8.7109375" hidden="1" customWidth="1"/>
    <col min="14" max="28" width="8.7109375" customWidth="1"/>
  </cols>
  <sheetData>
    <row r="1" spans="1:28" ht="24" customHeight="1">
      <c r="A1" s="321" t="s">
        <v>3153</v>
      </c>
      <c r="B1" s="309"/>
      <c r="C1" s="309"/>
      <c r="D1" s="309"/>
      <c r="E1" s="309"/>
      <c r="F1" s="309"/>
      <c r="G1" s="309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6"/>
      <c r="X1" s="186"/>
      <c r="Y1" s="186"/>
      <c r="Z1" s="186"/>
      <c r="AA1" s="186"/>
      <c r="AB1" s="186"/>
    </row>
    <row r="2" spans="1:28" ht="24" customHeight="1">
      <c r="A2" s="106"/>
      <c r="B2" s="106"/>
      <c r="C2" s="106"/>
      <c r="D2" s="106"/>
      <c r="E2" s="106"/>
      <c r="F2" s="106"/>
      <c r="G2" s="106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6"/>
      <c r="X2" s="186"/>
      <c r="Y2" s="186"/>
      <c r="Z2" s="186"/>
      <c r="AA2" s="186"/>
      <c r="AB2" s="186"/>
    </row>
    <row r="3" spans="1:28">
      <c r="A3" s="187"/>
      <c r="B3" s="188"/>
      <c r="C3" s="188"/>
      <c r="D3" s="188"/>
      <c r="G3" s="31" t="s">
        <v>53</v>
      </c>
    </row>
    <row r="4" spans="1:28" ht="25.5">
      <c r="A4" s="115" t="s">
        <v>3154</v>
      </c>
      <c r="B4" s="115" t="s">
        <v>3155</v>
      </c>
      <c r="C4" s="115" t="s">
        <v>57</v>
      </c>
      <c r="D4" s="115" t="s">
        <v>58</v>
      </c>
      <c r="E4" s="115" t="s">
        <v>59</v>
      </c>
      <c r="F4" s="115" t="s">
        <v>60</v>
      </c>
      <c r="G4" s="115" t="s">
        <v>61</v>
      </c>
    </row>
    <row r="5" spans="1:28" ht="28.5" customHeight="1">
      <c r="A5" s="189"/>
      <c r="B5" s="189" t="s">
        <v>3156</v>
      </c>
      <c r="C5" s="190">
        <f>+C6+C15+C21+C28+C38+C45+C52+C59+C66+C75</f>
        <v>46177827.82002569</v>
      </c>
      <c r="D5" s="190">
        <f>+D6+D15+D21+D28+D38+D45+D52+D59+D66+D75</f>
        <v>70275906.939513892</v>
      </c>
      <c r="E5" s="190">
        <f>+E6+E15+E21+E28+E38+E45+E52+E59+E66+E75</f>
        <v>74749068.994287908</v>
      </c>
      <c r="F5" s="190">
        <f>+F6+F15+F21+F28+F38+F45+F52+F59+F66+F75</f>
        <v>58500293.022696465</v>
      </c>
      <c r="G5" s="190">
        <f>+G6+G15+G21+G28+G38+G45+G52+G59+G66+G75</f>
        <v>52099929.651227593</v>
      </c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</row>
    <row r="6" spans="1:28">
      <c r="A6" s="191">
        <v>1</v>
      </c>
      <c r="B6" s="123" t="s">
        <v>3157</v>
      </c>
      <c r="C6" s="192">
        <f>SUM(C7:C14)</f>
        <v>46177827.82002569</v>
      </c>
      <c r="D6" s="192">
        <f>SUM(D7:D14)</f>
        <v>70275906.939513892</v>
      </c>
      <c r="E6" s="192">
        <f>SUM(E7:E14)</f>
        <v>74749068.994287908</v>
      </c>
      <c r="F6" s="192">
        <f>SUM(F7:F14)</f>
        <v>58500293.022696465</v>
      </c>
      <c r="G6" s="192">
        <f>SUM(G7:G14)</f>
        <v>52099929.651227593</v>
      </c>
      <c r="H6" s="158" t="str">
        <f>'OPĆI DIO'!$C$1</f>
        <v>3041 INSTITUT RUĐER BOŠKOVIĆ</v>
      </c>
    </row>
    <row r="7" spans="1:28" ht="25.5">
      <c r="A7" s="193">
        <v>11</v>
      </c>
      <c r="B7" s="118" t="s">
        <v>3158</v>
      </c>
      <c r="C7" s="194"/>
      <c r="D7" s="194"/>
      <c r="E7" s="194">
        <f>SUMIF('Unos rashoda i izdataka'!$R$3:$R$501,'A.3 RASHODI FUNK'!$A7,'Unos rashoda i izdataka'!J$3:J$501)+SUMIF('Unos rashoda P4'!$T$3:$T$501,'A.3 RASHODI FUNK'!$A7,'Unos rashoda P4'!H$3:H$501)</f>
        <v>0</v>
      </c>
      <c r="F7" s="194">
        <f>SUMIF('Unos rashoda i izdataka'!$R$3:$R$501,'A.3 RASHODI FUNK'!$A7,'Unos rashoda i izdataka'!K$3:K$501)+SUMIF('Unos rashoda P4'!$T$3:$T$501,'A.3 RASHODI FUNK'!$A7,'Unos rashoda P4'!I$3:I$501)</f>
        <v>0</v>
      </c>
      <c r="G7" s="194">
        <f>SUMIF('Unos rashoda i izdataka'!$R$3:$R$501,'A.3 RASHODI FUNK'!$A7,'Unos rashoda i izdataka'!L$3:L$501)+SUMIF('Unos rashoda P4'!$T$3:$T$501,'A.3 RASHODI FUNK'!$A7,'Unos rashoda P4'!J$3:J$501)</f>
        <v>0</v>
      </c>
      <c r="H7" s="158" t="str">
        <f>'OPĆI DIO'!$C$1</f>
        <v>3041 INSTITUT RUĐER BOŠKOVIĆ</v>
      </c>
    </row>
    <row r="8" spans="1:28">
      <c r="A8" s="193">
        <v>12</v>
      </c>
      <c r="B8" s="118" t="s">
        <v>3159</v>
      </c>
      <c r="C8" s="194"/>
      <c r="D8" s="194"/>
      <c r="E8" s="194">
        <f>SUMIF('Unos rashoda i izdataka'!$R$3:$R$501,'A.3 RASHODI FUNK'!$A8,'Unos rashoda i izdataka'!J$3:J$501)+SUMIF('Unos rashoda P4'!$T$3:$T$501,'A.3 RASHODI FUNK'!$A8,'Unos rashoda P4'!H$3:H$501)</f>
        <v>0</v>
      </c>
      <c r="F8" s="194">
        <f>SUMIF('Unos rashoda i izdataka'!$R$3:$R$501,'A.3 RASHODI FUNK'!$A8,'Unos rashoda i izdataka'!K$3:K$501)+SUMIF('Unos rashoda P4'!$T$3:$T$501,'A.3 RASHODI FUNK'!$A8,'Unos rashoda P4'!I$3:I$501)</f>
        <v>0</v>
      </c>
      <c r="G8" s="194">
        <f>SUMIF('Unos rashoda i izdataka'!$R$3:$R$501,'A.3 RASHODI FUNK'!$A8,'Unos rashoda i izdataka'!L$3:L$501)+SUMIF('Unos rashoda P4'!$T$3:$T$501,'A.3 RASHODI FUNK'!$A8,'Unos rashoda P4'!J$3:J$501)</f>
        <v>0</v>
      </c>
      <c r="H8" s="158" t="str">
        <f>'OPĆI DIO'!$C$1</f>
        <v>3041 INSTITUT RUĐER BOŠKOVIĆ</v>
      </c>
    </row>
    <row r="9" spans="1:28">
      <c r="A9" s="193">
        <v>13</v>
      </c>
      <c r="B9" s="118" t="s">
        <v>3160</v>
      </c>
      <c r="C9" s="194"/>
      <c r="D9" s="194"/>
      <c r="E9" s="194">
        <f>SUMIF('Unos rashoda i izdataka'!$R$3:$R$501,'A.3 RASHODI FUNK'!$A9,'Unos rashoda i izdataka'!J$3:J$501)+SUMIF('Unos rashoda P4'!$T$3:$T$501,'A.3 RASHODI FUNK'!$A9,'Unos rashoda P4'!H$3:H$501)</f>
        <v>0</v>
      </c>
      <c r="F9" s="194">
        <f>SUMIF('Unos rashoda i izdataka'!$R$3:$R$501,'A.3 RASHODI FUNK'!$A9,'Unos rashoda i izdataka'!K$3:K$501)+SUMIF('Unos rashoda P4'!$T$3:$T$501,'A.3 RASHODI FUNK'!$A9,'Unos rashoda P4'!I$3:I$501)</f>
        <v>0</v>
      </c>
      <c r="G9" s="194">
        <f>SUMIF('Unos rashoda i izdataka'!$R$3:$R$501,'A.3 RASHODI FUNK'!$A9,'Unos rashoda i izdataka'!L$3:L$501)+SUMIF('Unos rashoda P4'!$T$3:$T$501,'A.3 RASHODI FUNK'!$A9,'Unos rashoda P4'!J$3:J$501)</f>
        <v>0</v>
      </c>
      <c r="H9" s="158" t="str">
        <f>'OPĆI DIO'!$C$1</f>
        <v>3041 INSTITUT RUĐER BOŠKOVIĆ</v>
      </c>
    </row>
    <row r="10" spans="1:28">
      <c r="A10" s="193">
        <v>14</v>
      </c>
      <c r="B10" s="118" t="s">
        <v>3161</v>
      </c>
      <c r="C10" s="194"/>
      <c r="D10" s="194"/>
      <c r="E10" s="194">
        <f>SUMIF('Unos rashoda i izdataka'!$R$3:$R$501,'A.3 RASHODI FUNK'!$A10,'Unos rashoda i izdataka'!J$3:J$501)+SUMIF('Unos rashoda P4'!$T$3:$T$501,'A.3 RASHODI FUNK'!$A10,'Unos rashoda P4'!H$3:H$501)</f>
        <v>0</v>
      </c>
      <c r="F10" s="194">
        <f>SUMIF('Unos rashoda i izdataka'!$R$3:$R$501,'A.3 RASHODI FUNK'!$A10,'Unos rashoda i izdataka'!K$3:K$501)+SUMIF('Unos rashoda P4'!$T$3:$T$501,'A.3 RASHODI FUNK'!$A10,'Unos rashoda P4'!I$3:I$501)</f>
        <v>0</v>
      </c>
      <c r="G10" s="194">
        <f>SUMIF('Unos rashoda i izdataka'!$R$3:$R$501,'A.3 RASHODI FUNK'!$A10,'Unos rashoda i izdataka'!L$3:L$501)+SUMIF('Unos rashoda P4'!$T$3:$T$501,'A.3 RASHODI FUNK'!$A10,'Unos rashoda P4'!J$3:J$501)</f>
        <v>0</v>
      </c>
      <c r="H10" s="158" t="str">
        <f>'OPĆI DIO'!$C$1</f>
        <v>3041 INSTITUT RUĐER BOŠKOVIĆ</v>
      </c>
    </row>
    <row r="11" spans="1:28">
      <c r="A11" s="193">
        <v>15</v>
      </c>
      <c r="B11" s="118" t="s">
        <v>636</v>
      </c>
      <c r="C11" s="194">
        <v>46177827.82002569</v>
      </c>
      <c r="D11" s="194">
        <v>70275906.939513892</v>
      </c>
      <c r="E11" s="194">
        <f>SUMIF('Unos rashoda i izdataka'!$R$3:$R$501,'A.3 RASHODI FUNK'!$A11,'Unos rashoda i izdataka'!J$3:J$501)+SUMIF('Unos rashoda P4'!$T$3:$T$501,'A.3 RASHODI FUNK'!$A11,'Unos rashoda P4'!H$3:H$501)</f>
        <v>74749068.994287908</v>
      </c>
      <c r="F11" s="194">
        <f>SUMIF('Unos rashoda i izdataka'!$R$3:$R$501,'A.3 RASHODI FUNK'!$A11,'Unos rashoda i izdataka'!K$3:K$501)+SUMIF('Unos rashoda P4'!$T$3:$T$501,'A.3 RASHODI FUNK'!$A11,'Unos rashoda P4'!I$3:I$501)</f>
        <v>58500293.022696465</v>
      </c>
      <c r="G11" s="194">
        <f>SUMIF('Unos rashoda i izdataka'!$R$3:$R$501,'A.3 RASHODI FUNK'!$A11,'Unos rashoda i izdataka'!L$3:L$501)+SUMIF('Unos rashoda P4'!$T$3:$T$501,'A.3 RASHODI FUNK'!$A11,'Unos rashoda P4'!J$3:J$501)</f>
        <v>52099929.651227593</v>
      </c>
      <c r="H11" s="158" t="str">
        <f>'OPĆI DIO'!$C$1</f>
        <v>3041 INSTITUT RUĐER BOŠKOVIĆ</v>
      </c>
    </row>
    <row r="12" spans="1:28">
      <c r="A12" s="193">
        <v>16</v>
      </c>
      <c r="B12" s="118" t="s">
        <v>3162</v>
      </c>
      <c r="C12" s="194"/>
      <c r="D12" s="194"/>
      <c r="E12" s="194">
        <f>SUMIF('Unos rashoda i izdataka'!$R$3:$R$501,'A.3 RASHODI FUNK'!$A12,'Unos rashoda i izdataka'!J$3:J$501)+SUMIF('Unos rashoda P4'!$T$3:$T$501,'A.3 RASHODI FUNK'!$A12,'Unos rashoda P4'!H$3:H$501)</f>
        <v>0</v>
      </c>
      <c r="F12" s="194">
        <f>SUMIF('Unos rashoda i izdataka'!$R$3:$R$501,'A.3 RASHODI FUNK'!$A12,'Unos rashoda i izdataka'!K$3:K$501)+SUMIF('Unos rashoda P4'!$T$3:$T$501,'A.3 RASHODI FUNK'!$A12,'Unos rashoda P4'!I$3:I$501)</f>
        <v>0</v>
      </c>
      <c r="G12" s="194">
        <f>SUMIF('Unos rashoda i izdataka'!$R$3:$R$501,'A.3 RASHODI FUNK'!$A12,'Unos rashoda i izdataka'!L$3:L$501)+SUMIF('Unos rashoda P4'!$T$3:$T$501,'A.3 RASHODI FUNK'!$A12,'Unos rashoda P4'!J$3:J$501)</f>
        <v>0</v>
      </c>
      <c r="H12" s="158" t="str">
        <f>'OPĆI DIO'!$C$1</f>
        <v>3041 INSTITUT RUĐER BOŠKOVIĆ</v>
      </c>
    </row>
    <row r="13" spans="1:28">
      <c r="A13" s="193">
        <v>17</v>
      </c>
      <c r="B13" s="118" t="s">
        <v>3163</v>
      </c>
      <c r="C13" s="194"/>
      <c r="D13" s="194"/>
      <c r="E13" s="194">
        <f>SUMIF('Unos rashoda i izdataka'!$R$3:$R$501,'A.3 RASHODI FUNK'!$A13,'Unos rashoda i izdataka'!J$3:J$501)+SUMIF('Unos rashoda P4'!$T$3:$T$501,'A.3 RASHODI FUNK'!$A13,'Unos rashoda P4'!H$3:H$501)</f>
        <v>0</v>
      </c>
      <c r="F13" s="194">
        <f>SUMIF('Unos rashoda i izdataka'!$R$3:$R$501,'A.3 RASHODI FUNK'!$A13,'Unos rashoda i izdataka'!K$3:K$501)+SUMIF('Unos rashoda P4'!$T$3:$T$501,'A.3 RASHODI FUNK'!$A13,'Unos rashoda P4'!I$3:I$501)</f>
        <v>0</v>
      </c>
      <c r="G13" s="194">
        <f>SUMIF('Unos rashoda i izdataka'!$R$3:$R$501,'A.3 RASHODI FUNK'!$A13,'Unos rashoda i izdataka'!L$3:L$501)+SUMIF('Unos rashoda P4'!$T$3:$T$501,'A.3 RASHODI FUNK'!$A13,'Unos rashoda P4'!J$3:J$501)</f>
        <v>0</v>
      </c>
      <c r="H13" s="158" t="str">
        <f>'OPĆI DIO'!$C$1</f>
        <v>3041 INSTITUT RUĐER BOŠKOVIĆ</v>
      </c>
    </row>
    <row r="14" spans="1:28" ht="25.5">
      <c r="A14" s="193">
        <v>18</v>
      </c>
      <c r="B14" s="118" t="s">
        <v>885</v>
      </c>
      <c r="C14" s="194"/>
      <c r="D14" s="194"/>
      <c r="E14" s="194">
        <f>SUMIF('Unos rashoda i izdataka'!$R$3:$R$501,'A.3 RASHODI FUNK'!$A14,'Unos rashoda i izdataka'!J$3:J$501)+SUMIF('Unos rashoda P4'!$T$3:$T$501,'A.3 RASHODI FUNK'!$A14,'Unos rashoda P4'!H$3:H$501)</f>
        <v>0</v>
      </c>
      <c r="F14" s="194">
        <f>SUMIF('Unos rashoda i izdataka'!$R$3:$R$501,'A.3 RASHODI FUNK'!$A14,'Unos rashoda i izdataka'!K$3:K$501)+SUMIF('Unos rashoda P4'!$T$3:$T$501,'A.3 RASHODI FUNK'!$A14,'Unos rashoda P4'!I$3:I$501)</f>
        <v>0</v>
      </c>
      <c r="G14" s="194">
        <f>SUMIF('Unos rashoda i izdataka'!$R$3:$R$501,'A.3 RASHODI FUNK'!$A14,'Unos rashoda i izdataka'!L$3:L$501)+SUMIF('Unos rashoda P4'!$T$3:$T$501,'A.3 RASHODI FUNK'!$A14,'Unos rashoda P4'!J$3:J$501)</f>
        <v>0</v>
      </c>
      <c r="H14" s="158" t="str">
        <f>'OPĆI DIO'!$C$1</f>
        <v>3041 INSTITUT RUĐER BOŠKOVIĆ</v>
      </c>
    </row>
    <row r="15" spans="1:28">
      <c r="A15" s="191">
        <v>2</v>
      </c>
      <c r="B15" s="123" t="s">
        <v>3164</v>
      </c>
      <c r="C15" s="192">
        <f>SUM(C16:C20)</f>
        <v>0</v>
      </c>
      <c r="D15" s="192">
        <f>SUM(D16:D20)</f>
        <v>0</v>
      </c>
      <c r="E15" s="192">
        <f>SUM(E16:E20)</f>
        <v>0</v>
      </c>
      <c r="F15" s="192">
        <f>SUM(F16:F20)</f>
        <v>0</v>
      </c>
      <c r="G15" s="192">
        <f>SUM(G16:G20)</f>
        <v>0</v>
      </c>
      <c r="H15" s="158" t="str">
        <f>'OPĆI DIO'!$C$1</f>
        <v>3041 INSTITUT RUĐER BOŠKOVIĆ</v>
      </c>
    </row>
    <row r="16" spans="1:28">
      <c r="A16" s="193">
        <v>21</v>
      </c>
      <c r="B16" s="118" t="s">
        <v>3165</v>
      </c>
      <c r="C16" s="194"/>
      <c r="D16" s="194"/>
      <c r="E16" s="194">
        <f>SUMIF('Unos rashoda i izdataka'!$R$3:$R$501,'A.3 RASHODI FUNK'!$A16,'Unos rashoda i izdataka'!J$3:J$501)+SUMIF('Unos rashoda P4'!$T$3:$T$501,'A.3 RASHODI FUNK'!$A16,'Unos rashoda P4'!H$3:H$501)</f>
        <v>0</v>
      </c>
      <c r="F16" s="194">
        <f>SUMIF('Unos rashoda i izdataka'!$R$3:$R$501,'A.3 RASHODI FUNK'!$A16,'Unos rashoda i izdataka'!K$3:K$501)+SUMIF('Unos rashoda P4'!$T$3:$T$501,'A.3 RASHODI FUNK'!$A16,'Unos rashoda P4'!I$3:I$501)</f>
        <v>0</v>
      </c>
      <c r="G16" s="194">
        <f>SUMIF('Unos rashoda i izdataka'!$R$3:$R$501,'A.3 RASHODI FUNK'!$A16,'Unos rashoda i izdataka'!L$3:L$501)+SUMIF('Unos rashoda P4'!$T$3:$T$501,'A.3 RASHODI FUNK'!$A16,'Unos rashoda P4'!J$3:J$501)</f>
        <v>0</v>
      </c>
      <c r="H16" s="158" t="str">
        <f>'OPĆI DIO'!$C$1</f>
        <v>3041 INSTITUT RUĐER BOŠKOVIĆ</v>
      </c>
    </row>
    <row r="17" spans="1:8">
      <c r="A17" s="193">
        <v>22</v>
      </c>
      <c r="B17" s="118" t="s">
        <v>3166</v>
      </c>
      <c r="C17" s="194"/>
      <c r="D17" s="194"/>
      <c r="E17" s="194">
        <f>SUMIF('Unos rashoda i izdataka'!$R$3:$R$501,'A.3 RASHODI FUNK'!$A17,'Unos rashoda i izdataka'!J$3:J$501)+SUMIF('Unos rashoda P4'!$T$3:$T$501,'A.3 RASHODI FUNK'!$A17,'Unos rashoda P4'!H$3:H$501)</f>
        <v>0</v>
      </c>
      <c r="F17" s="194">
        <f>SUMIF('Unos rashoda i izdataka'!$R$3:$R$501,'A.3 RASHODI FUNK'!$A17,'Unos rashoda i izdataka'!K$3:K$501)+SUMIF('Unos rashoda P4'!$T$3:$T$501,'A.3 RASHODI FUNK'!$A17,'Unos rashoda P4'!I$3:I$501)</f>
        <v>0</v>
      </c>
      <c r="G17" s="194">
        <f>SUMIF('Unos rashoda i izdataka'!$R$3:$R$501,'A.3 RASHODI FUNK'!$A17,'Unos rashoda i izdataka'!L$3:L$501)+SUMIF('Unos rashoda P4'!$T$3:$T$501,'A.3 RASHODI FUNK'!$A17,'Unos rashoda P4'!J$3:J$501)</f>
        <v>0</v>
      </c>
      <c r="H17" s="158" t="str">
        <f>'OPĆI DIO'!$C$1</f>
        <v>3041 INSTITUT RUĐER BOŠKOVIĆ</v>
      </c>
    </row>
    <row r="18" spans="1:8">
      <c r="A18" s="193">
        <v>23</v>
      </c>
      <c r="B18" s="118" t="s">
        <v>3167</v>
      </c>
      <c r="C18" s="194"/>
      <c r="D18" s="194"/>
      <c r="E18" s="194">
        <f>SUMIF('Unos rashoda i izdataka'!$R$3:$R$501,'A.3 RASHODI FUNK'!$A18,'Unos rashoda i izdataka'!J$3:J$501)+SUMIF('Unos rashoda P4'!$T$3:$T$501,'A.3 RASHODI FUNK'!$A18,'Unos rashoda P4'!H$3:H$501)</f>
        <v>0</v>
      </c>
      <c r="F18" s="194">
        <f>SUMIF('Unos rashoda i izdataka'!$R$3:$R$501,'A.3 RASHODI FUNK'!$A18,'Unos rashoda i izdataka'!K$3:K$501)+SUMIF('Unos rashoda P4'!$T$3:$T$501,'A.3 RASHODI FUNK'!$A18,'Unos rashoda P4'!I$3:I$501)</f>
        <v>0</v>
      </c>
      <c r="G18" s="194">
        <f>SUMIF('Unos rashoda i izdataka'!$R$3:$R$501,'A.3 RASHODI FUNK'!$A18,'Unos rashoda i izdataka'!L$3:L$501)+SUMIF('Unos rashoda P4'!$T$3:$T$501,'A.3 RASHODI FUNK'!$A18,'Unos rashoda P4'!J$3:J$501)</f>
        <v>0</v>
      </c>
      <c r="H18" s="158" t="str">
        <f>'OPĆI DIO'!$C$1</f>
        <v>3041 INSTITUT RUĐER BOŠKOVIĆ</v>
      </c>
    </row>
    <row r="19" spans="1:8">
      <c r="A19" s="193">
        <v>24</v>
      </c>
      <c r="B19" s="118" t="s">
        <v>3168</v>
      </c>
      <c r="C19" s="194"/>
      <c r="D19" s="194"/>
      <c r="E19" s="194">
        <f>SUMIF('Unos rashoda i izdataka'!$R$3:$R$501,'A.3 RASHODI FUNK'!$A19,'Unos rashoda i izdataka'!J$3:J$501)+SUMIF('Unos rashoda P4'!$T$3:$T$501,'A.3 RASHODI FUNK'!$A19,'Unos rashoda P4'!H$3:H$501)</f>
        <v>0</v>
      </c>
      <c r="F19" s="194">
        <f>SUMIF('Unos rashoda i izdataka'!$R$3:$R$501,'A.3 RASHODI FUNK'!$A19,'Unos rashoda i izdataka'!K$3:K$501)+SUMIF('Unos rashoda P4'!$T$3:$T$501,'A.3 RASHODI FUNK'!$A19,'Unos rashoda P4'!I$3:I$501)</f>
        <v>0</v>
      </c>
      <c r="G19" s="194">
        <f>SUMIF('Unos rashoda i izdataka'!$R$3:$R$501,'A.3 RASHODI FUNK'!$A19,'Unos rashoda i izdataka'!L$3:L$501)+SUMIF('Unos rashoda P4'!$T$3:$T$501,'A.3 RASHODI FUNK'!$A19,'Unos rashoda P4'!J$3:J$501)</f>
        <v>0</v>
      </c>
      <c r="H19" s="158" t="str">
        <f>'OPĆI DIO'!$C$1</f>
        <v>3041 INSTITUT RUĐER BOŠKOVIĆ</v>
      </c>
    </row>
    <row r="20" spans="1:8">
      <c r="A20" s="193">
        <v>25</v>
      </c>
      <c r="B20" s="118" t="s">
        <v>3169</v>
      </c>
      <c r="C20" s="194"/>
      <c r="D20" s="194"/>
      <c r="E20" s="194">
        <f>SUMIF('Unos rashoda i izdataka'!$R$3:$R$501,'A.3 RASHODI FUNK'!$A20,'Unos rashoda i izdataka'!J$3:J$501)+SUMIF('Unos rashoda P4'!$T$3:$T$501,'A.3 RASHODI FUNK'!$A20,'Unos rashoda P4'!H$3:H$501)</f>
        <v>0</v>
      </c>
      <c r="F20" s="194">
        <f>SUMIF('Unos rashoda i izdataka'!$R$3:$R$501,'A.3 RASHODI FUNK'!$A20,'Unos rashoda i izdataka'!K$3:K$501)+SUMIF('Unos rashoda P4'!$T$3:$T$501,'A.3 RASHODI FUNK'!$A20,'Unos rashoda P4'!I$3:I$501)</f>
        <v>0</v>
      </c>
      <c r="G20" s="194">
        <f>SUMIF('Unos rashoda i izdataka'!$R$3:$R$501,'A.3 RASHODI FUNK'!$A20,'Unos rashoda i izdataka'!L$3:L$501)+SUMIF('Unos rashoda P4'!$T$3:$T$501,'A.3 RASHODI FUNK'!$A20,'Unos rashoda P4'!J$3:J$501)</f>
        <v>0</v>
      </c>
      <c r="H20" s="158" t="str">
        <f>'OPĆI DIO'!$C$1</f>
        <v>3041 INSTITUT RUĐER BOŠKOVIĆ</v>
      </c>
    </row>
    <row r="21" spans="1:8" ht="15.75" customHeight="1">
      <c r="A21" s="191">
        <v>3</v>
      </c>
      <c r="B21" s="123" t="s">
        <v>3170</v>
      </c>
      <c r="C21" s="195">
        <f>SUM(C22:C27)</f>
        <v>0</v>
      </c>
      <c r="D21" s="195">
        <f>SUM(D22:D27)</f>
        <v>0</v>
      </c>
      <c r="E21" s="195">
        <f>SUM(E22:E27)</f>
        <v>0</v>
      </c>
      <c r="F21" s="195">
        <f>SUM(F22:F27)</f>
        <v>0</v>
      </c>
      <c r="G21" s="195">
        <f>SUM(G22:G27)</f>
        <v>0</v>
      </c>
      <c r="H21" s="158" t="str">
        <f>'OPĆI DIO'!$C$1</f>
        <v>3041 INSTITUT RUĐER BOŠKOVIĆ</v>
      </c>
    </row>
    <row r="22" spans="1:8" ht="15.75" customHeight="1">
      <c r="A22" s="193">
        <v>31</v>
      </c>
      <c r="B22" s="118" t="s">
        <v>3171</v>
      </c>
      <c r="C22" s="194"/>
      <c r="D22" s="194"/>
      <c r="E22" s="194">
        <f>SUMIF('Unos rashoda i izdataka'!$R$3:$R$501,'A.3 RASHODI FUNK'!$A22,'Unos rashoda i izdataka'!J$3:J$501)+SUMIF('Unos rashoda P4'!$T$3:$T$501,'A.3 RASHODI FUNK'!$A22,'Unos rashoda P4'!H$3:H$501)</f>
        <v>0</v>
      </c>
      <c r="F22" s="194">
        <f>SUMIF('Unos rashoda i izdataka'!$R$3:$R$501,'A.3 RASHODI FUNK'!$A22,'Unos rashoda i izdataka'!K$3:K$501)+SUMIF('Unos rashoda P4'!$T$3:$T$501,'A.3 RASHODI FUNK'!$A22,'Unos rashoda P4'!I$3:I$501)</f>
        <v>0</v>
      </c>
      <c r="G22" s="194">
        <f>SUMIF('Unos rashoda i izdataka'!$R$3:$R$501,'A.3 RASHODI FUNK'!$A22,'Unos rashoda i izdataka'!L$3:L$501)+SUMIF('Unos rashoda P4'!$T$3:$T$501,'A.3 RASHODI FUNK'!$A22,'Unos rashoda P4'!J$3:J$501)</f>
        <v>0</v>
      </c>
      <c r="H22" s="158" t="str">
        <f>'OPĆI DIO'!$C$1</f>
        <v>3041 INSTITUT RUĐER BOŠKOVIĆ</v>
      </c>
    </row>
    <row r="23" spans="1:8" ht="15.75" customHeight="1">
      <c r="A23" s="193">
        <v>32</v>
      </c>
      <c r="B23" s="118" t="s">
        <v>3172</v>
      </c>
      <c r="C23" s="194"/>
      <c r="D23" s="194"/>
      <c r="E23" s="194">
        <f>SUMIF('Unos rashoda i izdataka'!$R$3:$R$501,'A.3 RASHODI FUNK'!$A23,'Unos rashoda i izdataka'!J$3:J$501)+SUMIF('Unos rashoda P4'!$T$3:$T$501,'A.3 RASHODI FUNK'!$A23,'Unos rashoda P4'!H$3:H$501)</f>
        <v>0</v>
      </c>
      <c r="F23" s="194">
        <f>SUMIF('Unos rashoda i izdataka'!$R$3:$R$501,'A.3 RASHODI FUNK'!$A23,'Unos rashoda i izdataka'!K$3:K$501)+SUMIF('Unos rashoda P4'!$T$3:$T$501,'A.3 RASHODI FUNK'!$A23,'Unos rashoda P4'!I$3:I$501)</f>
        <v>0</v>
      </c>
      <c r="G23" s="194">
        <f>SUMIF('Unos rashoda i izdataka'!$R$3:$R$501,'A.3 RASHODI FUNK'!$A23,'Unos rashoda i izdataka'!L$3:L$501)+SUMIF('Unos rashoda P4'!$T$3:$T$501,'A.3 RASHODI FUNK'!$A23,'Unos rashoda P4'!J$3:J$501)</f>
        <v>0</v>
      </c>
      <c r="H23" s="158" t="str">
        <f>'OPĆI DIO'!$C$1</f>
        <v>3041 INSTITUT RUĐER BOŠKOVIĆ</v>
      </c>
    </row>
    <row r="24" spans="1:8" ht="15.75" customHeight="1">
      <c r="A24" s="193">
        <v>33</v>
      </c>
      <c r="B24" s="118" t="s">
        <v>3173</v>
      </c>
      <c r="C24" s="194"/>
      <c r="D24" s="194"/>
      <c r="E24" s="194">
        <f>SUMIF('Unos rashoda i izdataka'!$R$3:$R$501,'A.3 RASHODI FUNK'!$A24,'Unos rashoda i izdataka'!J$3:J$501)+SUMIF('Unos rashoda P4'!$T$3:$T$501,'A.3 RASHODI FUNK'!$A24,'Unos rashoda P4'!H$3:H$501)</f>
        <v>0</v>
      </c>
      <c r="F24" s="194">
        <f>SUMIF('Unos rashoda i izdataka'!$R$3:$R$501,'A.3 RASHODI FUNK'!$A24,'Unos rashoda i izdataka'!K$3:K$501)+SUMIF('Unos rashoda P4'!$T$3:$T$501,'A.3 RASHODI FUNK'!$A24,'Unos rashoda P4'!I$3:I$501)</f>
        <v>0</v>
      </c>
      <c r="G24" s="194">
        <f>SUMIF('Unos rashoda i izdataka'!$R$3:$R$501,'A.3 RASHODI FUNK'!$A24,'Unos rashoda i izdataka'!L$3:L$501)+SUMIF('Unos rashoda P4'!$T$3:$T$501,'A.3 RASHODI FUNK'!$A24,'Unos rashoda P4'!J$3:J$501)</f>
        <v>0</v>
      </c>
      <c r="H24" s="158" t="str">
        <f>'OPĆI DIO'!$C$1</f>
        <v>3041 INSTITUT RUĐER BOŠKOVIĆ</v>
      </c>
    </row>
    <row r="25" spans="1:8" ht="15.75" customHeight="1">
      <c r="A25" s="193">
        <v>34</v>
      </c>
      <c r="B25" s="118" t="s">
        <v>3174</v>
      </c>
      <c r="C25" s="194"/>
      <c r="D25" s="194"/>
      <c r="E25" s="194">
        <f>SUMIF('Unos rashoda i izdataka'!$R$3:$R$501,'A.3 RASHODI FUNK'!$A25,'Unos rashoda i izdataka'!J$3:J$501)+SUMIF('Unos rashoda P4'!$T$3:$T$501,'A.3 RASHODI FUNK'!$A25,'Unos rashoda P4'!H$3:H$501)</f>
        <v>0</v>
      </c>
      <c r="F25" s="194">
        <f>SUMIF('Unos rashoda i izdataka'!$R$3:$R$501,'A.3 RASHODI FUNK'!$A25,'Unos rashoda i izdataka'!K$3:K$501)+SUMIF('Unos rashoda P4'!$T$3:$T$501,'A.3 RASHODI FUNK'!$A25,'Unos rashoda P4'!I$3:I$501)</f>
        <v>0</v>
      </c>
      <c r="G25" s="194">
        <f>SUMIF('Unos rashoda i izdataka'!$R$3:$R$501,'A.3 RASHODI FUNK'!$A25,'Unos rashoda i izdataka'!L$3:L$501)+SUMIF('Unos rashoda P4'!$T$3:$T$501,'A.3 RASHODI FUNK'!$A25,'Unos rashoda P4'!J$3:J$501)</f>
        <v>0</v>
      </c>
      <c r="H25" s="158" t="str">
        <f>'OPĆI DIO'!$C$1</f>
        <v>3041 INSTITUT RUĐER BOŠKOVIĆ</v>
      </c>
    </row>
    <row r="26" spans="1:8" ht="15.75" customHeight="1">
      <c r="A26" s="193">
        <v>35</v>
      </c>
      <c r="B26" s="118" t="s">
        <v>3175</v>
      </c>
      <c r="C26" s="194"/>
      <c r="D26" s="194"/>
      <c r="E26" s="194">
        <f>SUMIF('Unos rashoda i izdataka'!$R$3:$R$501,'A.3 RASHODI FUNK'!$A26,'Unos rashoda i izdataka'!J$3:J$501)+SUMIF('Unos rashoda P4'!$T$3:$T$501,'A.3 RASHODI FUNK'!$A26,'Unos rashoda P4'!H$3:H$501)</f>
        <v>0</v>
      </c>
      <c r="F26" s="194">
        <f>SUMIF('Unos rashoda i izdataka'!$R$3:$R$501,'A.3 RASHODI FUNK'!$A26,'Unos rashoda i izdataka'!K$3:K$501)+SUMIF('Unos rashoda P4'!$T$3:$T$501,'A.3 RASHODI FUNK'!$A26,'Unos rashoda P4'!I$3:I$501)</f>
        <v>0</v>
      </c>
      <c r="G26" s="194">
        <f>SUMIF('Unos rashoda i izdataka'!$R$3:$R$501,'A.3 RASHODI FUNK'!$A26,'Unos rashoda i izdataka'!L$3:L$501)+SUMIF('Unos rashoda P4'!$T$3:$T$501,'A.3 RASHODI FUNK'!$A26,'Unos rashoda P4'!J$3:J$501)</f>
        <v>0</v>
      </c>
      <c r="H26" s="158" t="str">
        <f>'OPĆI DIO'!$C$1</f>
        <v>3041 INSTITUT RUĐER BOŠKOVIĆ</v>
      </c>
    </row>
    <row r="27" spans="1:8" ht="15.75" customHeight="1">
      <c r="A27" s="193">
        <v>36</v>
      </c>
      <c r="B27" s="118" t="s">
        <v>3176</v>
      </c>
      <c r="C27" s="194"/>
      <c r="D27" s="194"/>
      <c r="E27" s="194">
        <f>SUMIF('Unos rashoda i izdataka'!$R$3:$R$501,'A.3 RASHODI FUNK'!$A27,'Unos rashoda i izdataka'!J$3:J$501)+SUMIF('Unos rashoda P4'!$T$3:$T$501,'A.3 RASHODI FUNK'!$A27,'Unos rashoda P4'!H$3:H$501)</f>
        <v>0</v>
      </c>
      <c r="F27" s="194">
        <f>SUMIF('Unos rashoda i izdataka'!$R$3:$R$501,'A.3 RASHODI FUNK'!$A27,'Unos rashoda i izdataka'!K$3:K$501)+SUMIF('Unos rashoda P4'!$T$3:$T$501,'A.3 RASHODI FUNK'!$A27,'Unos rashoda P4'!I$3:I$501)</f>
        <v>0</v>
      </c>
      <c r="G27" s="194">
        <f>SUMIF('Unos rashoda i izdataka'!$R$3:$R$501,'A.3 RASHODI FUNK'!$A27,'Unos rashoda i izdataka'!L$3:L$501)+SUMIF('Unos rashoda P4'!$T$3:$T$501,'A.3 RASHODI FUNK'!$A27,'Unos rashoda P4'!J$3:J$501)</f>
        <v>0</v>
      </c>
      <c r="H27" s="158" t="str">
        <f>'OPĆI DIO'!$C$1</f>
        <v>3041 INSTITUT RUĐER BOŠKOVIĆ</v>
      </c>
    </row>
    <row r="28" spans="1:8" ht="15.75" customHeight="1">
      <c r="A28" s="191">
        <v>4</v>
      </c>
      <c r="B28" s="123" t="s">
        <v>3177</v>
      </c>
      <c r="C28" s="195">
        <f>SUM(C29:C37)</f>
        <v>0</v>
      </c>
      <c r="D28" s="195">
        <f>SUM(D29:D37)</f>
        <v>0</v>
      </c>
      <c r="E28" s="195">
        <f>SUM(E29:E37)</f>
        <v>0</v>
      </c>
      <c r="F28" s="195">
        <f>SUM(F29:F37)</f>
        <v>0</v>
      </c>
      <c r="G28" s="195">
        <f>SUM(G29:G37)</f>
        <v>0</v>
      </c>
      <c r="H28" s="158" t="str">
        <f>'OPĆI DIO'!$C$1</f>
        <v>3041 INSTITUT RUĐER BOŠKOVIĆ</v>
      </c>
    </row>
    <row r="29" spans="1:8" ht="15.75" customHeight="1">
      <c r="A29" s="193">
        <v>41</v>
      </c>
      <c r="B29" s="118" t="s">
        <v>3178</v>
      </c>
      <c r="C29" s="194"/>
      <c r="D29" s="194"/>
      <c r="E29" s="194">
        <f>SUMIF('Unos rashoda i izdataka'!$R$3:$R$501,'A.3 RASHODI FUNK'!$A29,'Unos rashoda i izdataka'!J$3:J$501)+SUMIF('Unos rashoda P4'!$T$3:$T$501,'A.3 RASHODI FUNK'!$A29,'Unos rashoda P4'!H$3:H$501)</f>
        <v>0</v>
      </c>
      <c r="F29" s="194">
        <f>SUMIF('Unos rashoda i izdataka'!$R$3:$R$501,'A.3 RASHODI FUNK'!$A29,'Unos rashoda i izdataka'!K$3:K$501)+SUMIF('Unos rashoda P4'!$T$3:$T$501,'A.3 RASHODI FUNK'!$A29,'Unos rashoda P4'!I$3:I$501)</f>
        <v>0</v>
      </c>
      <c r="G29" s="194">
        <f>SUMIF('Unos rashoda i izdataka'!$R$3:$R$501,'A.3 RASHODI FUNK'!$A29,'Unos rashoda i izdataka'!L$3:L$501)+SUMIF('Unos rashoda P4'!$T$3:$T$501,'A.3 RASHODI FUNK'!$A29,'Unos rashoda P4'!J$3:J$501)</f>
        <v>0</v>
      </c>
      <c r="H29" s="158" t="str">
        <f>'OPĆI DIO'!$C$1</f>
        <v>3041 INSTITUT RUĐER BOŠKOVIĆ</v>
      </c>
    </row>
    <row r="30" spans="1:8" ht="15.75" customHeight="1">
      <c r="A30" s="193">
        <v>42</v>
      </c>
      <c r="B30" s="118" t="s">
        <v>3179</v>
      </c>
      <c r="C30" s="194"/>
      <c r="D30" s="194"/>
      <c r="E30" s="194">
        <f>SUMIF('Unos rashoda i izdataka'!$R$3:$R$501,'A.3 RASHODI FUNK'!$A30,'Unos rashoda i izdataka'!J$3:J$501)+SUMIF('Unos rashoda P4'!$T$3:$T$501,'A.3 RASHODI FUNK'!$A30,'Unos rashoda P4'!H$3:H$501)</f>
        <v>0</v>
      </c>
      <c r="F30" s="194">
        <f>SUMIF('Unos rashoda i izdataka'!$R$3:$R$501,'A.3 RASHODI FUNK'!$A30,'Unos rashoda i izdataka'!K$3:K$501)+SUMIF('Unos rashoda P4'!$T$3:$T$501,'A.3 RASHODI FUNK'!$A30,'Unos rashoda P4'!I$3:I$501)</f>
        <v>0</v>
      </c>
      <c r="G30" s="194">
        <f>SUMIF('Unos rashoda i izdataka'!$R$3:$R$501,'A.3 RASHODI FUNK'!$A30,'Unos rashoda i izdataka'!L$3:L$501)+SUMIF('Unos rashoda P4'!$T$3:$T$501,'A.3 RASHODI FUNK'!$A30,'Unos rashoda P4'!J$3:J$501)</f>
        <v>0</v>
      </c>
      <c r="H30" s="158" t="str">
        <f>'OPĆI DIO'!$C$1</f>
        <v>3041 INSTITUT RUĐER BOŠKOVIĆ</v>
      </c>
    </row>
    <row r="31" spans="1:8" ht="15.75" customHeight="1">
      <c r="A31" s="193">
        <v>43</v>
      </c>
      <c r="B31" s="118" t="s">
        <v>3180</v>
      </c>
      <c r="C31" s="194"/>
      <c r="D31" s="194"/>
      <c r="E31" s="194">
        <f>SUMIF('Unos rashoda i izdataka'!$R$3:$R$501,'A.3 RASHODI FUNK'!$A31,'Unos rashoda i izdataka'!J$3:J$501)+SUMIF('Unos rashoda P4'!$T$3:$T$501,'A.3 RASHODI FUNK'!$A31,'Unos rashoda P4'!H$3:H$501)</f>
        <v>0</v>
      </c>
      <c r="F31" s="194">
        <f>SUMIF('Unos rashoda i izdataka'!$R$3:$R$501,'A.3 RASHODI FUNK'!$A31,'Unos rashoda i izdataka'!K$3:K$501)+SUMIF('Unos rashoda P4'!$T$3:$T$501,'A.3 RASHODI FUNK'!$A31,'Unos rashoda P4'!I$3:I$501)</f>
        <v>0</v>
      </c>
      <c r="G31" s="194">
        <f>SUMIF('Unos rashoda i izdataka'!$R$3:$R$501,'A.3 RASHODI FUNK'!$A31,'Unos rashoda i izdataka'!L$3:L$501)+SUMIF('Unos rashoda P4'!$T$3:$T$501,'A.3 RASHODI FUNK'!$A31,'Unos rashoda P4'!J$3:J$501)</f>
        <v>0</v>
      </c>
      <c r="H31" s="158" t="str">
        <f>'OPĆI DIO'!$C$1</f>
        <v>3041 INSTITUT RUĐER BOŠKOVIĆ</v>
      </c>
    </row>
    <row r="32" spans="1:8" ht="15.75" customHeight="1">
      <c r="A32" s="193">
        <v>44</v>
      </c>
      <c r="B32" s="118" t="s">
        <v>3181</v>
      </c>
      <c r="C32" s="194"/>
      <c r="D32" s="194"/>
      <c r="E32" s="194">
        <f>SUMIF('Unos rashoda i izdataka'!$R$3:$R$501,'A.3 RASHODI FUNK'!$A32,'Unos rashoda i izdataka'!J$3:J$501)+SUMIF('Unos rashoda P4'!$T$3:$T$501,'A.3 RASHODI FUNK'!$A32,'Unos rashoda P4'!H$3:H$501)</f>
        <v>0</v>
      </c>
      <c r="F32" s="194">
        <f>SUMIF('Unos rashoda i izdataka'!$R$3:$R$501,'A.3 RASHODI FUNK'!$A32,'Unos rashoda i izdataka'!K$3:K$501)+SUMIF('Unos rashoda P4'!$T$3:$T$501,'A.3 RASHODI FUNK'!$A32,'Unos rashoda P4'!I$3:I$501)</f>
        <v>0</v>
      </c>
      <c r="G32" s="194">
        <f>SUMIF('Unos rashoda i izdataka'!$R$3:$R$501,'A.3 RASHODI FUNK'!$A32,'Unos rashoda i izdataka'!L$3:L$501)+SUMIF('Unos rashoda P4'!$T$3:$T$501,'A.3 RASHODI FUNK'!$A32,'Unos rashoda P4'!J$3:J$501)</f>
        <v>0</v>
      </c>
      <c r="H32" s="158" t="str">
        <f>'OPĆI DIO'!$C$1</f>
        <v>3041 INSTITUT RUĐER BOŠKOVIĆ</v>
      </c>
    </row>
    <row r="33" spans="1:8" ht="15.75" customHeight="1">
      <c r="A33" s="193">
        <v>45</v>
      </c>
      <c r="B33" s="118" t="s">
        <v>3182</v>
      </c>
      <c r="C33" s="194"/>
      <c r="D33" s="194"/>
      <c r="E33" s="194">
        <f>SUMIF('Unos rashoda i izdataka'!$R$3:$R$501,'A.3 RASHODI FUNK'!$A33,'Unos rashoda i izdataka'!J$3:J$501)+SUMIF('Unos rashoda P4'!$T$3:$T$501,'A.3 RASHODI FUNK'!$A33,'Unos rashoda P4'!H$3:H$501)</f>
        <v>0</v>
      </c>
      <c r="F33" s="194">
        <f>SUMIF('Unos rashoda i izdataka'!$R$3:$R$501,'A.3 RASHODI FUNK'!$A33,'Unos rashoda i izdataka'!K$3:K$501)+SUMIF('Unos rashoda P4'!$T$3:$T$501,'A.3 RASHODI FUNK'!$A33,'Unos rashoda P4'!I$3:I$501)</f>
        <v>0</v>
      </c>
      <c r="G33" s="194">
        <f>SUMIF('Unos rashoda i izdataka'!$R$3:$R$501,'A.3 RASHODI FUNK'!$A33,'Unos rashoda i izdataka'!L$3:L$501)+SUMIF('Unos rashoda P4'!$T$3:$T$501,'A.3 RASHODI FUNK'!$A33,'Unos rashoda P4'!J$3:J$501)</f>
        <v>0</v>
      </c>
      <c r="H33" s="158" t="str">
        <f>'OPĆI DIO'!$C$1</f>
        <v>3041 INSTITUT RUĐER BOŠKOVIĆ</v>
      </c>
    </row>
    <row r="34" spans="1:8" ht="15.75" customHeight="1">
      <c r="A34" s="193">
        <v>46</v>
      </c>
      <c r="B34" s="118" t="s">
        <v>1205</v>
      </c>
      <c r="C34" s="194"/>
      <c r="D34" s="194"/>
      <c r="E34" s="194">
        <f>SUMIF('Unos rashoda i izdataka'!$R$3:$R$501,'A.3 RASHODI FUNK'!$A34,'Unos rashoda i izdataka'!J$3:J$501)+SUMIF('Unos rashoda P4'!$T$3:$T$501,'A.3 RASHODI FUNK'!$A34,'Unos rashoda P4'!H$3:H$501)</f>
        <v>0</v>
      </c>
      <c r="F34" s="194">
        <f>SUMIF('Unos rashoda i izdataka'!$R$3:$R$501,'A.3 RASHODI FUNK'!$A34,'Unos rashoda i izdataka'!K$3:K$501)+SUMIF('Unos rashoda P4'!$T$3:$T$501,'A.3 RASHODI FUNK'!$A34,'Unos rashoda P4'!I$3:I$501)</f>
        <v>0</v>
      </c>
      <c r="G34" s="194">
        <f>SUMIF('Unos rashoda i izdataka'!$R$3:$R$501,'A.3 RASHODI FUNK'!$A34,'Unos rashoda i izdataka'!L$3:L$501)+SUMIF('Unos rashoda P4'!$T$3:$T$501,'A.3 RASHODI FUNK'!$A34,'Unos rashoda P4'!J$3:J$501)</f>
        <v>0</v>
      </c>
      <c r="H34" s="158" t="str">
        <f>'OPĆI DIO'!$C$1</f>
        <v>3041 INSTITUT RUĐER BOŠKOVIĆ</v>
      </c>
    </row>
    <row r="35" spans="1:8" ht="15.75" customHeight="1">
      <c r="A35" s="193">
        <v>47</v>
      </c>
      <c r="B35" s="118" t="s">
        <v>3183</v>
      </c>
      <c r="C35" s="194"/>
      <c r="D35" s="194"/>
      <c r="E35" s="194">
        <f>SUMIF('Unos rashoda i izdataka'!$R$3:$R$501,'A.3 RASHODI FUNK'!$A35,'Unos rashoda i izdataka'!J$3:J$501)+SUMIF('Unos rashoda P4'!$T$3:$T$501,'A.3 RASHODI FUNK'!$A35,'Unos rashoda P4'!H$3:H$501)</f>
        <v>0</v>
      </c>
      <c r="F35" s="194">
        <f>SUMIF('Unos rashoda i izdataka'!$R$3:$R$501,'A.3 RASHODI FUNK'!$A35,'Unos rashoda i izdataka'!K$3:K$501)+SUMIF('Unos rashoda P4'!$T$3:$T$501,'A.3 RASHODI FUNK'!$A35,'Unos rashoda P4'!I$3:I$501)</f>
        <v>0</v>
      </c>
      <c r="G35" s="194">
        <f>SUMIF('Unos rashoda i izdataka'!$R$3:$R$501,'A.3 RASHODI FUNK'!$A35,'Unos rashoda i izdataka'!L$3:L$501)+SUMIF('Unos rashoda P4'!$T$3:$T$501,'A.3 RASHODI FUNK'!$A35,'Unos rashoda P4'!J$3:J$501)</f>
        <v>0</v>
      </c>
      <c r="H35" s="158" t="str">
        <f>'OPĆI DIO'!$C$1</f>
        <v>3041 INSTITUT RUĐER BOŠKOVIĆ</v>
      </c>
    </row>
    <row r="36" spans="1:8" ht="15.75" customHeight="1">
      <c r="A36" s="193">
        <v>48</v>
      </c>
      <c r="B36" s="118" t="s">
        <v>3184</v>
      </c>
      <c r="C36" s="194"/>
      <c r="D36" s="194"/>
      <c r="E36" s="194">
        <f>SUMIF('Unos rashoda i izdataka'!$R$3:$R$501,'A.3 RASHODI FUNK'!$A36,'Unos rashoda i izdataka'!J$3:J$501)+SUMIF('Unos rashoda P4'!$T$3:$T$501,'A.3 RASHODI FUNK'!$A36,'Unos rashoda P4'!H$3:H$501)</f>
        <v>0</v>
      </c>
      <c r="F36" s="194">
        <f>SUMIF('Unos rashoda i izdataka'!$R$3:$R$501,'A.3 RASHODI FUNK'!$A36,'Unos rashoda i izdataka'!K$3:K$501)+SUMIF('Unos rashoda P4'!$T$3:$T$501,'A.3 RASHODI FUNK'!$A36,'Unos rashoda P4'!I$3:I$501)</f>
        <v>0</v>
      </c>
      <c r="G36" s="194">
        <f>SUMIF('Unos rashoda i izdataka'!$R$3:$R$501,'A.3 RASHODI FUNK'!$A36,'Unos rashoda i izdataka'!L$3:L$501)+SUMIF('Unos rashoda P4'!$T$3:$T$501,'A.3 RASHODI FUNK'!$A36,'Unos rashoda P4'!J$3:J$501)</f>
        <v>0</v>
      </c>
      <c r="H36" s="158" t="str">
        <f>'OPĆI DIO'!$C$1</f>
        <v>3041 INSTITUT RUĐER BOŠKOVIĆ</v>
      </c>
    </row>
    <row r="37" spans="1:8" ht="15.75" customHeight="1">
      <c r="A37" s="193">
        <v>49</v>
      </c>
      <c r="B37" s="118" t="s">
        <v>3185</v>
      </c>
      <c r="C37" s="194"/>
      <c r="D37" s="194"/>
      <c r="E37" s="194">
        <f>SUMIF('Unos rashoda i izdataka'!$R$3:$R$501,'A.3 RASHODI FUNK'!$A37,'Unos rashoda i izdataka'!J$3:J$501)+SUMIF('Unos rashoda P4'!$T$3:$T$501,'A.3 RASHODI FUNK'!$A37,'Unos rashoda P4'!H$3:H$501)</f>
        <v>0</v>
      </c>
      <c r="F37" s="194">
        <f>SUMIF('Unos rashoda i izdataka'!$R$3:$R$501,'A.3 RASHODI FUNK'!$A37,'Unos rashoda i izdataka'!K$3:K$501)+SUMIF('Unos rashoda P4'!$T$3:$T$501,'A.3 RASHODI FUNK'!$A37,'Unos rashoda P4'!I$3:I$501)</f>
        <v>0</v>
      </c>
      <c r="G37" s="194">
        <f>SUMIF('Unos rashoda i izdataka'!$R$3:$R$501,'A.3 RASHODI FUNK'!$A37,'Unos rashoda i izdataka'!L$3:L$501)+SUMIF('Unos rashoda P4'!$T$3:$T$501,'A.3 RASHODI FUNK'!$A37,'Unos rashoda P4'!J$3:J$501)</f>
        <v>0</v>
      </c>
      <c r="H37" s="158" t="str">
        <f>'OPĆI DIO'!$C$1</f>
        <v>3041 INSTITUT RUĐER BOŠKOVIĆ</v>
      </c>
    </row>
    <row r="38" spans="1:8" ht="15.75" customHeight="1">
      <c r="A38" s="191">
        <v>5</v>
      </c>
      <c r="B38" s="123" t="s">
        <v>3186</v>
      </c>
      <c r="C38" s="195">
        <f>SUM(C39:C44)</f>
        <v>0</v>
      </c>
      <c r="D38" s="195">
        <f>SUM(D39:D44)</f>
        <v>0</v>
      </c>
      <c r="E38" s="195">
        <f>SUM(E39:E44)</f>
        <v>0</v>
      </c>
      <c r="F38" s="195">
        <f>SUM(F39:F44)</f>
        <v>0</v>
      </c>
      <c r="G38" s="195">
        <f>SUM(G39:G44)</f>
        <v>0</v>
      </c>
      <c r="H38" s="158" t="str">
        <f>'OPĆI DIO'!$C$1</f>
        <v>3041 INSTITUT RUĐER BOŠKOVIĆ</v>
      </c>
    </row>
    <row r="39" spans="1:8" ht="15.75" customHeight="1">
      <c r="A39" s="193">
        <v>51</v>
      </c>
      <c r="B39" s="118" t="s">
        <v>3187</v>
      </c>
      <c r="C39" s="194"/>
      <c r="D39" s="194"/>
      <c r="E39" s="194">
        <f>SUMIF('Unos rashoda i izdataka'!$R$3:$R$501,'A.3 RASHODI FUNK'!$A39,'Unos rashoda i izdataka'!J$3:J$501)+SUMIF('Unos rashoda P4'!$T$3:$T$501,'A.3 RASHODI FUNK'!$A39,'Unos rashoda P4'!H$3:H$501)</f>
        <v>0</v>
      </c>
      <c r="F39" s="194">
        <f>SUMIF('Unos rashoda i izdataka'!$R$3:$R$501,'A.3 RASHODI FUNK'!$A39,'Unos rashoda i izdataka'!K$3:K$501)+SUMIF('Unos rashoda P4'!$T$3:$T$501,'A.3 RASHODI FUNK'!$A39,'Unos rashoda P4'!I$3:I$501)</f>
        <v>0</v>
      </c>
      <c r="G39" s="194">
        <f>SUMIF('Unos rashoda i izdataka'!$R$3:$R$501,'A.3 RASHODI FUNK'!$A39,'Unos rashoda i izdataka'!L$3:L$501)+SUMIF('Unos rashoda P4'!$T$3:$T$501,'A.3 RASHODI FUNK'!$A39,'Unos rashoda P4'!J$3:J$501)</f>
        <v>0</v>
      </c>
      <c r="H39" s="158" t="str">
        <f>'OPĆI DIO'!$C$1</f>
        <v>3041 INSTITUT RUĐER BOŠKOVIĆ</v>
      </c>
    </row>
    <row r="40" spans="1:8" ht="15.75" customHeight="1">
      <c r="A40" s="193">
        <v>52</v>
      </c>
      <c r="B40" s="118" t="s">
        <v>3188</v>
      </c>
      <c r="C40" s="194"/>
      <c r="D40" s="194"/>
      <c r="E40" s="194">
        <f>SUMIF('Unos rashoda i izdataka'!$R$3:$R$501,'A.3 RASHODI FUNK'!$A40,'Unos rashoda i izdataka'!J$3:J$501)+SUMIF('Unos rashoda P4'!$T$3:$T$501,'A.3 RASHODI FUNK'!$A40,'Unos rashoda P4'!H$3:H$501)</f>
        <v>0</v>
      </c>
      <c r="F40" s="194">
        <f>SUMIF('Unos rashoda i izdataka'!$R$3:$R$501,'A.3 RASHODI FUNK'!$A40,'Unos rashoda i izdataka'!K$3:K$501)+SUMIF('Unos rashoda P4'!$T$3:$T$501,'A.3 RASHODI FUNK'!$A40,'Unos rashoda P4'!I$3:I$501)</f>
        <v>0</v>
      </c>
      <c r="G40" s="194">
        <f>SUMIF('Unos rashoda i izdataka'!$R$3:$R$501,'A.3 RASHODI FUNK'!$A40,'Unos rashoda i izdataka'!L$3:L$501)+SUMIF('Unos rashoda P4'!$T$3:$T$501,'A.3 RASHODI FUNK'!$A40,'Unos rashoda P4'!J$3:J$501)</f>
        <v>0</v>
      </c>
      <c r="H40" s="158" t="str">
        <f>'OPĆI DIO'!$C$1</f>
        <v>3041 INSTITUT RUĐER BOŠKOVIĆ</v>
      </c>
    </row>
    <row r="41" spans="1:8" ht="15.75" customHeight="1">
      <c r="A41" s="193">
        <v>53</v>
      </c>
      <c r="B41" s="118" t="s">
        <v>3189</v>
      </c>
      <c r="C41" s="194"/>
      <c r="D41" s="194"/>
      <c r="E41" s="194">
        <f>SUMIF('Unos rashoda i izdataka'!$R$3:$R$501,'A.3 RASHODI FUNK'!$A41,'Unos rashoda i izdataka'!J$3:J$501)+SUMIF('Unos rashoda P4'!$T$3:$T$501,'A.3 RASHODI FUNK'!$A41,'Unos rashoda P4'!H$3:H$501)</f>
        <v>0</v>
      </c>
      <c r="F41" s="194">
        <f>SUMIF('Unos rashoda i izdataka'!$R$3:$R$501,'A.3 RASHODI FUNK'!$A41,'Unos rashoda i izdataka'!K$3:K$501)+SUMIF('Unos rashoda P4'!$T$3:$T$501,'A.3 RASHODI FUNK'!$A41,'Unos rashoda P4'!I$3:I$501)</f>
        <v>0</v>
      </c>
      <c r="G41" s="194">
        <f>SUMIF('Unos rashoda i izdataka'!$R$3:$R$501,'A.3 RASHODI FUNK'!$A41,'Unos rashoda i izdataka'!L$3:L$501)+SUMIF('Unos rashoda P4'!$T$3:$T$501,'A.3 RASHODI FUNK'!$A41,'Unos rashoda P4'!J$3:J$501)</f>
        <v>0</v>
      </c>
      <c r="H41" s="158" t="str">
        <f>'OPĆI DIO'!$C$1</f>
        <v>3041 INSTITUT RUĐER BOŠKOVIĆ</v>
      </c>
    </row>
    <row r="42" spans="1:8" ht="15.75" customHeight="1">
      <c r="A42" s="193">
        <v>54</v>
      </c>
      <c r="B42" s="118" t="s">
        <v>3190</v>
      </c>
      <c r="C42" s="194"/>
      <c r="D42" s="194"/>
      <c r="E42" s="194">
        <f>SUMIF('Unos rashoda i izdataka'!$R$3:$R$501,'A.3 RASHODI FUNK'!$A42,'Unos rashoda i izdataka'!J$3:J$501)+SUMIF('Unos rashoda P4'!$T$3:$T$501,'A.3 RASHODI FUNK'!$A42,'Unos rashoda P4'!H$3:H$501)</f>
        <v>0</v>
      </c>
      <c r="F42" s="194">
        <f>SUMIF('Unos rashoda i izdataka'!$R$3:$R$501,'A.3 RASHODI FUNK'!$A42,'Unos rashoda i izdataka'!K$3:K$501)+SUMIF('Unos rashoda P4'!$T$3:$T$501,'A.3 RASHODI FUNK'!$A42,'Unos rashoda P4'!I$3:I$501)</f>
        <v>0</v>
      </c>
      <c r="G42" s="194">
        <f>SUMIF('Unos rashoda i izdataka'!$R$3:$R$501,'A.3 RASHODI FUNK'!$A42,'Unos rashoda i izdataka'!L$3:L$501)+SUMIF('Unos rashoda P4'!$T$3:$T$501,'A.3 RASHODI FUNK'!$A42,'Unos rashoda P4'!J$3:J$501)</f>
        <v>0</v>
      </c>
      <c r="H42" s="158" t="str">
        <f>'OPĆI DIO'!$C$1</f>
        <v>3041 INSTITUT RUĐER BOŠKOVIĆ</v>
      </c>
    </row>
    <row r="43" spans="1:8" ht="15.75" customHeight="1">
      <c r="A43" s="193">
        <v>55</v>
      </c>
      <c r="B43" s="118" t="s">
        <v>3191</v>
      </c>
      <c r="C43" s="194"/>
      <c r="D43" s="194"/>
      <c r="E43" s="194">
        <f>SUMIF('Unos rashoda i izdataka'!$R$3:$R$501,'A.3 RASHODI FUNK'!$A43,'Unos rashoda i izdataka'!J$3:J$501)+SUMIF('Unos rashoda P4'!$T$3:$T$501,'A.3 RASHODI FUNK'!$A43,'Unos rashoda P4'!H$3:H$501)</f>
        <v>0</v>
      </c>
      <c r="F43" s="194">
        <f>SUMIF('Unos rashoda i izdataka'!$R$3:$R$501,'A.3 RASHODI FUNK'!$A43,'Unos rashoda i izdataka'!K$3:K$501)+SUMIF('Unos rashoda P4'!$T$3:$T$501,'A.3 RASHODI FUNK'!$A43,'Unos rashoda P4'!I$3:I$501)</f>
        <v>0</v>
      </c>
      <c r="G43" s="194">
        <f>SUMIF('Unos rashoda i izdataka'!$R$3:$R$501,'A.3 RASHODI FUNK'!$A43,'Unos rashoda i izdataka'!L$3:L$501)+SUMIF('Unos rashoda P4'!$T$3:$T$501,'A.3 RASHODI FUNK'!$A43,'Unos rashoda P4'!J$3:J$501)</f>
        <v>0</v>
      </c>
      <c r="H43" s="158" t="str">
        <f>'OPĆI DIO'!$C$1</f>
        <v>3041 INSTITUT RUĐER BOŠKOVIĆ</v>
      </c>
    </row>
    <row r="44" spans="1:8" ht="15.75" customHeight="1">
      <c r="A44" s="193">
        <v>56</v>
      </c>
      <c r="B44" s="118" t="s">
        <v>3192</v>
      </c>
      <c r="C44" s="194"/>
      <c r="D44" s="194"/>
      <c r="E44" s="194">
        <f>SUMIF('Unos rashoda i izdataka'!$R$3:$R$501,'A.3 RASHODI FUNK'!$A44,'Unos rashoda i izdataka'!J$3:J$501)+SUMIF('Unos rashoda P4'!$T$3:$T$501,'A.3 RASHODI FUNK'!$A44,'Unos rashoda P4'!H$3:H$501)</f>
        <v>0</v>
      </c>
      <c r="F44" s="194">
        <f>SUMIF('Unos rashoda i izdataka'!$R$3:$R$501,'A.3 RASHODI FUNK'!$A44,'Unos rashoda i izdataka'!K$3:K$501)+SUMIF('Unos rashoda P4'!$T$3:$T$501,'A.3 RASHODI FUNK'!$A44,'Unos rashoda P4'!I$3:I$501)</f>
        <v>0</v>
      </c>
      <c r="G44" s="194">
        <f>SUMIF('Unos rashoda i izdataka'!$R$3:$R$501,'A.3 RASHODI FUNK'!$A44,'Unos rashoda i izdataka'!L$3:L$501)+SUMIF('Unos rashoda P4'!$T$3:$T$501,'A.3 RASHODI FUNK'!$A44,'Unos rashoda P4'!J$3:J$501)</f>
        <v>0</v>
      </c>
      <c r="H44" s="158" t="str">
        <f>'OPĆI DIO'!$C$1</f>
        <v>3041 INSTITUT RUĐER BOŠKOVIĆ</v>
      </c>
    </row>
    <row r="45" spans="1:8" ht="15.75" customHeight="1">
      <c r="A45" s="191">
        <v>6</v>
      </c>
      <c r="B45" s="123" t="s">
        <v>3193</v>
      </c>
      <c r="C45" s="195">
        <f>SUM(C46:C51)</f>
        <v>0</v>
      </c>
      <c r="D45" s="195">
        <f>SUM(D46:D51)</f>
        <v>0</v>
      </c>
      <c r="E45" s="195">
        <f>SUM(E46:E51)</f>
        <v>0</v>
      </c>
      <c r="F45" s="195">
        <f>SUM(F46:F51)</f>
        <v>0</v>
      </c>
      <c r="G45" s="195">
        <f>SUM(G46:G51)</f>
        <v>0</v>
      </c>
      <c r="H45" s="158" t="str">
        <f>'OPĆI DIO'!$C$1</f>
        <v>3041 INSTITUT RUĐER BOŠKOVIĆ</v>
      </c>
    </row>
    <row r="46" spans="1:8" ht="15.75" customHeight="1">
      <c r="A46" s="193">
        <v>61</v>
      </c>
      <c r="B46" s="118" t="s">
        <v>3194</v>
      </c>
      <c r="C46" s="194"/>
      <c r="D46" s="194"/>
      <c r="E46" s="194">
        <f>SUMIF('Unos rashoda i izdataka'!$R$3:$R$501,'A.3 RASHODI FUNK'!$A46,'Unos rashoda i izdataka'!J$3:J$501)+SUMIF('Unos rashoda P4'!$T$3:$T$501,'A.3 RASHODI FUNK'!$A46,'Unos rashoda P4'!H$3:H$501)</f>
        <v>0</v>
      </c>
      <c r="F46" s="194">
        <f>SUMIF('Unos rashoda i izdataka'!$R$3:$R$501,'A.3 RASHODI FUNK'!$A46,'Unos rashoda i izdataka'!K$3:K$501)+SUMIF('Unos rashoda P4'!$T$3:$T$501,'A.3 RASHODI FUNK'!$A46,'Unos rashoda P4'!I$3:I$501)</f>
        <v>0</v>
      </c>
      <c r="G46" s="194">
        <f>SUMIF('Unos rashoda i izdataka'!$R$3:$R$501,'A.3 RASHODI FUNK'!$A46,'Unos rashoda i izdataka'!L$3:L$501)+SUMIF('Unos rashoda P4'!$T$3:$T$501,'A.3 RASHODI FUNK'!$A46,'Unos rashoda P4'!J$3:J$501)</f>
        <v>0</v>
      </c>
      <c r="H46" s="158" t="str">
        <f>'OPĆI DIO'!$C$1</f>
        <v>3041 INSTITUT RUĐER BOŠKOVIĆ</v>
      </c>
    </row>
    <row r="47" spans="1:8" ht="15.75" customHeight="1">
      <c r="A47" s="193">
        <v>62</v>
      </c>
      <c r="B47" s="118" t="s">
        <v>3195</v>
      </c>
      <c r="C47" s="194"/>
      <c r="D47" s="194"/>
      <c r="E47" s="194">
        <f>SUMIF('Unos rashoda i izdataka'!$R$3:$R$501,'A.3 RASHODI FUNK'!$A47,'Unos rashoda i izdataka'!J$3:J$501)+SUMIF('Unos rashoda P4'!$T$3:$T$501,'A.3 RASHODI FUNK'!$A47,'Unos rashoda P4'!H$3:H$501)</f>
        <v>0</v>
      </c>
      <c r="F47" s="194">
        <f>SUMIF('Unos rashoda i izdataka'!$R$3:$R$501,'A.3 RASHODI FUNK'!$A47,'Unos rashoda i izdataka'!K$3:K$501)+SUMIF('Unos rashoda P4'!$T$3:$T$501,'A.3 RASHODI FUNK'!$A47,'Unos rashoda P4'!I$3:I$501)</f>
        <v>0</v>
      </c>
      <c r="G47" s="194">
        <f>SUMIF('Unos rashoda i izdataka'!$R$3:$R$501,'A.3 RASHODI FUNK'!$A47,'Unos rashoda i izdataka'!L$3:L$501)+SUMIF('Unos rashoda P4'!$T$3:$T$501,'A.3 RASHODI FUNK'!$A47,'Unos rashoda P4'!J$3:J$501)</f>
        <v>0</v>
      </c>
      <c r="H47" s="158" t="str">
        <f>'OPĆI DIO'!$C$1</f>
        <v>3041 INSTITUT RUĐER BOŠKOVIĆ</v>
      </c>
    </row>
    <row r="48" spans="1:8" ht="15.75" customHeight="1">
      <c r="A48" s="193">
        <v>63</v>
      </c>
      <c r="B48" s="118" t="s">
        <v>3196</v>
      </c>
      <c r="C48" s="194"/>
      <c r="D48" s="194"/>
      <c r="E48" s="194">
        <f>SUMIF('Unos rashoda i izdataka'!$R$3:$R$501,'A.3 RASHODI FUNK'!$A48,'Unos rashoda i izdataka'!J$3:J$501)+SUMIF('Unos rashoda P4'!$T$3:$T$501,'A.3 RASHODI FUNK'!$A48,'Unos rashoda P4'!H$3:H$501)</f>
        <v>0</v>
      </c>
      <c r="F48" s="194">
        <f>SUMIF('Unos rashoda i izdataka'!$R$3:$R$501,'A.3 RASHODI FUNK'!$A48,'Unos rashoda i izdataka'!K$3:K$501)+SUMIF('Unos rashoda P4'!$T$3:$T$501,'A.3 RASHODI FUNK'!$A48,'Unos rashoda P4'!I$3:I$501)</f>
        <v>0</v>
      </c>
      <c r="G48" s="194">
        <f>SUMIF('Unos rashoda i izdataka'!$R$3:$R$501,'A.3 RASHODI FUNK'!$A48,'Unos rashoda i izdataka'!L$3:L$501)+SUMIF('Unos rashoda P4'!$T$3:$T$501,'A.3 RASHODI FUNK'!$A48,'Unos rashoda P4'!J$3:J$501)</f>
        <v>0</v>
      </c>
      <c r="H48" s="158" t="str">
        <f>'OPĆI DIO'!$C$1</f>
        <v>3041 INSTITUT RUĐER BOŠKOVIĆ</v>
      </c>
    </row>
    <row r="49" spans="1:8" ht="15.75" customHeight="1">
      <c r="A49" s="193">
        <v>64</v>
      </c>
      <c r="B49" s="118" t="s">
        <v>3197</v>
      </c>
      <c r="C49" s="194"/>
      <c r="D49" s="194"/>
      <c r="E49" s="194">
        <f>SUMIF('Unos rashoda i izdataka'!$R$3:$R$501,'A.3 RASHODI FUNK'!$A49,'Unos rashoda i izdataka'!J$3:J$501)+SUMIF('Unos rashoda P4'!$T$3:$T$501,'A.3 RASHODI FUNK'!$A49,'Unos rashoda P4'!H$3:H$501)</f>
        <v>0</v>
      </c>
      <c r="F49" s="194">
        <f>SUMIF('Unos rashoda i izdataka'!$R$3:$R$501,'A.3 RASHODI FUNK'!$A49,'Unos rashoda i izdataka'!K$3:K$501)+SUMIF('Unos rashoda P4'!$T$3:$T$501,'A.3 RASHODI FUNK'!$A49,'Unos rashoda P4'!I$3:I$501)</f>
        <v>0</v>
      </c>
      <c r="G49" s="194">
        <f>SUMIF('Unos rashoda i izdataka'!$R$3:$R$501,'A.3 RASHODI FUNK'!$A49,'Unos rashoda i izdataka'!L$3:L$501)+SUMIF('Unos rashoda P4'!$T$3:$T$501,'A.3 RASHODI FUNK'!$A49,'Unos rashoda P4'!J$3:J$501)</f>
        <v>0</v>
      </c>
      <c r="H49" s="158" t="str">
        <f>'OPĆI DIO'!$C$1</f>
        <v>3041 INSTITUT RUĐER BOŠKOVIĆ</v>
      </c>
    </row>
    <row r="50" spans="1:8" ht="15.75" customHeight="1">
      <c r="A50" s="193">
        <v>65</v>
      </c>
      <c r="B50" s="118" t="s">
        <v>3198</v>
      </c>
      <c r="C50" s="194"/>
      <c r="D50" s="194"/>
      <c r="E50" s="194">
        <f>SUMIF('Unos rashoda i izdataka'!$R$3:$R$501,'A.3 RASHODI FUNK'!$A50,'Unos rashoda i izdataka'!J$3:J$501)+SUMIF('Unos rashoda P4'!$T$3:$T$501,'A.3 RASHODI FUNK'!$A50,'Unos rashoda P4'!H$3:H$501)</f>
        <v>0</v>
      </c>
      <c r="F50" s="194">
        <f>SUMIF('Unos rashoda i izdataka'!$R$3:$R$501,'A.3 RASHODI FUNK'!$A50,'Unos rashoda i izdataka'!K$3:K$501)+SUMIF('Unos rashoda P4'!$T$3:$T$501,'A.3 RASHODI FUNK'!$A50,'Unos rashoda P4'!I$3:I$501)</f>
        <v>0</v>
      </c>
      <c r="G50" s="194">
        <f>SUMIF('Unos rashoda i izdataka'!$R$3:$R$501,'A.3 RASHODI FUNK'!$A50,'Unos rashoda i izdataka'!L$3:L$501)+SUMIF('Unos rashoda P4'!$T$3:$T$501,'A.3 RASHODI FUNK'!$A50,'Unos rashoda P4'!J$3:J$501)</f>
        <v>0</v>
      </c>
      <c r="H50" s="158" t="str">
        <f>'OPĆI DIO'!$C$1</f>
        <v>3041 INSTITUT RUĐER BOŠKOVIĆ</v>
      </c>
    </row>
    <row r="51" spans="1:8" ht="15.75" customHeight="1">
      <c r="A51" s="193">
        <v>66</v>
      </c>
      <c r="B51" s="118" t="s">
        <v>3199</v>
      </c>
      <c r="C51" s="194"/>
      <c r="D51" s="194"/>
      <c r="E51" s="194">
        <f>SUMIF('Unos rashoda i izdataka'!$R$3:$R$501,'A.3 RASHODI FUNK'!$A51,'Unos rashoda i izdataka'!J$3:J$501)+SUMIF('Unos rashoda P4'!$T$3:$T$501,'A.3 RASHODI FUNK'!$A51,'Unos rashoda P4'!H$3:H$501)</f>
        <v>0</v>
      </c>
      <c r="F51" s="194">
        <f>SUMIF('Unos rashoda i izdataka'!$R$3:$R$501,'A.3 RASHODI FUNK'!$A51,'Unos rashoda i izdataka'!K$3:K$501)+SUMIF('Unos rashoda P4'!$T$3:$T$501,'A.3 RASHODI FUNK'!$A51,'Unos rashoda P4'!I$3:I$501)</f>
        <v>0</v>
      </c>
      <c r="G51" s="194">
        <f>SUMIF('Unos rashoda i izdataka'!$R$3:$R$501,'A.3 RASHODI FUNK'!$A51,'Unos rashoda i izdataka'!L$3:L$501)+SUMIF('Unos rashoda P4'!$T$3:$T$501,'A.3 RASHODI FUNK'!$A51,'Unos rashoda P4'!J$3:J$501)</f>
        <v>0</v>
      </c>
      <c r="H51" s="158" t="str">
        <f>'OPĆI DIO'!$C$1</f>
        <v>3041 INSTITUT RUĐER BOŠKOVIĆ</v>
      </c>
    </row>
    <row r="52" spans="1:8" ht="15.75" customHeight="1">
      <c r="A52" s="191">
        <v>7</v>
      </c>
      <c r="B52" s="123" t="s">
        <v>3200</v>
      </c>
      <c r="C52" s="195">
        <f>SUM(C53:C58)</f>
        <v>0</v>
      </c>
      <c r="D52" s="195">
        <f>SUM(D53:D58)</f>
        <v>0</v>
      </c>
      <c r="E52" s="195">
        <f>SUM(E53:E58)</f>
        <v>0</v>
      </c>
      <c r="F52" s="195">
        <f>SUM(F53:F58)</f>
        <v>0</v>
      </c>
      <c r="G52" s="195">
        <f>SUM(G53:G58)</f>
        <v>0</v>
      </c>
      <c r="H52" s="158" t="str">
        <f>'OPĆI DIO'!$C$1</f>
        <v>3041 INSTITUT RUĐER BOŠKOVIĆ</v>
      </c>
    </row>
    <row r="53" spans="1:8" ht="15.75" customHeight="1">
      <c r="A53" s="193">
        <v>71</v>
      </c>
      <c r="B53" s="118" t="s">
        <v>3201</v>
      </c>
      <c r="C53" s="194"/>
      <c r="D53" s="194"/>
      <c r="E53" s="194">
        <f>SUMIF('Unos rashoda i izdataka'!$R$3:$R$501,'A.3 RASHODI FUNK'!$A53,'Unos rashoda i izdataka'!J$3:J$501)+SUMIF('Unos rashoda P4'!$T$3:$T$501,'A.3 RASHODI FUNK'!$A53,'Unos rashoda P4'!H$3:H$501)</f>
        <v>0</v>
      </c>
      <c r="F53" s="194">
        <f>SUMIF('Unos rashoda i izdataka'!$R$3:$R$501,'A.3 RASHODI FUNK'!$A53,'Unos rashoda i izdataka'!K$3:K$501)+SUMIF('Unos rashoda P4'!$T$3:$T$501,'A.3 RASHODI FUNK'!$A53,'Unos rashoda P4'!I$3:I$501)</f>
        <v>0</v>
      </c>
      <c r="G53" s="194">
        <f>SUMIF('Unos rashoda i izdataka'!$R$3:$R$501,'A.3 RASHODI FUNK'!$A53,'Unos rashoda i izdataka'!L$3:L$501)+SUMIF('Unos rashoda P4'!$T$3:$T$501,'A.3 RASHODI FUNK'!$A53,'Unos rashoda P4'!J$3:J$501)</f>
        <v>0</v>
      </c>
      <c r="H53" s="158" t="str">
        <f>'OPĆI DIO'!$C$1</f>
        <v>3041 INSTITUT RUĐER BOŠKOVIĆ</v>
      </c>
    </row>
    <row r="54" spans="1:8" ht="15.75" customHeight="1">
      <c r="A54" s="193">
        <v>72</v>
      </c>
      <c r="B54" s="118" t="s">
        <v>3202</v>
      </c>
      <c r="C54" s="194"/>
      <c r="D54" s="194"/>
      <c r="E54" s="194">
        <f>SUMIF('Unos rashoda i izdataka'!$R$3:$R$501,'A.3 RASHODI FUNK'!$A54,'Unos rashoda i izdataka'!J$3:J$501)+SUMIF('Unos rashoda P4'!$T$3:$T$501,'A.3 RASHODI FUNK'!$A54,'Unos rashoda P4'!H$3:H$501)</f>
        <v>0</v>
      </c>
      <c r="F54" s="194">
        <f>SUMIF('Unos rashoda i izdataka'!$R$3:$R$501,'A.3 RASHODI FUNK'!$A54,'Unos rashoda i izdataka'!K$3:K$501)+SUMIF('Unos rashoda P4'!$T$3:$T$501,'A.3 RASHODI FUNK'!$A54,'Unos rashoda P4'!I$3:I$501)</f>
        <v>0</v>
      </c>
      <c r="G54" s="194">
        <f>SUMIF('Unos rashoda i izdataka'!$R$3:$R$501,'A.3 RASHODI FUNK'!$A54,'Unos rashoda i izdataka'!L$3:L$501)+SUMIF('Unos rashoda P4'!$T$3:$T$501,'A.3 RASHODI FUNK'!$A54,'Unos rashoda P4'!J$3:J$501)</f>
        <v>0</v>
      </c>
      <c r="H54" s="158" t="str">
        <f>'OPĆI DIO'!$C$1</f>
        <v>3041 INSTITUT RUĐER BOŠKOVIĆ</v>
      </c>
    </row>
    <row r="55" spans="1:8" ht="15.75" customHeight="1">
      <c r="A55" s="193">
        <v>73</v>
      </c>
      <c r="B55" s="118" t="s">
        <v>3203</v>
      </c>
      <c r="C55" s="194"/>
      <c r="D55" s="194"/>
      <c r="E55" s="194">
        <f>SUMIF('Unos rashoda i izdataka'!$R$3:$R$501,'A.3 RASHODI FUNK'!$A55,'Unos rashoda i izdataka'!J$3:J$501)+SUMIF('Unos rashoda P4'!$T$3:$T$501,'A.3 RASHODI FUNK'!$A55,'Unos rashoda P4'!H$3:H$501)</f>
        <v>0</v>
      </c>
      <c r="F55" s="194">
        <f>SUMIF('Unos rashoda i izdataka'!$R$3:$R$501,'A.3 RASHODI FUNK'!$A55,'Unos rashoda i izdataka'!K$3:K$501)+SUMIF('Unos rashoda P4'!$T$3:$T$501,'A.3 RASHODI FUNK'!$A55,'Unos rashoda P4'!I$3:I$501)</f>
        <v>0</v>
      </c>
      <c r="G55" s="194">
        <f>SUMIF('Unos rashoda i izdataka'!$R$3:$R$501,'A.3 RASHODI FUNK'!$A55,'Unos rashoda i izdataka'!L$3:L$501)+SUMIF('Unos rashoda P4'!$T$3:$T$501,'A.3 RASHODI FUNK'!$A55,'Unos rashoda P4'!J$3:J$501)</f>
        <v>0</v>
      </c>
      <c r="H55" s="158" t="str">
        <f>'OPĆI DIO'!$C$1</f>
        <v>3041 INSTITUT RUĐER BOŠKOVIĆ</v>
      </c>
    </row>
    <row r="56" spans="1:8" ht="15.75" customHeight="1">
      <c r="A56" s="193">
        <v>74</v>
      </c>
      <c r="B56" s="118" t="s">
        <v>3204</v>
      </c>
      <c r="C56" s="194"/>
      <c r="D56" s="194"/>
      <c r="E56" s="194">
        <f>SUMIF('Unos rashoda i izdataka'!$R$3:$R$501,'A.3 RASHODI FUNK'!$A56,'Unos rashoda i izdataka'!J$3:J$501)+SUMIF('Unos rashoda P4'!$T$3:$T$501,'A.3 RASHODI FUNK'!$A56,'Unos rashoda P4'!H$3:H$501)</f>
        <v>0</v>
      </c>
      <c r="F56" s="194">
        <f>SUMIF('Unos rashoda i izdataka'!$R$3:$R$501,'A.3 RASHODI FUNK'!$A56,'Unos rashoda i izdataka'!K$3:K$501)+SUMIF('Unos rashoda P4'!$T$3:$T$501,'A.3 RASHODI FUNK'!$A56,'Unos rashoda P4'!I$3:I$501)</f>
        <v>0</v>
      </c>
      <c r="G56" s="194">
        <f>SUMIF('Unos rashoda i izdataka'!$R$3:$R$501,'A.3 RASHODI FUNK'!$A56,'Unos rashoda i izdataka'!L$3:L$501)+SUMIF('Unos rashoda P4'!$T$3:$T$501,'A.3 RASHODI FUNK'!$A56,'Unos rashoda P4'!J$3:J$501)</f>
        <v>0</v>
      </c>
      <c r="H56" s="158" t="str">
        <f>'OPĆI DIO'!$C$1</f>
        <v>3041 INSTITUT RUĐER BOŠKOVIĆ</v>
      </c>
    </row>
    <row r="57" spans="1:8" ht="15.75" customHeight="1">
      <c r="A57" s="193">
        <v>75</v>
      </c>
      <c r="B57" s="118" t="s">
        <v>3205</v>
      </c>
      <c r="C57" s="194"/>
      <c r="D57" s="194"/>
      <c r="E57" s="194">
        <f>SUMIF('Unos rashoda i izdataka'!$R$3:$R$501,'A.3 RASHODI FUNK'!$A57,'Unos rashoda i izdataka'!J$3:J$501)+SUMIF('Unos rashoda P4'!$T$3:$T$501,'A.3 RASHODI FUNK'!$A57,'Unos rashoda P4'!H$3:H$501)</f>
        <v>0</v>
      </c>
      <c r="F57" s="194">
        <f>SUMIF('Unos rashoda i izdataka'!$R$3:$R$501,'A.3 RASHODI FUNK'!$A57,'Unos rashoda i izdataka'!K$3:K$501)+SUMIF('Unos rashoda P4'!$T$3:$T$501,'A.3 RASHODI FUNK'!$A57,'Unos rashoda P4'!I$3:I$501)</f>
        <v>0</v>
      </c>
      <c r="G57" s="194">
        <f>SUMIF('Unos rashoda i izdataka'!$R$3:$R$501,'A.3 RASHODI FUNK'!$A57,'Unos rashoda i izdataka'!L$3:L$501)+SUMIF('Unos rashoda P4'!$T$3:$T$501,'A.3 RASHODI FUNK'!$A57,'Unos rashoda P4'!J$3:J$501)</f>
        <v>0</v>
      </c>
      <c r="H57" s="158" t="str">
        <f>'OPĆI DIO'!$C$1</f>
        <v>3041 INSTITUT RUĐER BOŠKOVIĆ</v>
      </c>
    </row>
    <row r="58" spans="1:8" ht="15.75" customHeight="1">
      <c r="A58" s="193">
        <v>76</v>
      </c>
      <c r="B58" s="118" t="s">
        <v>3206</v>
      </c>
      <c r="C58" s="194"/>
      <c r="D58" s="194"/>
      <c r="E58" s="194">
        <f>SUMIF('Unos rashoda i izdataka'!$R$3:$R$501,'A.3 RASHODI FUNK'!$A58,'Unos rashoda i izdataka'!J$3:J$501)+SUMIF('Unos rashoda P4'!$T$3:$T$501,'A.3 RASHODI FUNK'!$A58,'Unos rashoda P4'!H$3:H$501)</f>
        <v>0</v>
      </c>
      <c r="F58" s="194">
        <f>SUMIF('Unos rashoda i izdataka'!$R$3:$R$501,'A.3 RASHODI FUNK'!$A58,'Unos rashoda i izdataka'!K$3:K$501)+SUMIF('Unos rashoda P4'!$T$3:$T$501,'A.3 RASHODI FUNK'!$A58,'Unos rashoda P4'!I$3:I$501)</f>
        <v>0</v>
      </c>
      <c r="G58" s="194">
        <f>SUMIF('Unos rashoda i izdataka'!$R$3:$R$501,'A.3 RASHODI FUNK'!$A58,'Unos rashoda i izdataka'!L$3:L$501)+SUMIF('Unos rashoda P4'!$T$3:$T$501,'A.3 RASHODI FUNK'!$A58,'Unos rashoda P4'!J$3:J$501)</f>
        <v>0</v>
      </c>
      <c r="H58" s="158" t="str">
        <f>'OPĆI DIO'!$C$1</f>
        <v>3041 INSTITUT RUĐER BOŠKOVIĆ</v>
      </c>
    </row>
    <row r="59" spans="1:8" ht="15.75" customHeight="1">
      <c r="A59" s="191">
        <v>8</v>
      </c>
      <c r="B59" s="123" t="s">
        <v>3207</v>
      </c>
      <c r="C59" s="195">
        <f>SUM(C60:C65)</f>
        <v>0</v>
      </c>
      <c r="D59" s="195">
        <f>SUM(D60:D65)</f>
        <v>0</v>
      </c>
      <c r="E59" s="195">
        <f>SUM(E60:E65)</f>
        <v>0</v>
      </c>
      <c r="F59" s="195">
        <f>SUM(F60:F65)</f>
        <v>0</v>
      </c>
      <c r="G59" s="195">
        <f>SUM(G60:G65)</f>
        <v>0</v>
      </c>
      <c r="H59" s="158" t="str">
        <f>'OPĆI DIO'!$C$1</f>
        <v>3041 INSTITUT RUĐER BOŠKOVIĆ</v>
      </c>
    </row>
    <row r="60" spans="1:8" ht="15.75" customHeight="1">
      <c r="A60" s="193">
        <v>81</v>
      </c>
      <c r="B60" s="118" t="s">
        <v>3208</v>
      </c>
      <c r="C60" s="194"/>
      <c r="D60" s="194"/>
      <c r="E60" s="194">
        <f>SUMIF('Unos rashoda i izdataka'!$R$3:$R$501,'A.3 RASHODI FUNK'!$A60,'Unos rashoda i izdataka'!J$3:J$501)+SUMIF('Unos rashoda P4'!$T$3:$T$501,'A.3 RASHODI FUNK'!$A60,'Unos rashoda P4'!H$3:H$501)</f>
        <v>0</v>
      </c>
      <c r="F60" s="194">
        <f>SUMIF('Unos rashoda i izdataka'!$R$3:$R$501,'A.3 RASHODI FUNK'!$A60,'Unos rashoda i izdataka'!K$3:K$501)+SUMIF('Unos rashoda P4'!$T$3:$T$501,'A.3 RASHODI FUNK'!$A60,'Unos rashoda P4'!I$3:I$501)</f>
        <v>0</v>
      </c>
      <c r="G60" s="194">
        <f>SUMIF('Unos rashoda i izdataka'!$R$3:$R$501,'A.3 RASHODI FUNK'!$A60,'Unos rashoda i izdataka'!L$3:L$501)+SUMIF('Unos rashoda P4'!$T$3:$T$501,'A.3 RASHODI FUNK'!$A60,'Unos rashoda P4'!J$3:J$501)</f>
        <v>0</v>
      </c>
      <c r="H60" s="158" t="str">
        <f>'OPĆI DIO'!$C$1</f>
        <v>3041 INSTITUT RUĐER BOŠKOVIĆ</v>
      </c>
    </row>
    <row r="61" spans="1:8" ht="15.75" customHeight="1">
      <c r="A61" s="193">
        <v>82</v>
      </c>
      <c r="B61" s="118" t="s">
        <v>687</v>
      </c>
      <c r="C61" s="194"/>
      <c r="D61" s="194"/>
      <c r="E61" s="194">
        <f>SUMIF('Unos rashoda i izdataka'!$R$3:$R$501,'A.3 RASHODI FUNK'!$A61,'Unos rashoda i izdataka'!J$3:J$501)+SUMIF('Unos rashoda P4'!$T$3:$T$501,'A.3 RASHODI FUNK'!$A61,'Unos rashoda P4'!H$3:H$501)</f>
        <v>0</v>
      </c>
      <c r="F61" s="194">
        <f>SUMIF('Unos rashoda i izdataka'!$R$3:$R$501,'A.3 RASHODI FUNK'!$A61,'Unos rashoda i izdataka'!K$3:K$501)+SUMIF('Unos rashoda P4'!$T$3:$T$501,'A.3 RASHODI FUNK'!$A61,'Unos rashoda P4'!I$3:I$501)</f>
        <v>0</v>
      </c>
      <c r="G61" s="194">
        <f>SUMIF('Unos rashoda i izdataka'!$R$3:$R$501,'A.3 RASHODI FUNK'!$A61,'Unos rashoda i izdataka'!L$3:L$501)+SUMIF('Unos rashoda P4'!$T$3:$T$501,'A.3 RASHODI FUNK'!$A61,'Unos rashoda P4'!J$3:J$501)</f>
        <v>0</v>
      </c>
      <c r="H61" s="158" t="str">
        <f>'OPĆI DIO'!$C$1</f>
        <v>3041 INSTITUT RUĐER BOŠKOVIĆ</v>
      </c>
    </row>
    <row r="62" spans="1:8" ht="15.75" customHeight="1">
      <c r="A62" s="193">
        <v>83</v>
      </c>
      <c r="B62" s="118" t="s">
        <v>3209</v>
      </c>
      <c r="C62" s="194"/>
      <c r="D62" s="194"/>
      <c r="E62" s="194">
        <f>SUMIF('Unos rashoda i izdataka'!$R$3:$R$501,'A.3 RASHODI FUNK'!$A62,'Unos rashoda i izdataka'!J$3:J$501)+SUMIF('Unos rashoda P4'!$T$3:$T$501,'A.3 RASHODI FUNK'!$A62,'Unos rashoda P4'!H$3:H$501)</f>
        <v>0</v>
      </c>
      <c r="F62" s="194">
        <f>SUMIF('Unos rashoda i izdataka'!$R$3:$R$501,'A.3 RASHODI FUNK'!$A62,'Unos rashoda i izdataka'!K$3:K$501)+SUMIF('Unos rashoda P4'!$T$3:$T$501,'A.3 RASHODI FUNK'!$A62,'Unos rashoda P4'!I$3:I$501)</f>
        <v>0</v>
      </c>
      <c r="G62" s="194">
        <f>SUMIF('Unos rashoda i izdataka'!$R$3:$R$501,'A.3 RASHODI FUNK'!$A62,'Unos rashoda i izdataka'!L$3:L$501)+SUMIF('Unos rashoda P4'!$T$3:$T$501,'A.3 RASHODI FUNK'!$A62,'Unos rashoda P4'!J$3:J$501)</f>
        <v>0</v>
      </c>
      <c r="H62" s="158" t="str">
        <f>'OPĆI DIO'!$C$1</f>
        <v>3041 INSTITUT RUĐER BOŠKOVIĆ</v>
      </c>
    </row>
    <row r="63" spans="1:8" ht="15.75" customHeight="1">
      <c r="A63" s="193">
        <v>84</v>
      </c>
      <c r="B63" s="118" t="s">
        <v>3210</v>
      </c>
      <c r="C63" s="194"/>
      <c r="D63" s="194"/>
      <c r="E63" s="194">
        <f>SUMIF('Unos rashoda i izdataka'!$R$3:$R$501,'A.3 RASHODI FUNK'!$A63,'Unos rashoda i izdataka'!J$3:J$501)+SUMIF('Unos rashoda P4'!$T$3:$T$501,'A.3 RASHODI FUNK'!$A63,'Unos rashoda P4'!H$3:H$501)</f>
        <v>0</v>
      </c>
      <c r="F63" s="194">
        <f>SUMIF('Unos rashoda i izdataka'!$R$3:$R$501,'A.3 RASHODI FUNK'!$A63,'Unos rashoda i izdataka'!K$3:K$501)+SUMIF('Unos rashoda P4'!$T$3:$T$501,'A.3 RASHODI FUNK'!$A63,'Unos rashoda P4'!I$3:I$501)</f>
        <v>0</v>
      </c>
      <c r="G63" s="194">
        <f>SUMIF('Unos rashoda i izdataka'!$R$3:$R$501,'A.3 RASHODI FUNK'!$A63,'Unos rashoda i izdataka'!L$3:L$501)+SUMIF('Unos rashoda P4'!$T$3:$T$501,'A.3 RASHODI FUNK'!$A63,'Unos rashoda P4'!J$3:J$501)</f>
        <v>0</v>
      </c>
      <c r="H63" s="158" t="str">
        <f>'OPĆI DIO'!$C$1</f>
        <v>3041 INSTITUT RUĐER BOŠKOVIĆ</v>
      </c>
    </row>
    <row r="64" spans="1:8" ht="15.75" customHeight="1">
      <c r="A64" s="193">
        <v>85</v>
      </c>
      <c r="B64" s="118" t="s">
        <v>3211</v>
      </c>
      <c r="C64" s="194"/>
      <c r="D64" s="194"/>
      <c r="E64" s="194">
        <f>SUMIF('Unos rashoda i izdataka'!$R$3:$R$501,'A.3 RASHODI FUNK'!$A64,'Unos rashoda i izdataka'!J$3:J$501)+SUMIF('Unos rashoda P4'!$T$3:$T$501,'A.3 RASHODI FUNK'!$A64,'Unos rashoda P4'!H$3:H$501)</f>
        <v>0</v>
      </c>
      <c r="F64" s="194">
        <f>SUMIF('Unos rashoda i izdataka'!$R$3:$R$501,'A.3 RASHODI FUNK'!$A64,'Unos rashoda i izdataka'!K$3:K$501)+SUMIF('Unos rashoda P4'!$T$3:$T$501,'A.3 RASHODI FUNK'!$A64,'Unos rashoda P4'!I$3:I$501)</f>
        <v>0</v>
      </c>
      <c r="G64" s="194">
        <f>SUMIF('Unos rashoda i izdataka'!$R$3:$R$501,'A.3 RASHODI FUNK'!$A64,'Unos rashoda i izdataka'!L$3:L$501)+SUMIF('Unos rashoda P4'!$T$3:$T$501,'A.3 RASHODI FUNK'!$A64,'Unos rashoda P4'!J$3:J$501)</f>
        <v>0</v>
      </c>
      <c r="H64" s="158" t="str">
        <f>'OPĆI DIO'!$C$1</f>
        <v>3041 INSTITUT RUĐER BOŠKOVIĆ</v>
      </c>
    </row>
    <row r="65" spans="1:8" ht="15.75" customHeight="1">
      <c r="A65" s="193">
        <v>86</v>
      </c>
      <c r="B65" s="118" t="s">
        <v>3212</v>
      </c>
      <c r="C65" s="194"/>
      <c r="D65" s="194"/>
      <c r="E65" s="194">
        <f>SUMIF('Unos rashoda i izdataka'!$R$3:$R$501,'A.3 RASHODI FUNK'!$A65,'Unos rashoda i izdataka'!J$3:J$501)+SUMIF('Unos rashoda P4'!$T$3:$T$501,'A.3 RASHODI FUNK'!$A65,'Unos rashoda P4'!H$3:H$501)</f>
        <v>0</v>
      </c>
      <c r="F65" s="194">
        <f>SUMIF('Unos rashoda i izdataka'!$R$3:$R$501,'A.3 RASHODI FUNK'!$A65,'Unos rashoda i izdataka'!K$3:K$501)+SUMIF('Unos rashoda P4'!$T$3:$T$501,'A.3 RASHODI FUNK'!$A65,'Unos rashoda P4'!I$3:I$501)</f>
        <v>0</v>
      </c>
      <c r="G65" s="194">
        <f>SUMIF('Unos rashoda i izdataka'!$R$3:$R$501,'A.3 RASHODI FUNK'!$A65,'Unos rashoda i izdataka'!L$3:L$501)+SUMIF('Unos rashoda P4'!$T$3:$T$501,'A.3 RASHODI FUNK'!$A65,'Unos rashoda P4'!J$3:J$501)</f>
        <v>0</v>
      </c>
      <c r="H65" s="158" t="str">
        <f>'OPĆI DIO'!$C$1</f>
        <v>3041 INSTITUT RUĐER BOŠKOVIĆ</v>
      </c>
    </row>
    <row r="66" spans="1:8" ht="15.75" customHeight="1">
      <c r="A66" s="191">
        <v>9</v>
      </c>
      <c r="B66" s="123" t="s">
        <v>3213</v>
      </c>
      <c r="C66" s="195">
        <f>SUM(C67:C74)</f>
        <v>0</v>
      </c>
      <c r="D66" s="195">
        <f>SUM(D67:D74)</f>
        <v>0</v>
      </c>
      <c r="E66" s="195">
        <f>SUM(E67:E74)</f>
        <v>0</v>
      </c>
      <c r="F66" s="195">
        <f>SUM(F67:F74)</f>
        <v>0</v>
      </c>
      <c r="G66" s="195">
        <f>SUM(G67:G74)</f>
        <v>0</v>
      </c>
      <c r="H66" s="158" t="str">
        <f>'OPĆI DIO'!$C$1</f>
        <v>3041 INSTITUT RUĐER BOŠKOVIĆ</v>
      </c>
    </row>
    <row r="67" spans="1:8" ht="15.75" customHeight="1">
      <c r="A67" s="193">
        <v>91</v>
      </c>
      <c r="B67" s="118" t="s">
        <v>3214</v>
      </c>
      <c r="C67" s="194"/>
      <c r="D67" s="194"/>
      <c r="E67" s="194">
        <f>SUMIF('Unos rashoda i izdataka'!$R$3:$R$501,'A.3 RASHODI FUNK'!$A67,'Unos rashoda i izdataka'!J$3:J$501)+SUMIF('Unos rashoda P4'!$T$3:$T$501,'A.3 RASHODI FUNK'!$A67,'Unos rashoda P4'!H$3:H$501)</f>
        <v>0</v>
      </c>
      <c r="F67" s="194">
        <f>SUMIF('Unos rashoda i izdataka'!$R$3:$R$501,'A.3 RASHODI FUNK'!$A67,'Unos rashoda i izdataka'!K$3:K$501)+SUMIF('Unos rashoda P4'!$T$3:$T$501,'A.3 RASHODI FUNK'!$A67,'Unos rashoda P4'!I$3:I$501)</f>
        <v>0</v>
      </c>
      <c r="G67" s="194">
        <f>SUMIF('Unos rashoda i izdataka'!$R$3:$R$501,'A.3 RASHODI FUNK'!$A67,'Unos rashoda i izdataka'!L$3:L$501)+SUMIF('Unos rashoda P4'!$T$3:$T$501,'A.3 RASHODI FUNK'!$A67,'Unos rashoda P4'!J$3:J$501)</f>
        <v>0</v>
      </c>
      <c r="H67" s="158" t="str">
        <f>'OPĆI DIO'!$C$1</f>
        <v>3041 INSTITUT RUĐER BOŠKOVIĆ</v>
      </c>
    </row>
    <row r="68" spans="1:8" ht="15.75" customHeight="1">
      <c r="A68" s="193">
        <v>92</v>
      </c>
      <c r="B68" s="118" t="s">
        <v>3215</v>
      </c>
      <c r="C68" s="194"/>
      <c r="D68" s="194"/>
      <c r="E68" s="194">
        <f>SUMIF('Unos rashoda i izdataka'!$R$3:$R$501,'A.3 RASHODI FUNK'!$A68,'Unos rashoda i izdataka'!J$3:J$501)+SUMIF('Unos rashoda P4'!$T$3:$T$501,'A.3 RASHODI FUNK'!$A68,'Unos rashoda P4'!H$3:H$501)</f>
        <v>0</v>
      </c>
      <c r="F68" s="194">
        <f>SUMIF('Unos rashoda i izdataka'!$R$3:$R$501,'A.3 RASHODI FUNK'!$A68,'Unos rashoda i izdataka'!K$3:K$501)+SUMIF('Unos rashoda P4'!$T$3:$T$501,'A.3 RASHODI FUNK'!$A68,'Unos rashoda P4'!I$3:I$501)</f>
        <v>0</v>
      </c>
      <c r="G68" s="194">
        <f>SUMIF('Unos rashoda i izdataka'!$R$3:$R$501,'A.3 RASHODI FUNK'!$A68,'Unos rashoda i izdataka'!L$3:L$501)+SUMIF('Unos rashoda P4'!$T$3:$T$501,'A.3 RASHODI FUNK'!$A68,'Unos rashoda P4'!J$3:J$501)</f>
        <v>0</v>
      </c>
      <c r="H68" s="158" t="str">
        <f>'OPĆI DIO'!$C$1</f>
        <v>3041 INSTITUT RUĐER BOŠKOVIĆ</v>
      </c>
    </row>
    <row r="69" spans="1:8" ht="26.25" customHeight="1">
      <c r="A69" s="193">
        <v>93</v>
      </c>
      <c r="B69" s="118" t="s">
        <v>3216</v>
      </c>
      <c r="C69" s="194"/>
      <c r="D69" s="194"/>
      <c r="E69" s="194">
        <f>SUMIF('Unos rashoda i izdataka'!$R$3:$R$501,'A.3 RASHODI FUNK'!$A69,'Unos rashoda i izdataka'!J$3:J$501)+SUMIF('Unos rashoda P4'!$T$3:$T$501,'A.3 RASHODI FUNK'!$A69,'Unos rashoda P4'!H$3:H$501)</f>
        <v>0</v>
      </c>
      <c r="F69" s="194">
        <f>SUMIF('Unos rashoda i izdataka'!$R$3:$R$501,'A.3 RASHODI FUNK'!$A69,'Unos rashoda i izdataka'!K$3:K$501)+SUMIF('Unos rashoda P4'!$T$3:$T$501,'A.3 RASHODI FUNK'!$A69,'Unos rashoda P4'!I$3:I$501)</f>
        <v>0</v>
      </c>
      <c r="G69" s="194">
        <f>SUMIF('Unos rashoda i izdataka'!$R$3:$R$501,'A.3 RASHODI FUNK'!$A69,'Unos rashoda i izdataka'!L$3:L$501)+SUMIF('Unos rashoda P4'!$T$3:$T$501,'A.3 RASHODI FUNK'!$A69,'Unos rashoda P4'!J$3:J$501)</f>
        <v>0</v>
      </c>
      <c r="H69" s="158" t="str">
        <f>'OPĆI DIO'!$C$1</f>
        <v>3041 INSTITUT RUĐER BOŠKOVIĆ</v>
      </c>
    </row>
    <row r="70" spans="1:8" ht="15.75" customHeight="1">
      <c r="A70" s="193">
        <v>94</v>
      </c>
      <c r="B70" s="118" t="s">
        <v>3217</v>
      </c>
      <c r="C70" s="194"/>
      <c r="D70" s="194"/>
      <c r="E70" s="194">
        <f>SUMIF('Unos rashoda i izdataka'!$R$3:$R$501,'A.3 RASHODI FUNK'!$A70,'Unos rashoda i izdataka'!J$3:J$501)+SUMIF('Unos rashoda P4'!$T$3:$T$501,'A.3 RASHODI FUNK'!$A70,'Unos rashoda P4'!H$3:H$501)</f>
        <v>0</v>
      </c>
      <c r="F70" s="194">
        <f>SUMIF('Unos rashoda i izdataka'!$R$3:$R$501,'A.3 RASHODI FUNK'!$A70,'Unos rashoda i izdataka'!K$3:K$501)+SUMIF('Unos rashoda P4'!$T$3:$T$501,'A.3 RASHODI FUNK'!$A70,'Unos rashoda P4'!I$3:I$501)</f>
        <v>0</v>
      </c>
      <c r="G70" s="194">
        <f>SUMIF('Unos rashoda i izdataka'!$R$3:$R$501,'A.3 RASHODI FUNK'!$A70,'Unos rashoda i izdataka'!L$3:L$501)+SUMIF('Unos rashoda P4'!$T$3:$T$501,'A.3 RASHODI FUNK'!$A70,'Unos rashoda P4'!J$3:J$501)</f>
        <v>0</v>
      </c>
      <c r="H70" s="158" t="str">
        <f>'OPĆI DIO'!$C$1</f>
        <v>3041 INSTITUT RUĐER BOŠKOVIĆ</v>
      </c>
    </row>
    <row r="71" spans="1:8" ht="15.75" customHeight="1">
      <c r="A71" s="193">
        <v>95</v>
      </c>
      <c r="B71" s="118" t="s">
        <v>841</v>
      </c>
      <c r="C71" s="194"/>
      <c r="D71" s="194"/>
      <c r="E71" s="194">
        <f>SUMIF('Unos rashoda i izdataka'!$R$3:$R$501,'A.3 RASHODI FUNK'!$A71,'Unos rashoda i izdataka'!J$3:J$501)+SUMIF('Unos rashoda P4'!$T$3:$T$501,'A.3 RASHODI FUNK'!$A71,'Unos rashoda P4'!H$3:H$501)</f>
        <v>0</v>
      </c>
      <c r="F71" s="194">
        <f>SUMIF('Unos rashoda i izdataka'!$R$3:$R$501,'A.3 RASHODI FUNK'!$A71,'Unos rashoda i izdataka'!K$3:K$501)+SUMIF('Unos rashoda P4'!$T$3:$T$501,'A.3 RASHODI FUNK'!$A71,'Unos rashoda P4'!I$3:I$501)</f>
        <v>0</v>
      </c>
      <c r="G71" s="194">
        <f>SUMIF('Unos rashoda i izdataka'!$R$3:$R$501,'A.3 RASHODI FUNK'!$A71,'Unos rashoda i izdataka'!L$3:L$501)+SUMIF('Unos rashoda P4'!$T$3:$T$501,'A.3 RASHODI FUNK'!$A71,'Unos rashoda P4'!J$3:J$501)</f>
        <v>0</v>
      </c>
      <c r="H71" s="158" t="str">
        <f>'OPĆI DIO'!$C$1</f>
        <v>3041 INSTITUT RUĐER BOŠKOVIĆ</v>
      </c>
    </row>
    <row r="72" spans="1:8" ht="15.75" customHeight="1">
      <c r="A72" s="193">
        <v>96</v>
      </c>
      <c r="B72" s="118" t="s">
        <v>956</v>
      </c>
      <c r="C72" s="194"/>
      <c r="D72" s="194"/>
      <c r="E72" s="194">
        <f>SUMIF('Unos rashoda i izdataka'!$R$3:$R$501,'A.3 RASHODI FUNK'!$A72,'Unos rashoda i izdataka'!J$3:J$501)+SUMIF('Unos rashoda P4'!$T$3:$T$501,'A.3 RASHODI FUNK'!$A72,'Unos rashoda P4'!H$3:H$501)</f>
        <v>0</v>
      </c>
      <c r="F72" s="194">
        <f>SUMIF('Unos rashoda i izdataka'!$R$3:$R$501,'A.3 RASHODI FUNK'!$A72,'Unos rashoda i izdataka'!K$3:K$501)+SUMIF('Unos rashoda P4'!$T$3:$T$501,'A.3 RASHODI FUNK'!$A72,'Unos rashoda P4'!I$3:I$501)</f>
        <v>0</v>
      </c>
      <c r="G72" s="194">
        <f>SUMIF('Unos rashoda i izdataka'!$R$3:$R$501,'A.3 RASHODI FUNK'!$A72,'Unos rashoda i izdataka'!L$3:L$501)+SUMIF('Unos rashoda P4'!$T$3:$T$501,'A.3 RASHODI FUNK'!$A72,'Unos rashoda P4'!J$3:J$501)</f>
        <v>0</v>
      </c>
      <c r="H72" s="158" t="str">
        <f>'OPĆI DIO'!$C$1</f>
        <v>3041 INSTITUT RUĐER BOŠKOVIĆ</v>
      </c>
    </row>
    <row r="73" spans="1:8" ht="15.75" customHeight="1">
      <c r="A73" s="193">
        <v>97</v>
      </c>
      <c r="B73" s="118" t="s">
        <v>659</v>
      </c>
      <c r="C73" s="194"/>
      <c r="D73" s="194"/>
      <c r="E73" s="194">
        <f>SUMIF('Unos rashoda i izdataka'!$R$3:$R$501,'A.3 RASHODI FUNK'!$A73,'Unos rashoda i izdataka'!J$3:J$501)+SUMIF('Unos rashoda P4'!$T$3:$T$501,'A.3 RASHODI FUNK'!$A73,'Unos rashoda P4'!H$3:H$501)</f>
        <v>0</v>
      </c>
      <c r="F73" s="194">
        <f>SUMIF('Unos rashoda i izdataka'!$R$3:$R$501,'A.3 RASHODI FUNK'!$A73,'Unos rashoda i izdataka'!K$3:K$501)+SUMIF('Unos rashoda P4'!$T$3:$T$501,'A.3 RASHODI FUNK'!$A73,'Unos rashoda P4'!I$3:I$501)</f>
        <v>0</v>
      </c>
      <c r="G73" s="194">
        <f>SUMIF('Unos rashoda i izdataka'!$R$3:$R$501,'A.3 RASHODI FUNK'!$A73,'Unos rashoda i izdataka'!L$3:L$501)+SUMIF('Unos rashoda P4'!$T$3:$T$501,'A.3 RASHODI FUNK'!$A73,'Unos rashoda P4'!J$3:J$501)</f>
        <v>0</v>
      </c>
      <c r="H73" s="158" t="str">
        <f>'OPĆI DIO'!$C$1</f>
        <v>3041 INSTITUT RUĐER BOŠKOVIĆ</v>
      </c>
    </row>
    <row r="74" spans="1:8" ht="15.75" customHeight="1">
      <c r="A74" s="193">
        <v>98</v>
      </c>
      <c r="B74" s="118" t="s">
        <v>666</v>
      </c>
      <c r="C74" s="194"/>
      <c r="D74" s="194"/>
      <c r="E74" s="194">
        <f>SUMIF('Unos rashoda i izdataka'!$R$3:$R$501,'A.3 RASHODI FUNK'!$A74,'Unos rashoda i izdataka'!J$3:J$501)+SUMIF('Unos rashoda P4'!$T$3:$T$501,'A.3 RASHODI FUNK'!$A74,'Unos rashoda P4'!H$3:H$501)</f>
        <v>0</v>
      </c>
      <c r="F74" s="194">
        <f>SUMIF('Unos rashoda i izdataka'!$R$3:$R$501,'A.3 RASHODI FUNK'!$A74,'Unos rashoda i izdataka'!K$3:K$501)+SUMIF('Unos rashoda P4'!$T$3:$T$501,'A.3 RASHODI FUNK'!$A74,'Unos rashoda P4'!I$3:I$501)</f>
        <v>0</v>
      </c>
      <c r="G74" s="194">
        <f>SUMIF('Unos rashoda i izdataka'!$R$3:$R$501,'A.3 RASHODI FUNK'!$A74,'Unos rashoda i izdataka'!L$3:L$501)+SUMIF('Unos rashoda P4'!$T$3:$T$501,'A.3 RASHODI FUNK'!$A74,'Unos rashoda P4'!J$3:J$501)</f>
        <v>0</v>
      </c>
      <c r="H74" s="158" t="str">
        <f>'OPĆI DIO'!$C$1</f>
        <v>3041 INSTITUT RUĐER BOŠKOVIĆ</v>
      </c>
    </row>
    <row r="75" spans="1:8" ht="15.75" customHeight="1">
      <c r="A75" s="191">
        <v>10</v>
      </c>
      <c r="B75" s="123" t="s">
        <v>3218</v>
      </c>
      <c r="C75" s="195">
        <f>SUM(C76:C84)</f>
        <v>0</v>
      </c>
      <c r="D75" s="195">
        <f>SUM(D76:D84)</f>
        <v>0</v>
      </c>
      <c r="E75" s="195">
        <f>SUM(E76:E84)</f>
        <v>0</v>
      </c>
      <c r="F75" s="195">
        <f>SUM(F76:F84)</f>
        <v>0</v>
      </c>
      <c r="G75" s="195">
        <f>SUM(G76:G84)</f>
        <v>0</v>
      </c>
      <c r="H75" s="158" t="str">
        <f>'OPĆI DIO'!$C$1</f>
        <v>3041 INSTITUT RUĐER BOŠKOVIĆ</v>
      </c>
    </row>
    <row r="76" spans="1:8" ht="15.75" customHeight="1">
      <c r="A76" s="193">
        <v>101</v>
      </c>
      <c r="B76" s="118" t="s">
        <v>3219</v>
      </c>
      <c r="C76" s="194"/>
      <c r="D76" s="194"/>
      <c r="E76" s="194">
        <f>SUMIF('Unos rashoda i izdataka'!$R$3:$R$501,'A.3 RASHODI FUNK'!$A76,'Unos rashoda i izdataka'!J$3:J$501)+SUMIF('Unos rashoda P4'!$T$3:$T$501,'A.3 RASHODI FUNK'!$A76,'Unos rashoda P4'!H$3:H$501)</f>
        <v>0</v>
      </c>
      <c r="F76" s="194">
        <f>SUMIF('Unos rashoda i izdataka'!$R$3:$R$501,'A.3 RASHODI FUNK'!$A76,'Unos rashoda i izdataka'!K$3:K$501)+SUMIF('Unos rashoda P4'!$T$3:$T$501,'A.3 RASHODI FUNK'!$A76,'Unos rashoda P4'!I$3:I$501)</f>
        <v>0</v>
      </c>
      <c r="G76" s="194">
        <f>SUMIF('Unos rashoda i izdataka'!$R$3:$R$501,'A.3 RASHODI FUNK'!$A76,'Unos rashoda i izdataka'!L$3:L$501)+SUMIF('Unos rashoda P4'!$T$3:$T$501,'A.3 RASHODI FUNK'!$A76,'Unos rashoda P4'!J$3:J$501)</f>
        <v>0</v>
      </c>
      <c r="H76" s="158" t="str">
        <f>'OPĆI DIO'!$C$1</f>
        <v>3041 INSTITUT RUĐER BOŠKOVIĆ</v>
      </c>
    </row>
    <row r="77" spans="1:8" ht="15.75" customHeight="1">
      <c r="A77" s="193">
        <v>102</v>
      </c>
      <c r="B77" s="118" t="s">
        <v>3220</v>
      </c>
      <c r="C77" s="194"/>
      <c r="D77" s="194"/>
      <c r="E77" s="194">
        <f>SUMIF('Unos rashoda i izdataka'!$R$3:$R$501,'A.3 RASHODI FUNK'!$A77,'Unos rashoda i izdataka'!J$3:J$501)+SUMIF('Unos rashoda P4'!$T$3:$T$501,'A.3 RASHODI FUNK'!$A77,'Unos rashoda P4'!H$3:H$501)</f>
        <v>0</v>
      </c>
      <c r="F77" s="194">
        <f>SUMIF('Unos rashoda i izdataka'!$R$3:$R$501,'A.3 RASHODI FUNK'!$A77,'Unos rashoda i izdataka'!K$3:K$501)+SUMIF('Unos rashoda P4'!$T$3:$T$501,'A.3 RASHODI FUNK'!$A77,'Unos rashoda P4'!I$3:I$501)</f>
        <v>0</v>
      </c>
      <c r="G77" s="194">
        <f>SUMIF('Unos rashoda i izdataka'!$R$3:$R$501,'A.3 RASHODI FUNK'!$A77,'Unos rashoda i izdataka'!L$3:L$501)+SUMIF('Unos rashoda P4'!$T$3:$T$501,'A.3 RASHODI FUNK'!$A77,'Unos rashoda P4'!J$3:J$501)</f>
        <v>0</v>
      </c>
      <c r="H77" s="158" t="str">
        <f>'OPĆI DIO'!$C$1</f>
        <v>3041 INSTITUT RUĐER BOŠKOVIĆ</v>
      </c>
    </row>
    <row r="78" spans="1:8" ht="15.75" customHeight="1">
      <c r="A78" s="193">
        <v>103</v>
      </c>
      <c r="B78" s="118" t="s">
        <v>3221</v>
      </c>
      <c r="C78" s="194"/>
      <c r="D78" s="194"/>
      <c r="E78" s="194">
        <f>SUMIF('Unos rashoda i izdataka'!$R$3:$R$501,'A.3 RASHODI FUNK'!$A78,'Unos rashoda i izdataka'!J$3:J$501)+SUMIF('Unos rashoda P4'!$T$3:$T$501,'A.3 RASHODI FUNK'!$A78,'Unos rashoda P4'!H$3:H$501)</f>
        <v>0</v>
      </c>
      <c r="F78" s="194">
        <f>SUMIF('Unos rashoda i izdataka'!$R$3:$R$501,'A.3 RASHODI FUNK'!$A78,'Unos rashoda i izdataka'!K$3:K$501)+SUMIF('Unos rashoda P4'!$T$3:$T$501,'A.3 RASHODI FUNK'!$A78,'Unos rashoda P4'!I$3:I$501)</f>
        <v>0</v>
      </c>
      <c r="G78" s="194">
        <f>SUMIF('Unos rashoda i izdataka'!$R$3:$R$501,'A.3 RASHODI FUNK'!$A78,'Unos rashoda i izdataka'!L$3:L$501)+SUMIF('Unos rashoda P4'!$T$3:$T$501,'A.3 RASHODI FUNK'!$A78,'Unos rashoda P4'!J$3:J$501)</f>
        <v>0</v>
      </c>
      <c r="H78" s="158" t="str">
        <f>'OPĆI DIO'!$C$1</f>
        <v>3041 INSTITUT RUĐER BOŠKOVIĆ</v>
      </c>
    </row>
    <row r="79" spans="1:8" ht="15.75" customHeight="1">
      <c r="A79" s="193">
        <v>104</v>
      </c>
      <c r="B79" s="118" t="s">
        <v>3222</v>
      </c>
      <c r="C79" s="194"/>
      <c r="D79" s="194"/>
      <c r="E79" s="194">
        <f>SUMIF('Unos rashoda i izdataka'!$R$3:$R$501,'A.3 RASHODI FUNK'!$A79,'Unos rashoda i izdataka'!J$3:J$501)+SUMIF('Unos rashoda P4'!$T$3:$T$501,'A.3 RASHODI FUNK'!$A79,'Unos rashoda P4'!H$3:H$501)</f>
        <v>0</v>
      </c>
      <c r="F79" s="194">
        <f>SUMIF('Unos rashoda i izdataka'!$R$3:$R$501,'A.3 RASHODI FUNK'!$A79,'Unos rashoda i izdataka'!K$3:K$501)+SUMIF('Unos rashoda P4'!$T$3:$T$501,'A.3 RASHODI FUNK'!$A79,'Unos rashoda P4'!I$3:I$501)</f>
        <v>0</v>
      </c>
      <c r="G79" s="194">
        <f>SUMIF('Unos rashoda i izdataka'!$R$3:$R$501,'A.3 RASHODI FUNK'!$A79,'Unos rashoda i izdataka'!L$3:L$501)+SUMIF('Unos rashoda P4'!$T$3:$T$501,'A.3 RASHODI FUNK'!$A79,'Unos rashoda P4'!J$3:J$501)</f>
        <v>0</v>
      </c>
      <c r="H79" s="158" t="str">
        <f>'OPĆI DIO'!$C$1</f>
        <v>3041 INSTITUT RUĐER BOŠKOVIĆ</v>
      </c>
    </row>
    <row r="80" spans="1:8" ht="15.75" customHeight="1">
      <c r="A80" s="193">
        <v>105</v>
      </c>
      <c r="B80" s="118" t="s">
        <v>3223</v>
      </c>
      <c r="C80" s="194"/>
      <c r="D80" s="194"/>
      <c r="E80" s="194">
        <f>SUMIF('Unos rashoda i izdataka'!$R$3:$R$501,'A.3 RASHODI FUNK'!$A80,'Unos rashoda i izdataka'!J$3:J$501)+SUMIF('Unos rashoda P4'!$T$3:$T$501,'A.3 RASHODI FUNK'!$A80,'Unos rashoda P4'!H$3:H$501)</f>
        <v>0</v>
      </c>
      <c r="F80" s="194">
        <f>SUMIF('Unos rashoda i izdataka'!$R$3:$R$501,'A.3 RASHODI FUNK'!$A80,'Unos rashoda i izdataka'!K$3:K$501)+SUMIF('Unos rashoda P4'!$T$3:$T$501,'A.3 RASHODI FUNK'!$A80,'Unos rashoda P4'!I$3:I$501)</f>
        <v>0</v>
      </c>
      <c r="G80" s="194">
        <f>SUMIF('Unos rashoda i izdataka'!$R$3:$R$501,'A.3 RASHODI FUNK'!$A80,'Unos rashoda i izdataka'!L$3:L$501)+SUMIF('Unos rashoda P4'!$T$3:$T$501,'A.3 RASHODI FUNK'!$A80,'Unos rashoda P4'!J$3:J$501)</f>
        <v>0</v>
      </c>
      <c r="H80" s="158" t="str">
        <f>'OPĆI DIO'!$C$1</f>
        <v>3041 INSTITUT RUĐER BOŠKOVIĆ</v>
      </c>
    </row>
    <row r="81" spans="1:8" ht="15.75" customHeight="1">
      <c r="A81" s="193">
        <v>106</v>
      </c>
      <c r="B81" s="118" t="s">
        <v>3224</v>
      </c>
      <c r="C81" s="194"/>
      <c r="D81" s="194"/>
      <c r="E81" s="194">
        <f>SUMIF('Unos rashoda i izdataka'!$R$3:$R$501,'A.3 RASHODI FUNK'!$A81,'Unos rashoda i izdataka'!J$3:J$501)+SUMIF('Unos rashoda P4'!$T$3:$T$501,'A.3 RASHODI FUNK'!$A81,'Unos rashoda P4'!H$3:H$501)</f>
        <v>0</v>
      </c>
      <c r="F81" s="194">
        <f>SUMIF('Unos rashoda i izdataka'!$R$3:$R$501,'A.3 RASHODI FUNK'!$A81,'Unos rashoda i izdataka'!K$3:K$501)+SUMIF('Unos rashoda P4'!$T$3:$T$501,'A.3 RASHODI FUNK'!$A81,'Unos rashoda P4'!I$3:I$501)</f>
        <v>0</v>
      </c>
      <c r="G81" s="194">
        <f>SUMIF('Unos rashoda i izdataka'!$R$3:$R$501,'A.3 RASHODI FUNK'!$A81,'Unos rashoda i izdataka'!L$3:L$501)+SUMIF('Unos rashoda P4'!$T$3:$T$501,'A.3 RASHODI FUNK'!$A81,'Unos rashoda P4'!J$3:J$501)</f>
        <v>0</v>
      </c>
      <c r="H81" s="158" t="str">
        <f>'OPĆI DIO'!$C$1</f>
        <v>3041 INSTITUT RUĐER BOŠKOVIĆ</v>
      </c>
    </row>
    <row r="82" spans="1:8" ht="15.75" customHeight="1">
      <c r="A82" s="193">
        <v>107</v>
      </c>
      <c r="B82" s="118" t="s">
        <v>3225</v>
      </c>
      <c r="C82" s="194"/>
      <c r="D82" s="194"/>
      <c r="E82" s="194">
        <f>SUMIF('Unos rashoda i izdataka'!$R$3:$R$501,'A.3 RASHODI FUNK'!$A82,'Unos rashoda i izdataka'!J$3:J$501)+SUMIF('Unos rashoda P4'!$T$3:$T$501,'A.3 RASHODI FUNK'!$A82,'Unos rashoda P4'!H$3:H$501)</f>
        <v>0</v>
      </c>
      <c r="F82" s="194">
        <f>SUMIF('Unos rashoda i izdataka'!$R$3:$R$501,'A.3 RASHODI FUNK'!$A82,'Unos rashoda i izdataka'!K$3:K$501)+SUMIF('Unos rashoda P4'!$T$3:$T$501,'A.3 RASHODI FUNK'!$A82,'Unos rashoda P4'!I$3:I$501)</f>
        <v>0</v>
      </c>
      <c r="G82" s="194">
        <f>SUMIF('Unos rashoda i izdataka'!$R$3:$R$501,'A.3 RASHODI FUNK'!$A82,'Unos rashoda i izdataka'!L$3:L$501)+SUMIF('Unos rashoda P4'!$T$3:$T$501,'A.3 RASHODI FUNK'!$A82,'Unos rashoda P4'!J$3:J$501)</f>
        <v>0</v>
      </c>
      <c r="H82" s="158" t="str">
        <f>'OPĆI DIO'!$C$1</f>
        <v>3041 INSTITUT RUĐER BOŠKOVIĆ</v>
      </c>
    </row>
    <row r="83" spans="1:8" ht="15.75" customHeight="1">
      <c r="A83" s="193">
        <v>108</v>
      </c>
      <c r="B83" s="118" t="s">
        <v>3226</v>
      </c>
      <c r="C83" s="194"/>
      <c r="D83" s="194"/>
      <c r="E83" s="194">
        <f>SUMIF('Unos rashoda i izdataka'!$R$3:$R$501,'A.3 RASHODI FUNK'!$A83,'Unos rashoda i izdataka'!J$3:J$501)+SUMIF('Unos rashoda P4'!$T$3:$T$501,'A.3 RASHODI FUNK'!$A83,'Unos rashoda P4'!H$3:H$501)</f>
        <v>0</v>
      </c>
      <c r="F83" s="194">
        <f>SUMIF('Unos rashoda i izdataka'!$R$3:$R$501,'A.3 RASHODI FUNK'!$A83,'Unos rashoda i izdataka'!K$3:K$501)+SUMIF('Unos rashoda P4'!$T$3:$T$501,'A.3 RASHODI FUNK'!$A83,'Unos rashoda P4'!I$3:I$501)</f>
        <v>0</v>
      </c>
      <c r="G83" s="194">
        <f>SUMIF('Unos rashoda i izdataka'!$R$3:$R$501,'A.3 RASHODI FUNK'!$A83,'Unos rashoda i izdataka'!L$3:L$501)+SUMIF('Unos rashoda P4'!$T$3:$T$501,'A.3 RASHODI FUNK'!$A83,'Unos rashoda P4'!J$3:J$501)</f>
        <v>0</v>
      </c>
      <c r="H83" s="158" t="str">
        <f>'OPĆI DIO'!$C$1</f>
        <v>3041 INSTITUT RUĐER BOŠKOVIĆ</v>
      </c>
    </row>
    <row r="84" spans="1:8" ht="15.75" customHeight="1">
      <c r="A84" s="193">
        <v>109</v>
      </c>
      <c r="B84" s="118" t="s">
        <v>3227</v>
      </c>
      <c r="C84" s="194"/>
      <c r="D84" s="194"/>
      <c r="E84" s="194">
        <f>SUMIF('Unos rashoda i izdataka'!$R$3:$R$501,'A.3 RASHODI FUNK'!$A84,'Unos rashoda i izdataka'!J$3:J$501)+SUMIF('Unos rashoda P4'!$T$3:$T$501,'A.3 RASHODI FUNK'!$A84,'Unos rashoda P4'!H$3:H$501)</f>
        <v>0</v>
      </c>
      <c r="F84" s="194">
        <f>SUMIF('Unos rashoda i izdataka'!$R$3:$R$501,'A.3 RASHODI FUNK'!$A84,'Unos rashoda i izdataka'!K$3:K$501)+SUMIF('Unos rashoda P4'!$T$3:$T$501,'A.3 RASHODI FUNK'!$A84,'Unos rashoda P4'!I$3:I$501)</f>
        <v>0</v>
      </c>
      <c r="G84" s="194">
        <f>SUMIF('Unos rashoda i izdataka'!$R$3:$R$501,'A.3 RASHODI FUNK'!$A84,'Unos rashoda i izdataka'!L$3:L$501)+SUMIF('Unos rashoda P4'!$T$3:$T$501,'A.3 RASHODI FUNK'!$A84,'Unos rashoda P4'!J$3:J$501)</f>
        <v>0</v>
      </c>
      <c r="H84" s="158" t="str">
        <f>'OPĆI DIO'!$C$1</f>
        <v>3041 INSTITUT RUĐER BOŠKOVIĆ</v>
      </c>
    </row>
    <row r="85" spans="1:8" ht="15.75" customHeight="1">
      <c r="A85" s="187"/>
      <c r="B85" s="188"/>
      <c r="C85" s="188"/>
      <c r="D85" s="188"/>
    </row>
    <row r="86" spans="1:8" ht="15.75" customHeight="1">
      <c r="A86" s="187"/>
      <c r="B86" s="188"/>
      <c r="C86" s="188"/>
      <c r="D86" s="188"/>
    </row>
    <row r="87" spans="1:8" ht="15.75" customHeight="1">
      <c r="A87" s="187"/>
      <c r="B87" s="188"/>
      <c r="C87" s="188"/>
      <c r="D87" s="188"/>
    </row>
    <row r="88" spans="1:8" ht="15.75" customHeight="1">
      <c r="A88" s="187"/>
      <c r="B88" s="188"/>
      <c r="C88" s="188"/>
      <c r="D88" s="188"/>
    </row>
    <row r="89" spans="1:8" ht="15.75" customHeight="1">
      <c r="A89" s="187"/>
      <c r="B89" s="188"/>
      <c r="C89" s="188"/>
      <c r="D89" s="188"/>
    </row>
    <row r="90" spans="1:8" ht="15.75" customHeight="1">
      <c r="A90" s="187"/>
      <c r="B90" s="188"/>
      <c r="C90" s="188"/>
      <c r="D90" s="188"/>
    </row>
    <row r="91" spans="1:8" ht="15.75" customHeight="1">
      <c r="A91" s="187"/>
      <c r="B91" s="188"/>
      <c r="C91" s="188"/>
      <c r="D91" s="188"/>
    </row>
    <row r="92" spans="1:8" ht="15.75" customHeight="1">
      <c r="A92" s="187"/>
      <c r="B92" s="188"/>
      <c r="C92" s="188"/>
      <c r="D92" s="188"/>
    </row>
    <row r="93" spans="1:8" ht="15.75" customHeight="1">
      <c r="A93" s="187"/>
      <c r="B93" s="188"/>
      <c r="C93" s="188"/>
      <c r="D93" s="188"/>
    </row>
    <row r="94" spans="1:8" ht="15.75" customHeight="1">
      <c r="A94" s="187"/>
      <c r="B94" s="188"/>
      <c r="C94" s="188"/>
      <c r="D94" s="188"/>
    </row>
    <row r="95" spans="1:8" ht="15.75" customHeight="1">
      <c r="A95" s="187"/>
      <c r="B95" s="188"/>
      <c r="C95" s="188"/>
      <c r="D95" s="188"/>
    </row>
    <row r="96" spans="1:8" ht="15.75" customHeight="1">
      <c r="A96" s="187"/>
      <c r="B96" s="188"/>
      <c r="C96" s="188"/>
      <c r="D96" s="188"/>
    </row>
    <row r="97" spans="1:4" ht="15.75" customHeight="1">
      <c r="A97" s="187"/>
      <c r="B97" s="188"/>
      <c r="C97" s="188"/>
      <c r="D97" s="188"/>
    </row>
    <row r="98" spans="1:4" ht="15.75" customHeight="1">
      <c r="A98" s="187"/>
      <c r="B98" s="188"/>
      <c r="C98" s="188"/>
      <c r="D98" s="188"/>
    </row>
    <row r="99" spans="1:4" ht="15.75" customHeight="1">
      <c r="A99" s="187"/>
      <c r="B99" s="188"/>
      <c r="C99" s="188"/>
      <c r="D99" s="188"/>
    </row>
    <row r="100" spans="1:4" ht="15.75" customHeight="1">
      <c r="A100" s="187"/>
      <c r="B100" s="188"/>
      <c r="C100" s="188"/>
      <c r="D100" s="188"/>
    </row>
    <row r="101" spans="1:4" ht="15.75" customHeight="1">
      <c r="A101" s="187"/>
      <c r="B101" s="188"/>
      <c r="C101" s="188"/>
      <c r="D101" s="188"/>
    </row>
    <row r="102" spans="1:4" ht="15.75" customHeight="1">
      <c r="A102" s="187"/>
      <c r="B102" s="188"/>
      <c r="C102" s="188"/>
      <c r="D102" s="188"/>
    </row>
    <row r="103" spans="1:4" ht="15.75" customHeight="1">
      <c r="A103" s="187"/>
      <c r="B103" s="188"/>
      <c r="C103" s="188"/>
      <c r="D103" s="188"/>
    </row>
    <row r="104" spans="1:4" ht="15.75" customHeight="1">
      <c r="A104" s="187"/>
      <c r="B104" s="188"/>
      <c r="C104" s="188"/>
      <c r="D104" s="188"/>
    </row>
    <row r="105" spans="1:4" ht="15.75" customHeight="1">
      <c r="A105" s="187"/>
      <c r="B105" s="188"/>
      <c r="C105" s="188"/>
      <c r="D105" s="188"/>
    </row>
    <row r="106" spans="1:4" ht="15.75" customHeight="1">
      <c r="A106" s="187"/>
      <c r="B106" s="188"/>
      <c r="C106" s="188"/>
      <c r="D106" s="188"/>
    </row>
    <row r="107" spans="1:4" ht="15.75" customHeight="1">
      <c r="A107" s="187"/>
      <c r="B107" s="188"/>
      <c r="C107" s="188"/>
      <c r="D107" s="188"/>
    </row>
    <row r="108" spans="1:4" ht="15.75" customHeight="1">
      <c r="A108" s="187"/>
      <c r="B108" s="188"/>
      <c r="C108" s="188"/>
      <c r="D108" s="188"/>
    </row>
    <row r="109" spans="1:4" ht="15.75" customHeight="1">
      <c r="A109" s="187"/>
      <c r="B109" s="188"/>
      <c r="C109" s="188"/>
      <c r="D109" s="188"/>
    </row>
    <row r="110" spans="1:4" ht="15.75" customHeight="1">
      <c r="A110" s="187"/>
      <c r="B110" s="188"/>
      <c r="C110" s="188"/>
      <c r="D110" s="188"/>
    </row>
    <row r="111" spans="1:4" ht="15.75" customHeight="1">
      <c r="A111" s="187"/>
      <c r="B111" s="188"/>
      <c r="C111" s="188"/>
      <c r="D111" s="188"/>
    </row>
    <row r="112" spans="1:4" ht="15.75" customHeight="1">
      <c r="A112" s="187"/>
      <c r="B112" s="188"/>
      <c r="C112" s="188"/>
      <c r="D112" s="188"/>
    </row>
    <row r="113" spans="1:4" ht="15.75" customHeight="1">
      <c r="A113" s="187"/>
      <c r="B113" s="188"/>
      <c r="C113" s="188"/>
      <c r="D113" s="188"/>
    </row>
    <row r="114" spans="1:4" ht="15.75" customHeight="1">
      <c r="A114" s="187"/>
      <c r="B114" s="188"/>
      <c r="C114" s="188"/>
      <c r="D114" s="188"/>
    </row>
    <row r="115" spans="1:4" ht="15.75" customHeight="1">
      <c r="A115" s="187"/>
      <c r="B115" s="188"/>
      <c r="C115" s="188"/>
      <c r="D115" s="188"/>
    </row>
    <row r="116" spans="1:4" ht="15.75" customHeight="1">
      <c r="A116" s="187"/>
      <c r="B116" s="188"/>
      <c r="C116" s="188"/>
      <c r="D116" s="188"/>
    </row>
    <row r="117" spans="1:4" ht="15.75" customHeight="1">
      <c r="A117" s="187"/>
      <c r="B117" s="188"/>
      <c r="C117" s="188"/>
      <c r="D117" s="188"/>
    </row>
    <row r="118" spans="1:4" ht="15.75" customHeight="1">
      <c r="A118" s="187"/>
      <c r="B118" s="188"/>
      <c r="C118" s="188"/>
      <c r="D118" s="188"/>
    </row>
    <row r="119" spans="1:4" ht="15.75" customHeight="1">
      <c r="A119" s="187"/>
      <c r="B119" s="188"/>
      <c r="C119" s="188"/>
      <c r="D119" s="188"/>
    </row>
    <row r="120" spans="1:4" ht="15.75" customHeight="1">
      <c r="A120" s="187"/>
      <c r="B120" s="188"/>
      <c r="C120" s="188"/>
      <c r="D120" s="188"/>
    </row>
    <row r="121" spans="1:4" ht="15.75" customHeight="1">
      <c r="A121" s="187"/>
      <c r="B121" s="188"/>
      <c r="C121" s="188"/>
      <c r="D121" s="188"/>
    </row>
    <row r="122" spans="1:4" ht="15.75" customHeight="1">
      <c r="A122" s="187"/>
      <c r="B122" s="188"/>
      <c r="C122" s="188"/>
      <c r="D122" s="188"/>
    </row>
    <row r="123" spans="1:4" ht="15.75" customHeight="1">
      <c r="A123" s="187"/>
      <c r="B123" s="188"/>
      <c r="C123" s="188"/>
      <c r="D123" s="188"/>
    </row>
    <row r="124" spans="1:4" ht="15.75" customHeight="1">
      <c r="A124" s="187"/>
      <c r="B124" s="188"/>
      <c r="C124" s="188"/>
      <c r="D124" s="188"/>
    </row>
    <row r="125" spans="1:4" ht="15.75" customHeight="1">
      <c r="A125" s="187"/>
      <c r="B125" s="188"/>
      <c r="C125" s="188"/>
      <c r="D125" s="188"/>
    </row>
    <row r="126" spans="1:4" ht="15.75" customHeight="1">
      <c r="A126" s="187"/>
      <c r="B126" s="188"/>
      <c r="C126" s="188"/>
      <c r="D126" s="188"/>
    </row>
    <row r="127" spans="1:4" ht="15.75" customHeight="1">
      <c r="A127" s="187"/>
      <c r="B127" s="188"/>
      <c r="C127" s="188"/>
      <c r="D127" s="188"/>
    </row>
    <row r="128" spans="1:4" ht="15.75" customHeight="1">
      <c r="A128" s="187"/>
      <c r="B128" s="188"/>
      <c r="C128" s="188"/>
      <c r="D128" s="188"/>
    </row>
    <row r="129" spans="1:4" ht="15.75" customHeight="1">
      <c r="A129" s="187"/>
      <c r="B129" s="188"/>
      <c r="C129" s="188"/>
      <c r="D129" s="188"/>
    </row>
    <row r="130" spans="1:4" ht="15.75" customHeight="1">
      <c r="A130" s="187"/>
      <c r="B130" s="188"/>
      <c r="C130" s="188"/>
      <c r="D130" s="188"/>
    </row>
    <row r="131" spans="1:4" ht="15.75" customHeight="1">
      <c r="A131" s="187"/>
      <c r="B131" s="188"/>
      <c r="C131" s="188"/>
      <c r="D131" s="188"/>
    </row>
    <row r="132" spans="1:4" ht="15.75" customHeight="1">
      <c r="A132" s="187"/>
      <c r="B132" s="188"/>
      <c r="C132" s="188"/>
      <c r="D132" s="188"/>
    </row>
    <row r="133" spans="1:4" ht="15.75" customHeight="1">
      <c r="A133" s="187"/>
      <c r="B133" s="188"/>
      <c r="C133" s="188"/>
      <c r="D133" s="188"/>
    </row>
    <row r="134" spans="1:4" ht="15.75" customHeight="1">
      <c r="A134" s="187"/>
      <c r="B134" s="188"/>
      <c r="C134" s="188"/>
      <c r="D134" s="188"/>
    </row>
    <row r="135" spans="1:4" ht="15.75" customHeight="1">
      <c r="A135" s="187"/>
      <c r="B135" s="188"/>
      <c r="C135" s="188"/>
      <c r="D135" s="188"/>
    </row>
    <row r="136" spans="1:4" ht="15.75" customHeight="1">
      <c r="A136" s="187"/>
      <c r="B136" s="188"/>
      <c r="C136" s="188"/>
      <c r="D136" s="188"/>
    </row>
    <row r="137" spans="1:4" ht="15.75" customHeight="1">
      <c r="A137" s="187"/>
      <c r="B137" s="188"/>
      <c r="C137" s="188"/>
      <c r="D137" s="188"/>
    </row>
    <row r="138" spans="1:4" ht="15.75" customHeight="1">
      <c r="A138" s="187"/>
      <c r="B138" s="188"/>
      <c r="C138" s="188"/>
      <c r="D138" s="188"/>
    </row>
    <row r="139" spans="1:4" ht="15.75" customHeight="1">
      <c r="A139" s="187"/>
      <c r="B139" s="188"/>
      <c r="C139" s="188"/>
      <c r="D139" s="188"/>
    </row>
    <row r="140" spans="1:4" ht="15.75" customHeight="1">
      <c r="A140" s="187"/>
      <c r="B140" s="188"/>
      <c r="C140" s="188"/>
      <c r="D140" s="188"/>
    </row>
    <row r="141" spans="1:4" ht="15.75" customHeight="1">
      <c r="A141" s="187"/>
      <c r="B141" s="188"/>
      <c r="C141" s="188"/>
      <c r="D141" s="188"/>
    </row>
    <row r="142" spans="1:4" ht="15.75" customHeight="1">
      <c r="A142" s="187"/>
      <c r="B142" s="188"/>
      <c r="C142" s="188"/>
      <c r="D142" s="188"/>
    </row>
    <row r="143" spans="1:4" ht="15.75" customHeight="1">
      <c r="A143" s="187"/>
      <c r="B143" s="188"/>
      <c r="C143" s="188"/>
      <c r="D143" s="188"/>
    </row>
    <row r="144" spans="1:4" ht="15.75" customHeight="1">
      <c r="A144" s="187"/>
      <c r="B144" s="188"/>
      <c r="C144" s="188"/>
      <c r="D144" s="188"/>
    </row>
    <row r="145" spans="1:4" ht="15.75" customHeight="1">
      <c r="A145" s="187"/>
      <c r="B145" s="188"/>
      <c r="C145" s="188"/>
      <c r="D145" s="188"/>
    </row>
    <row r="146" spans="1:4" ht="15.75" customHeight="1">
      <c r="A146" s="187"/>
      <c r="B146" s="188"/>
      <c r="C146" s="188"/>
      <c r="D146" s="188"/>
    </row>
    <row r="147" spans="1:4" ht="15.75" customHeight="1">
      <c r="A147" s="187"/>
      <c r="B147" s="188"/>
      <c r="C147" s="188"/>
      <c r="D147" s="188"/>
    </row>
    <row r="148" spans="1:4" ht="15.75" customHeight="1">
      <c r="A148" s="187"/>
      <c r="B148" s="188"/>
      <c r="C148" s="188"/>
      <c r="D148" s="188"/>
    </row>
    <row r="149" spans="1:4" ht="15.75" customHeight="1">
      <c r="A149" s="187"/>
      <c r="B149" s="188"/>
      <c r="C149" s="188"/>
      <c r="D149" s="188"/>
    </row>
    <row r="150" spans="1:4" ht="15.75" customHeight="1">
      <c r="A150" s="187"/>
      <c r="B150" s="188"/>
      <c r="C150" s="188"/>
      <c r="D150" s="188"/>
    </row>
    <row r="151" spans="1:4" ht="15.75" customHeight="1">
      <c r="A151" s="187"/>
      <c r="B151" s="188"/>
      <c r="C151" s="188"/>
      <c r="D151" s="188"/>
    </row>
    <row r="152" spans="1:4" ht="15.75" customHeight="1">
      <c r="A152" s="187"/>
      <c r="B152" s="188"/>
      <c r="C152" s="188"/>
      <c r="D152" s="188"/>
    </row>
    <row r="153" spans="1:4" ht="15.75" customHeight="1">
      <c r="A153" s="187"/>
      <c r="B153" s="188"/>
      <c r="C153" s="188"/>
      <c r="D153" s="188"/>
    </row>
    <row r="154" spans="1:4" ht="15.75" customHeight="1">
      <c r="A154" s="187"/>
      <c r="B154" s="188"/>
      <c r="C154" s="188"/>
      <c r="D154" s="188"/>
    </row>
    <row r="155" spans="1:4" ht="15.75" customHeight="1">
      <c r="A155" s="187"/>
      <c r="B155" s="188"/>
      <c r="C155" s="188"/>
      <c r="D155" s="188"/>
    </row>
    <row r="156" spans="1:4" ht="15.75" customHeight="1">
      <c r="A156" s="187"/>
      <c r="B156" s="188"/>
      <c r="C156" s="188"/>
      <c r="D156" s="188"/>
    </row>
    <row r="157" spans="1:4" ht="15.75" customHeight="1">
      <c r="A157" s="187"/>
      <c r="B157" s="188"/>
      <c r="C157" s="188"/>
      <c r="D157" s="188"/>
    </row>
    <row r="158" spans="1:4" ht="15.75" customHeight="1">
      <c r="A158" s="187"/>
      <c r="B158" s="188"/>
      <c r="C158" s="188"/>
      <c r="D158" s="188"/>
    </row>
    <row r="159" spans="1:4" ht="15.75" customHeight="1">
      <c r="A159" s="187"/>
      <c r="B159" s="188"/>
      <c r="C159" s="188"/>
      <c r="D159" s="188"/>
    </row>
    <row r="160" spans="1:4" ht="15.75" customHeight="1">
      <c r="A160" s="187"/>
      <c r="B160" s="188"/>
      <c r="C160" s="188"/>
      <c r="D160" s="188"/>
    </row>
    <row r="161" spans="1:4" ht="15.75" customHeight="1">
      <c r="A161" s="187"/>
      <c r="B161" s="188"/>
      <c r="C161" s="188"/>
      <c r="D161" s="188"/>
    </row>
    <row r="162" spans="1:4" ht="15.75" customHeight="1">
      <c r="A162" s="187"/>
      <c r="B162" s="188"/>
      <c r="C162" s="188"/>
      <c r="D162" s="188"/>
    </row>
    <row r="163" spans="1:4" ht="15.75" customHeight="1">
      <c r="A163" s="187"/>
      <c r="B163" s="188"/>
      <c r="C163" s="188"/>
      <c r="D163" s="188"/>
    </row>
    <row r="164" spans="1:4" ht="15.75" customHeight="1">
      <c r="A164" s="187"/>
      <c r="B164" s="188"/>
      <c r="C164" s="188"/>
      <c r="D164" s="188"/>
    </row>
    <row r="165" spans="1:4" ht="15.75" customHeight="1">
      <c r="A165" s="187"/>
      <c r="B165" s="188"/>
      <c r="C165" s="188"/>
      <c r="D165" s="188"/>
    </row>
    <row r="166" spans="1:4" ht="15.75" customHeight="1">
      <c r="A166" s="187"/>
      <c r="B166" s="188"/>
      <c r="C166" s="188"/>
      <c r="D166" s="188"/>
    </row>
    <row r="167" spans="1:4" ht="15.75" customHeight="1">
      <c r="A167" s="187"/>
      <c r="B167" s="188"/>
      <c r="C167" s="188"/>
      <c r="D167" s="188"/>
    </row>
    <row r="168" spans="1:4" ht="15.75" customHeight="1">
      <c r="A168" s="187"/>
      <c r="B168" s="188"/>
      <c r="C168" s="188"/>
      <c r="D168" s="188"/>
    </row>
    <row r="169" spans="1:4" ht="15.75" customHeight="1">
      <c r="A169" s="187"/>
      <c r="B169" s="188"/>
      <c r="C169" s="188"/>
      <c r="D169" s="188"/>
    </row>
    <row r="170" spans="1:4" ht="15.75" customHeight="1">
      <c r="A170" s="187"/>
      <c r="B170" s="188"/>
      <c r="C170" s="188"/>
      <c r="D170" s="188"/>
    </row>
    <row r="171" spans="1:4" ht="15.75" customHeight="1">
      <c r="A171" s="187"/>
      <c r="B171" s="188"/>
      <c r="C171" s="188"/>
      <c r="D171" s="188"/>
    </row>
    <row r="172" spans="1:4" ht="15.75" customHeight="1">
      <c r="A172" s="187"/>
      <c r="B172" s="188"/>
      <c r="C172" s="188"/>
      <c r="D172" s="188"/>
    </row>
    <row r="173" spans="1:4" ht="15.75" customHeight="1">
      <c r="A173" s="187"/>
      <c r="B173" s="188"/>
      <c r="C173" s="188"/>
      <c r="D173" s="188"/>
    </row>
    <row r="174" spans="1:4" ht="15.75" customHeight="1">
      <c r="A174" s="187"/>
      <c r="B174" s="188"/>
      <c r="C174" s="188"/>
      <c r="D174" s="188"/>
    </row>
    <row r="175" spans="1:4" ht="15.75" customHeight="1">
      <c r="A175" s="187"/>
      <c r="B175" s="188"/>
      <c r="C175" s="188"/>
      <c r="D175" s="188"/>
    </row>
    <row r="176" spans="1:4" ht="15.75" customHeight="1">
      <c r="A176" s="187"/>
      <c r="B176" s="188"/>
      <c r="C176" s="188"/>
      <c r="D176" s="188"/>
    </row>
    <row r="177" spans="1:4" ht="15.75" customHeight="1">
      <c r="A177" s="187"/>
      <c r="B177" s="188"/>
      <c r="C177" s="188"/>
      <c r="D177" s="188"/>
    </row>
    <row r="178" spans="1:4" ht="15.75" customHeight="1">
      <c r="A178" s="187"/>
      <c r="B178" s="188"/>
      <c r="C178" s="188"/>
      <c r="D178" s="188"/>
    </row>
    <row r="179" spans="1:4" ht="15.75" customHeight="1">
      <c r="A179" s="187"/>
      <c r="B179" s="188"/>
      <c r="C179" s="188"/>
      <c r="D179" s="188"/>
    </row>
    <row r="180" spans="1:4" ht="15.75" customHeight="1">
      <c r="A180" s="187"/>
      <c r="B180" s="188"/>
      <c r="C180" s="188"/>
      <c r="D180" s="188"/>
    </row>
    <row r="181" spans="1:4" ht="15.75" customHeight="1">
      <c r="A181" s="187"/>
      <c r="B181" s="188"/>
      <c r="C181" s="188"/>
      <c r="D181" s="188"/>
    </row>
    <row r="182" spans="1:4" ht="15.75" customHeight="1">
      <c r="A182" s="187"/>
      <c r="B182" s="188"/>
      <c r="C182" s="188"/>
      <c r="D182" s="188"/>
    </row>
    <row r="183" spans="1:4" ht="15.75" customHeight="1">
      <c r="A183" s="187"/>
      <c r="B183" s="188"/>
      <c r="C183" s="188"/>
      <c r="D183" s="188"/>
    </row>
    <row r="184" spans="1:4" ht="15.75" customHeight="1">
      <c r="A184" s="187"/>
      <c r="B184" s="188"/>
      <c r="C184" s="188"/>
      <c r="D184" s="188"/>
    </row>
    <row r="185" spans="1:4" ht="15.75" customHeight="1">
      <c r="A185" s="187"/>
      <c r="B185" s="188"/>
      <c r="C185" s="188"/>
      <c r="D185" s="188"/>
    </row>
    <row r="186" spans="1:4" ht="15.75" customHeight="1">
      <c r="A186" s="187"/>
      <c r="B186" s="188"/>
      <c r="C186" s="188"/>
      <c r="D186" s="188"/>
    </row>
    <row r="187" spans="1:4" ht="15.75" customHeight="1">
      <c r="A187" s="187"/>
      <c r="B187" s="188"/>
      <c r="C187" s="188"/>
      <c r="D187" s="188"/>
    </row>
    <row r="188" spans="1:4" ht="15.75" customHeight="1">
      <c r="A188" s="187"/>
      <c r="B188" s="188"/>
      <c r="C188" s="188"/>
      <c r="D188" s="188"/>
    </row>
    <row r="189" spans="1:4" ht="15.75" customHeight="1">
      <c r="A189" s="187"/>
      <c r="B189" s="188"/>
      <c r="C189" s="188"/>
      <c r="D189" s="188"/>
    </row>
    <row r="190" spans="1:4" ht="15.75" customHeight="1">
      <c r="A190" s="187"/>
      <c r="B190" s="188"/>
      <c r="C190" s="188"/>
      <c r="D190" s="188"/>
    </row>
    <row r="191" spans="1:4" ht="15.75" customHeight="1">
      <c r="A191" s="187"/>
      <c r="B191" s="188"/>
      <c r="C191" s="188"/>
      <c r="D191" s="188"/>
    </row>
    <row r="192" spans="1:4" ht="15.75" customHeight="1">
      <c r="A192" s="187"/>
      <c r="B192" s="188"/>
      <c r="C192" s="188"/>
      <c r="D192" s="188"/>
    </row>
    <row r="193" spans="1:4" ht="15.75" customHeight="1">
      <c r="A193" s="187"/>
      <c r="B193" s="188"/>
      <c r="C193" s="188"/>
      <c r="D193" s="188"/>
    </row>
    <row r="194" spans="1:4" ht="15.75" customHeight="1">
      <c r="A194" s="187"/>
      <c r="B194" s="188"/>
      <c r="C194" s="188"/>
      <c r="D194" s="188"/>
    </row>
    <row r="195" spans="1:4" ht="15.75" customHeight="1">
      <c r="A195" s="187"/>
      <c r="B195" s="188"/>
      <c r="C195" s="188"/>
      <c r="D195" s="188"/>
    </row>
    <row r="196" spans="1:4" ht="15.75" customHeight="1">
      <c r="A196" s="187"/>
      <c r="B196" s="188"/>
      <c r="C196" s="188"/>
      <c r="D196" s="188"/>
    </row>
    <row r="197" spans="1:4" ht="15.75" customHeight="1">
      <c r="A197" s="187"/>
      <c r="B197" s="188"/>
      <c r="C197" s="188"/>
      <c r="D197" s="188"/>
    </row>
    <row r="198" spans="1:4" ht="15.75" customHeight="1">
      <c r="A198" s="187"/>
      <c r="B198" s="188"/>
      <c r="C198" s="188"/>
      <c r="D198" s="188"/>
    </row>
    <row r="199" spans="1:4" ht="15.75" customHeight="1">
      <c r="A199" s="187"/>
      <c r="B199" s="188"/>
      <c r="C199" s="188"/>
      <c r="D199" s="188"/>
    </row>
    <row r="200" spans="1:4" ht="15.75" customHeight="1">
      <c r="A200" s="187"/>
      <c r="B200" s="188"/>
      <c r="C200" s="188"/>
      <c r="D200" s="188"/>
    </row>
    <row r="201" spans="1:4" ht="15.75" customHeight="1">
      <c r="A201" s="187"/>
      <c r="B201" s="188"/>
      <c r="C201" s="188"/>
      <c r="D201" s="188"/>
    </row>
    <row r="202" spans="1:4" ht="15.75" customHeight="1">
      <c r="A202" s="187"/>
      <c r="B202" s="188"/>
      <c r="C202" s="188"/>
      <c r="D202" s="188"/>
    </row>
    <row r="203" spans="1:4" ht="15.75" customHeight="1">
      <c r="A203" s="187"/>
      <c r="B203" s="188"/>
      <c r="C203" s="188"/>
      <c r="D203" s="188"/>
    </row>
    <row r="204" spans="1:4" ht="15.75" customHeight="1">
      <c r="A204" s="187"/>
      <c r="B204" s="188"/>
      <c r="C204" s="188"/>
      <c r="D204" s="188"/>
    </row>
    <row r="205" spans="1:4" ht="15.75" customHeight="1">
      <c r="A205" s="187"/>
      <c r="B205" s="188"/>
      <c r="C205" s="188"/>
      <c r="D205" s="188"/>
    </row>
    <row r="206" spans="1:4" ht="15.75" customHeight="1">
      <c r="A206" s="187"/>
      <c r="B206" s="188"/>
      <c r="C206" s="188"/>
      <c r="D206" s="188"/>
    </row>
    <row r="207" spans="1:4" ht="15.75" customHeight="1">
      <c r="A207" s="187"/>
      <c r="B207" s="188"/>
      <c r="C207" s="188"/>
      <c r="D207" s="188"/>
    </row>
    <row r="208" spans="1:4" ht="15.75" customHeight="1">
      <c r="A208" s="187"/>
      <c r="B208" s="188"/>
      <c r="C208" s="188"/>
      <c r="D208" s="188"/>
    </row>
    <row r="209" spans="1:4" ht="15.75" customHeight="1">
      <c r="A209" s="187"/>
      <c r="B209" s="188"/>
      <c r="C209" s="188"/>
      <c r="D209" s="188"/>
    </row>
    <row r="210" spans="1:4" ht="15.75" customHeight="1">
      <c r="A210" s="187"/>
      <c r="B210" s="188"/>
      <c r="C210" s="188"/>
      <c r="D210" s="188"/>
    </row>
    <row r="211" spans="1:4" ht="15.75" customHeight="1">
      <c r="A211" s="187"/>
      <c r="B211" s="188"/>
      <c r="C211" s="188"/>
      <c r="D211" s="188"/>
    </row>
    <row r="212" spans="1:4" ht="15.75" customHeight="1">
      <c r="A212" s="187"/>
      <c r="B212" s="188"/>
      <c r="C212" s="188"/>
      <c r="D212" s="188"/>
    </row>
    <row r="213" spans="1:4" ht="15.75" customHeight="1">
      <c r="A213" s="187"/>
      <c r="B213" s="188"/>
      <c r="C213" s="188"/>
      <c r="D213" s="188"/>
    </row>
    <row r="214" spans="1:4" ht="15.75" customHeight="1">
      <c r="A214" s="187"/>
      <c r="B214" s="188"/>
      <c r="C214" s="188"/>
      <c r="D214" s="188"/>
    </row>
    <row r="215" spans="1:4" ht="15.75" customHeight="1">
      <c r="A215" s="187"/>
      <c r="B215" s="188"/>
      <c r="C215" s="188"/>
      <c r="D215" s="188"/>
    </row>
    <row r="216" spans="1:4" ht="15.75" customHeight="1">
      <c r="A216" s="187"/>
      <c r="B216" s="188"/>
      <c r="C216" s="188"/>
      <c r="D216" s="188"/>
    </row>
    <row r="217" spans="1:4" ht="15.75" customHeight="1">
      <c r="A217" s="187"/>
      <c r="B217" s="188"/>
      <c r="C217" s="188"/>
      <c r="D217" s="188"/>
    </row>
    <row r="218" spans="1:4" ht="15.75" customHeight="1">
      <c r="A218" s="187"/>
      <c r="B218" s="188"/>
      <c r="C218" s="188"/>
      <c r="D218" s="188"/>
    </row>
    <row r="219" spans="1:4" ht="15.75" customHeight="1">
      <c r="A219" s="187"/>
      <c r="B219" s="188"/>
      <c r="C219" s="188"/>
      <c r="D219" s="188"/>
    </row>
    <row r="220" spans="1:4" ht="15.75" customHeight="1">
      <c r="A220" s="187"/>
      <c r="B220" s="188"/>
      <c r="C220" s="188"/>
      <c r="D220" s="188"/>
    </row>
    <row r="221" spans="1:4" ht="15.75" customHeight="1">
      <c r="A221" s="187"/>
      <c r="B221" s="188"/>
      <c r="C221" s="188"/>
      <c r="D221" s="188"/>
    </row>
    <row r="222" spans="1:4" ht="15.75" customHeight="1">
      <c r="A222" s="187"/>
      <c r="B222" s="188"/>
      <c r="C222" s="188"/>
      <c r="D222" s="188"/>
    </row>
    <row r="223" spans="1:4" ht="15.75" customHeight="1">
      <c r="A223" s="187"/>
      <c r="B223" s="188"/>
      <c r="C223" s="188"/>
      <c r="D223" s="188"/>
    </row>
    <row r="224" spans="1:4" ht="15.75" customHeight="1">
      <c r="A224" s="187"/>
      <c r="B224" s="188"/>
      <c r="C224" s="188"/>
      <c r="D224" s="188"/>
    </row>
    <row r="225" spans="1:4" ht="15.75" customHeight="1">
      <c r="A225" s="187"/>
      <c r="B225" s="188"/>
      <c r="C225" s="188"/>
      <c r="D225" s="188"/>
    </row>
    <row r="226" spans="1:4" ht="15.75" customHeight="1">
      <c r="A226" s="187"/>
      <c r="B226" s="188"/>
      <c r="C226" s="188"/>
      <c r="D226" s="188"/>
    </row>
    <row r="227" spans="1:4" ht="15.75" customHeight="1">
      <c r="A227" s="187"/>
      <c r="B227" s="188"/>
      <c r="C227" s="188"/>
      <c r="D227" s="188"/>
    </row>
    <row r="228" spans="1:4" ht="15.75" customHeight="1">
      <c r="A228" s="187"/>
      <c r="B228" s="188"/>
      <c r="C228" s="188"/>
      <c r="D228" s="188"/>
    </row>
    <row r="229" spans="1:4" ht="15.75" customHeight="1">
      <c r="A229" s="187"/>
      <c r="B229" s="188"/>
      <c r="C229" s="188"/>
      <c r="D229" s="188"/>
    </row>
    <row r="230" spans="1:4" ht="15.75" customHeight="1">
      <c r="A230" s="187"/>
      <c r="B230" s="188"/>
      <c r="C230" s="188"/>
      <c r="D230" s="188"/>
    </row>
    <row r="231" spans="1:4" ht="15.75" customHeight="1">
      <c r="A231" s="187"/>
      <c r="B231" s="188"/>
      <c r="C231" s="188"/>
      <c r="D231" s="188"/>
    </row>
    <row r="232" spans="1:4" ht="15.75" customHeight="1">
      <c r="A232" s="187"/>
      <c r="B232" s="188"/>
      <c r="C232" s="188"/>
      <c r="D232" s="188"/>
    </row>
    <row r="233" spans="1:4" ht="15.75" customHeight="1">
      <c r="A233" s="187"/>
      <c r="B233" s="188"/>
      <c r="C233" s="188"/>
      <c r="D233" s="188"/>
    </row>
    <row r="234" spans="1:4" ht="15.75" customHeight="1">
      <c r="A234" s="187"/>
      <c r="B234" s="188"/>
      <c r="C234" s="188"/>
      <c r="D234" s="188"/>
    </row>
    <row r="235" spans="1:4" ht="15.75" customHeight="1">
      <c r="A235" s="187"/>
      <c r="B235" s="188"/>
      <c r="C235" s="188"/>
      <c r="D235" s="188"/>
    </row>
    <row r="236" spans="1:4" ht="15.75" customHeight="1">
      <c r="A236" s="187"/>
      <c r="B236" s="188"/>
      <c r="C236" s="188"/>
      <c r="D236" s="188"/>
    </row>
    <row r="237" spans="1:4" ht="15.75" customHeight="1">
      <c r="A237" s="187"/>
      <c r="B237" s="188"/>
      <c r="C237" s="188"/>
      <c r="D237" s="188"/>
    </row>
    <row r="238" spans="1:4" ht="15.75" customHeight="1">
      <c r="A238" s="187"/>
      <c r="B238" s="188"/>
      <c r="C238" s="188"/>
      <c r="D238" s="188"/>
    </row>
    <row r="239" spans="1:4" ht="15.75" customHeight="1">
      <c r="A239" s="187"/>
      <c r="B239" s="188"/>
      <c r="C239" s="188"/>
      <c r="D239" s="188"/>
    </row>
    <row r="240" spans="1:4" ht="15.75" customHeight="1">
      <c r="A240" s="187"/>
      <c r="B240" s="188"/>
      <c r="C240" s="188"/>
      <c r="D240" s="188"/>
    </row>
    <row r="241" spans="1:4" ht="15.75" customHeight="1">
      <c r="A241" s="187"/>
      <c r="B241" s="188"/>
      <c r="C241" s="188"/>
      <c r="D241" s="188"/>
    </row>
    <row r="242" spans="1:4" ht="15.75" customHeight="1">
      <c r="A242" s="187"/>
      <c r="B242" s="188"/>
      <c r="C242" s="188"/>
      <c r="D242" s="188"/>
    </row>
    <row r="243" spans="1:4" ht="15.75" customHeight="1">
      <c r="A243" s="187"/>
      <c r="B243" s="188"/>
      <c r="C243" s="188"/>
      <c r="D243" s="188"/>
    </row>
    <row r="244" spans="1:4" ht="15.75" customHeight="1">
      <c r="A244" s="187"/>
      <c r="B244" s="188"/>
      <c r="C244" s="188"/>
      <c r="D244" s="188"/>
    </row>
    <row r="245" spans="1:4" ht="15.75" customHeight="1">
      <c r="A245" s="187"/>
      <c r="B245" s="188"/>
      <c r="C245" s="188"/>
      <c r="D245" s="188"/>
    </row>
    <row r="246" spans="1:4" ht="15.75" customHeight="1">
      <c r="A246" s="187"/>
      <c r="B246" s="188"/>
      <c r="C246" s="188"/>
      <c r="D246" s="188"/>
    </row>
    <row r="247" spans="1:4" ht="15.75" customHeight="1">
      <c r="A247" s="187"/>
      <c r="B247" s="188"/>
      <c r="C247" s="188"/>
      <c r="D247" s="188"/>
    </row>
    <row r="248" spans="1:4" ht="15.75" customHeight="1">
      <c r="A248" s="187"/>
      <c r="B248" s="188"/>
      <c r="C248" s="188"/>
      <c r="D248" s="188"/>
    </row>
    <row r="249" spans="1:4" ht="15.75" customHeight="1">
      <c r="A249" s="187"/>
      <c r="B249" s="188"/>
      <c r="C249" s="188"/>
      <c r="D249" s="188"/>
    </row>
    <row r="250" spans="1:4" ht="15.75" customHeight="1">
      <c r="A250" s="187"/>
      <c r="B250" s="188"/>
      <c r="C250" s="188"/>
      <c r="D250" s="188"/>
    </row>
    <row r="251" spans="1:4" ht="15.75" customHeight="1">
      <c r="A251" s="187"/>
      <c r="B251" s="188"/>
      <c r="C251" s="188"/>
      <c r="D251" s="188"/>
    </row>
    <row r="252" spans="1:4" ht="15.75" customHeight="1">
      <c r="A252" s="187"/>
      <c r="B252" s="188"/>
      <c r="C252" s="188"/>
      <c r="D252" s="188"/>
    </row>
    <row r="253" spans="1:4" ht="15.75" customHeight="1">
      <c r="A253" s="187"/>
      <c r="B253" s="188"/>
      <c r="C253" s="188"/>
      <c r="D253" s="188"/>
    </row>
    <row r="254" spans="1:4" ht="15.75" customHeight="1">
      <c r="A254" s="187"/>
      <c r="B254" s="188"/>
      <c r="C254" s="188"/>
      <c r="D254" s="188"/>
    </row>
    <row r="255" spans="1:4" ht="15.75" customHeight="1">
      <c r="A255" s="187"/>
      <c r="B255" s="188"/>
      <c r="C255" s="188"/>
      <c r="D255" s="188"/>
    </row>
    <row r="256" spans="1:4" ht="15.75" customHeight="1">
      <c r="A256" s="187"/>
      <c r="B256" s="188"/>
      <c r="C256" s="188"/>
      <c r="D256" s="188"/>
    </row>
    <row r="257" spans="1:4" ht="15.75" customHeight="1">
      <c r="A257" s="187"/>
      <c r="B257" s="188"/>
      <c r="C257" s="188"/>
      <c r="D257" s="188"/>
    </row>
    <row r="258" spans="1:4" ht="15.75" customHeight="1">
      <c r="A258" s="187"/>
      <c r="B258" s="188"/>
      <c r="C258" s="188"/>
      <c r="D258" s="188"/>
    </row>
    <row r="259" spans="1:4" ht="15.75" customHeight="1">
      <c r="A259" s="187"/>
      <c r="B259" s="188"/>
      <c r="C259" s="188"/>
      <c r="D259" s="188"/>
    </row>
    <row r="260" spans="1:4" ht="15.75" customHeight="1">
      <c r="A260" s="187"/>
      <c r="B260" s="188"/>
      <c r="C260" s="188"/>
      <c r="D260" s="188"/>
    </row>
    <row r="261" spans="1:4" ht="15.75" customHeight="1">
      <c r="A261" s="187"/>
      <c r="B261" s="188"/>
      <c r="C261" s="188"/>
      <c r="D261" s="188"/>
    </row>
    <row r="262" spans="1:4" ht="15.75" customHeight="1">
      <c r="A262" s="187"/>
      <c r="B262" s="188"/>
      <c r="C262" s="188"/>
      <c r="D262" s="188"/>
    </row>
    <row r="263" spans="1:4" ht="15.75" customHeight="1">
      <c r="A263" s="187"/>
      <c r="B263" s="188"/>
      <c r="C263" s="188"/>
      <c r="D263" s="188"/>
    </row>
    <row r="264" spans="1:4" ht="15.75" customHeight="1">
      <c r="A264" s="187"/>
      <c r="B264" s="188"/>
      <c r="C264" s="188"/>
      <c r="D264" s="188"/>
    </row>
    <row r="265" spans="1:4" ht="15.75" customHeight="1">
      <c r="A265" s="187"/>
      <c r="B265" s="188"/>
      <c r="C265" s="188"/>
      <c r="D265" s="188"/>
    </row>
    <row r="266" spans="1:4" ht="15.75" customHeight="1">
      <c r="A266" s="187"/>
      <c r="B266" s="188"/>
      <c r="C266" s="188"/>
      <c r="D266" s="188"/>
    </row>
    <row r="267" spans="1:4" ht="15.75" customHeight="1">
      <c r="A267" s="187"/>
      <c r="B267" s="188"/>
      <c r="C267" s="188"/>
      <c r="D267" s="188"/>
    </row>
    <row r="268" spans="1:4" ht="15.75" customHeight="1">
      <c r="A268" s="187"/>
      <c r="B268" s="188"/>
      <c r="C268" s="188"/>
      <c r="D268" s="188"/>
    </row>
    <row r="269" spans="1:4" ht="15.75" customHeight="1">
      <c r="A269" s="187"/>
      <c r="B269" s="188"/>
      <c r="C269" s="188"/>
      <c r="D269" s="188"/>
    </row>
    <row r="270" spans="1:4" ht="15.75" customHeight="1">
      <c r="A270" s="187"/>
      <c r="B270" s="188"/>
      <c r="C270" s="188"/>
      <c r="D270" s="188"/>
    </row>
    <row r="271" spans="1:4" ht="15.75" customHeight="1">
      <c r="A271" s="187"/>
      <c r="B271" s="188"/>
      <c r="C271" s="188"/>
      <c r="D271" s="188"/>
    </row>
    <row r="272" spans="1:4" ht="15.75" customHeight="1">
      <c r="A272" s="187"/>
      <c r="B272" s="188"/>
      <c r="C272" s="188"/>
      <c r="D272" s="188"/>
    </row>
    <row r="273" spans="1:4" ht="15.75" customHeight="1">
      <c r="A273" s="187"/>
      <c r="B273" s="188"/>
      <c r="C273" s="188"/>
      <c r="D273" s="188"/>
    </row>
    <row r="274" spans="1:4" ht="15.75" customHeight="1">
      <c r="A274" s="187"/>
      <c r="B274" s="188"/>
      <c r="C274" s="188"/>
      <c r="D274" s="188"/>
    </row>
    <row r="275" spans="1:4" ht="15.75" customHeight="1">
      <c r="A275" s="187"/>
      <c r="B275" s="188"/>
      <c r="C275" s="188"/>
      <c r="D275" s="188"/>
    </row>
    <row r="276" spans="1:4" ht="15.75" customHeight="1">
      <c r="A276" s="187"/>
      <c r="B276" s="188"/>
      <c r="C276" s="188"/>
      <c r="D276" s="188"/>
    </row>
    <row r="277" spans="1:4" ht="15.75" customHeight="1">
      <c r="A277" s="187"/>
      <c r="B277" s="188"/>
      <c r="C277" s="188"/>
      <c r="D277" s="188"/>
    </row>
    <row r="278" spans="1:4" ht="15.75" customHeight="1">
      <c r="A278" s="187"/>
      <c r="B278" s="188"/>
      <c r="C278" s="188"/>
      <c r="D278" s="188"/>
    </row>
    <row r="279" spans="1:4" ht="15.75" customHeight="1">
      <c r="A279" s="187"/>
      <c r="B279" s="188"/>
      <c r="C279" s="188"/>
      <c r="D279" s="188"/>
    </row>
    <row r="280" spans="1:4" ht="15.75" customHeight="1">
      <c r="A280" s="187"/>
      <c r="B280" s="188"/>
      <c r="C280" s="188"/>
      <c r="D280" s="188"/>
    </row>
    <row r="281" spans="1:4" ht="15.75" customHeight="1">
      <c r="A281" s="187"/>
      <c r="B281" s="188"/>
      <c r="C281" s="188"/>
      <c r="D281" s="188"/>
    </row>
    <row r="282" spans="1:4" ht="15.75" customHeight="1">
      <c r="A282" s="187"/>
      <c r="B282" s="188"/>
      <c r="C282" s="188"/>
      <c r="D282" s="188"/>
    </row>
    <row r="283" spans="1:4" ht="15.75" customHeight="1">
      <c r="A283" s="187"/>
      <c r="B283" s="188"/>
      <c r="C283" s="188"/>
      <c r="D283" s="188"/>
    </row>
    <row r="284" spans="1:4" ht="15.75" customHeight="1">
      <c r="A284" s="187"/>
      <c r="B284" s="188"/>
      <c r="C284" s="188"/>
      <c r="D284" s="188"/>
    </row>
    <row r="285" spans="1:4" ht="15.75" customHeight="1">
      <c r="A285" s="187"/>
      <c r="B285" s="188"/>
      <c r="C285" s="188"/>
      <c r="D285" s="188"/>
    </row>
    <row r="286" spans="1:4" ht="15.75" customHeight="1">
      <c r="A286" s="187"/>
      <c r="B286" s="188"/>
      <c r="C286" s="188"/>
      <c r="D286" s="188"/>
    </row>
    <row r="287" spans="1:4" ht="15.75" customHeight="1">
      <c r="A287" s="187"/>
      <c r="B287" s="188"/>
      <c r="C287" s="188"/>
      <c r="D287" s="188"/>
    </row>
    <row r="288" spans="1:4" ht="15.75" customHeight="1">
      <c r="A288" s="187"/>
      <c r="B288" s="188"/>
      <c r="C288" s="188"/>
      <c r="D288" s="188"/>
    </row>
    <row r="289" spans="1:4" ht="15.75" customHeight="1">
      <c r="A289" s="187"/>
      <c r="B289" s="188"/>
      <c r="C289" s="188"/>
      <c r="D289" s="188"/>
    </row>
    <row r="290" spans="1:4" ht="15.75" customHeight="1">
      <c r="A290" s="187"/>
      <c r="B290" s="188"/>
      <c r="C290" s="188"/>
      <c r="D290" s="188"/>
    </row>
    <row r="291" spans="1:4" ht="15.75" customHeight="1">
      <c r="A291" s="187"/>
      <c r="B291" s="188"/>
      <c r="C291" s="188"/>
      <c r="D291" s="188"/>
    </row>
    <row r="292" spans="1:4" ht="15.75" customHeight="1">
      <c r="A292" s="187"/>
      <c r="B292" s="188"/>
      <c r="C292" s="188"/>
      <c r="D292" s="188"/>
    </row>
    <row r="293" spans="1:4" ht="15.75" customHeight="1">
      <c r="A293" s="187"/>
      <c r="B293" s="188"/>
      <c r="C293" s="188"/>
      <c r="D293" s="188"/>
    </row>
    <row r="294" spans="1:4" ht="15.75" customHeight="1">
      <c r="A294" s="187"/>
      <c r="B294" s="188"/>
      <c r="C294" s="188"/>
      <c r="D294" s="188"/>
    </row>
    <row r="295" spans="1:4" ht="15.75" customHeight="1">
      <c r="A295" s="187"/>
      <c r="B295" s="188"/>
      <c r="C295" s="188"/>
      <c r="D295" s="188"/>
    </row>
    <row r="296" spans="1:4" ht="15.75" customHeight="1">
      <c r="A296" s="187"/>
      <c r="B296" s="188"/>
      <c r="C296" s="188"/>
      <c r="D296" s="188"/>
    </row>
    <row r="297" spans="1:4" ht="15.75" customHeight="1">
      <c r="A297" s="187"/>
      <c r="B297" s="188"/>
      <c r="C297" s="188"/>
      <c r="D297" s="188"/>
    </row>
    <row r="298" spans="1:4" ht="15.75" customHeight="1">
      <c r="A298" s="187"/>
      <c r="B298" s="188"/>
      <c r="C298" s="188"/>
      <c r="D298" s="188"/>
    </row>
    <row r="299" spans="1:4" ht="15.75" customHeight="1">
      <c r="A299" s="187"/>
      <c r="B299" s="188"/>
      <c r="C299" s="188"/>
      <c r="D299" s="188"/>
    </row>
    <row r="300" spans="1:4" ht="15.75" customHeight="1">
      <c r="A300" s="187"/>
      <c r="B300" s="188"/>
      <c r="C300" s="188"/>
      <c r="D300" s="188"/>
    </row>
    <row r="301" spans="1:4" ht="15.75" customHeight="1">
      <c r="A301" s="187"/>
      <c r="B301" s="188"/>
      <c r="C301" s="188"/>
      <c r="D301" s="188"/>
    </row>
    <row r="302" spans="1:4" ht="15.75" customHeight="1">
      <c r="A302" s="187"/>
      <c r="B302" s="188"/>
      <c r="C302" s="188"/>
      <c r="D302" s="188"/>
    </row>
    <row r="303" spans="1:4" ht="15.75" customHeight="1">
      <c r="A303" s="187"/>
      <c r="B303" s="188"/>
      <c r="C303" s="188"/>
      <c r="D303" s="188"/>
    </row>
    <row r="304" spans="1:4" ht="15.75" customHeight="1">
      <c r="A304" s="187"/>
      <c r="B304" s="188"/>
      <c r="C304" s="188"/>
      <c r="D304" s="188"/>
    </row>
    <row r="305" spans="1:4" ht="15.75" customHeight="1">
      <c r="A305" s="187"/>
      <c r="B305" s="188"/>
      <c r="C305" s="188"/>
      <c r="D305" s="188"/>
    </row>
    <row r="306" spans="1:4" ht="15.75" customHeight="1">
      <c r="A306" s="187"/>
      <c r="B306" s="188"/>
      <c r="C306" s="188"/>
      <c r="D306" s="188"/>
    </row>
    <row r="307" spans="1:4" ht="15.75" customHeight="1">
      <c r="A307" s="187"/>
      <c r="B307" s="188"/>
      <c r="C307" s="188"/>
      <c r="D307" s="188"/>
    </row>
    <row r="308" spans="1:4" ht="15.75" customHeight="1">
      <c r="A308" s="187"/>
      <c r="B308" s="188"/>
      <c r="C308" s="188"/>
      <c r="D308" s="188"/>
    </row>
    <row r="309" spans="1:4" ht="15.75" customHeight="1">
      <c r="A309" s="187"/>
      <c r="B309" s="188"/>
      <c r="C309" s="188"/>
      <c r="D309" s="188"/>
    </row>
    <row r="310" spans="1:4" ht="15.75" customHeight="1">
      <c r="A310" s="187"/>
      <c r="B310" s="188"/>
      <c r="C310" s="188"/>
      <c r="D310" s="188"/>
    </row>
    <row r="311" spans="1:4" ht="15.75" customHeight="1">
      <c r="A311" s="187"/>
      <c r="B311" s="188"/>
      <c r="C311" s="188"/>
      <c r="D311" s="188"/>
    </row>
    <row r="312" spans="1:4" ht="15.75" customHeight="1">
      <c r="A312" s="187"/>
      <c r="B312" s="188"/>
      <c r="C312" s="188"/>
      <c r="D312" s="188"/>
    </row>
    <row r="313" spans="1:4" ht="15.75" customHeight="1">
      <c r="A313" s="187"/>
      <c r="B313" s="188"/>
      <c r="C313" s="188"/>
      <c r="D313" s="188"/>
    </row>
    <row r="314" spans="1:4" ht="15.75" customHeight="1">
      <c r="A314" s="187"/>
      <c r="B314" s="188"/>
      <c r="C314" s="188"/>
      <c r="D314" s="188"/>
    </row>
    <row r="315" spans="1:4" ht="15.75" customHeight="1">
      <c r="A315" s="187"/>
      <c r="B315" s="188"/>
      <c r="C315" s="188"/>
      <c r="D315" s="188"/>
    </row>
    <row r="316" spans="1:4" ht="15.75" customHeight="1">
      <c r="A316" s="187"/>
      <c r="B316" s="188"/>
      <c r="C316" s="188"/>
      <c r="D316" s="188"/>
    </row>
    <row r="317" spans="1:4" ht="15.75" customHeight="1">
      <c r="A317" s="187"/>
      <c r="B317" s="188"/>
      <c r="C317" s="188"/>
      <c r="D317" s="188"/>
    </row>
    <row r="318" spans="1:4" ht="15.75" customHeight="1">
      <c r="A318" s="187"/>
      <c r="B318" s="188"/>
      <c r="C318" s="188"/>
      <c r="D318" s="188"/>
    </row>
    <row r="319" spans="1:4" ht="15.75" customHeight="1">
      <c r="A319" s="187"/>
      <c r="B319" s="188"/>
      <c r="C319" s="188"/>
      <c r="D319" s="188"/>
    </row>
    <row r="320" spans="1:4" ht="15.75" customHeight="1">
      <c r="A320" s="187"/>
      <c r="B320" s="188"/>
      <c r="C320" s="188"/>
      <c r="D320" s="188"/>
    </row>
    <row r="321" spans="1:4" ht="15.75" customHeight="1">
      <c r="A321" s="187"/>
      <c r="B321" s="188"/>
      <c r="C321" s="188"/>
      <c r="D321" s="188"/>
    </row>
    <row r="322" spans="1:4" ht="15.75" customHeight="1">
      <c r="A322" s="187"/>
      <c r="B322" s="188"/>
      <c r="C322" s="188"/>
      <c r="D322" s="188"/>
    </row>
    <row r="323" spans="1:4" ht="15.75" customHeight="1">
      <c r="A323" s="187"/>
      <c r="B323" s="188"/>
      <c r="C323" s="188"/>
      <c r="D323" s="188"/>
    </row>
    <row r="324" spans="1:4" ht="15.75" customHeight="1">
      <c r="A324" s="187"/>
      <c r="B324" s="188"/>
      <c r="C324" s="188"/>
      <c r="D324" s="188"/>
    </row>
    <row r="325" spans="1:4" ht="15.75" customHeight="1">
      <c r="A325" s="187"/>
      <c r="B325" s="188"/>
      <c r="C325" s="188"/>
      <c r="D325" s="188"/>
    </row>
    <row r="326" spans="1:4" ht="15.75" customHeight="1">
      <c r="A326" s="187"/>
      <c r="B326" s="188"/>
      <c r="C326" s="188"/>
      <c r="D326" s="188"/>
    </row>
    <row r="327" spans="1:4" ht="15.75" customHeight="1">
      <c r="A327" s="187"/>
      <c r="B327" s="188"/>
      <c r="C327" s="188"/>
      <c r="D327" s="188"/>
    </row>
    <row r="328" spans="1:4" ht="15.75" customHeight="1">
      <c r="A328" s="187"/>
      <c r="B328" s="188"/>
      <c r="C328" s="188"/>
      <c r="D328" s="188"/>
    </row>
    <row r="329" spans="1:4" ht="15.75" customHeight="1">
      <c r="A329" s="187"/>
      <c r="B329" s="188"/>
      <c r="C329" s="188"/>
      <c r="D329" s="188"/>
    </row>
    <row r="330" spans="1:4" ht="15.75" customHeight="1">
      <c r="A330" s="187"/>
      <c r="B330" s="188"/>
      <c r="C330" s="188"/>
      <c r="D330" s="188"/>
    </row>
    <row r="331" spans="1:4" ht="15.75" customHeight="1">
      <c r="A331" s="187"/>
      <c r="B331" s="188"/>
      <c r="C331" s="188"/>
      <c r="D331" s="188"/>
    </row>
    <row r="332" spans="1:4" ht="15.75" customHeight="1">
      <c r="A332" s="187"/>
      <c r="B332" s="188"/>
      <c r="C332" s="188"/>
      <c r="D332" s="188"/>
    </row>
    <row r="333" spans="1:4" ht="15.75" customHeight="1">
      <c r="A333" s="187"/>
      <c r="B333" s="188"/>
      <c r="C333" s="188"/>
      <c r="D333" s="188"/>
    </row>
    <row r="334" spans="1:4" ht="15.75" customHeight="1">
      <c r="A334" s="187"/>
      <c r="B334" s="188"/>
      <c r="C334" s="188"/>
      <c r="D334" s="188"/>
    </row>
    <row r="335" spans="1:4" ht="15.75" customHeight="1">
      <c r="A335" s="187"/>
      <c r="B335" s="188"/>
      <c r="C335" s="188"/>
      <c r="D335" s="188"/>
    </row>
    <row r="336" spans="1:4" ht="15.75" customHeight="1">
      <c r="A336" s="187"/>
      <c r="B336" s="188"/>
      <c r="C336" s="188"/>
      <c r="D336" s="188"/>
    </row>
    <row r="337" spans="1:4" ht="15.75" customHeight="1">
      <c r="A337" s="187"/>
      <c r="B337" s="188"/>
      <c r="C337" s="188"/>
      <c r="D337" s="188"/>
    </row>
    <row r="338" spans="1:4" ht="15.75" customHeight="1">
      <c r="A338" s="187"/>
      <c r="B338" s="188"/>
      <c r="C338" s="188"/>
      <c r="D338" s="188"/>
    </row>
    <row r="339" spans="1:4" ht="15.75" customHeight="1">
      <c r="A339" s="187"/>
      <c r="B339" s="188"/>
      <c r="C339" s="188"/>
      <c r="D339" s="188"/>
    </row>
    <row r="340" spans="1:4" ht="15.75" customHeight="1">
      <c r="A340" s="187"/>
      <c r="B340" s="188"/>
      <c r="C340" s="188"/>
      <c r="D340" s="188"/>
    </row>
    <row r="341" spans="1:4" ht="15.75" customHeight="1">
      <c r="A341" s="187"/>
      <c r="B341" s="188"/>
      <c r="C341" s="188"/>
      <c r="D341" s="188"/>
    </row>
    <row r="342" spans="1:4" ht="15.75" customHeight="1">
      <c r="A342" s="187"/>
      <c r="B342" s="188"/>
      <c r="C342" s="188"/>
      <c r="D342" s="188"/>
    </row>
    <row r="343" spans="1:4" ht="15.75" customHeight="1">
      <c r="A343" s="187"/>
      <c r="B343" s="188"/>
      <c r="C343" s="188"/>
      <c r="D343" s="188"/>
    </row>
    <row r="344" spans="1:4" ht="15.75" customHeight="1">
      <c r="A344" s="187"/>
      <c r="B344" s="188"/>
      <c r="C344" s="188"/>
      <c r="D344" s="188"/>
    </row>
    <row r="345" spans="1:4" ht="15.75" customHeight="1">
      <c r="A345" s="187"/>
      <c r="B345" s="188"/>
      <c r="C345" s="188"/>
      <c r="D345" s="188"/>
    </row>
    <row r="346" spans="1:4" ht="15.75" customHeight="1">
      <c r="A346" s="187"/>
      <c r="B346" s="188"/>
      <c r="C346" s="188"/>
      <c r="D346" s="188"/>
    </row>
    <row r="347" spans="1:4" ht="15.75" customHeight="1">
      <c r="A347" s="187"/>
      <c r="B347" s="188"/>
      <c r="C347" s="188"/>
      <c r="D347" s="188"/>
    </row>
    <row r="348" spans="1:4" ht="15.75" customHeight="1">
      <c r="A348" s="187"/>
      <c r="B348" s="188"/>
      <c r="C348" s="188"/>
      <c r="D348" s="188"/>
    </row>
    <row r="349" spans="1:4" ht="15.75" customHeight="1">
      <c r="A349" s="187"/>
      <c r="B349" s="188"/>
      <c r="C349" s="188"/>
      <c r="D349" s="188"/>
    </row>
    <row r="350" spans="1:4" ht="15.75" customHeight="1">
      <c r="A350" s="187"/>
      <c r="B350" s="188"/>
      <c r="C350" s="188"/>
      <c r="D350" s="188"/>
    </row>
    <row r="351" spans="1:4" ht="15.75" customHeight="1">
      <c r="A351" s="187"/>
      <c r="B351" s="188"/>
      <c r="C351" s="188"/>
      <c r="D351" s="188"/>
    </row>
    <row r="352" spans="1:4" ht="15.75" customHeight="1">
      <c r="A352" s="187"/>
      <c r="B352" s="188"/>
      <c r="C352" s="188"/>
      <c r="D352" s="188"/>
    </row>
    <row r="353" spans="1:4" ht="15.75" customHeight="1">
      <c r="A353" s="187"/>
      <c r="B353" s="188"/>
      <c r="C353" s="188"/>
      <c r="D353" s="188"/>
    </row>
    <row r="354" spans="1:4" ht="15.75" customHeight="1">
      <c r="A354" s="187"/>
      <c r="B354" s="188"/>
      <c r="C354" s="188"/>
      <c r="D354" s="188"/>
    </row>
    <row r="355" spans="1:4" ht="15.75" customHeight="1">
      <c r="A355" s="187"/>
      <c r="B355" s="188"/>
      <c r="C355" s="188"/>
      <c r="D355" s="188"/>
    </row>
    <row r="356" spans="1:4" ht="15.75" customHeight="1">
      <c r="A356" s="187"/>
      <c r="B356" s="188"/>
      <c r="C356" s="188"/>
      <c r="D356" s="188"/>
    </row>
    <row r="357" spans="1:4" ht="15.75" customHeight="1">
      <c r="A357" s="187"/>
      <c r="B357" s="188"/>
      <c r="C357" s="188"/>
      <c r="D357" s="188"/>
    </row>
    <row r="358" spans="1:4" ht="15.75" customHeight="1">
      <c r="A358" s="187"/>
      <c r="B358" s="188"/>
      <c r="C358" s="188"/>
      <c r="D358" s="188"/>
    </row>
    <row r="359" spans="1:4" ht="15.75" customHeight="1">
      <c r="A359" s="187"/>
      <c r="B359" s="188"/>
      <c r="C359" s="188"/>
      <c r="D359" s="188"/>
    </row>
    <row r="360" spans="1:4" ht="15.75" customHeight="1">
      <c r="A360" s="187"/>
      <c r="B360" s="188"/>
      <c r="C360" s="188"/>
      <c r="D360" s="188"/>
    </row>
    <row r="361" spans="1:4" ht="15.75" customHeight="1">
      <c r="A361" s="187"/>
      <c r="B361" s="188"/>
      <c r="C361" s="188"/>
      <c r="D361" s="188"/>
    </row>
    <row r="362" spans="1:4" ht="15.75" customHeight="1">
      <c r="A362" s="187"/>
      <c r="B362" s="188"/>
      <c r="C362" s="188"/>
      <c r="D362" s="188"/>
    </row>
    <row r="363" spans="1:4" ht="15.75" customHeight="1">
      <c r="A363" s="187"/>
      <c r="B363" s="188"/>
      <c r="C363" s="188"/>
      <c r="D363" s="188"/>
    </row>
    <row r="364" spans="1:4" ht="15.75" customHeight="1">
      <c r="A364" s="187"/>
      <c r="B364" s="188"/>
      <c r="C364" s="188"/>
      <c r="D364" s="188"/>
    </row>
    <row r="365" spans="1:4" ht="15.75" customHeight="1">
      <c r="A365" s="187"/>
      <c r="B365" s="188"/>
      <c r="C365" s="188"/>
      <c r="D365" s="188"/>
    </row>
    <row r="366" spans="1:4" ht="15.75" customHeight="1">
      <c r="A366" s="187"/>
      <c r="B366" s="188"/>
      <c r="C366" s="188"/>
      <c r="D366" s="188"/>
    </row>
    <row r="367" spans="1:4" ht="15.75" customHeight="1">
      <c r="A367" s="187"/>
      <c r="B367" s="188"/>
      <c r="C367" s="188"/>
      <c r="D367" s="188"/>
    </row>
    <row r="368" spans="1:4" ht="15.75" customHeight="1">
      <c r="A368" s="187"/>
      <c r="B368" s="188"/>
      <c r="C368" s="188"/>
      <c r="D368" s="188"/>
    </row>
    <row r="369" spans="1:4" ht="15.75" customHeight="1">
      <c r="A369" s="187"/>
      <c r="B369" s="188"/>
      <c r="C369" s="188"/>
      <c r="D369" s="188"/>
    </row>
    <row r="370" spans="1:4" ht="15.75" customHeight="1">
      <c r="A370" s="187"/>
      <c r="B370" s="188"/>
      <c r="C370" s="188"/>
      <c r="D370" s="188"/>
    </row>
    <row r="371" spans="1:4" ht="15.75" customHeight="1">
      <c r="A371" s="187"/>
      <c r="B371" s="188"/>
      <c r="C371" s="188"/>
      <c r="D371" s="188"/>
    </row>
    <row r="372" spans="1:4" ht="15.75" customHeight="1">
      <c r="A372" s="187"/>
      <c r="B372" s="188"/>
      <c r="C372" s="188"/>
      <c r="D372" s="188"/>
    </row>
    <row r="373" spans="1:4" ht="15.75" customHeight="1">
      <c r="A373" s="187"/>
      <c r="B373" s="188"/>
      <c r="C373" s="188"/>
      <c r="D373" s="188"/>
    </row>
    <row r="374" spans="1:4" ht="15.75" customHeight="1">
      <c r="A374" s="187"/>
      <c r="B374" s="188"/>
      <c r="C374" s="188"/>
      <c r="D374" s="188"/>
    </row>
    <row r="375" spans="1:4" ht="15.75" customHeight="1">
      <c r="A375" s="187"/>
      <c r="B375" s="188"/>
      <c r="C375" s="188"/>
      <c r="D375" s="188"/>
    </row>
    <row r="376" spans="1:4" ht="15.75" customHeight="1">
      <c r="A376" s="187"/>
      <c r="B376" s="188"/>
      <c r="C376" s="188"/>
      <c r="D376" s="188"/>
    </row>
    <row r="377" spans="1:4" ht="15.75" customHeight="1">
      <c r="A377" s="187"/>
      <c r="B377" s="188"/>
      <c r="C377" s="188"/>
      <c r="D377" s="188"/>
    </row>
    <row r="378" spans="1:4" ht="15.75" customHeight="1">
      <c r="A378" s="187"/>
      <c r="B378" s="188"/>
      <c r="C378" s="188"/>
      <c r="D378" s="188"/>
    </row>
    <row r="379" spans="1:4" ht="15.75" customHeight="1">
      <c r="A379" s="187"/>
      <c r="B379" s="188"/>
      <c r="C379" s="188"/>
      <c r="D379" s="188"/>
    </row>
    <row r="380" spans="1:4" ht="15.75" customHeight="1">
      <c r="A380" s="187"/>
      <c r="B380" s="188"/>
      <c r="C380" s="188"/>
      <c r="D380" s="188"/>
    </row>
    <row r="381" spans="1:4" ht="15.75" customHeight="1">
      <c r="A381" s="187"/>
      <c r="B381" s="188"/>
      <c r="C381" s="188"/>
      <c r="D381" s="188"/>
    </row>
    <row r="382" spans="1:4" ht="15.75" customHeight="1">
      <c r="A382" s="187"/>
      <c r="B382" s="188"/>
      <c r="C382" s="188"/>
      <c r="D382" s="188"/>
    </row>
    <row r="383" spans="1:4" ht="15.75" customHeight="1">
      <c r="A383" s="187"/>
      <c r="B383" s="188"/>
      <c r="C383" s="188"/>
      <c r="D383" s="188"/>
    </row>
    <row r="384" spans="1:4" ht="15.75" customHeight="1">
      <c r="A384" s="187"/>
      <c r="B384" s="188"/>
      <c r="C384" s="188"/>
      <c r="D384" s="188"/>
    </row>
    <row r="385" spans="1:4" ht="15.75" customHeight="1">
      <c r="A385" s="187"/>
      <c r="B385" s="188"/>
      <c r="C385" s="188"/>
      <c r="D385" s="188"/>
    </row>
    <row r="386" spans="1:4" ht="15.75" customHeight="1">
      <c r="A386" s="187"/>
      <c r="B386" s="188"/>
      <c r="C386" s="188"/>
      <c r="D386" s="188"/>
    </row>
    <row r="387" spans="1:4" ht="15.75" customHeight="1">
      <c r="A387" s="187"/>
      <c r="B387" s="188"/>
      <c r="C387" s="188"/>
      <c r="D387" s="188"/>
    </row>
    <row r="388" spans="1:4" ht="15.75" customHeight="1">
      <c r="A388" s="187"/>
      <c r="B388" s="188"/>
      <c r="C388" s="188"/>
      <c r="D388" s="188"/>
    </row>
    <row r="389" spans="1:4" ht="15.75" customHeight="1">
      <c r="A389" s="187"/>
      <c r="B389" s="188"/>
      <c r="C389" s="188"/>
      <c r="D389" s="188"/>
    </row>
    <row r="390" spans="1:4" ht="15.75" customHeight="1">
      <c r="A390" s="187"/>
      <c r="B390" s="188"/>
      <c r="C390" s="188"/>
      <c r="D390" s="188"/>
    </row>
    <row r="391" spans="1:4" ht="15.75" customHeight="1">
      <c r="A391" s="187"/>
      <c r="B391" s="188"/>
      <c r="C391" s="188"/>
      <c r="D391" s="188"/>
    </row>
    <row r="392" spans="1:4" ht="15.75" customHeight="1">
      <c r="A392" s="187"/>
      <c r="B392" s="188"/>
      <c r="C392" s="188"/>
      <c r="D392" s="188"/>
    </row>
    <row r="393" spans="1:4" ht="15.75" customHeight="1">
      <c r="A393" s="187"/>
      <c r="B393" s="188"/>
      <c r="C393" s="188"/>
      <c r="D393" s="188"/>
    </row>
    <row r="394" spans="1:4" ht="15.75" customHeight="1">
      <c r="A394" s="187"/>
      <c r="B394" s="188"/>
      <c r="C394" s="188"/>
      <c r="D394" s="188"/>
    </row>
    <row r="395" spans="1:4" ht="15.75" customHeight="1">
      <c r="A395" s="187"/>
      <c r="B395" s="188"/>
      <c r="C395" s="188"/>
      <c r="D395" s="188"/>
    </row>
    <row r="396" spans="1:4" ht="15.75" customHeight="1">
      <c r="A396" s="187"/>
      <c r="B396" s="188"/>
      <c r="C396" s="188"/>
      <c r="D396" s="188"/>
    </row>
    <row r="397" spans="1:4" ht="15.75" customHeight="1">
      <c r="A397" s="187"/>
      <c r="B397" s="188"/>
      <c r="C397" s="188"/>
      <c r="D397" s="188"/>
    </row>
    <row r="398" spans="1:4" ht="15.75" customHeight="1">
      <c r="A398" s="187"/>
      <c r="B398" s="188"/>
      <c r="C398" s="188"/>
      <c r="D398" s="188"/>
    </row>
    <row r="399" spans="1:4" ht="15.75" customHeight="1">
      <c r="A399" s="187"/>
      <c r="B399" s="188"/>
      <c r="C399" s="188"/>
      <c r="D399" s="188"/>
    </row>
    <row r="400" spans="1:4" ht="15.75" customHeight="1">
      <c r="A400" s="187"/>
      <c r="B400" s="188"/>
      <c r="C400" s="188"/>
      <c r="D400" s="188"/>
    </row>
    <row r="401" spans="1:4" ht="15.75" customHeight="1">
      <c r="A401" s="187"/>
      <c r="B401" s="188"/>
      <c r="C401" s="188"/>
      <c r="D401" s="188"/>
    </row>
    <row r="402" spans="1:4" ht="15.75" customHeight="1">
      <c r="A402" s="187"/>
      <c r="B402" s="188"/>
      <c r="C402" s="188"/>
      <c r="D402" s="188"/>
    </row>
    <row r="403" spans="1:4" ht="15.75" customHeight="1">
      <c r="A403" s="187"/>
      <c r="B403" s="188"/>
      <c r="C403" s="188"/>
      <c r="D403" s="188"/>
    </row>
    <row r="404" spans="1:4" ht="15.75" customHeight="1">
      <c r="A404" s="187"/>
      <c r="B404" s="188"/>
      <c r="C404" s="188"/>
      <c r="D404" s="188"/>
    </row>
    <row r="405" spans="1:4" ht="15.75" customHeight="1">
      <c r="A405" s="187"/>
      <c r="B405" s="188"/>
      <c r="C405" s="188"/>
      <c r="D405" s="188"/>
    </row>
    <row r="406" spans="1:4" ht="15.75" customHeight="1">
      <c r="A406" s="187"/>
      <c r="B406" s="188"/>
      <c r="C406" s="188"/>
      <c r="D406" s="188"/>
    </row>
    <row r="407" spans="1:4" ht="15.75" customHeight="1">
      <c r="A407" s="187"/>
      <c r="B407" s="188"/>
      <c r="C407" s="188"/>
      <c r="D407" s="188"/>
    </row>
    <row r="408" spans="1:4" ht="15.75" customHeight="1">
      <c r="A408" s="187"/>
      <c r="B408" s="188"/>
      <c r="C408" s="188"/>
      <c r="D408" s="188"/>
    </row>
    <row r="409" spans="1:4" ht="15.75" customHeight="1">
      <c r="A409" s="187"/>
      <c r="B409" s="188"/>
      <c r="C409" s="188"/>
      <c r="D409" s="188"/>
    </row>
    <row r="410" spans="1:4" ht="15.75" customHeight="1">
      <c r="A410" s="187"/>
      <c r="B410" s="188"/>
      <c r="C410" s="188"/>
      <c r="D410" s="188"/>
    </row>
    <row r="411" spans="1:4" ht="15.75" customHeight="1">
      <c r="A411" s="187"/>
      <c r="B411" s="188"/>
      <c r="C411" s="188"/>
      <c r="D411" s="188"/>
    </row>
    <row r="412" spans="1:4" ht="15.75" customHeight="1">
      <c r="A412" s="187"/>
      <c r="B412" s="188"/>
      <c r="C412" s="188"/>
      <c r="D412" s="188"/>
    </row>
    <row r="413" spans="1:4" ht="15.75" customHeight="1">
      <c r="A413" s="187"/>
      <c r="B413" s="188"/>
      <c r="C413" s="188"/>
      <c r="D413" s="188"/>
    </row>
    <row r="414" spans="1:4" ht="15.75" customHeight="1">
      <c r="A414" s="187"/>
      <c r="B414" s="188"/>
      <c r="C414" s="188"/>
      <c r="D414" s="188"/>
    </row>
    <row r="415" spans="1:4" ht="15.75" customHeight="1">
      <c r="A415" s="187"/>
      <c r="B415" s="188"/>
      <c r="C415" s="188"/>
      <c r="D415" s="188"/>
    </row>
    <row r="416" spans="1:4" ht="15.75" customHeight="1">
      <c r="A416" s="187"/>
      <c r="B416" s="188"/>
      <c r="C416" s="188"/>
      <c r="D416" s="188"/>
    </row>
    <row r="417" spans="1:4" ht="15.75" customHeight="1">
      <c r="A417" s="187"/>
      <c r="B417" s="188"/>
      <c r="C417" s="188"/>
      <c r="D417" s="188"/>
    </row>
    <row r="418" spans="1:4" ht="15.75" customHeight="1">
      <c r="A418" s="187"/>
      <c r="B418" s="188"/>
      <c r="C418" s="188"/>
      <c r="D418" s="188"/>
    </row>
    <row r="419" spans="1:4" ht="15.75" customHeight="1">
      <c r="A419" s="187"/>
      <c r="B419" s="188"/>
      <c r="C419" s="188"/>
      <c r="D419" s="188"/>
    </row>
    <row r="420" spans="1:4" ht="15.75" customHeight="1">
      <c r="A420" s="187"/>
      <c r="B420" s="188"/>
      <c r="C420" s="188"/>
      <c r="D420" s="188"/>
    </row>
    <row r="421" spans="1:4" ht="15.75" customHeight="1">
      <c r="A421" s="187"/>
      <c r="B421" s="188"/>
      <c r="C421" s="188"/>
      <c r="D421" s="188"/>
    </row>
    <row r="422" spans="1:4" ht="15.75" customHeight="1">
      <c r="A422" s="187"/>
      <c r="B422" s="188"/>
      <c r="C422" s="188"/>
      <c r="D422" s="188"/>
    </row>
    <row r="423" spans="1:4" ht="15.75" customHeight="1">
      <c r="A423" s="187"/>
      <c r="B423" s="188"/>
      <c r="C423" s="188"/>
      <c r="D423" s="188"/>
    </row>
    <row r="424" spans="1:4" ht="15.75" customHeight="1">
      <c r="A424" s="187"/>
      <c r="B424" s="188"/>
      <c r="C424" s="188"/>
      <c r="D424" s="188"/>
    </row>
    <row r="425" spans="1:4" ht="15.75" customHeight="1">
      <c r="A425" s="187"/>
      <c r="B425" s="188"/>
      <c r="C425" s="188"/>
      <c r="D425" s="188"/>
    </row>
    <row r="426" spans="1:4" ht="15.75" customHeight="1">
      <c r="A426" s="187"/>
      <c r="B426" s="188"/>
      <c r="C426" s="188"/>
      <c r="D426" s="188"/>
    </row>
    <row r="427" spans="1:4" ht="15.75" customHeight="1">
      <c r="A427" s="187"/>
      <c r="B427" s="188"/>
      <c r="C427" s="188"/>
      <c r="D427" s="188"/>
    </row>
    <row r="428" spans="1:4" ht="15.75" customHeight="1">
      <c r="A428" s="187"/>
      <c r="B428" s="188"/>
      <c r="C428" s="188"/>
      <c r="D428" s="188"/>
    </row>
    <row r="429" spans="1:4" ht="15.75" customHeight="1">
      <c r="A429" s="187"/>
      <c r="B429" s="188"/>
      <c r="C429" s="188"/>
      <c r="D429" s="188"/>
    </row>
    <row r="430" spans="1:4" ht="15.75" customHeight="1">
      <c r="A430" s="187"/>
      <c r="B430" s="188"/>
      <c r="C430" s="188"/>
      <c r="D430" s="188"/>
    </row>
    <row r="431" spans="1:4" ht="15.75" customHeight="1">
      <c r="A431" s="187"/>
      <c r="B431" s="188"/>
      <c r="C431" s="188"/>
      <c r="D431" s="188"/>
    </row>
    <row r="432" spans="1:4" ht="15.75" customHeight="1">
      <c r="A432" s="187"/>
      <c r="B432" s="188"/>
      <c r="C432" s="188"/>
      <c r="D432" s="188"/>
    </row>
    <row r="433" spans="1:4" ht="15.75" customHeight="1">
      <c r="A433" s="187"/>
      <c r="B433" s="188"/>
      <c r="C433" s="188"/>
      <c r="D433" s="188"/>
    </row>
    <row r="434" spans="1:4" ht="15.75" customHeight="1">
      <c r="A434" s="187"/>
      <c r="B434" s="188"/>
      <c r="C434" s="188"/>
      <c r="D434" s="188"/>
    </row>
    <row r="435" spans="1:4" ht="15.75" customHeight="1">
      <c r="A435" s="187"/>
      <c r="B435" s="188"/>
      <c r="C435" s="188"/>
      <c r="D435" s="188"/>
    </row>
    <row r="436" spans="1:4" ht="15.75" customHeight="1">
      <c r="A436" s="187"/>
      <c r="B436" s="188"/>
      <c r="C436" s="188"/>
      <c r="D436" s="188"/>
    </row>
    <row r="437" spans="1:4" ht="15.75" customHeight="1">
      <c r="A437" s="187"/>
      <c r="B437" s="188"/>
      <c r="C437" s="188"/>
      <c r="D437" s="188"/>
    </row>
    <row r="438" spans="1:4" ht="15.75" customHeight="1">
      <c r="A438" s="187"/>
      <c r="B438" s="188"/>
      <c r="C438" s="188"/>
      <c r="D438" s="188"/>
    </row>
    <row r="439" spans="1:4" ht="15.75" customHeight="1">
      <c r="A439" s="187"/>
      <c r="B439" s="188"/>
      <c r="C439" s="188"/>
      <c r="D439" s="188"/>
    </row>
    <row r="440" spans="1:4" ht="15.75" customHeight="1">
      <c r="A440" s="187"/>
      <c r="B440" s="188"/>
      <c r="C440" s="188"/>
      <c r="D440" s="188"/>
    </row>
    <row r="441" spans="1:4" ht="15.75" customHeight="1">
      <c r="A441" s="187"/>
      <c r="B441" s="188"/>
      <c r="C441" s="188"/>
      <c r="D441" s="188"/>
    </row>
    <row r="442" spans="1:4" ht="15.75" customHeight="1">
      <c r="A442" s="187"/>
      <c r="B442" s="188"/>
      <c r="C442" s="188"/>
      <c r="D442" s="188"/>
    </row>
    <row r="443" spans="1:4" ht="15.75" customHeight="1">
      <c r="A443" s="187"/>
      <c r="B443" s="188"/>
      <c r="C443" s="188"/>
      <c r="D443" s="188"/>
    </row>
    <row r="444" spans="1:4" ht="15.75" customHeight="1">
      <c r="A444" s="187"/>
      <c r="B444" s="188"/>
      <c r="C444" s="188"/>
      <c r="D444" s="188"/>
    </row>
    <row r="445" spans="1:4" ht="15.75" customHeight="1">
      <c r="A445" s="187"/>
      <c r="B445" s="188"/>
      <c r="C445" s="188"/>
      <c r="D445" s="188"/>
    </row>
    <row r="446" spans="1:4" ht="15.75" customHeight="1">
      <c r="A446" s="187"/>
      <c r="B446" s="188"/>
      <c r="C446" s="188"/>
      <c r="D446" s="188"/>
    </row>
    <row r="447" spans="1:4" ht="15.75" customHeight="1">
      <c r="A447" s="187"/>
      <c r="B447" s="188"/>
      <c r="C447" s="188"/>
      <c r="D447" s="188"/>
    </row>
    <row r="448" spans="1:4" ht="15.75" customHeight="1">
      <c r="A448" s="187"/>
      <c r="B448" s="188"/>
      <c r="C448" s="188"/>
      <c r="D448" s="188"/>
    </row>
    <row r="449" spans="1:4" ht="15.75" customHeight="1">
      <c r="A449" s="187"/>
      <c r="B449" s="188"/>
      <c r="C449" s="188"/>
      <c r="D449" s="188"/>
    </row>
    <row r="450" spans="1:4" ht="15.75" customHeight="1">
      <c r="A450" s="187"/>
      <c r="B450" s="188"/>
      <c r="C450" s="188"/>
      <c r="D450" s="188"/>
    </row>
    <row r="451" spans="1:4" ht="15.75" customHeight="1">
      <c r="A451" s="187"/>
      <c r="B451" s="188"/>
      <c r="C451" s="188"/>
      <c r="D451" s="188"/>
    </row>
    <row r="452" spans="1:4" ht="15.75" customHeight="1">
      <c r="A452" s="187"/>
      <c r="B452" s="188"/>
      <c r="C452" s="188"/>
      <c r="D452" s="188"/>
    </row>
    <row r="453" spans="1:4" ht="15.75" customHeight="1">
      <c r="A453" s="187"/>
      <c r="B453" s="188"/>
      <c r="C453" s="188"/>
      <c r="D453" s="188"/>
    </row>
    <row r="454" spans="1:4" ht="15.75" customHeight="1">
      <c r="A454" s="187"/>
      <c r="B454" s="188"/>
      <c r="C454" s="188"/>
      <c r="D454" s="188"/>
    </row>
    <row r="455" spans="1:4" ht="15.75" customHeight="1">
      <c r="A455" s="187"/>
      <c r="B455" s="188"/>
      <c r="C455" s="188"/>
      <c r="D455" s="188"/>
    </row>
    <row r="456" spans="1:4" ht="15.75" customHeight="1">
      <c r="A456" s="187"/>
      <c r="B456" s="188"/>
      <c r="C456" s="188"/>
      <c r="D456" s="188"/>
    </row>
    <row r="457" spans="1:4" ht="15.75" customHeight="1">
      <c r="A457" s="187"/>
      <c r="B457" s="188"/>
      <c r="C457" s="188"/>
      <c r="D457" s="188"/>
    </row>
    <row r="458" spans="1:4" ht="15.75" customHeight="1">
      <c r="A458" s="187"/>
      <c r="B458" s="188"/>
      <c r="C458" s="188"/>
      <c r="D458" s="188"/>
    </row>
    <row r="459" spans="1:4" ht="15.75" customHeight="1">
      <c r="A459" s="187"/>
      <c r="B459" s="188"/>
      <c r="C459" s="188"/>
      <c r="D459" s="188"/>
    </row>
    <row r="460" spans="1:4" ht="15.75" customHeight="1">
      <c r="A460" s="187"/>
      <c r="B460" s="188"/>
      <c r="C460" s="188"/>
      <c r="D460" s="188"/>
    </row>
    <row r="461" spans="1:4" ht="15.75" customHeight="1">
      <c r="A461" s="187"/>
      <c r="B461" s="188"/>
      <c r="C461" s="188"/>
      <c r="D461" s="188"/>
    </row>
    <row r="462" spans="1:4" ht="15.75" customHeight="1">
      <c r="A462" s="187"/>
      <c r="B462" s="188"/>
      <c r="C462" s="188"/>
      <c r="D462" s="188"/>
    </row>
    <row r="463" spans="1:4" ht="15.75" customHeight="1">
      <c r="A463" s="187"/>
      <c r="B463" s="188"/>
      <c r="C463" s="188"/>
      <c r="D463" s="188"/>
    </row>
    <row r="464" spans="1:4" ht="15.75" customHeight="1">
      <c r="A464" s="187"/>
      <c r="B464" s="188"/>
      <c r="C464" s="188"/>
      <c r="D464" s="188"/>
    </row>
    <row r="465" spans="1:4" ht="15.75" customHeight="1">
      <c r="A465" s="187"/>
      <c r="B465" s="188"/>
      <c r="C465" s="188"/>
      <c r="D465" s="188"/>
    </row>
    <row r="466" spans="1:4" ht="15.75" customHeight="1">
      <c r="A466" s="187"/>
      <c r="B466" s="188"/>
      <c r="C466" s="188"/>
      <c r="D466" s="188"/>
    </row>
    <row r="467" spans="1:4" ht="15.75" customHeight="1">
      <c r="A467" s="187"/>
      <c r="B467" s="188"/>
      <c r="C467" s="188"/>
      <c r="D467" s="188"/>
    </row>
    <row r="468" spans="1:4" ht="15.75" customHeight="1">
      <c r="A468" s="187"/>
      <c r="B468" s="188"/>
      <c r="C468" s="188"/>
      <c r="D468" s="188"/>
    </row>
    <row r="469" spans="1:4" ht="15.75" customHeight="1">
      <c r="A469" s="187"/>
      <c r="B469" s="188"/>
      <c r="C469" s="188"/>
      <c r="D469" s="188"/>
    </row>
    <row r="470" spans="1:4" ht="15.75" customHeight="1">
      <c r="A470" s="187"/>
      <c r="B470" s="188"/>
      <c r="C470" s="188"/>
      <c r="D470" s="188"/>
    </row>
    <row r="471" spans="1:4" ht="15.75" customHeight="1">
      <c r="A471" s="187"/>
      <c r="B471" s="188"/>
      <c r="C471" s="188"/>
      <c r="D471" s="188"/>
    </row>
    <row r="472" spans="1:4" ht="15.75" customHeight="1">
      <c r="A472" s="187"/>
      <c r="B472" s="188"/>
      <c r="C472" s="188"/>
      <c r="D472" s="188"/>
    </row>
    <row r="473" spans="1:4" ht="15.75" customHeight="1">
      <c r="A473" s="187"/>
      <c r="B473" s="188"/>
      <c r="C473" s="188"/>
      <c r="D473" s="188"/>
    </row>
    <row r="474" spans="1:4" ht="15.75" customHeight="1">
      <c r="A474" s="187"/>
      <c r="B474" s="188"/>
      <c r="C474" s="188"/>
      <c r="D474" s="188"/>
    </row>
    <row r="475" spans="1:4" ht="15.75" customHeight="1">
      <c r="A475" s="187"/>
      <c r="B475" s="188"/>
      <c r="C475" s="188"/>
      <c r="D475" s="188"/>
    </row>
    <row r="476" spans="1:4" ht="15.75" customHeight="1">
      <c r="A476" s="187"/>
      <c r="B476" s="188"/>
      <c r="C476" s="188"/>
      <c r="D476" s="188"/>
    </row>
    <row r="477" spans="1:4" ht="15.75" customHeight="1">
      <c r="A477" s="187"/>
      <c r="B477" s="188"/>
      <c r="C477" s="188"/>
      <c r="D477" s="188"/>
    </row>
    <row r="478" spans="1:4" ht="15.75" customHeight="1">
      <c r="A478" s="187"/>
      <c r="B478" s="188"/>
      <c r="C478" s="188"/>
      <c r="D478" s="188"/>
    </row>
    <row r="479" spans="1:4" ht="15.75" customHeight="1">
      <c r="A479" s="187"/>
      <c r="B479" s="188"/>
      <c r="C479" s="188"/>
      <c r="D479" s="188"/>
    </row>
    <row r="480" spans="1:4" ht="15.75" customHeight="1">
      <c r="A480" s="187"/>
      <c r="B480" s="188"/>
      <c r="C480" s="188"/>
      <c r="D480" s="188"/>
    </row>
    <row r="481" spans="1:4" ht="15.75" customHeight="1">
      <c r="A481" s="187"/>
      <c r="B481" s="188"/>
      <c r="C481" s="188"/>
      <c r="D481" s="188"/>
    </row>
    <row r="482" spans="1:4" ht="15.75" customHeight="1">
      <c r="A482" s="187"/>
      <c r="B482" s="188"/>
      <c r="C482" s="188"/>
      <c r="D482" s="188"/>
    </row>
    <row r="483" spans="1:4" ht="15.75" customHeight="1">
      <c r="A483" s="187"/>
      <c r="B483" s="188"/>
      <c r="C483" s="188"/>
      <c r="D483" s="188"/>
    </row>
    <row r="484" spans="1:4" ht="15.75" customHeight="1">
      <c r="A484" s="187"/>
      <c r="B484" s="188"/>
      <c r="C484" s="188"/>
      <c r="D484" s="188"/>
    </row>
    <row r="485" spans="1:4" ht="15.75" customHeight="1">
      <c r="A485" s="187"/>
      <c r="B485" s="188"/>
      <c r="C485" s="188"/>
      <c r="D485" s="188"/>
    </row>
    <row r="486" spans="1:4" ht="15.75" customHeight="1">
      <c r="A486" s="187"/>
      <c r="B486" s="188"/>
      <c r="C486" s="188"/>
      <c r="D486" s="188"/>
    </row>
    <row r="487" spans="1:4" ht="15.75" customHeight="1">
      <c r="A487" s="187"/>
      <c r="B487" s="188"/>
      <c r="C487" s="188"/>
      <c r="D487" s="188"/>
    </row>
    <row r="488" spans="1:4" ht="15.75" customHeight="1">
      <c r="A488" s="187"/>
      <c r="B488" s="188"/>
      <c r="C488" s="188"/>
      <c r="D488" s="188"/>
    </row>
    <row r="489" spans="1:4" ht="15.75" customHeight="1">
      <c r="A489" s="187"/>
      <c r="B489" s="188"/>
      <c r="C489" s="188"/>
      <c r="D489" s="188"/>
    </row>
    <row r="490" spans="1:4" ht="15.75" customHeight="1">
      <c r="A490" s="187"/>
      <c r="B490" s="188"/>
      <c r="C490" s="188"/>
      <c r="D490" s="188"/>
    </row>
    <row r="491" spans="1:4" ht="15.75" customHeight="1">
      <c r="A491" s="187"/>
      <c r="B491" s="188"/>
      <c r="C491" s="188"/>
      <c r="D491" s="188"/>
    </row>
    <row r="492" spans="1:4" ht="15.75" customHeight="1">
      <c r="A492" s="187"/>
      <c r="B492" s="188"/>
      <c r="C492" s="188"/>
      <c r="D492" s="188"/>
    </row>
    <row r="493" spans="1:4" ht="15.75" customHeight="1">
      <c r="A493" s="187"/>
      <c r="B493" s="188"/>
      <c r="C493" s="188"/>
      <c r="D493" s="188"/>
    </row>
    <row r="494" spans="1:4" ht="15.75" customHeight="1">
      <c r="A494" s="187"/>
      <c r="B494" s="188"/>
      <c r="C494" s="188"/>
      <c r="D494" s="188"/>
    </row>
    <row r="495" spans="1:4" ht="15.75" customHeight="1">
      <c r="A495" s="187"/>
      <c r="B495" s="188"/>
      <c r="C495" s="188"/>
      <c r="D495" s="188"/>
    </row>
    <row r="496" spans="1:4" ht="15.75" customHeight="1">
      <c r="A496" s="187"/>
      <c r="B496" s="188"/>
      <c r="C496" s="188"/>
      <c r="D496" s="188"/>
    </row>
    <row r="497" spans="1:4" ht="15.75" customHeight="1">
      <c r="A497" s="187"/>
      <c r="B497" s="188"/>
      <c r="C497" s="188"/>
      <c r="D497" s="188"/>
    </row>
    <row r="498" spans="1:4" ht="15.75" customHeight="1">
      <c r="A498" s="187"/>
      <c r="B498" s="188"/>
      <c r="C498" s="188"/>
      <c r="D498" s="188"/>
    </row>
    <row r="499" spans="1:4" ht="15.75" customHeight="1">
      <c r="A499" s="187"/>
      <c r="B499" s="188"/>
      <c r="C499" s="188"/>
      <c r="D499" s="188"/>
    </row>
    <row r="500" spans="1:4" ht="15.75" customHeight="1">
      <c r="A500" s="187"/>
      <c r="B500" s="188"/>
      <c r="C500" s="188"/>
      <c r="D500" s="188"/>
    </row>
    <row r="501" spans="1:4" ht="15.75" customHeight="1">
      <c r="A501" s="187"/>
      <c r="B501" s="188"/>
      <c r="C501" s="188"/>
      <c r="D501" s="188"/>
    </row>
    <row r="502" spans="1:4" ht="15.75" customHeight="1">
      <c r="A502" s="187"/>
      <c r="B502" s="188"/>
      <c r="C502" s="188"/>
      <c r="D502" s="188"/>
    </row>
    <row r="503" spans="1:4" ht="15.75" customHeight="1">
      <c r="A503" s="187"/>
      <c r="B503" s="188"/>
      <c r="C503" s="188"/>
      <c r="D503" s="188"/>
    </row>
    <row r="504" spans="1:4" ht="15.75" customHeight="1">
      <c r="A504" s="187"/>
      <c r="B504" s="188"/>
      <c r="C504" s="188"/>
      <c r="D504" s="188"/>
    </row>
    <row r="505" spans="1:4" ht="15.75" customHeight="1">
      <c r="A505" s="187"/>
      <c r="B505" s="188"/>
      <c r="C505" s="188"/>
      <c r="D505" s="188"/>
    </row>
    <row r="506" spans="1:4" ht="15.75" customHeight="1">
      <c r="A506" s="187"/>
      <c r="B506" s="188"/>
      <c r="C506" s="188"/>
      <c r="D506" s="188"/>
    </row>
    <row r="507" spans="1:4" ht="15.75" customHeight="1">
      <c r="A507" s="187"/>
      <c r="B507" s="188"/>
      <c r="C507" s="188"/>
      <c r="D507" s="188"/>
    </row>
    <row r="508" spans="1:4" ht="15.75" customHeight="1">
      <c r="A508" s="187"/>
      <c r="B508" s="188"/>
      <c r="C508" s="188"/>
      <c r="D508" s="188"/>
    </row>
    <row r="509" spans="1:4" ht="15.75" customHeight="1">
      <c r="A509" s="187"/>
      <c r="B509" s="188"/>
      <c r="C509" s="188"/>
      <c r="D509" s="188"/>
    </row>
    <row r="510" spans="1:4" ht="15.75" customHeight="1">
      <c r="A510" s="187"/>
      <c r="B510" s="188"/>
      <c r="C510" s="188"/>
      <c r="D510" s="188"/>
    </row>
    <row r="511" spans="1:4" ht="15.75" customHeight="1">
      <c r="A511" s="187"/>
      <c r="B511" s="188"/>
      <c r="C511" s="188"/>
      <c r="D511" s="188"/>
    </row>
    <row r="512" spans="1:4" ht="15.75" customHeight="1">
      <c r="A512" s="187"/>
      <c r="B512" s="188"/>
      <c r="C512" s="188"/>
      <c r="D512" s="188"/>
    </row>
    <row r="513" spans="1:4" ht="15.75" customHeight="1">
      <c r="A513" s="187"/>
      <c r="B513" s="188"/>
      <c r="C513" s="188"/>
      <c r="D513" s="188"/>
    </row>
    <row r="514" spans="1:4" ht="15.75" customHeight="1">
      <c r="A514" s="187"/>
      <c r="B514" s="188"/>
      <c r="C514" s="188"/>
      <c r="D514" s="188"/>
    </row>
    <row r="515" spans="1:4" ht="15.75" customHeight="1">
      <c r="A515" s="187"/>
      <c r="B515" s="188"/>
      <c r="C515" s="188"/>
      <c r="D515" s="188"/>
    </row>
    <row r="516" spans="1:4" ht="15.75" customHeight="1">
      <c r="A516" s="187"/>
      <c r="B516" s="188"/>
      <c r="C516" s="188"/>
      <c r="D516" s="188"/>
    </row>
    <row r="517" spans="1:4" ht="15.75" customHeight="1">
      <c r="A517" s="187"/>
      <c r="B517" s="188"/>
      <c r="C517" s="188"/>
      <c r="D517" s="188"/>
    </row>
    <row r="518" spans="1:4" ht="15.75" customHeight="1">
      <c r="A518" s="187"/>
      <c r="B518" s="188"/>
      <c r="C518" s="188"/>
      <c r="D518" s="188"/>
    </row>
    <row r="519" spans="1:4" ht="15.75" customHeight="1">
      <c r="A519" s="187"/>
      <c r="B519" s="188"/>
      <c r="C519" s="188"/>
      <c r="D519" s="188"/>
    </row>
    <row r="520" spans="1:4" ht="15.75" customHeight="1">
      <c r="A520" s="187"/>
      <c r="B520" s="188"/>
      <c r="C520" s="188"/>
      <c r="D520" s="188"/>
    </row>
    <row r="521" spans="1:4" ht="15.75" customHeight="1">
      <c r="A521" s="187"/>
      <c r="B521" s="188"/>
      <c r="C521" s="188"/>
      <c r="D521" s="188"/>
    </row>
    <row r="522" spans="1:4" ht="15.75" customHeight="1">
      <c r="A522" s="187"/>
      <c r="B522" s="188"/>
      <c r="C522" s="188"/>
      <c r="D522" s="188"/>
    </row>
    <row r="523" spans="1:4" ht="15.75" customHeight="1">
      <c r="A523" s="187"/>
      <c r="B523" s="188"/>
      <c r="C523" s="188"/>
      <c r="D523" s="188"/>
    </row>
    <row r="524" spans="1:4" ht="15.75" customHeight="1">
      <c r="A524" s="187"/>
      <c r="B524" s="188"/>
      <c r="C524" s="188"/>
      <c r="D524" s="188"/>
    </row>
    <row r="525" spans="1:4" ht="15.75" customHeight="1">
      <c r="A525" s="187"/>
      <c r="B525" s="188"/>
      <c r="C525" s="188"/>
      <c r="D525" s="188"/>
    </row>
    <row r="526" spans="1:4" ht="15.75" customHeight="1">
      <c r="A526" s="187"/>
      <c r="B526" s="188"/>
      <c r="C526" s="188"/>
      <c r="D526" s="188"/>
    </row>
    <row r="527" spans="1:4" ht="15.75" customHeight="1">
      <c r="A527" s="187"/>
      <c r="B527" s="188"/>
      <c r="C527" s="188"/>
      <c r="D527" s="188"/>
    </row>
    <row r="528" spans="1:4" ht="15.75" customHeight="1">
      <c r="A528" s="187"/>
      <c r="B528" s="188"/>
      <c r="C528" s="188"/>
      <c r="D528" s="188"/>
    </row>
    <row r="529" spans="1:4" ht="15.75" customHeight="1">
      <c r="A529" s="187"/>
      <c r="B529" s="188"/>
      <c r="C529" s="188"/>
      <c r="D529" s="188"/>
    </row>
    <row r="530" spans="1:4" ht="15.75" customHeight="1">
      <c r="A530" s="187"/>
      <c r="B530" s="188"/>
      <c r="C530" s="188"/>
      <c r="D530" s="188"/>
    </row>
    <row r="531" spans="1:4" ht="15.75" customHeight="1">
      <c r="A531" s="187"/>
      <c r="B531" s="188"/>
      <c r="C531" s="188"/>
      <c r="D531" s="188"/>
    </row>
    <row r="532" spans="1:4" ht="15.75" customHeight="1">
      <c r="A532" s="187"/>
      <c r="B532" s="188"/>
      <c r="C532" s="188"/>
      <c r="D532" s="188"/>
    </row>
    <row r="533" spans="1:4" ht="15.75" customHeight="1">
      <c r="A533" s="187"/>
      <c r="B533" s="188"/>
      <c r="C533" s="188"/>
      <c r="D533" s="188"/>
    </row>
    <row r="534" spans="1:4" ht="15.75" customHeight="1">
      <c r="A534" s="187"/>
      <c r="B534" s="188"/>
      <c r="C534" s="188"/>
      <c r="D534" s="188"/>
    </row>
    <row r="535" spans="1:4" ht="15.75" customHeight="1">
      <c r="A535" s="187"/>
      <c r="B535" s="188"/>
      <c r="C535" s="188"/>
      <c r="D535" s="188"/>
    </row>
    <row r="536" spans="1:4" ht="15.75" customHeight="1">
      <c r="A536" s="187"/>
      <c r="B536" s="188"/>
      <c r="C536" s="188"/>
      <c r="D536" s="188"/>
    </row>
    <row r="537" spans="1:4" ht="15.75" customHeight="1">
      <c r="A537" s="187"/>
      <c r="B537" s="188"/>
      <c r="C537" s="188"/>
      <c r="D537" s="188"/>
    </row>
    <row r="538" spans="1:4" ht="15.75" customHeight="1">
      <c r="A538" s="187"/>
      <c r="B538" s="188"/>
      <c r="C538" s="188"/>
      <c r="D538" s="188"/>
    </row>
    <row r="539" spans="1:4" ht="15.75" customHeight="1">
      <c r="A539" s="187"/>
      <c r="B539" s="188"/>
      <c r="C539" s="188"/>
      <c r="D539" s="188"/>
    </row>
    <row r="540" spans="1:4" ht="15.75" customHeight="1">
      <c r="A540" s="187"/>
      <c r="B540" s="188"/>
      <c r="C540" s="188"/>
      <c r="D540" s="188"/>
    </row>
    <row r="541" spans="1:4" ht="15.75" customHeight="1">
      <c r="A541" s="187"/>
      <c r="B541" s="188"/>
      <c r="C541" s="188"/>
      <c r="D541" s="188"/>
    </row>
    <row r="542" spans="1:4" ht="15.75" customHeight="1">
      <c r="A542" s="187"/>
      <c r="B542" s="188"/>
      <c r="C542" s="188"/>
      <c r="D542" s="188"/>
    </row>
    <row r="543" spans="1:4" ht="15.75" customHeight="1">
      <c r="A543" s="187"/>
      <c r="B543" s="188"/>
      <c r="C543" s="188"/>
      <c r="D543" s="188"/>
    </row>
    <row r="544" spans="1:4" ht="15.75" customHeight="1">
      <c r="A544" s="187"/>
      <c r="B544" s="188"/>
      <c r="C544" s="188"/>
      <c r="D544" s="188"/>
    </row>
    <row r="545" spans="1:4" ht="15.75" customHeight="1">
      <c r="A545" s="187"/>
      <c r="B545" s="188"/>
      <c r="C545" s="188"/>
      <c r="D545" s="188"/>
    </row>
    <row r="546" spans="1:4" ht="15.75" customHeight="1">
      <c r="A546" s="187"/>
      <c r="B546" s="188"/>
      <c r="C546" s="188"/>
      <c r="D546" s="188"/>
    </row>
    <row r="547" spans="1:4" ht="15.75" customHeight="1">
      <c r="A547" s="187"/>
      <c r="B547" s="188"/>
      <c r="C547" s="188"/>
      <c r="D547" s="188"/>
    </row>
    <row r="548" spans="1:4" ht="15.75" customHeight="1">
      <c r="A548" s="187"/>
      <c r="B548" s="188"/>
      <c r="C548" s="188"/>
      <c r="D548" s="188"/>
    </row>
    <row r="549" spans="1:4" ht="15.75" customHeight="1">
      <c r="A549" s="187"/>
      <c r="B549" s="188"/>
      <c r="C549" s="188"/>
      <c r="D549" s="188"/>
    </row>
    <row r="550" spans="1:4" ht="15.75" customHeight="1">
      <c r="A550" s="187"/>
      <c r="B550" s="188"/>
      <c r="C550" s="188"/>
      <c r="D550" s="188"/>
    </row>
    <row r="551" spans="1:4" ht="15.75" customHeight="1">
      <c r="A551" s="187"/>
      <c r="B551" s="188"/>
      <c r="C551" s="188"/>
      <c r="D551" s="188"/>
    </row>
    <row r="552" spans="1:4" ht="15.75" customHeight="1">
      <c r="A552" s="187"/>
      <c r="B552" s="188"/>
      <c r="C552" s="188"/>
      <c r="D552" s="188"/>
    </row>
    <row r="553" spans="1:4" ht="15.75" customHeight="1">
      <c r="A553" s="187"/>
      <c r="B553" s="188"/>
      <c r="C553" s="188"/>
      <c r="D553" s="188"/>
    </row>
    <row r="554" spans="1:4" ht="15.75" customHeight="1">
      <c r="A554" s="187"/>
      <c r="B554" s="188"/>
      <c r="C554" s="188"/>
      <c r="D554" s="188"/>
    </row>
    <row r="555" spans="1:4" ht="15.75" customHeight="1">
      <c r="A555" s="187"/>
      <c r="B555" s="188"/>
      <c r="C555" s="188"/>
      <c r="D555" s="188"/>
    </row>
    <row r="556" spans="1:4" ht="15.75" customHeight="1">
      <c r="A556" s="187"/>
      <c r="B556" s="188"/>
      <c r="C556" s="188"/>
      <c r="D556" s="188"/>
    </row>
    <row r="557" spans="1:4" ht="15.75" customHeight="1">
      <c r="A557" s="187"/>
      <c r="B557" s="188"/>
      <c r="C557" s="188"/>
      <c r="D557" s="188"/>
    </row>
    <row r="558" spans="1:4" ht="15.75" customHeight="1">
      <c r="A558" s="187"/>
      <c r="B558" s="188"/>
      <c r="C558" s="188"/>
      <c r="D558" s="188"/>
    </row>
    <row r="559" spans="1:4" ht="15.75" customHeight="1">
      <c r="A559" s="187"/>
      <c r="B559" s="188"/>
      <c r="C559" s="188"/>
      <c r="D559" s="188"/>
    </row>
    <row r="560" spans="1:4" ht="15.75" customHeight="1">
      <c r="A560" s="187"/>
      <c r="B560" s="188"/>
      <c r="C560" s="188"/>
      <c r="D560" s="188"/>
    </row>
    <row r="561" spans="1:4" ht="15.75" customHeight="1">
      <c r="A561" s="187"/>
      <c r="B561" s="188"/>
      <c r="C561" s="188"/>
      <c r="D561" s="188"/>
    </row>
    <row r="562" spans="1:4" ht="15.75" customHeight="1">
      <c r="A562" s="187"/>
      <c r="B562" s="188"/>
      <c r="C562" s="188"/>
      <c r="D562" s="188"/>
    </row>
    <row r="563" spans="1:4" ht="15.75" customHeight="1">
      <c r="A563" s="187"/>
      <c r="B563" s="188"/>
      <c r="C563" s="188"/>
      <c r="D563" s="188"/>
    </row>
    <row r="564" spans="1:4" ht="15.75" customHeight="1">
      <c r="A564" s="187"/>
      <c r="B564" s="188"/>
      <c r="C564" s="188"/>
      <c r="D564" s="188"/>
    </row>
    <row r="565" spans="1:4" ht="15.75" customHeight="1">
      <c r="A565" s="187"/>
      <c r="B565" s="188"/>
      <c r="C565" s="188"/>
      <c r="D565" s="188"/>
    </row>
    <row r="566" spans="1:4" ht="15.75" customHeight="1">
      <c r="A566" s="187"/>
      <c r="B566" s="188"/>
      <c r="C566" s="188"/>
      <c r="D566" s="188"/>
    </row>
    <row r="567" spans="1:4" ht="15.75" customHeight="1">
      <c r="A567" s="187"/>
      <c r="B567" s="188"/>
      <c r="C567" s="188"/>
      <c r="D567" s="188"/>
    </row>
    <row r="568" spans="1:4" ht="15.75" customHeight="1">
      <c r="A568" s="187"/>
      <c r="B568" s="188"/>
      <c r="C568" s="188"/>
      <c r="D568" s="188"/>
    </row>
    <row r="569" spans="1:4" ht="15.75" customHeight="1">
      <c r="A569" s="187"/>
      <c r="B569" s="188"/>
      <c r="C569" s="188"/>
      <c r="D569" s="188"/>
    </row>
    <row r="570" spans="1:4" ht="15.75" customHeight="1">
      <c r="A570" s="187"/>
      <c r="B570" s="188"/>
      <c r="C570" s="188"/>
      <c r="D570" s="188"/>
    </row>
    <row r="571" spans="1:4" ht="15.75" customHeight="1">
      <c r="A571" s="187"/>
      <c r="B571" s="188"/>
      <c r="C571" s="188"/>
      <c r="D571" s="188"/>
    </row>
    <row r="572" spans="1:4" ht="15.75" customHeight="1">
      <c r="A572" s="187"/>
      <c r="B572" s="188"/>
      <c r="C572" s="188"/>
      <c r="D572" s="188"/>
    </row>
    <row r="573" spans="1:4" ht="15.75" customHeight="1">
      <c r="A573" s="187"/>
      <c r="B573" s="188"/>
      <c r="C573" s="188"/>
      <c r="D573" s="188"/>
    </row>
    <row r="574" spans="1:4" ht="15.75" customHeight="1">
      <c r="A574" s="187"/>
      <c r="B574" s="188"/>
      <c r="C574" s="188"/>
      <c r="D574" s="188"/>
    </row>
    <row r="575" spans="1:4" ht="15.75" customHeight="1">
      <c r="A575" s="187"/>
      <c r="B575" s="188"/>
      <c r="C575" s="188"/>
      <c r="D575" s="188"/>
    </row>
    <row r="576" spans="1:4" ht="15.75" customHeight="1">
      <c r="A576" s="187"/>
      <c r="B576" s="188"/>
      <c r="C576" s="188"/>
      <c r="D576" s="188"/>
    </row>
    <row r="577" spans="1:4" ht="15.75" customHeight="1">
      <c r="A577" s="187"/>
      <c r="B577" s="188"/>
      <c r="C577" s="188"/>
      <c r="D577" s="188"/>
    </row>
    <row r="578" spans="1:4" ht="15.75" customHeight="1">
      <c r="A578" s="187"/>
      <c r="B578" s="188"/>
      <c r="C578" s="188"/>
      <c r="D578" s="188"/>
    </row>
    <row r="579" spans="1:4" ht="15.75" customHeight="1">
      <c r="A579" s="187"/>
      <c r="B579" s="188"/>
      <c r="C579" s="188"/>
      <c r="D579" s="188"/>
    </row>
    <row r="580" spans="1:4" ht="15.75" customHeight="1">
      <c r="A580" s="187"/>
      <c r="B580" s="188"/>
      <c r="C580" s="188"/>
      <c r="D580" s="188"/>
    </row>
    <row r="581" spans="1:4" ht="15.75" customHeight="1">
      <c r="A581" s="187"/>
      <c r="B581" s="188"/>
      <c r="C581" s="188"/>
      <c r="D581" s="188"/>
    </row>
    <row r="582" spans="1:4" ht="15.75" customHeight="1">
      <c r="A582" s="187"/>
      <c r="B582" s="188"/>
      <c r="C582" s="188"/>
      <c r="D582" s="188"/>
    </row>
    <row r="583" spans="1:4" ht="15.75" customHeight="1">
      <c r="A583" s="187"/>
      <c r="B583" s="188"/>
      <c r="C583" s="188"/>
      <c r="D583" s="188"/>
    </row>
    <row r="584" spans="1:4" ht="15.75" customHeight="1">
      <c r="A584" s="187"/>
      <c r="B584" s="188"/>
      <c r="C584" s="188"/>
      <c r="D584" s="188"/>
    </row>
    <row r="585" spans="1:4" ht="15.75" customHeight="1">
      <c r="A585" s="187"/>
      <c r="B585" s="188"/>
      <c r="C585" s="188"/>
      <c r="D585" s="188"/>
    </row>
    <row r="586" spans="1:4" ht="15.75" customHeight="1">
      <c r="A586" s="187"/>
      <c r="B586" s="188"/>
      <c r="C586" s="188"/>
      <c r="D586" s="188"/>
    </row>
    <row r="587" spans="1:4" ht="15.75" customHeight="1">
      <c r="A587" s="187"/>
      <c r="B587" s="188"/>
      <c r="C587" s="188"/>
      <c r="D587" s="188"/>
    </row>
    <row r="588" spans="1:4" ht="15.75" customHeight="1">
      <c r="A588" s="187"/>
      <c r="B588" s="188"/>
      <c r="C588" s="188"/>
      <c r="D588" s="188"/>
    </row>
    <row r="589" spans="1:4" ht="15.75" customHeight="1">
      <c r="A589" s="187"/>
      <c r="B589" s="188"/>
      <c r="C589" s="188"/>
      <c r="D589" s="188"/>
    </row>
    <row r="590" spans="1:4" ht="15.75" customHeight="1">
      <c r="A590" s="187"/>
      <c r="B590" s="188"/>
      <c r="C590" s="188"/>
      <c r="D590" s="188"/>
    </row>
    <row r="591" spans="1:4" ht="15.75" customHeight="1">
      <c r="A591" s="187"/>
      <c r="B591" s="188"/>
      <c r="C591" s="188"/>
      <c r="D591" s="188"/>
    </row>
    <row r="592" spans="1:4" ht="15.75" customHeight="1">
      <c r="A592" s="187"/>
      <c r="B592" s="188"/>
      <c r="C592" s="188"/>
      <c r="D592" s="188"/>
    </row>
    <row r="593" spans="1:4" ht="15.75" customHeight="1">
      <c r="A593" s="187"/>
      <c r="B593" s="188"/>
      <c r="C593" s="188"/>
      <c r="D593" s="188"/>
    </row>
    <row r="594" spans="1:4" ht="15.75" customHeight="1">
      <c r="A594" s="187"/>
      <c r="B594" s="188"/>
      <c r="C594" s="188"/>
      <c r="D594" s="188"/>
    </row>
    <row r="595" spans="1:4" ht="15.75" customHeight="1">
      <c r="A595" s="187"/>
      <c r="B595" s="188"/>
      <c r="C595" s="188"/>
      <c r="D595" s="188"/>
    </row>
    <row r="596" spans="1:4" ht="15.75" customHeight="1">
      <c r="A596" s="187"/>
      <c r="B596" s="188"/>
      <c r="C596" s="188"/>
      <c r="D596" s="188"/>
    </row>
    <row r="597" spans="1:4" ht="15.75" customHeight="1">
      <c r="A597" s="187"/>
      <c r="B597" s="188"/>
      <c r="C597" s="188"/>
      <c r="D597" s="188"/>
    </row>
    <row r="598" spans="1:4" ht="15.75" customHeight="1">
      <c r="A598" s="187"/>
      <c r="B598" s="188"/>
      <c r="C598" s="188"/>
      <c r="D598" s="188"/>
    </row>
    <row r="599" spans="1:4" ht="15.75" customHeight="1">
      <c r="A599" s="187"/>
      <c r="B599" s="188"/>
      <c r="C599" s="188"/>
      <c r="D599" s="188"/>
    </row>
    <row r="600" spans="1:4" ht="15.75" customHeight="1">
      <c r="A600" s="187"/>
      <c r="B600" s="188"/>
      <c r="C600" s="188"/>
      <c r="D600" s="188"/>
    </row>
    <row r="601" spans="1:4" ht="15.75" customHeight="1">
      <c r="A601" s="187"/>
      <c r="B601" s="188"/>
      <c r="C601" s="188"/>
      <c r="D601" s="188"/>
    </row>
    <row r="602" spans="1:4" ht="15.75" customHeight="1">
      <c r="A602" s="187"/>
      <c r="B602" s="188"/>
      <c r="C602" s="188"/>
      <c r="D602" s="188"/>
    </row>
    <row r="603" spans="1:4" ht="15.75" customHeight="1">
      <c r="A603" s="187"/>
      <c r="B603" s="188"/>
      <c r="C603" s="188"/>
      <c r="D603" s="188"/>
    </row>
    <row r="604" spans="1:4" ht="15.75" customHeight="1">
      <c r="A604" s="187"/>
      <c r="B604" s="188"/>
      <c r="C604" s="188"/>
      <c r="D604" s="188"/>
    </row>
    <row r="605" spans="1:4" ht="15.75" customHeight="1">
      <c r="A605" s="187"/>
      <c r="B605" s="188"/>
      <c r="C605" s="188"/>
      <c r="D605" s="188"/>
    </row>
    <row r="606" spans="1:4" ht="15.75" customHeight="1">
      <c r="A606" s="187"/>
      <c r="B606" s="188"/>
      <c r="C606" s="188"/>
      <c r="D606" s="188"/>
    </row>
    <row r="607" spans="1:4" ht="15.75" customHeight="1">
      <c r="A607" s="187"/>
      <c r="B607" s="188"/>
      <c r="C607" s="188"/>
      <c r="D607" s="188"/>
    </row>
    <row r="608" spans="1:4" ht="15.75" customHeight="1">
      <c r="A608" s="187"/>
      <c r="B608" s="188"/>
      <c r="C608" s="188"/>
      <c r="D608" s="188"/>
    </row>
    <row r="609" spans="1:4" ht="15.75" customHeight="1">
      <c r="A609" s="187"/>
      <c r="B609" s="188"/>
      <c r="C609" s="188"/>
      <c r="D609" s="188"/>
    </row>
    <row r="610" spans="1:4" ht="15.75" customHeight="1">
      <c r="A610" s="187"/>
      <c r="B610" s="188"/>
      <c r="C610" s="188"/>
      <c r="D610" s="188"/>
    </row>
    <row r="611" spans="1:4" ht="15.75" customHeight="1">
      <c r="A611" s="187"/>
      <c r="B611" s="188"/>
      <c r="C611" s="188"/>
      <c r="D611" s="188"/>
    </row>
    <row r="612" spans="1:4" ht="15.75" customHeight="1">
      <c r="A612" s="187"/>
      <c r="B612" s="188"/>
      <c r="C612" s="188"/>
      <c r="D612" s="188"/>
    </row>
    <row r="613" spans="1:4" ht="15.75" customHeight="1">
      <c r="A613" s="187"/>
      <c r="B613" s="188"/>
      <c r="C613" s="188"/>
      <c r="D613" s="188"/>
    </row>
    <row r="614" spans="1:4" ht="15.75" customHeight="1">
      <c r="A614" s="187"/>
      <c r="B614" s="188"/>
      <c r="C614" s="188"/>
      <c r="D614" s="188"/>
    </row>
    <row r="615" spans="1:4" ht="15.75" customHeight="1">
      <c r="A615" s="187"/>
      <c r="B615" s="188"/>
      <c r="C615" s="188"/>
      <c r="D615" s="188"/>
    </row>
    <row r="616" spans="1:4" ht="15.75" customHeight="1">
      <c r="A616" s="187"/>
      <c r="B616" s="188"/>
      <c r="C616" s="188"/>
      <c r="D616" s="188"/>
    </row>
    <row r="617" spans="1:4" ht="15.75" customHeight="1">
      <c r="A617" s="187"/>
      <c r="B617" s="188"/>
      <c r="C617" s="188"/>
      <c r="D617" s="188"/>
    </row>
    <row r="618" spans="1:4" ht="15.75" customHeight="1">
      <c r="A618" s="187"/>
      <c r="B618" s="188"/>
      <c r="C618" s="188"/>
      <c r="D618" s="188"/>
    </row>
    <row r="619" spans="1:4" ht="15.75" customHeight="1">
      <c r="A619" s="187"/>
      <c r="B619" s="188"/>
      <c r="C619" s="188"/>
      <c r="D619" s="188"/>
    </row>
    <row r="620" spans="1:4" ht="15.75" customHeight="1">
      <c r="A620" s="187"/>
      <c r="B620" s="188"/>
      <c r="C620" s="188"/>
      <c r="D620" s="188"/>
    </row>
    <row r="621" spans="1:4" ht="15.75" customHeight="1">
      <c r="A621" s="187"/>
      <c r="B621" s="188"/>
      <c r="C621" s="188"/>
      <c r="D621" s="188"/>
    </row>
    <row r="622" spans="1:4" ht="15.75" customHeight="1">
      <c r="A622" s="187"/>
      <c r="B622" s="188"/>
      <c r="C622" s="188"/>
      <c r="D622" s="188"/>
    </row>
    <row r="623" spans="1:4" ht="15.75" customHeight="1">
      <c r="A623" s="187"/>
      <c r="B623" s="188"/>
      <c r="C623" s="188"/>
      <c r="D623" s="188"/>
    </row>
    <row r="624" spans="1:4" ht="15.75" customHeight="1">
      <c r="A624" s="187"/>
      <c r="B624" s="188"/>
      <c r="C624" s="188"/>
      <c r="D624" s="188"/>
    </row>
    <row r="625" spans="1:4" ht="15.75" customHeight="1">
      <c r="A625" s="187"/>
      <c r="B625" s="188"/>
      <c r="C625" s="188"/>
      <c r="D625" s="188"/>
    </row>
    <row r="626" spans="1:4" ht="15.75" customHeight="1">
      <c r="A626" s="187"/>
      <c r="B626" s="188"/>
      <c r="C626" s="188"/>
      <c r="D626" s="188"/>
    </row>
    <row r="627" spans="1:4" ht="15.75" customHeight="1">
      <c r="A627" s="187"/>
      <c r="B627" s="188"/>
      <c r="C627" s="188"/>
      <c r="D627" s="188"/>
    </row>
    <row r="628" spans="1:4" ht="15.75" customHeight="1">
      <c r="A628" s="187"/>
      <c r="B628" s="188"/>
      <c r="C628" s="188"/>
      <c r="D628" s="188"/>
    </row>
    <row r="629" spans="1:4" ht="15.75" customHeight="1">
      <c r="A629" s="187"/>
      <c r="B629" s="188"/>
      <c r="C629" s="188"/>
      <c r="D629" s="188"/>
    </row>
    <row r="630" spans="1:4" ht="15.75" customHeight="1">
      <c r="A630" s="187"/>
      <c r="B630" s="188"/>
      <c r="C630" s="188"/>
      <c r="D630" s="188"/>
    </row>
    <row r="631" spans="1:4" ht="15.75" customHeight="1">
      <c r="A631" s="187"/>
      <c r="B631" s="188"/>
      <c r="C631" s="188"/>
      <c r="D631" s="188"/>
    </row>
    <row r="632" spans="1:4" ht="15.75" customHeight="1">
      <c r="A632" s="187"/>
      <c r="B632" s="188"/>
      <c r="C632" s="188"/>
      <c r="D632" s="188"/>
    </row>
    <row r="633" spans="1:4" ht="15.75" customHeight="1">
      <c r="A633" s="187"/>
      <c r="B633" s="188"/>
      <c r="C633" s="188"/>
      <c r="D633" s="188"/>
    </row>
    <row r="634" spans="1:4" ht="15.75" customHeight="1">
      <c r="A634" s="187"/>
      <c r="B634" s="188"/>
      <c r="C634" s="188"/>
      <c r="D634" s="188"/>
    </row>
    <row r="635" spans="1:4" ht="15.75" customHeight="1">
      <c r="A635" s="187"/>
      <c r="B635" s="188"/>
      <c r="C635" s="188"/>
      <c r="D635" s="188"/>
    </row>
    <row r="636" spans="1:4" ht="15.75" customHeight="1">
      <c r="A636" s="187"/>
      <c r="B636" s="188"/>
      <c r="C636" s="188"/>
      <c r="D636" s="188"/>
    </row>
    <row r="637" spans="1:4" ht="15.75" customHeight="1">
      <c r="A637" s="187"/>
      <c r="B637" s="188"/>
      <c r="C637" s="188"/>
      <c r="D637" s="188"/>
    </row>
    <row r="638" spans="1:4" ht="15.75" customHeight="1">
      <c r="A638" s="187"/>
      <c r="B638" s="188"/>
      <c r="C638" s="188"/>
      <c r="D638" s="188"/>
    </row>
    <row r="639" spans="1:4" ht="15.75" customHeight="1">
      <c r="A639" s="187"/>
      <c r="B639" s="188"/>
      <c r="C639" s="188"/>
      <c r="D639" s="188"/>
    </row>
    <row r="640" spans="1:4" ht="15.75" customHeight="1">
      <c r="A640" s="187"/>
      <c r="B640" s="188"/>
      <c r="C640" s="188"/>
      <c r="D640" s="188"/>
    </row>
    <row r="641" spans="1:4" ht="15.75" customHeight="1">
      <c r="A641" s="187"/>
      <c r="B641" s="188"/>
      <c r="C641" s="188"/>
      <c r="D641" s="188"/>
    </row>
    <row r="642" spans="1:4" ht="15.75" customHeight="1">
      <c r="A642" s="187"/>
      <c r="B642" s="188"/>
      <c r="C642" s="188"/>
      <c r="D642" s="188"/>
    </row>
    <row r="643" spans="1:4" ht="15.75" customHeight="1">
      <c r="A643" s="187"/>
      <c r="B643" s="188"/>
      <c r="C643" s="188"/>
      <c r="D643" s="188"/>
    </row>
    <row r="644" spans="1:4" ht="15.75" customHeight="1">
      <c r="A644" s="187"/>
      <c r="B644" s="188"/>
      <c r="C644" s="188"/>
      <c r="D644" s="188"/>
    </row>
    <row r="645" spans="1:4" ht="15.75" customHeight="1">
      <c r="A645" s="187"/>
      <c r="B645" s="188"/>
      <c r="C645" s="188"/>
      <c r="D645" s="188"/>
    </row>
    <row r="646" spans="1:4" ht="15.75" customHeight="1">
      <c r="A646" s="187"/>
      <c r="B646" s="188"/>
      <c r="C646" s="188"/>
      <c r="D646" s="188"/>
    </row>
    <row r="647" spans="1:4" ht="15.75" customHeight="1">
      <c r="A647" s="187"/>
      <c r="B647" s="188"/>
      <c r="C647" s="188"/>
      <c r="D647" s="188"/>
    </row>
    <row r="648" spans="1:4" ht="15.75" customHeight="1">
      <c r="A648" s="187"/>
      <c r="B648" s="188"/>
      <c r="C648" s="188"/>
      <c r="D648" s="188"/>
    </row>
    <row r="649" spans="1:4" ht="15.75" customHeight="1">
      <c r="A649" s="187"/>
      <c r="B649" s="188"/>
      <c r="C649" s="188"/>
      <c r="D649" s="188"/>
    </row>
    <row r="650" spans="1:4" ht="15.75" customHeight="1">
      <c r="A650" s="187"/>
      <c r="B650" s="188"/>
      <c r="C650" s="188"/>
      <c r="D650" s="188"/>
    </row>
    <row r="651" spans="1:4" ht="15.75" customHeight="1">
      <c r="A651" s="187"/>
      <c r="B651" s="188"/>
      <c r="C651" s="188"/>
      <c r="D651" s="188"/>
    </row>
    <row r="652" spans="1:4" ht="15.75" customHeight="1">
      <c r="A652" s="187"/>
      <c r="B652" s="188"/>
      <c r="C652" s="188"/>
      <c r="D652" s="188"/>
    </row>
    <row r="653" spans="1:4" ht="15.75" customHeight="1">
      <c r="A653" s="187"/>
      <c r="B653" s="188"/>
      <c r="C653" s="188"/>
      <c r="D653" s="188"/>
    </row>
    <row r="654" spans="1:4" ht="15.75" customHeight="1">
      <c r="A654" s="187"/>
      <c r="B654" s="188"/>
      <c r="C654" s="188"/>
      <c r="D654" s="188"/>
    </row>
    <row r="655" spans="1:4" ht="15.75" customHeight="1">
      <c r="A655" s="187"/>
      <c r="B655" s="188"/>
      <c r="C655" s="188"/>
      <c r="D655" s="188"/>
    </row>
    <row r="656" spans="1:4" ht="15.75" customHeight="1">
      <c r="A656" s="187"/>
      <c r="B656" s="188"/>
      <c r="C656" s="188"/>
      <c r="D656" s="188"/>
    </row>
    <row r="657" spans="1:4" ht="15.75" customHeight="1">
      <c r="A657" s="187"/>
      <c r="B657" s="188"/>
      <c r="C657" s="188"/>
      <c r="D657" s="188"/>
    </row>
    <row r="658" spans="1:4" ht="15.75" customHeight="1">
      <c r="A658" s="187"/>
      <c r="B658" s="188"/>
      <c r="C658" s="188"/>
      <c r="D658" s="188"/>
    </row>
    <row r="659" spans="1:4" ht="15.75" customHeight="1">
      <c r="A659" s="187"/>
      <c r="B659" s="188"/>
      <c r="C659" s="188"/>
      <c r="D659" s="188"/>
    </row>
    <row r="660" spans="1:4" ht="15.75" customHeight="1">
      <c r="A660" s="187"/>
      <c r="B660" s="188"/>
      <c r="C660" s="188"/>
      <c r="D660" s="188"/>
    </row>
    <row r="661" spans="1:4" ht="15.75" customHeight="1">
      <c r="A661" s="187"/>
      <c r="B661" s="188"/>
      <c r="C661" s="188"/>
      <c r="D661" s="188"/>
    </row>
    <row r="662" spans="1:4" ht="15.75" customHeight="1">
      <c r="A662" s="187"/>
      <c r="B662" s="188"/>
      <c r="C662" s="188"/>
      <c r="D662" s="188"/>
    </row>
    <row r="663" spans="1:4" ht="15.75" customHeight="1">
      <c r="A663" s="187"/>
      <c r="B663" s="188"/>
      <c r="C663" s="188"/>
      <c r="D663" s="188"/>
    </row>
    <row r="664" spans="1:4" ht="15.75" customHeight="1">
      <c r="A664" s="187"/>
      <c r="B664" s="188"/>
      <c r="C664" s="188"/>
      <c r="D664" s="188"/>
    </row>
    <row r="665" spans="1:4" ht="15.75" customHeight="1">
      <c r="A665" s="187"/>
      <c r="B665" s="188"/>
      <c r="C665" s="188"/>
      <c r="D665" s="188"/>
    </row>
    <row r="666" spans="1:4" ht="15.75" customHeight="1">
      <c r="A666" s="187"/>
      <c r="B666" s="188"/>
      <c r="C666" s="188"/>
      <c r="D666" s="188"/>
    </row>
    <row r="667" spans="1:4" ht="15.75" customHeight="1">
      <c r="A667" s="187"/>
      <c r="B667" s="188"/>
      <c r="C667" s="188"/>
      <c r="D667" s="188"/>
    </row>
    <row r="668" spans="1:4" ht="15.75" customHeight="1">
      <c r="A668" s="187"/>
      <c r="B668" s="188"/>
      <c r="C668" s="188"/>
      <c r="D668" s="188"/>
    </row>
    <row r="669" spans="1:4" ht="15.75" customHeight="1">
      <c r="A669" s="187"/>
      <c r="B669" s="188"/>
      <c r="C669" s="188"/>
      <c r="D669" s="188"/>
    </row>
    <row r="670" spans="1:4" ht="15.75" customHeight="1">
      <c r="A670" s="187"/>
      <c r="B670" s="188"/>
      <c r="C670" s="188"/>
      <c r="D670" s="188"/>
    </row>
    <row r="671" spans="1:4" ht="15.75" customHeight="1">
      <c r="A671" s="187"/>
      <c r="B671" s="188"/>
      <c r="C671" s="188"/>
      <c r="D671" s="188"/>
    </row>
    <row r="672" spans="1:4" ht="15.75" customHeight="1">
      <c r="A672" s="187"/>
      <c r="B672" s="188"/>
      <c r="C672" s="188"/>
      <c r="D672" s="188"/>
    </row>
    <row r="673" spans="1:4" ht="15.75" customHeight="1">
      <c r="A673" s="187"/>
      <c r="B673" s="188"/>
      <c r="C673" s="188"/>
      <c r="D673" s="188"/>
    </row>
    <row r="674" spans="1:4" ht="15.75" customHeight="1">
      <c r="A674" s="187"/>
      <c r="B674" s="188"/>
      <c r="C674" s="188"/>
      <c r="D674" s="188"/>
    </row>
    <row r="675" spans="1:4" ht="15.75" customHeight="1">
      <c r="A675" s="187"/>
      <c r="B675" s="188"/>
      <c r="C675" s="188"/>
      <c r="D675" s="188"/>
    </row>
    <row r="676" spans="1:4" ht="15.75" customHeight="1">
      <c r="A676" s="187"/>
      <c r="B676" s="188"/>
      <c r="C676" s="188"/>
      <c r="D676" s="188"/>
    </row>
    <row r="677" spans="1:4" ht="15.75" customHeight="1">
      <c r="A677" s="187"/>
      <c r="B677" s="188"/>
      <c r="C677" s="188"/>
      <c r="D677" s="188"/>
    </row>
    <row r="678" spans="1:4" ht="15.75" customHeight="1">
      <c r="A678" s="187"/>
      <c r="B678" s="188"/>
      <c r="C678" s="188"/>
      <c r="D678" s="188"/>
    </row>
    <row r="679" spans="1:4" ht="15.75" customHeight="1">
      <c r="A679" s="187"/>
      <c r="B679" s="188"/>
      <c r="C679" s="188"/>
      <c r="D679" s="188"/>
    </row>
    <row r="680" spans="1:4" ht="15.75" customHeight="1">
      <c r="A680" s="187"/>
      <c r="B680" s="188"/>
      <c r="C680" s="188"/>
      <c r="D680" s="188"/>
    </row>
    <row r="681" spans="1:4" ht="15.75" customHeight="1">
      <c r="A681" s="187"/>
      <c r="B681" s="188"/>
      <c r="C681" s="188"/>
      <c r="D681" s="188"/>
    </row>
    <row r="682" spans="1:4" ht="15.75" customHeight="1">
      <c r="A682" s="187"/>
      <c r="B682" s="188"/>
      <c r="C682" s="188"/>
      <c r="D682" s="188"/>
    </row>
    <row r="683" spans="1:4" ht="15.75" customHeight="1">
      <c r="A683" s="187"/>
      <c r="B683" s="188"/>
      <c r="C683" s="188"/>
      <c r="D683" s="188"/>
    </row>
    <row r="684" spans="1:4" ht="15.75" customHeight="1">
      <c r="A684" s="187"/>
      <c r="B684" s="188"/>
      <c r="C684" s="188"/>
      <c r="D684" s="188"/>
    </row>
    <row r="685" spans="1:4" ht="15.75" customHeight="1">
      <c r="A685" s="187"/>
      <c r="B685" s="188"/>
      <c r="C685" s="188"/>
      <c r="D685" s="188"/>
    </row>
    <row r="686" spans="1:4" ht="15.75" customHeight="1">
      <c r="A686" s="187"/>
      <c r="B686" s="188"/>
      <c r="C686" s="188"/>
      <c r="D686" s="188"/>
    </row>
    <row r="687" spans="1:4" ht="15.75" customHeight="1">
      <c r="A687" s="187"/>
      <c r="B687" s="188"/>
      <c r="C687" s="188"/>
      <c r="D687" s="188"/>
    </row>
    <row r="688" spans="1:4" ht="15.75" customHeight="1">
      <c r="A688" s="187"/>
      <c r="B688" s="188"/>
      <c r="C688" s="188"/>
      <c r="D688" s="188"/>
    </row>
    <row r="689" spans="1:4" ht="15.75" customHeight="1">
      <c r="A689" s="187"/>
      <c r="B689" s="188"/>
      <c r="C689" s="188"/>
      <c r="D689" s="188"/>
    </row>
    <row r="690" spans="1:4" ht="15.75" customHeight="1">
      <c r="A690" s="187"/>
      <c r="B690" s="188"/>
      <c r="C690" s="188"/>
      <c r="D690" s="188"/>
    </row>
    <row r="691" spans="1:4" ht="15.75" customHeight="1">
      <c r="A691" s="187"/>
      <c r="B691" s="188"/>
      <c r="C691" s="188"/>
      <c r="D691" s="188"/>
    </row>
    <row r="692" spans="1:4" ht="15.75" customHeight="1">
      <c r="A692" s="187"/>
      <c r="B692" s="188"/>
      <c r="C692" s="188"/>
      <c r="D692" s="188"/>
    </row>
    <row r="693" spans="1:4" ht="15.75" customHeight="1">
      <c r="A693" s="187"/>
      <c r="B693" s="188"/>
      <c r="C693" s="188"/>
      <c r="D693" s="188"/>
    </row>
    <row r="694" spans="1:4" ht="15.75" customHeight="1">
      <c r="A694" s="187"/>
      <c r="B694" s="188"/>
      <c r="C694" s="188"/>
      <c r="D694" s="188"/>
    </row>
    <row r="695" spans="1:4" ht="15.75" customHeight="1">
      <c r="A695" s="187"/>
      <c r="B695" s="188"/>
      <c r="C695" s="188"/>
      <c r="D695" s="188"/>
    </row>
    <row r="696" spans="1:4" ht="15.75" customHeight="1">
      <c r="A696" s="187"/>
      <c r="B696" s="188"/>
      <c r="C696" s="188"/>
      <c r="D696" s="188"/>
    </row>
    <row r="697" spans="1:4" ht="15.75" customHeight="1">
      <c r="A697" s="187"/>
      <c r="B697" s="188"/>
      <c r="C697" s="188"/>
      <c r="D697" s="188"/>
    </row>
    <row r="698" spans="1:4" ht="15.75" customHeight="1">
      <c r="A698" s="187"/>
      <c r="B698" s="188"/>
      <c r="C698" s="188"/>
      <c r="D698" s="188"/>
    </row>
    <row r="699" spans="1:4" ht="15.75" customHeight="1">
      <c r="A699" s="187"/>
      <c r="B699" s="188"/>
      <c r="C699" s="188"/>
      <c r="D699" s="188"/>
    </row>
    <row r="700" spans="1:4" ht="15.75" customHeight="1">
      <c r="A700" s="187"/>
      <c r="B700" s="188"/>
      <c r="C700" s="188"/>
      <c r="D700" s="188"/>
    </row>
    <row r="701" spans="1:4" ht="15.75" customHeight="1">
      <c r="A701" s="187"/>
      <c r="B701" s="188"/>
      <c r="C701" s="188"/>
      <c r="D701" s="188"/>
    </row>
    <row r="702" spans="1:4" ht="15.75" customHeight="1">
      <c r="A702" s="187"/>
      <c r="B702" s="188"/>
      <c r="C702" s="188"/>
      <c r="D702" s="188"/>
    </row>
    <row r="703" spans="1:4" ht="15.75" customHeight="1">
      <c r="A703" s="187"/>
      <c r="B703" s="188"/>
      <c r="C703" s="188"/>
      <c r="D703" s="188"/>
    </row>
    <row r="704" spans="1:4" ht="15.75" customHeight="1">
      <c r="A704" s="187"/>
      <c r="B704" s="188"/>
      <c r="C704" s="188"/>
      <c r="D704" s="188"/>
    </row>
    <row r="705" spans="1:4" ht="15.75" customHeight="1">
      <c r="A705" s="187"/>
      <c r="B705" s="188"/>
      <c r="C705" s="188"/>
      <c r="D705" s="188"/>
    </row>
    <row r="706" spans="1:4" ht="15.75" customHeight="1">
      <c r="A706" s="187"/>
      <c r="B706" s="188"/>
      <c r="C706" s="188"/>
      <c r="D706" s="188"/>
    </row>
    <row r="707" spans="1:4" ht="15.75" customHeight="1">
      <c r="A707" s="187"/>
      <c r="B707" s="188"/>
      <c r="C707" s="188"/>
      <c r="D707" s="188"/>
    </row>
    <row r="708" spans="1:4" ht="15.75" customHeight="1">
      <c r="A708" s="187"/>
      <c r="B708" s="188"/>
      <c r="C708" s="188"/>
      <c r="D708" s="188"/>
    </row>
    <row r="709" spans="1:4" ht="15.75" customHeight="1">
      <c r="A709" s="187"/>
      <c r="B709" s="188"/>
      <c r="C709" s="188"/>
      <c r="D709" s="188"/>
    </row>
    <row r="710" spans="1:4" ht="15.75" customHeight="1">
      <c r="A710" s="187"/>
      <c r="B710" s="188"/>
      <c r="C710" s="188"/>
      <c r="D710" s="188"/>
    </row>
    <row r="711" spans="1:4" ht="15.75" customHeight="1">
      <c r="A711" s="187"/>
      <c r="B711" s="188"/>
      <c r="C711" s="188"/>
      <c r="D711" s="188"/>
    </row>
    <row r="712" spans="1:4" ht="15.75" customHeight="1">
      <c r="A712" s="187"/>
      <c r="B712" s="188"/>
      <c r="C712" s="188"/>
      <c r="D712" s="188"/>
    </row>
    <row r="713" spans="1:4" ht="15.75" customHeight="1">
      <c r="A713" s="187"/>
      <c r="B713" s="188"/>
      <c r="C713" s="188"/>
      <c r="D713" s="188"/>
    </row>
    <row r="714" spans="1:4" ht="15.75" customHeight="1">
      <c r="A714" s="187"/>
      <c r="B714" s="188"/>
      <c r="C714" s="188"/>
      <c r="D714" s="188"/>
    </row>
    <row r="715" spans="1:4" ht="15.75" customHeight="1">
      <c r="A715" s="187"/>
      <c r="B715" s="188"/>
      <c r="C715" s="188"/>
      <c r="D715" s="188"/>
    </row>
    <row r="716" spans="1:4" ht="15.75" customHeight="1">
      <c r="A716" s="187"/>
      <c r="B716" s="188"/>
      <c r="C716" s="188"/>
      <c r="D716" s="188"/>
    </row>
    <row r="717" spans="1:4" ht="15.75" customHeight="1">
      <c r="A717" s="187"/>
      <c r="B717" s="188"/>
      <c r="C717" s="188"/>
      <c r="D717" s="188"/>
    </row>
    <row r="718" spans="1:4" ht="15.75" customHeight="1">
      <c r="A718" s="187"/>
      <c r="B718" s="188"/>
      <c r="C718" s="188"/>
      <c r="D718" s="188"/>
    </row>
    <row r="719" spans="1:4" ht="15.75" customHeight="1">
      <c r="A719" s="187"/>
      <c r="B719" s="188"/>
      <c r="C719" s="188"/>
      <c r="D719" s="188"/>
    </row>
    <row r="720" spans="1:4" ht="15.75" customHeight="1">
      <c r="A720" s="187"/>
      <c r="B720" s="188"/>
      <c r="C720" s="188"/>
      <c r="D720" s="188"/>
    </row>
    <row r="721" spans="1:4" ht="15.75" customHeight="1">
      <c r="A721" s="187"/>
      <c r="B721" s="188"/>
      <c r="C721" s="188"/>
      <c r="D721" s="188"/>
    </row>
    <row r="722" spans="1:4" ht="15.75" customHeight="1">
      <c r="A722" s="187"/>
      <c r="B722" s="188"/>
      <c r="C722" s="188"/>
      <c r="D722" s="188"/>
    </row>
    <row r="723" spans="1:4" ht="15.75" customHeight="1">
      <c r="A723" s="187"/>
      <c r="B723" s="188"/>
      <c r="C723" s="188"/>
      <c r="D723" s="188"/>
    </row>
    <row r="724" spans="1:4" ht="15.75" customHeight="1">
      <c r="A724" s="187"/>
      <c r="B724" s="188"/>
      <c r="C724" s="188"/>
      <c r="D724" s="188"/>
    </row>
    <row r="725" spans="1:4" ht="15.75" customHeight="1">
      <c r="A725" s="187"/>
      <c r="B725" s="188"/>
      <c r="C725" s="188"/>
      <c r="D725" s="188"/>
    </row>
    <row r="726" spans="1:4" ht="15.75" customHeight="1">
      <c r="A726" s="187"/>
      <c r="B726" s="188"/>
      <c r="C726" s="188"/>
      <c r="D726" s="188"/>
    </row>
    <row r="727" spans="1:4" ht="15.75" customHeight="1">
      <c r="A727" s="187"/>
      <c r="B727" s="188"/>
      <c r="C727" s="188"/>
      <c r="D727" s="188"/>
    </row>
    <row r="728" spans="1:4" ht="15.75" customHeight="1">
      <c r="A728" s="187"/>
      <c r="B728" s="188"/>
      <c r="C728" s="188"/>
      <c r="D728" s="188"/>
    </row>
    <row r="729" spans="1:4" ht="15.75" customHeight="1">
      <c r="A729" s="187"/>
      <c r="B729" s="188"/>
      <c r="C729" s="188"/>
      <c r="D729" s="188"/>
    </row>
    <row r="730" spans="1:4" ht="15.75" customHeight="1">
      <c r="A730" s="187"/>
      <c r="B730" s="188"/>
      <c r="C730" s="188"/>
      <c r="D730" s="188"/>
    </row>
    <row r="731" spans="1:4" ht="15.75" customHeight="1">
      <c r="A731" s="187"/>
      <c r="B731" s="188"/>
      <c r="C731" s="188"/>
      <c r="D731" s="188"/>
    </row>
    <row r="732" spans="1:4" ht="15.75" customHeight="1">
      <c r="A732" s="187"/>
      <c r="B732" s="188"/>
      <c r="C732" s="188"/>
      <c r="D732" s="188"/>
    </row>
    <row r="733" spans="1:4" ht="15.75" customHeight="1">
      <c r="A733" s="187"/>
      <c r="B733" s="188"/>
      <c r="C733" s="188"/>
      <c r="D733" s="188"/>
    </row>
    <row r="734" spans="1:4" ht="15.75" customHeight="1">
      <c r="A734" s="187"/>
      <c r="B734" s="188"/>
      <c r="C734" s="188"/>
      <c r="D734" s="188"/>
    </row>
    <row r="735" spans="1:4" ht="15.75" customHeight="1">
      <c r="A735" s="187"/>
      <c r="B735" s="188"/>
      <c r="C735" s="188"/>
      <c r="D735" s="188"/>
    </row>
    <row r="736" spans="1:4" ht="15.75" customHeight="1">
      <c r="A736" s="187"/>
      <c r="B736" s="188"/>
      <c r="C736" s="188"/>
      <c r="D736" s="188"/>
    </row>
    <row r="737" spans="1:4" ht="15.75" customHeight="1">
      <c r="A737" s="187"/>
      <c r="B737" s="188"/>
      <c r="C737" s="188"/>
      <c r="D737" s="188"/>
    </row>
    <row r="738" spans="1:4" ht="15.75" customHeight="1">
      <c r="A738" s="187"/>
      <c r="B738" s="188"/>
      <c r="C738" s="188"/>
      <c r="D738" s="188"/>
    </row>
    <row r="739" spans="1:4" ht="15.75" customHeight="1">
      <c r="A739" s="187"/>
      <c r="B739" s="188"/>
      <c r="C739" s="188"/>
      <c r="D739" s="188"/>
    </row>
    <row r="740" spans="1:4" ht="15.75" customHeight="1">
      <c r="A740" s="187"/>
      <c r="B740" s="188"/>
      <c r="C740" s="188"/>
      <c r="D740" s="188"/>
    </row>
    <row r="741" spans="1:4" ht="15.75" customHeight="1">
      <c r="A741" s="187"/>
      <c r="B741" s="188"/>
      <c r="C741" s="188"/>
      <c r="D741" s="188"/>
    </row>
    <row r="742" spans="1:4" ht="15.75" customHeight="1">
      <c r="A742" s="187"/>
      <c r="B742" s="188"/>
      <c r="C742" s="188"/>
      <c r="D742" s="188"/>
    </row>
    <row r="743" spans="1:4" ht="15.75" customHeight="1">
      <c r="A743" s="187"/>
      <c r="B743" s="188"/>
      <c r="C743" s="188"/>
      <c r="D743" s="188"/>
    </row>
    <row r="744" spans="1:4" ht="15.75" customHeight="1">
      <c r="A744" s="187"/>
      <c r="B744" s="188"/>
      <c r="C744" s="188"/>
      <c r="D744" s="188"/>
    </row>
    <row r="745" spans="1:4" ht="15.75" customHeight="1">
      <c r="A745" s="187"/>
      <c r="B745" s="188"/>
      <c r="C745" s="188"/>
      <c r="D745" s="188"/>
    </row>
    <row r="746" spans="1:4" ht="15.75" customHeight="1">
      <c r="A746" s="187"/>
      <c r="B746" s="188"/>
      <c r="C746" s="188"/>
      <c r="D746" s="188"/>
    </row>
    <row r="747" spans="1:4" ht="15.75" customHeight="1">
      <c r="A747" s="187"/>
      <c r="B747" s="188"/>
      <c r="C747" s="188"/>
      <c r="D747" s="188"/>
    </row>
    <row r="748" spans="1:4" ht="15.75" customHeight="1">
      <c r="A748" s="187"/>
      <c r="B748" s="188"/>
      <c r="C748" s="188"/>
      <c r="D748" s="188"/>
    </row>
    <row r="749" spans="1:4" ht="15.75" customHeight="1">
      <c r="A749" s="187"/>
      <c r="B749" s="188"/>
      <c r="C749" s="188"/>
      <c r="D749" s="188"/>
    </row>
    <row r="750" spans="1:4" ht="15.75" customHeight="1">
      <c r="A750" s="187"/>
      <c r="B750" s="188"/>
      <c r="C750" s="188"/>
      <c r="D750" s="188"/>
    </row>
    <row r="751" spans="1:4" ht="15.75" customHeight="1">
      <c r="A751" s="187"/>
      <c r="B751" s="188"/>
      <c r="C751" s="188"/>
      <c r="D751" s="188"/>
    </row>
    <row r="752" spans="1:4" ht="15.75" customHeight="1">
      <c r="A752" s="187"/>
      <c r="B752" s="188"/>
      <c r="C752" s="188"/>
      <c r="D752" s="188"/>
    </row>
    <row r="753" spans="1:4" ht="15.75" customHeight="1">
      <c r="A753" s="187"/>
      <c r="B753" s="188"/>
      <c r="C753" s="188"/>
      <c r="D753" s="188"/>
    </row>
    <row r="754" spans="1:4" ht="15.75" customHeight="1">
      <c r="A754" s="187"/>
      <c r="B754" s="188"/>
      <c r="C754" s="188"/>
      <c r="D754" s="188"/>
    </row>
    <row r="755" spans="1:4" ht="15.75" customHeight="1">
      <c r="A755" s="187"/>
      <c r="B755" s="188"/>
      <c r="C755" s="188"/>
      <c r="D755" s="188"/>
    </row>
    <row r="756" spans="1:4" ht="15.75" customHeight="1">
      <c r="A756" s="187"/>
      <c r="B756" s="188"/>
      <c r="C756" s="188"/>
      <c r="D756" s="188"/>
    </row>
    <row r="757" spans="1:4" ht="15.75" customHeight="1">
      <c r="A757" s="187"/>
      <c r="B757" s="188"/>
      <c r="C757" s="188"/>
      <c r="D757" s="188"/>
    </row>
    <row r="758" spans="1:4" ht="15.75" customHeight="1">
      <c r="A758" s="187"/>
      <c r="B758" s="188"/>
      <c r="C758" s="188"/>
      <c r="D758" s="188"/>
    </row>
    <row r="759" spans="1:4" ht="15.75" customHeight="1">
      <c r="A759" s="187"/>
      <c r="B759" s="188"/>
      <c r="C759" s="188"/>
      <c r="D759" s="188"/>
    </row>
    <row r="760" spans="1:4" ht="15.75" customHeight="1">
      <c r="A760" s="187"/>
      <c r="B760" s="188"/>
      <c r="C760" s="188"/>
      <c r="D760" s="188"/>
    </row>
    <row r="761" spans="1:4" ht="15.75" customHeight="1">
      <c r="A761" s="187"/>
      <c r="B761" s="188"/>
      <c r="C761" s="188"/>
      <c r="D761" s="188"/>
    </row>
    <row r="762" spans="1:4" ht="15.75" customHeight="1">
      <c r="A762" s="187"/>
      <c r="B762" s="188"/>
      <c r="C762" s="188"/>
      <c r="D762" s="188"/>
    </row>
    <row r="763" spans="1:4" ht="15.75" customHeight="1">
      <c r="A763" s="187"/>
      <c r="B763" s="188"/>
      <c r="C763" s="188"/>
      <c r="D763" s="188"/>
    </row>
    <row r="764" spans="1:4" ht="15.75" customHeight="1">
      <c r="A764" s="187"/>
      <c r="B764" s="188"/>
      <c r="C764" s="188"/>
      <c r="D764" s="188"/>
    </row>
    <row r="765" spans="1:4" ht="15.75" customHeight="1">
      <c r="A765" s="187"/>
      <c r="B765" s="188"/>
      <c r="C765" s="188"/>
      <c r="D765" s="188"/>
    </row>
    <row r="766" spans="1:4" ht="15.75" customHeight="1">
      <c r="A766" s="187"/>
      <c r="B766" s="188"/>
      <c r="C766" s="188"/>
      <c r="D766" s="188"/>
    </row>
    <row r="767" spans="1:4" ht="15.75" customHeight="1">
      <c r="A767" s="187"/>
      <c r="B767" s="188"/>
      <c r="C767" s="188"/>
      <c r="D767" s="188"/>
    </row>
    <row r="768" spans="1:4" ht="15.75" customHeight="1">
      <c r="A768" s="187"/>
      <c r="B768" s="188"/>
      <c r="C768" s="188"/>
      <c r="D768" s="188"/>
    </row>
    <row r="769" spans="1:4" ht="15.75" customHeight="1">
      <c r="A769" s="187"/>
      <c r="B769" s="188"/>
      <c r="C769" s="188"/>
      <c r="D769" s="188"/>
    </row>
    <row r="770" spans="1:4" ht="15.75" customHeight="1">
      <c r="A770" s="187"/>
      <c r="B770" s="188"/>
      <c r="C770" s="188"/>
      <c r="D770" s="188"/>
    </row>
    <row r="771" spans="1:4" ht="15.75" customHeight="1">
      <c r="A771" s="187"/>
      <c r="B771" s="188"/>
      <c r="C771" s="188"/>
      <c r="D771" s="188"/>
    </row>
    <row r="772" spans="1:4" ht="15.75" customHeight="1">
      <c r="A772" s="187"/>
      <c r="B772" s="188"/>
      <c r="C772" s="188"/>
      <c r="D772" s="188"/>
    </row>
    <row r="773" spans="1:4" ht="15.75" customHeight="1">
      <c r="A773" s="187"/>
      <c r="B773" s="188"/>
      <c r="C773" s="188"/>
      <c r="D773" s="188"/>
    </row>
    <row r="774" spans="1:4" ht="15.75" customHeight="1">
      <c r="A774" s="187"/>
      <c r="B774" s="188"/>
      <c r="C774" s="188"/>
      <c r="D774" s="188"/>
    </row>
    <row r="775" spans="1:4" ht="15.75" customHeight="1">
      <c r="A775" s="187"/>
      <c r="B775" s="188"/>
      <c r="C775" s="188"/>
      <c r="D775" s="188"/>
    </row>
    <row r="776" spans="1:4" ht="15.75" customHeight="1">
      <c r="A776" s="187"/>
      <c r="B776" s="188"/>
      <c r="C776" s="188"/>
      <c r="D776" s="188"/>
    </row>
    <row r="777" spans="1:4" ht="15.75" customHeight="1">
      <c r="A777" s="187"/>
      <c r="B777" s="188"/>
      <c r="C777" s="188"/>
      <c r="D777" s="188"/>
    </row>
    <row r="778" spans="1:4" ht="15.75" customHeight="1">
      <c r="A778" s="187"/>
      <c r="B778" s="188"/>
      <c r="C778" s="188"/>
      <c r="D778" s="188"/>
    </row>
    <row r="779" spans="1:4" ht="15.75" customHeight="1">
      <c r="A779" s="187"/>
      <c r="B779" s="188"/>
      <c r="C779" s="188"/>
      <c r="D779" s="188"/>
    </row>
    <row r="780" spans="1:4" ht="15.75" customHeight="1">
      <c r="A780" s="187"/>
      <c r="B780" s="188"/>
      <c r="C780" s="188"/>
      <c r="D780" s="188"/>
    </row>
    <row r="781" spans="1:4" ht="15.75" customHeight="1">
      <c r="A781" s="187"/>
      <c r="B781" s="188"/>
      <c r="C781" s="188"/>
      <c r="D781" s="188"/>
    </row>
    <row r="782" spans="1:4" ht="15.75" customHeight="1">
      <c r="A782" s="187"/>
      <c r="B782" s="188"/>
      <c r="C782" s="188"/>
      <c r="D782" s="188"/>
    </row>
    <row r="783" spans="1:4" ht="15.75" customHeight="1">
      <c r="A783" s="187"/>
      <c r="B783" s="188"/>
      <c r="C783" s="188"/>
      <c r="D783" s="188"/>
    </row>
    <row r="784" spans="1:4" ht="15.75" customHeight="1">
      <c r="A784" s="187"/>
      <c r="B784" s="188"/>
      <c r="C784" s="188"/>
      <c r="D784" s="188"/>
    </row>
    <row r="785" spans="1:4" ht="15.75" customHeight="1">
      <c r="A785" s="187"/>
      <c r="B785" s="188"/>
      <c r="C785" s="188"/>
      <c r="D785" s="188"/>
    </row>
    <row r="786" spans="1:4" ht="15.75" customHeight="1">
      <c r="A786" s="187"/>
      <c r="B786" s="188"/>
      <c r="C786" s="188"/>
      <c r="D786" s="188"/>
    </row>
    <row r="787" spans="1:4" ht="15.75" customHeight="1">
      <c r="A787" s="187"/>
      <c r="B787" s="188"/>
      <c r="C787" s="188"/>
      <c r="D787" s="188"/>
    </row>
    <row r="788" spans="1:4" ht="15.75" customHeight="1">
      <c r="A788" s="187"/>
      <c r="B788" s="188"/>
      <c r="C788" s="188"/>
      <c r="D788" s="188"/>
    </row>
    <row r="789" spans="1:4" ht="15.75" customHeight="1">
      <c r="A789" s="187"/>
      <c r="B789" s="188"/>
      <c r="C789" s="188"/>
      <c r="D789" s="188"/>
    </row>
    <row r="790" spans="1:4" ht="15.75" customHeight="1">
      <c r="A790" s="187"/>
      <c r="B790" s="188"/>
      <c r="C790" s="188"/>
      <c r="D790" s="188"/>
    </row>
    <row r="791" spans="1:4" ht="15.75" customHeight="1">
      <c r="A791" s="187"/>
      <c r="B791" s="188"/>
      <c r="C791" s="188"/>
      <c r="D791" s="188"/>
    </row>
    <row r="792" spans="1:4" ht="15.75" customHeight="1">
      <c r="A792" s="187"/>
      <c r="B792" s="188"/>
      <c r="C792" s="188"/>
      <c r="D792" s="188"/>
    </row>
    <row r="793" spans="1:4" ht="15.75" customHeight="1">
      <c r="A793" s="187"/>
      <c r="B793" s="188"/>
      <c r="C793" s="188"/>
      <c r="D793" s="188"/>
    </row>
    <row r="794" spans="1:4" ht="15.75" customHeight="1">
      <c r="A794" s="187"/>
      <c r="B794" s="188"/>
      <c r="C794" s="188"/>
      <c r="D794" s="188"/>
    </row>
    <row r="795" spans="1:4" ht="15.75" customHeight="1">
      <c r="A795" s="187"/>
      <c r="B795" s="188"/>
      <c r="C795" s="188"/>
      <c r="D795" s="188"/>
    </row>
    <row r="796" spans="1:4" ht="15.75" customHeight="1">
      <c r="A796" s="187"/>
      <c r="B796" s="188"/>
      <c r="C796" s="188"/>
      <c r="D796" s="188"/>
    </row>
    <row r="797" spans="1:4" ht="15.75" customHeight="1">
      <c r="A797" s="187"/>
      <c r="B797" s="188"/>
      <c r="C797" s="188"/>
      <c r="D797" s="188"/>
    </row>
    <row r="798" spans="1:4" ht="15.75" customHeight="1">
      <c r="A798" s="187"/>
      <c r="B798" s="188"/>
      <c r="C798" s="188"/>
      <c r="D798" s="188"/>
    </row>
    <row r="799" spans="1:4" ht="15.75" customHeight="1">
      <c r="A799" s="187"/>
      <c r="B799" s="188"/>
      <c r="C799" s="188"/>
      <c r="D799" s="188"/>
    </row>
    <row r="800" spans="1:4" ht="15.75" customHeight="1">
      <c r="A800" s="187"/>
      <c r="B800" s="188"/>
      <c r="C800" s="188"/>
      <c r="D800" s="188"/>
    </row>
    <row r="801" spans="1:4" ht="15.75" customHeight="1">
      <c r="A801" s="187"/>
      <c r="B801" s="188"/>
      <c r="C801" s="188"/>
      <c r="D801" s="188"/>
    </row>
    <row r="802" spans="1:4" ht="15.75" customHeight="1">
      <c r="A802" s="187"/>
      <c r="B802" s="188"/>
      <c r="C802" s="188"/>
      <c r="D802" s="188"/>
    </row>
    <row r="803" spans="1:4" ht="15.75" customHeight="1">
      <c r="A803" s="187"/>
      <c r="B803" s="188"/>
      <c r="C803" s="188"/>
      <c r="D803" s="188"/>
    </row>
    <row r="804" spans="1:4" ht="15.75" customHeight="1">
      <c r="A804" s="187"/>
      <c r="B804" s="188"/>
      <c r="C804" s="188"/>
      <c r="D804" s="188"/>
    </row>
    <row r="805" spans="1:4" ht="15.75" customHeight="1">
      <c r="A805" s="187"/>
      <c r="B805" s="188"/>
      <c r="C805" s="188"/>
      <c r="D805" s="188"/>
    </row>
    <row r="806" spans="1:4" ht="15.75" customHeight="1">
      <c r="A806" s="187"/>
      <c r="B806" s="188"/>
      <c r="C806" s="188"/>
      <c r="D806" s="188"/>
    </row>
    <row r="807" spans="1:4" ht="15.75" customHeight="1">
      <c r="A807" s="187"/>
      <c r="B807" s="188"/>
      <c r="C807" s="188"/>
      <c r="D807" s="188"/>
    </row>
    <row r="808" spans="1:4" ht="15.75" customHeight="1">
      <c r="A808" s="187"/>
      <c r="B808" s="188"/>
      <c r="C808" s="188"/>
      <c r="D808" s="188"/>
    </row>
    <row r="809" spans="1:4" ht="15.75" customHeight="1">
      <c r="A809" s="187"/>
      <c r="B809" s="188"/>
      <c r="C809" s="188"/>
      <c r="D809" s="188"/>
    </row>
    <row r="810" spans="1:4" ht="15.75" customHeight="1">
      <c r="A810" s="187"/>
      <c r="B810" s="188"/>
      <c r="C810" s="188"/>
      <c r="D810" s="188"/>
    </row>
    <row r="811" spans="1:4" ht="15.75" customHeight="1">
      <c r="A811" s="187"/>
      <c r="B811" s="188"/>
      <c r="C811" s="188"/>
      <c r="D811" s="188"/>
    </row>
    <row r="812" spans="1:4" ht="15.75" customHeight="1">
      <c r="A812" s="187"/>
      <c r="B812" s="188"/>
      <c r="C812" s="188"/>
      <c r="D812" s="188"/>
    </row>
    <row r="813" spans="1:4" ht="15.75" customHeight="1">
      <c r="A813" s="187"/>
      <c r="B813" s="188"/>
      <c r="C813" s="188"/>
      <c r="D813" s="188"/>
    </row>
    <row r="814" spans="1:4" ht="15.75" customHeight="1">
      <c r="A814" s="187"/>
      <c r="B814" s="188"/>
      <c r="C814" s="188"/>
      <c r="D814" s="188"/>
    </row>
    <row r="815" spans="1:4" ht="15.75" customHeight="1">
      <c r="A815" s="187"/>
      <c r="B815" s="188"/>
      <c r="C815" s="188"/>
      <c r="D815" s="188"/>
    </row>
    <row r="816" spans="1:4" ht="15.75" customHeight="1">
      <c r="A816" s="187"/>
      <c r="B816" s="188"/>
      <c r="C816" s="188"/>
      <c r="D816" s="188"/>
    </row>
    <row r="817" spans="1:4" ht="15.75" customHeight="1">
      <c r="A817" s="187"/>
      <c r="B817" s="188"/>
      <c r="C817" s="188"/>
      <c r="D817" s="188"/>
    </row>
    <row r="818" spans="1:4" ht="15.75" customHeight="1">
      <c r="A818" s="187"/>
      <c r="B818" s="188"/>
      <c r="C818" s="188"/>
      <c r="D818" s="188"/>
    </row>
    <row r="819" spans="1:4" ht="15.75" customHeight="1">
      <c r="A819" s="187"/>
      <c r="B819" s="188"/>
      <c r="C819" s="188"/>
      <c r="D819" s="188"/>
    </row>
    <row r="820" spans="1:4" ht="15.75" customHeight="1">
      <c r="A820" s="187"/>
      <c r="B820" s="188"/>
      <c r="C820" s="188"/>
      <c r="D820" s="188"/>
    </row>
    <row r="821" spans="1:4" ht="15.75" customHeight="1">
      <c r="A821" s="187"/>
      <c r="B821" s="188"/>
      <c r="C821" s="188"/>
      <c r="D821" s="188"/>
    </row>
    <row r="822" spans="1:4" ht="15.75" customHeight="1">
      <c r="A822" s="187"/>
      <c r="B822" s="188"/>
      <c r="C822" s="188"/>
      <c r="D822" s="188"/>
    </row>
    <row r="823" spans="1:4" ht="15.75" customHeight="1">
      <c r="A823" s="187"/>
      <c r="B823" s="188"/>
      <c r="C823" s="188"/>
      <c r="D823" s="188"/>
    </row>
    <row r="824" spans="1:4" ht="15.75" customHeight="1">
      <c r="A824" s="187"/>
      <c r="B824" s="188"/>
      <c r="C824" s="188"/>
      <c r="D824" s="188"/>
    </row>
    <row r="825" spans="1:4" ht="15.75" customHeight="1">
      <c r="A825" s="187"/>
      <c r="B825" s="188"/>
      <c r="C825" s="188"/>
      <c r="D825" s="188"/>
    </row>
    <row r="826" spans="1:4" ht="15.75" customHeight="1">
      <c r="A826" s="187"/>
      <c r="B826" s="188"/>
      <c r="C826" s="188"/>
      <c r="D826" s="188"/>
    </row>
    <row r="827" spans="1:4" ht="15.75" customHeight="1">
      <c r="A827" s="187"/>
      <c r="B827" s="188"/>
      <c r="C827" s="188"/>
      <c r="D827" s="188"/>
    </row>
    <row r="828" spans="1:4" ht="15.75" customHeight="1">
      <c r="A828" s="187"/>
      <c r="B828" s="188"/>
      <c r="C828" s="188"/>
      <c r="D828" s="188"/>
    </row>
    <row r="829" spans="1:4" ht="15.75" customHeight="1">
      <c r="A829" s="187"/>
      <c r="B829" s="188"/>
      <c r="C829" s="188"/>
      <c r="D829" s="188"/>
    </row>
    <row r="830" spans="1:4" ht="15.75" customHeight="1">
      <c r="A830" s="187"/>
      <c r="B830" s="188"/>
      <c r="C830" s="188"/>
      <c r="D830" s="188"/>
    </row>
    <row r="831" spans="1:4" ht="15.75" customHeight="1">
      <c r="A831" s="187"/>
      <c r="B831" s="188"/>
      <c r="C831" s="188"/>
      <c r="D831" s="188"/>
    </row>
    <row r="832" spans="1:4" ht="15.75" customHeight="1">
      <c r="A832" s="187"/>
      <c r="B832" s="188"/>
      <c r="C832" s="188"/>
      <c r="D832" s="188"/>
    </row>
    <row r="833" spans="1:4" ht="15.75" customHeight="1">
      <c r="A833" s="187"/>
      <c r="B833" s="188"/>
      <c r="C833" s="188"/>
      <c r="D833" s="188"/>
    </row>
    <row r="834" spans="1:4" ht="15.75" customHeight="1">
      <c r="A834" s="187"/>
      <c r="B834" s="188"/>
      <c r="C834" s="188"/>
      <c r="D834" s="188"/>
    </row>
    <row r="835" spans="1:4" ht="15.75" customHeight="1">
      <c r="A835" s="187"/>
      <c r="B835" s="188"/>
      <c r="C835" s="188"/>
      <c r="D835" s="188"/>
    </row>
    <row r="836" spans="1:4" ht="15.75" customHeight="1">
      <c r="A836" s="187"/>
      <c r="B836" s="188"/>
      <c r="C836" s="188"/>
      <c r="D836" s="188"/>
    </row>
    <row r="837" spans="1:4" ht="15.75" customHeight="1">
      <c r="A837" s="187"/>
      <c r="B837" s="188"/>
      <c r="C837" s="188"/>
      <c r="D837" s="188"/>
    </row>
    <row r="838" spans="1:4" ht="15.75" customHeight="1">
      <c r="A838" s="187"/>
      <c r="B838" s="188"/>
      <c r="C838" s="188"/>
      <c r="D838" s="188"/>
    </row>
    <row r="839" spans="1:4" ht="15.75" customHeight="1">
      <c r="A839" s="187"/>
      <c r="B839" s="188"/>
      <c r="C839" s="188"/>
      <c r="D839" s="188"/>
    </row>
    <row r="840" spans="1:4" ht="15.75" customHeight="1">
      <c r="A840" s="187"/>
      <c r="B840" s="188"/>
      <c r="C840" s="188"/>
      <c r="D840" s="188"/>
    </row>
    <row r="841" spans="1:4" ht="15.75" customHeight="1">
      <c r="A841" s="187"/>
      <c r="B841" s="188"/>
      <c r="C841" s="188"/>
      <c r="D841" s="188"/>
    </row>
    <row r="842" spans="1:4" ht="15.75" customHeight="1">
      <c r="A842" s="187"/>
      <c r="B842" s="188"/>
      <c r="C842" s="188"/>
      <c r="D842" s="188"/>
    </row>
    <row r="843" spans="1:4" ht="15.75" customHeight="1">
      <c r="A843" s="187"/>
      <c r="B843" s="188"/>
      <c r="C843" s="188"/>
      <c r="D843" s="188"/>
    </row>
    <row r="844" spans="1:4" ht="15.75" customHeight="1">
      <c r="A844" s="187"/>
      <c r="B844" s="188"/>
      <c r="C844" s="188"/>
      <c r="D844" s="188"/>
    </row>
    <row r="845" spans="1:4" ht="15.75" customHeight="1">
      <c r="A845" s="187"/>
      <c r="B845" s="188"/>
      <c r="C845" s="188"/>
      <c r="D845" s="188"/>
    </row>
    <row r="846" spans="1:4" ht="15.75" customHeight="1">
      <c r="A846" s="187"/>
      <c r="B846" s="188"/>
      <c r="C846" s="188"/>
      <c r="D846" s="188"/>
    </row>
    <row r="847" spans="1:4" ht="15.75" customHeight="1">
      <c r="A847" s="187"/>
      <c r="B847" s="188"/>
      <c r="C847" s="188"/>
      <c r="D847" s="188"/>
    </row>
    <row r="848" spans="1:4" ht="15.75" customHeight="1">
      <c r="A848" s="187"/>
      <c r="B848" s="188"/>
      <c r="C848" s="188"/>
      <c r="D848" s="188"/>
    </row>
    <row r="849" spans="1:4" ht="15.75" customHeight="1">
      <c r="A849" s="187"/>
      <c r="B849" s="188"/>
      <c r="C849" s="188"/>
      <c r="D849" s="188"/>
    </row>
    <row r="850" spans="1:4" ht="15.75" customHeight="1">
      <c r="A850" s="187"/>
      <c r="B850" s="188"/>
      <c r="C850" s="188"/>
      <c r="D850" s="188"/>
    </row>
    <row r="851" spans="1:4" ht="15.75" customHeight="1">
      <c r="A851" s="187"/>
      <c r="B851" s="188"/>
      <c r="C851" s="188"/>
      <c r="D851" s="188"/>
    </row>
    <row r="852" spans="1:4" ht="15.75" customHeight="1">
      <c r="A852" s="187"/>
      <c r="B852" s="188"/>
      <c r="C852" s="188"/>
      <c r="D852" s="188"/>
    </row>
    <row r="853" spans="1:4" ht="15.75" customHeight="1">
      <c r="A853" s="187"/>
      <c r="B853" s="188"/>
      <c r="C853" s="188"/>
      <c r="D853" s="188"/>
    </row>
    <row r="854" spans="1:4" ht="15.75" customHeight="1">
      <c r="A854" s="187"/>
      <c r="B854" s="188"/>
      <c r="C854" s="188"/>
      <c r="D854" s="188"/>
    </row>
    <row r="855" spans="1:4" ht="15.75" customHeight="1">
      <c r="A855" s="187"/>
      <c r="B855" s="188"/>
      <c r="C855" s="188"/>
      <c r="D855" s="188"/>
    </row>
    <row r="856" spans="1:4" ht="15.75" customHeight="1">
      <c r="A856" s="187"/>
      <c r="B856" s="188"/>
      <c r="C856" s="188"/>
      <c r="D856" s="188"/>
    </row>
    <row r="857" spans="1:4" ht="15.75" customHeight="1">
      <c r="A857" s="187"/>
      <c r="B857" s="188"/>
      <c r="C857" s="188"/>
      <c r="D857" s="188"/>
    </row>
    <row r="858" spans="1:4" ht="15.75" customHeight="1">
      <c r="A858" s="187"/>
      <c r="B858" s="188"/>
      <c r="C858" s="188"/>
      <c r="D858" s="188"/>
    </row>
    <row r="859" spans="1:4" ht="15.75" customHeight="1">
      <c r="A859" s="187"/>
      <c r="B859" s="188"/>
      <c r="C859" s="188"/>
      <c r="D859" s="188"/>
    </row>
    <row r="860" spans="1:4" ht="15.75" customHeight="1">
      <c r="A860" s="187"/>
      <c r="B860" s="188"/>
      <c r="C860" s="188"/>
      <c r="D860" s="188"/>
    </row>
    <row r="861" spans="1:4" ht="15.75" customHeight="1">
      <c r="A861" s="187"/>
      <c r="B861" s="188"/>
      <c r="C861" s="188"/>
      <c r="D861" s="188"/>
    </row>
    <row r="862" spans="1:4" ht="15.75" customHeight="1">
      <c r="A862" s="187"/>
      <c r="B862" s="188"/>
      <c r="C862" s="188"/>
      <c r="D862" s="188"/>
    </row>
    <row r="863" spans="1:4" ht="15.75" customHeight="1">
      <c r="A863" s="187"/>
      <c r="B863" s="188"/>
      <c r="C863" s="188"/>
      <c r="D863" s="188"/>
    </row>
    <row r="864" spans="1:4" ht="15.75" customHeight="1">
      <c r="A864" s="187"/>
      <c r="B864" s="188"/>
      <c r="C864" s="188"/>
      <c r="D864" s="188"/>
    </row>
    <row r="865" spans="1:4" ht="15.75" customHeight="1">
      <c r="A865" s="187"/>
      <c r="B865" s="188"/>
      <c r="C865" s="188"/>
      <c r="D865" s="188"/>
    </row>
    <row r="866" spans="1:4" ht="15.75" customHeight="1">
      <c r="A866" s="187"/>
      <c r="B866" s="188"/>
      <c r="C866" s="188"/>
      <c r="D866" s="188"/>
    </row>
    <row r="867" spans="1:4" ht="15.75" customHeight="1">
      <c r="A867" s="187"/>
      <c r="B867" s="188"/>
      <c r="C867" s="188"/>
      <c r="D867" s="188"/>
    </row>
    <row r="868" spans="1:4" ht="15.75" customHeight="1">
      <c r="A868" s="187"/>
      <c r="B868" s="188"/>
      <c r="C868" s="188"/>
      <c r="D868" s="188"/>
    </row>
    <row r="869" spans="1:4" ht="15.75" customHeight="1">
      <c r="A869" s="187"/>
      <c r="B869" s="188"/>
      <c r="C869" s="188"/>
      <c r="D869" s="188"/>
    </row>
    <row r="870" spans="1:4" ht="15.75" customHeight="1">
      <c r="A870" s="187"/>
      <c r="B870" s="188"/>
      <c r="C870" s="188"/>
      <c r="D870" s="188"/>
    </row>
    <row r="871" spans="1:4" ht="15.75" customHeight="1">
      <c r="A871" s="187"/>
      <c r="B871" s="188"/>
      <c r="C871" s="188"/>
      <c r="D871" s="188"/>
    </row>
    <row r="872" spans="1:4" ht="15.75" customHeight="1">
      <c r="A872" s="187"/>
      <c r="B872" s="188"/>
      <c r="C872" s="188"/>
      <c r="D872" s="188"/>
    </row>
    <row r="873" spans="1:4" ht="15.75" customHeight="1">
      <c r="A873" s="187"/>
      <c r="B873" s="188"/>
      <c r="C873" s="188"/>
      <c r="D873" s="188"/>
    </row>
    <row r="874" spans="1:4" ht="15.75" customHeight="1">
      <c r="A874" s="187"/>
      <c r="B874" s="188"/>
      <c r="C874" s="188"/>
      <c r="D874" s="188"/>
    </row>
    <row r="875" spans="1:4" ht="15.75" customHeight="1">
      <c r="A875" s="187"/>
      <c r="B875" s="188"/>
      <c r="C875" s="188"/>
      <c r="D875" s="188"/>
    </row>
    <row r="876" spans="1:4" ht="15.75" customHeight="1">
      <c r="A876" s="187"/>
      <c r="B876" s="188"/>
      <c r="C876" s="188"/>
      <c r="D876" s="188"/>
    </row>
    <row r="877" spans="1:4" ht="15.75" customHeight="1">
      <c r="A877" s="187"/>
      <c r="B877" s="188"/>
      <c r="C877" s="188"/>
      <c r="D877" s="188"/>
    </row>
    <row r="878" spans="1:4" ht="15.75" customHeight="1">
      <c r="A878" s="187"/>
      <c r="B878" s="188"/>
      <c r="C878" s="188"/>
      <c r="D878" s="188"/>
    </row>
    <row r="879" spans="1:4" ht="15.75" customHeight="1">
      <c r="A879" s="187"/>
      <c r="B879" s="188"/>
      <c r="C879" s="188"/>
      <c r="D879" s="188"/>
    </row>
    <row r="880" spans="1:4" ht="15.75" customHeight="1">
      <c r="A880" s="187"/>
      <c r="B880" s="188"/>
      <c r="C880" s="188"/>
      <c r="D880" s="188"/>
    </row>
    <row r="881" spans="1:4" ht="15.75" customHeight="1">
      <c r="A881" s="187"/>
      <c r="B881" s="188"/>
      <c r="C881" s="188"/>
      <c r="D881" s="188"/>
    </row>
    <row r="882" spans="1:4" ht="15.75" customHeight="1">
      <c r="A882" s="187"/>
      <c r="B882" s="188"/>
      <c r="C882" s="188"/>
      <c r="D882" s="188"/>
    </row>
    <row r="883" spans="1:4" ht="15.75" customHeight="1">
      <c r="A883" s="187"/>
      <c r="B883" s="188"/>
      <c r="C883" s="188"/>
      <c r="D883" s="188"/>
    </row>
    <row r="884" spans="1:4" ht="15.75" customHeight="1">
      <c r="A884" s="187"/>
      <c r="B884" s="188"/>
      <c r="C884" s="188"/>
      <c r="D884" s="188"/>
    </row>
    <row r="885" spans="1:4" ht="15.75" customHeight="1">
      <c r="A885" s="187"/>
      <c r="B885" s="188"/>
      <c r="C885" s="188"/>
      <c r="D885" s="188"/>
    </row>
    <row r="886" spans="1:4" ht="15.75" customHeight="1">
      <c r="A886" s="187"/>
      <c r="B886" s="188"/>
      <c r="C886" s="188"/>
      <c r="D886" s="188"/>
    </row>
    <row r="887" spans="1:4" ht="15.75" customHeight="1">
      <c r="A887" s="187"/>
      <c r="B887" s="188"/>
      <c r="C887" s="188"/>
      <c r="D887" s="188"/>
    </row>
    <row r="888" spans="1:4" ht="15.75" customHeight="1">
      <c r="A888" s="187"/>
      <c r="B888" s="188"/>
      <c r="C888" s="188"/>
      <c r="D888" s="188"/>
    </row>
    <row r="889" spans="1:4" ht="15.75" customHeight="1">
      <c r="A889" s="187"/>
      <c r="B889" s="188"/>
      <c r="C889" s="188"/>
      <c r="D889" s="188"/>
    </row>
    <row r="890" spans="1:4" ht="15.75" customHeight="1">
      <c r="A890" s="187"/>
      <c r="B890" s="188"/>
      <c r="C890" s="188"/>
      <c r="D890" s="188"/>
    </row>
    <row r="891" spans="1:4" ht="15.75" customHeight="1">
      <c r="A891" s="187"/>
      <c r="B891" s="188"/>
      <c r="C891" s="188"/>
      <c r="D891" s="188"/>
    </row>
    <row r="892" spans="1:4" ht="15.75" customHeight="1">
      <c r="A892" s="187"/>
      <c r="B892" s="188"/>
      <c r="C892" s="188"/>
      <c r="D892" s="188"/>
    </row>
    <row r="893" spans="1:4" ht="15.75" customHeight="1">
      <c r="A893" s="187"/>
      <c r="B893" s="188"/>
      <c r="C893" s="188"/>
      <c r="D893" s="188"/>
    </row>
    <row r="894" spans="1:4" ht="15.75" customHeight="1">
      <c r="A894" s="187"/>
      <c r="B894" s="188"/>
      <c r="C894" s="188"/>
      <c r="D894" s="188"/>
    </row>
    <row r="895" spans="1:4" ht="15.75" customHeight="1">
      <c r="A895" s="187"/>
      <c r="B895" s="188"/>
      <c r="C895" s="188"/>
      <c r="D895" s="188"/>
    </row>
    <row r="896" spans="1:4" ht="15.75" customHeight="1">
      <c r="A896" s="187"/>
      <c r="B896" s="188"/>
      <c r="C896" s="188"/>
      <c r="D896" s="188"/>
    </row>
    <row r="897" spans="1:4" ht="15.75" customHeight="1">
      <c r="A897" s="187"/>
      <c r="B897" s="188"/>
      <c r="C897" s="188"/>
      <c r="D897" s="188"/>
    </row>
    <row r="898" spans="1:4" ht="15.75" customHeight="1">
      <c r="A898" s="187"/>
      <c r="B898" s="188"/>
      <c r="C898" s="188"/>
      <c r="D898" s="188"/>
    </row>
    <row r="899" spans="1:4" ht="15.75" customHeight="1">
      <c r="A899" s="187"/>
      <c r="B899" s="188"/>
      <c r="C899" s="188"/>
      <c r="D899" s="188"/>
    </row>
    <row r="900" spans="1:4" ht="15.75" customHeight="1">
      <c r="A900" s="187"/>
      <c r="B900" s="188"/>
      <c r="C900" s="188"/>
      <c r="D900" s="188"/>
    </row>
    <row r="901" spans="1:4" ht="15.75" customHeight="1">
      <c r="A901" s="187"/>
      <c r="B901" s="188"/>
      <c r="C901" s="188"/>
      <c r="D901" s="188"/>
    </row>
    <row r="902" spans="1:4" ht="15.75" customHeight="1">
      <c r="A902" s="187"/>
      <c r="B902" s="188"/>
      <c r="C902" s="188"/>
      <c r="D902" s="188"/>
    </row>
    <row r="903" spans="1:4" ht="15.75" customHeight="1">
      <c r="A903" s="187"/>
      <c r="B903" s="188"/>
      <c r="C903" s="188"/>
      <c r="D903" s="188"/>
    </row>
    <row r="904" spans="1:4" ht="15.75" customHeight="1">
      <c r="A904" s="187"/>
      <c r="B904" s="188"/>
      <c r="C904" s="188"/>
      <c r="D904" s="188"/>
    </row>
    <row r="905" spans="1:4" ht="15.75" customHeight="1">
      <c r="A905" s="187"/>
      <c r="B905" s="188"/>
      <c r="C905" s="188"/>
      <c r="D905" s="188"/>
    </row>
    <row r="906" spans="1:4" ht="15.75" customHeight="1">
      <c r="A906" s="187"/>
      <c r="B906" s="188"/>
      <c r="C906" s="188"/>
      <c r="D906" s="188"/>
    </row>
    <row r="907" spans="1:4" ht="15.75" customHeight="1">
      <c r="A907" s="187"/>
      <c r="B907" s="188"/>
      <c r="C907" s="188"/>
      <c r="D907" s="188"/>
    </row>
    <row r="908" spans="1:4" ht="15.75" customHeight="1">
      <c r="A908" s="187"/>
      <c r="B908" s="188"/>
      <c r="C908" s="188"/>
      <c r="D908" s="188"/>
    </row>
    <row r="909" spans="1:4" ht="15.75" customHeight="1">
      <c r="A909" s="187"/>
      <c r="B909" s="188"/>
      <c r="C909" s="188"/>
      <c r="D909" s="188"/>
    </row>
    <row r="910" spans="1:4" ht="15.75" customHeight="1">
      <c r="A910" s="187"/>
      <c r="B910" s="188"/>
      <c r="C910" s="188"/>
      <c r="D910" s="188"/>
    </row>
    <row r="911" spans="1:4" ht="15.75" customHeight="1">
      <c r="A911" s="187"/>
      <c r="B911" s="188"/>
      <c r="C911" s="188"/>
      <c r="D911" s="188"/>
    </row>
    <row r="912" spans="1:4" ht="15.75" customHeight="1">
      <c r="A912" s="187"/>
      <c r="B912" s="188"/>
      <c r="C912" s="188"/>
      <c r="D912" s="188"/>
    </row>
    <row r="913" spans="1:4" ht="15.75" customHeight="1">
      <c r="A913" s="187"/>
      <c r="B913" s="188"/>
      <c r="C913" s="188"/>
      <c r="D913" s="188"/>
    </row>
    <row r="914" spans="1:4" ht="15.75" customHeight="1">
      <c r="A914" s="187"/>
      <c r="B914" s="188"/>
      <c r="C914" s="188"/>
      <c r="D914" s="188"/>
    </row>
    <row r="915" spans="1:4" ht="15.75" customHeight="1">
      <c r="A915" s="187"/>
      <c r="B915" s="188"/>
      <c r="C915" s="188"/>
      <c r="D915" s="188"/>
    </row>
    <row r="916" spans="1:4" ht="15.75" customHeight="1">
      <c r="A916" s="187"/>
      <c r="B916" s="188"/>
      <c r="C916" s="188"/>
      <c r="D916" s="188"/>
    </row>
    <row r="917" spans="1:4" ht="15.75" customHeight="1">
      <c r="A917" s="187"/>
      <c r="B917" s="188"/>
      <c r="C917" s="188"/>
      <c r="D917" s="188"/>
    </row>
    <row r="918" spans="1:4" ht="15.75" customHeight="1">
      <c r="A918" s="187"/>
      <c r="B918" s="188"/>
      <c r="C918" s="188"/>
      <c r="D918" s="188"/>
    </row>
    <row r="919" spans="1:4" ht="15.75" customHeight="1">
      <c r="A919" s="187"/>
      <c r="B919" s="188"/>
      <c r="C919" s="188"/>
      <c r="D919" s="188"/>
    </row>
    <row r="920" spans="1:4" ht="15.75" customHeight="1">
      <c r="A920" s="187"/>
      <c r="B920" s="188"/>
      <c r="C920" s="188"/>
      <c r="D920" s="188"/>
    </row>
    <row r="921" spans="1:4" ht="15.75" customHeight="1">
      <c r="A921" s="187"/>
      <c r="B921" s="188"/>
      <c r="C921" s="188"/>
      <c r="D921" s="188"/>
    </row>
    <row r="922" spans="1:4" ht="15.75" customHeight="1">
      <c r="A922" s="187"/>
      <c r="B922" s="188"/>
      <c r="C922" s="188"/>
      <c r="D922" s="188"/>
    </row>
    <row r="923" spans="1:4" ht="15.75" customHeight="1">
      <c r="A923" s="187"/>
      <c r="B923" s="188"/>
      <c r="C923" s="188"/>
      <c r="D923" s="188"/>
    </row>
    <row r="924" spans="1:4" ht="15.75" customHeight="1">
      <c r="A924" s="187"/>
      <c r="B924" s="188"/>
      <c r="C924" s="188"/>
      <c r="D924" s="188"/>
    </row>
    <row r="925" spans="1:4" ht="15.75" customHeight="1">
      <c r="A925" s="187"/>
      <c r="B925" s="188"/>
      <c r="C925" s="188"/>
      <c r="D925" s="188"/>
    </row>
    <row r="926" spans="1:4" ht="15.75" customHeight="1">
      <c r="A926" s="187"/>
      <c r="B926" s="188"/>
      <c r="C926" s="188"/>
      <c r="D926" s="188"/>
    </row>
    <row r="927" spans="1:4" ht="15.75" customHeight="1">
      <c r="A927" s="187"/>
      <c r="B927" s="188"/>
      <c r="C927" s="188"/>
      <c r="D927" s="188"/>
    </row>
    <row r="928" spans="1:4" ht="15.75" customHeight="1">
      <c r="A928" s="187"/>
      <c r="B928" s="188"/>
      <c r="C928" s="188"/>
      <c r="D928" s="188"/>
    </row>
    <row r="929" spans="1:4" ht="15.75" customHeight="1">
      <c r="A929" s="187"/>
      <c r="B929" s="188"/>
      <c r="C929" s="188"/>
      <c r="D929" s="188"/>
    </row>
    <row r="930" spans="1:4" ht="15.75" customHeight="1">
      <c r="A930" s="187"/>
      <c r="B930" s="188"/>
      <c r="C930" s="188"/>
      <c r="D930" s="188"/>
    </row>
    <row r="931" spans="1:4" ht="15.75" customHeight="1">
      <c r="A931" s="187"/>
      <c r="B931" s="188"/>
      <c r="C931" s="188"/>
      <c r="D931" s="188"/>
    </row>
    <row r="932" spans="1:4" ht="15.75" customHeight="1">
      <c r="A932" s="187"/>
      <c r="B932" s="188"/>
      <c r="C932" s="188"/>
      <c r="D932" s="188"/>
    </row>
    <row r="933" spans="1:4" ht="15.75" customHeight="1">
      <c r="A933" s="187"/>
      <c r="B933" s="188"/>
      <c r="C933" s="188"/>
      <c r="D933" s="188"/>
    </row>
    <row r="934" spans="1:4" ht="15.75" customHeight="1">
      <c r="A934" s="187"/>
      <c r="B934" s="188"/>
      <c r="C934" s="188"/>
      <c r="D934" s="188"/>
    </row>
    <row r="935" spans="1:4" ht="15.75" customHeight="1">
      <c r="A935" s="187"/>
      <c r="B935" s="188"/>
      <c r="C935" s="188"/>
      <c r="D935" s="188"/>
    </row>
    <row r="936" spans="1:4" ht="15.75" customHeight="1">
      <c r="A936" s="187"/>
      <c r="B936" s="188"/>
      <c r="C936" s="188"/>
      <c r="D936" s="188"/>
    </row>
    <row r="937" spans="1:4" ht="15.75" customHeight="1">
      <c r="A937" s="187"/>
      <c r="B937" s="188"/>
      <c r="C937" s="188"/>
      <c r="D937" s="188"/>
    </row>
    <row r="938" spans="1:4" ht="15.75" customHeight="1">
      <c r="A938" s="187"/>
      <c r="B938" s="188"/>
      <c r="C938" s="188"/>
      <c r="D938" s="188"/>
    </row>
    <row r="939" spans="1:4" ht="15.75" customHeight="1">
      <c r="A939" s="187"/>
      <c r="B939" s="188"/>
      <c r="C939" s="188"/>
      <c r="D939" s="188"/>
    </row>
    <row r="940" spans="1:4" ht="15.75" customHeight="1">
      <c r="A940" s="187"/>
      <c r="B940" s="188"/>
      <c r="C940" s="188"/>
      <c r="D940" s="188"/>
    </row>
    <row r="941" spans="1:4" ht="15.75" customHeight="1">
      <c r="A941" s="187"/>
      <c r="B941" s="188"/>
      <c r="C941" s="188"/>
      <c r="D941" s="188"/>
    </row>
    <row r="942" spans="1:4" ht="15.75" customHeight="1">
      <c r="A942" s="187"/>
      <c r="B942" s="188"/>
      <c r="C942" s="188"/>
      <c r="D942" s="188"/>
    </row>
    <row r="943" spans="1:4" ht="15.75" customHeight="1">
      <c r="A943" s="187"/>
      <c r="B943" s="188"/>
      <c r="C943" s="188"/>
      <c r="D943" s="188"/>
    </row>
    <row r="944" spans="1:4" ht="15.75" customHeight="1">
      <c r="A944" s="187"/>
      <c r="B944" s="188"/>
      <c r="C944" s="188"/>
      <c r="D944" s="188"/>
    </row>
    <row r="945" spans="1:4" ht="15.75" customHeight="1">
      <c r="A945" s="187"/>
      <c r="B945" s="188"/>
      <c r="C945" s="188"/>
      <c r="D945" s="188"/>
    </row>
    <row r="946" spans="1:4" ht="15.75" customHeight="1">
      <c r="A946" s="187"/>
      <c r="B946" s="188"/>
      <c r="C946" s="188"/>
      <c r="D946" s="188"/>
    </row>
    <row r="947" spans="1:4" ht="15.75" customHeight="1">
      <c r="A947" s="187"/>
      <c r="B947" s="188"/>
      <c r="C947" s="188"/>
      <c r="D947" s="188"/>
    </row>
    <row r="948" spans="1:4" ht="15.75" customHeight="1">
      <c r="A948" s="187"/>
      <c r="B948" s="188"/>
      <c r="C948" s="188"/>
      <c r="D948" s="188"/>
    </row>
    <row r="949" spans="1:4" ht="15.75" customHeight="1">
      <c r="A949" s="187"/>
      <c r="B949" s="188"/>
      <c r="C949" s="188"/>
      <c r="D949" s="188"/>
    </row>
    <row r="950" spans="1:4" ht="15.75" customHeight="1">
      <c r="A950" s="187"/>
      <c r="B950" s="188"/>
      <c r="C950" s="188"/>
      <c r="D950" s="188"/>
    </row>
    <row r="951" spans="1:4" ht="15.75" customHeight="1">
      <c r="A951" s="187"/>
      <c r="B951" s="188"/>
      <c r="C951" s="188"/>
      <c r="D951" s="188"/>
    </row>
    <row r="952" spans="1:4" ht="15.75" customHeight="1">
      <c r="A952" s="187"/>
      <c r="B952" s="188"/>
      <c r="C952" s="188"/>
      <c r="D952" s="188"/>
    </row>
    <row r="953" spans="1:4" ht="15.75" customHeight="1">
      <c r="A953" s="187"/>
      <c r="B953" s="188"/>
      <c r="C953" s="188"/>
      <c r="D953" s="188"/>
    </row>
    <row r="954" spans="1:4" ht="15.75" customHeight="1">
      <c r="A954" s="187"/>
      <c r="B954" s="188"/>
      <c r="C954" s="188"/>
      <c r="D954" s="188"/>
    </row>
    <row r="955" spans="1:4" ht="15.75" customHeight="1">
      <c r="A955" s="187"/>
      <c r="B955" s="188"/>
      <c r="C955" s="188"/>
      <c r="D955" s="188"/>
    </row>
    <row r="956" spans="1:4" ht="15.75" customHeight="1">
      <c r="A956" s="187"/>
      <c r="B956" s="188"/>
      <c r="C956" s="188"/>
      <c r="D956" s="188"/>
    </row>
    <row r="957" spans="1:4" ht="15.75" customHeight="1">
      <c r="A957" s="187"/>
      <c r="B957" s="188"/>
      <c r="C957" s="188"/>
      <c r="D957" s="188"/>
    </row>
    <row r="958" spans="1:4" ht="15.75" customHeight="1">
      <c r="A958" s="187"/>
      <c r="B958" s="188"/>
      <c r="C958" s="188"/>
      <c r="D958" s="188"/>
    </row>
    <row r="959" spans="1:4" ht="15.75" customHeight="1">
      <c r="A959" s="187"/>
      <c r="B959" s="188"/>
      <c r="C959" s="188"/>
      <c r="D959" s="188"/>
    </row>
    <row r="960" spans="1:4" ht="15.75" customHeight="1">
      <c r="A960" s="187"/>
      <c r="B960" s="188"/>
      <c r="C960" s="188"/>
      <c r="D960" s="188"/>
    </row>
    <row r="961" spans="1:4" ht="15.75" customHeight="1">
      <c r="A961" s="187"/>
      <c r="B961" s="188"/>
      <c r="C961" s="188"/>
      <c r="D961" s="188"/>
    </row>
    <row r="962" spans="1:4" ht="15.75" customHeight="1">
      <c r="A962" s="187"/>
      <c r="B962" s="188"/>
      <c r="C962" s="188"/>
      <c r="D962" s="188"/>
    </row>
    <row r="963" spans="1:4" ht="15.75" customHeight="1">
      <c r="A963" s="187"/>
      <c r="B963" s="188"/>
      <c r="C963" s="188"/>
      <c r="D963" s="188"/>
    </row>
    <row r="964" spans="1:4" ht="15.75" customHeight="1">
      <c r="A964" s="187"/>
      <c r="B964" s="188"/>
      <c r="C964" s="188"/>
      <c r="D964" s="188"/>
    </row>
    <row r="965" spans="1:4" ht="15.75" customHeight="1">
      <c r="A965" s="187"/>
      <c r="B965" s="188"/>
      <c r="C965" s="188"/>
      <c r="D965" s="188"/>
    </row>
    <row r="966" spans="1:4" ht="15.75" customHeight="1">
      <c r="A966" s="187"/>
      <c r="B966" s="188"/>
      <c r="C966" s="188"/>
      <c r="D966" s="188"/>
    </row>
    <row r="967" spans="1:4" ht="15.75" customHeight="1">
      <c r="A967" s="187"/>
      <c r="B967" s="188"/>
      <c r="C967" s="188"/>
      <c r="D967" s="188"/>
    </row>
    <row r="968" spans="1:4" ht="15.75" customHeight="1">
      <c r="A968" s="187"/>
      <c r="B968" s="188"/>
      <c r="C968" s="188"/>
      <c r="D968" s="188"/>
    </row>
    <row r="969" spans="1:4" ht="15.75" customHeight="1">
      <c r="A969" s="187"/>
      <c r="B969" s="188"/>
      <c r="C969" s="188"/>
      <c r="D969" s="188"/>
    </row>
    <row r="970" spans="1:4" ht="15.75" customHeight="1">
      <c r="A970" s="187"/>
      <c r="B970" s="188"/>
      <c r="C970" s="188"/>
      <c r="D970" s="188"/>
    </row>
    <row r="971" spans="1:4" ht="15.75" customHeight="1">
      <c r="A971" s="187"/>
      <c r="B971" s="188"/>
      <c r="C971" s="188"/>
      <c r="D971" s="188"/>
    </row>
    <row r="972" spans="1:4" ht="15.75" customHeight="1">
      <c r="A972" s="187"/>
      <c r="B972" s="188"/>
      <c r="C972" s="188"/>
      <c r="D972" s="188"/>
    </row>
    <row r="973" spans="1:4" ht="15.75" customHeight="1">
      <c r="A973" s="187"/>
      <c r="B973" s="188"/>
      <c r="C973" s="188"/>
      <c r="D973" s="188"/>
    </row>
    <row r="974" spans="1:4" ht="15.75" customHeight="1">
      <c r="A974" s="187"/>
      <c r="B974" s="188"/>
      <c r="C974" s="188"/>
      <c r="D974" s="188"/>
    </row>
    <row r="975" spans="1:4" ht="15.75" customHeight="1">
      <c r="A975" s="187"/>
      <c r="B975" s="188"/>
      <c r="C975" s="188"/>
      <c r="D975" s="188"/>
    </row>
    <row r="976" spans="1:4" ht="15.75" customHeight="1">
      <c r="A976" s="187"/>
      <c r="B976" s="188"/>
      <c r="C976" s="188"/>
      <c r="D976" s="188"/>
    </row>
    <row r="977" spans="1:4" ht="15.75" customHeight="1">
      <c r="A977" s="187"/>
      <c r="B977" s="188"/>
      <c r="C977" s="188"/>
      <c r="D977" s="188"/>
    </row>
    <row r="978" spans="1:4" ht="15.75" customHeight="1">
      <c r="A978" s="187"/>
      <c r="B978" s="188"/>
      <c r="C978" s="188"/>
      <c r="D978" s="188"/>
    </row>
    <row r="979" spans="1:4" ht="15.75" customHeight="1">
      <c r="A979" s="187"/>
      <c r="B979" s="188"/>
      <c r="C979" s="188"/>
      <c r="D979" s="188"/>
    </row>
    <row r="980" spans="1:4" ht="15.75" customHeight="1">
      <c r="A980" s="187"/>
      <c r="B980" s="188"/>
      <c r="C980" s="188"/>
      <c r="D980" s="188"/>
    </row>
    <row r="981" spans="1:4" ht="15.75" customHeight="1">
      <c r="A981" s="187"/>
      <c r="B981" s="188"/>
      <c r="C981" s="188"/>
      <c r="D981" s="188"/>
    </row>
    <row r="982" spans="1:4" ht="15.75" customHeight="1">
      <c r="A982" s="187"/>
      <c r="B982" s="188"/>
      <c r="C982" s="188"/>
      <c r="D982" s="188"/>
    </row>
    <row r="983" spans="1:4" ht="15.75" customHeight="1">
      <c r="A983" s="187"/>
      <c r="B983" s="188"/>
      <c r="C983" s="188"/>
      <c r="D983" s="188"/>
    </row>
    <row r="984" spans="1:4" ht="15.75" customHeight="1">
      <c r="A984" s="187"/>
      <c r="B984" s="188"/>
      <c r="C984" s="188"/>
      <c r="D984" s="188"/>
    </row>
    <row r="985" spans="1:4" ht="15.75" customHeight="1">
      <c r="A985" s="187"/>
      <c r="B985" s="188"/>
      <c r="C985" s="188"/>
      <c r="D985" s="188"/>
    </row>
    <row r="986" spans="1:4" ht="15.75" customHeight="1">
      <c r="A986" s="187"/>
      <c r="B986" s="188"/>
      <c r="C986" s="188"/>
      <c r="D986" s="188"/>
    </row>
    <row r="987" spans="1:4" ht="15.75" customHeight="1">
      <c r="A987" s="187"/>
      <c r="B987" s="188"/>
      <c r="C987" s="188"/>
      <c r="D987" s="188"/>
    </row>
    <row r="988" spans="1:4" ht="15.75" customHeight="1">
      <c r="A988" s="187"/>
      <c r="B988" s="188"/>
      <c r="C988" s="188"/>
      <c r="D988" s="188"/>
    </row>
    <row r="989" spans="1:4" ht="15.75" customHeight="1">
      <c r="A989" s="187"/>
      <c r="B989" s="188"/>
      <c r="C989" s="188"/>
      <c r="D989" s="188"/>
    </row>
    <row r="990" spans="1:4" ht="15.75" customHeight="1">
      <c r="A990" s="187"/>
      <c r="B990" s="188"/>
      <c r="C990" s="188"/>
      <c r="D990" s="188"/>
    </row>
    <row r="991" spans="1:4" ht="15.75" customHeight="1">
      <c r="A991" s="187"/>
      <c r="B991" s="188"/>
      <c r="C991" s="188"/>
      <c r="D991" s="188"/>
    </row>
    <row r="992" spans="1:4" ht="15.75" customHeight="1">
      <c r="A992" s="187"/>
      <c r="B992" s="188"/>
      <c r="C992" s="188"/>
      <c r="D992" s="188"/>
    </row>
    <row r="993" spans="1:4" ht="15.75" customHeight="1">
      <c r="A993" s="187"/>
      <c r="B993" s="188"/>
      <c r="C993" s="188"/>
      <c r="D993" s="188"/>
    </row>
    <row r="994" spans="1:4" ht="15.75" customHeight="1">
      <c r="A994" s="187"/>
      <c r="B994" s="188"/>
      <c r="C994" s="188"/>
      <c r="D994" s="188"/>
    </row>
    <row r="995" spans="1:4" ht="15.75" customHeight="1">
      <c r="A995" s="187"/>
      <c r="B995" s="188"/>
      <c r="C995" s="188"/>
      <c r="D995" s="188"/>
    </row>
    <row r="996" spans="1:4" ht="15.75" customHeight="1">
      <c r="A996" s="187"/>
      <c r="B996" s="188"/>
      <c r="C996" s="188"/>
      <c r="D996" s="188"/>
    </row>
    <row r="997" spans="1:4" ht="15.75" customHeight="1">
      <c r="A997" s="187"/>
      <c r="B997" s="188"/>
      <c r="C997" s="188"/>
      <c r="D997" s="188"/>
    </row>
    <row r="998" spans="1:4" ht="15.75" customHeight="1">
      <c r="A998" s="187"/>
      <c r="B998" s="188"/>
      <c r="C998" s="188"/>
      <c r="D998" s="188"/>
    </row>
    <row r="999" spans="1:4" ht="15.75" customHeight="1">
      <c r="A999" s="187"/>
      <c r="B999" s="188"/>
      <c r="C999" s="188"/>
      <c r="D999" s="188"/>
    </row>
    <row r="1000" spans="1:4" ht="15.75" customHeight="1">
      <c r="A1000" s="187"/>
      <c r="B1000" s="188"/>
      <c r="C1000" s="188"/>
      <c r="D1000" s="188"/>
    </row>
  </sheetData>
  <mergeCells count="1">
    <mergeCell ref="A1:G1"/>
  </mergeCells>
  <pageMargins left="0" right="0" top="0.74803149606299213" bottom="0.74803149606299213" header="0" footer="0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showGridLines="0" workbookViewId="0"/>
  </sheetViews>
  <sheetFormatPr defaultColWidth="14.42578125" defaultRowHeight="15" customHeight="1"/>
  <cols>
    <col min="1" max="1" width="4.42578125" customWidth="1"/>
    <col min="2" max="2" width="5.7109375" customWidth="1"/>
    <col min="3" max="3" width="44.7109375" customWidth="1"/>
    <col min="4" max="8" width="15.28515625" customWidth="1"/>
    <col min="9" max="10" width="25.28515625" hidden="1" customWidth="1"/>
    <col min="11" max="26" width="8.7109375" customWidth="1"/>
  </cols>
  <sheetData>
    <row r="1" spans="1:26" ht="18">
      <c r="A1" s="196"/>
      <c r="B1" s="196"/>
      <c r="C1" s="196"/>
      <c r="D1" s="196"/>
      <c r="E1" s="196"/>
      <c r="F1" s="196"/>
      <c r="G1" s="196"/>
      <c r="H1" s="196"/>
      <c r="I1" s="196"/>
      <c r="J1" s="196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</row>
    <row r="2" spans="1:26">
      <c r="A2" s="327" t="s">
        <v>3090</v>
      </c>
      <c r="B2" s="309"/>
      <c r="C2" s="309"/>
      <c r="D2" s="309"/>
      <c r="E2" s="309"/>
      <c r="F2" s="309"/>
      <c r="G2" s="309"/>
      <c r="H2" s="309"/>
      <c r="I2" s="197"/>
      <c r="J2" s="197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</row>
    <row r="3" spans="1:26" ht="18">
      <c r="A3" s="196"/>
      <c r="B3" s="196"/>
      <c r="C3" s="196"/>
      <c r="D3" s="196"/>
      <c r="E3" s="196"/>
      <c r="F3" s="196"/>
      <c r="G3" s="196"/>
      <c r="H3" s="196"/>
      <c r="I3" s="198"/>
      <c r="J3" s="198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</row>
    <row r="4" spans="1:26" ht="15.75">
      <c r="A4" s="327" t="s">
        <v>3228</v>
      </c>
      <c r="B4" s="309"/>
      <c r="C4" s="309"/>
      <c r="D4" s="309"/>
      <c r="E4" s="309"/>
      <c r="F4" s="309"/>
      <c r="G4" s="309"/>
      <c r="H4" s="309"/>
      <c r="I4" s="150"/>
      <c r="J4" s="150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</row>
    <row r="5" spans="1:26" ht="18">
      <c r="A5" s="196"/>
      <c r="B5" s="196"/>
      <c r="C5" s="196"/>
      <c r="D5" s="196"/>
      <c r="E5" s="196"/>
      <c r="F5" s="196"/>
      <c r="G5" s="196"/>
      <c r="H5" s="196"/>
      <c r="I5" s="198"/>
      <c r="J5" s="198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</row>
    <row r="6" spans="1:26" ht="15.75">
      <c r="A6" s="327" t="s">
        <v>3229</v>
      </c>
      <c r="B6" s="309"/>
      <c r="C6" s="309"/>
      <c r="D6" s="309"/>
      <c r="E6" s="309"/>
      <c r="F6" s="309"/>
      <c r="G6" s="309"/>
      <c r="H6" s="309"/>
      <c r="I6" s="151"/>
      <c r="J6" s="151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</row>
    <row r="7" spans="1:26" ht="18">
      <c r="A7" s="196"/>
      <c r="B7" s="196"/>
      <c r="C7" s="196"/>
      <c r="D7" s="196"/>
      <c r="E7" s="196"/>
      <c r="F7" s="196"/>
      <c r="G7" s="196"/>
      <c r="H7" s="196"/>
      <c r="I7" s="198"/>
      <c r="J7" s="198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</row>
    <row r="8" spans="1:26" ht="25.5">
      <c r="A8" s="328" t="s">
        <v>3093</v>
      </c>
      <c r="B8" s="323"/>
      <c r="C8" s="324"/>
      <c r="D8" s="199" t="s">
        <v>57</v>
      </c>
      <c r="E8" s="199" t="s">
        <v>58</v>
      </c>
      <c r="F8" s="200" t="s">
        <v>59</v>
      </c>
      <c r="G8" s="200" t="s">
        <v>60</v>
      </c>
      <c r="H8" s="200" t="s">
        <v>61</v>
      </c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</row>
    <row r="9" spans="1:26">
      <c r="A9" s="329">
        <v>1</v>
      </c>
      <c r="B9" s="323"/>
      <c r="C9" s="324"/>
      <c r="D9" s="201">
        <v>2</v>
      </c>
      <c r="E9" s="201">
        <v>3</v>
      </c>
      <c r="F9" s="201">
        <v>4</v>
      </c>
      <c r="G9" s="201">
        <v>5</v>
      </c>
      <c r="H9" s="201">
        <v>6</v>
      </c>
      <c r="I9" s="202"/>
      <c r="J9" s="202"/>
      <c r="K9" s="202"/>
      <c r="L9" s="202"/>
      <c r="M9" s="202"/>
      <c r="N9" s="202"/>
      <c r="O9" s="202"/>
      <c r="P9" s="202"/>
      <c r="Q9" s="202"/>
      <c r="R9" s="202"/>
      <c r="S9" s="202"/>
      <c r="T9" s="202"/>
      <c r="U9" s="202"/>
      <c r="V9" s="202"/>
      <c r="W9" s="202"/>
      <c r="X9" s="202"/>
      <c r="Y9" s="202"/>
      <c r="Z9" s="202"/>
    </row>
    <row r="10" spans="1:26">
      <c r="A10" s="203">
        <v>8</v>
      </c>
      <c r="B10" s="203"/>
      <c r="C10" s="203" t="s">
        <v>3230</v>
      </c>
      <c r="D10" s="204">
        <f>SUM(D11:D14)</f>
        <v>0</v>
      </c>
      <c r="E10" s="204">
        <f>SUM(E11:E14)</f>
        <v>0</v>
      </c>
      <c r="F10" s="204">
        <f>SUM(F11:F14)</f>
        <v>0</v>
      </c>
      <c r="G10" s="204">
        <f>SUM(G11:G14)</f>
        <v>0</v>
      </c>
      <c r="H10" s="204">
        <f>SUM(H11:H14)</f>
        <v>0</v>
      </c>
      <c r="I10" s="158" t="str">
        <f>'OPĆI DIO'!$C$1</f>
        <v>3041 INSTITUT RUĐER BOŠKOVIĆ</v>
      </c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58"/>
      <c r="Z10" s="158"/>
    </row>
    <row r="11" spans="1:26">
      <c r="A11" s="203"/>
      <c r="B11" s="205">
        <v>81</v>
      </c>
      <c r="C11" s="205" t="s">
        <v>3231</v>
      </c>
      <c r="D11" s="206"/>
      <c r="E11" s="206"/>
      <c r="F11" s="163">
        <f>SUMIF('Unos prihoda i primitaka'!$L$3:$L$501,$B11,'Unos prihoda i primitaka'!G$3:G$501)</f>
        <v>0</v>
      </c>
      <c r="G11" s="163">
        <f>SUMIF('Unos prihoda i primitaka'!$L$3:$L$501,$B11,'Unos prihoda i primitaka'!H$3:H$501)</f>
        <v>0</v>
      </c>
      <c r="H11" s="163">
        <f>SUMIF('Unos prihoda i primitaka'!$L$3:$L$501,$B11,'Unos prihoda i primitaka'!I$3:I$501)</f>
        <v>0</v>
      </c>
      <c r="I11" s="158" t="str">
        <f>'OPĆI DIO'!$C$1</f>
        <v>3041 INSTITUT RUĐER BOŠKOVIĆ</v>
      </c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</row>
    <row r="12" spans="1:26">
      <c r="A12" s="203"/>
      <c r="B12" s="205">
        <v>82</v>
      </c>
      <c r="C12" s="205" t="s">
        <v>3232</v>
      </c>
      <c r="D12" s="206"/>
      <c r="E12" s="206"/>
      <c r="F12" s="163">
        <f>SUMIF('Unos prihoda i primitaka'!$L$3:$L$501,$B12,'Unos prihoda i primitaka'!G$3:G$501)</f>
        <v>0</v>
      </c>
      <c r="G12" s="163">
        <f>SUMIF('Unos prihoda i primitaka'!$L$3:$L$501,$B12,'Unos prihoda i primitaka'!H$3:H$501)</f>
        <v>0</v>
      </c>
      <c r="H12" s="163">
        <f>SUMIF('Unos prihoda i primitaka'!$L$3:$L$501,$B12,'Unos prihoda i primitaka'!I$3:I$501)</f>
        <v>0</v>
      </c>
      <c r="I12" s="158" t="str">
        <f>'OPĆI DIO'!$C$1</f>
        <v>3041 INSTITUT RUĐER BOŠKOVIĆ</v>
      </c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</row>
    <row r="13" spans="1:26">
      <c r="A13" s="203"/>
      <c r="B13" s="205">
        <v>83</v>
      </c>
      <c r="C13" s="205" t="s">
        <v>3233</v>
      </c>
      <c r="D13" s="206"/>
      <c r="E13" s="206"/>
      <c r="F13" s="163">
        <f>SUMIF('Unos prihoda i primitaka'!$L$3:$L$501,$B13,'Unos prihoda i primitaka'!G$3:G$501)</f>
        <v>0</v>
      </c>
      <c r="G13" s="163">
        <f>SUMIF('Unos prihoda i primitaka'!$L$3:$L$501,$B13,'Unos prihoda i primitaka'!H$3:H$501)</f>
        <v>0</v>
      </c>
      <c r="H13" s="163">
        <f>SUMIF('Unos prihoda i primitaka'!$L$3:$L$501,$B13,'Unos prihoda i primitaka'!I$3:I$501)</f>
        <v>0</v>
      </c>
      <c r="I13" s="158" t="str">
        <f>'OPĆI DIO'!$C$1</f>
        <v>3041 INSTITUT RUĐER BOŠKOVIĆ</v>
      </c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</row>
    <row r="14" spans="1:26">
      <c r="A14" s="203"/>
      <c r="B14" s="205">
        <v>84</v>
      </c>
      <c r="C14" s="205" t="s">
        <v>3234</v>
      </c>
      <c r="D14" s="206"/>
      <c r="E14" s="206"/>
      <c r="F14" s="163">
        <f>SUMIF('Unos prihoda i primitaka'!$L$3:$L$501,$B14,'Unos prihoda i primitaka'!G$3:G$501)</f>
        <v>0</v>
      </c>
      <c r="G14" s="163">
        <f>SUMIF('Unos prihoda i primitaka'!$L$3:$L$501,$B14,'Unos prihoda i primitaka'!H$3:H$501)</f>
        <v>0</v>
      </c>
      <c r="H14" s="163">
        <f>SUMIF('Unos prihoda i primitaka'!$L$3:$L$501,$B14,'Unos prihoda i primitaka'!I$3:I$501)</f>
        <v>0</v>
      </c>
      <c r="I14" s="158" t="str">
        <f>'OPĆI DIO'!$C$1</f>
        <v>3041 INSTITUT RUĐER BOŠKOVIĆ</v>
      </c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</row>
    <row r="15" spans="1:26">
      <c r="A15" s="207">
        <v>5</v>
      </c>
      <c r="B15" s="207"/>
      <c r="C15" s="208" t="s">
        <v>3235</v>
      </c>
      <c r="D15" s="204">
        <f>SUM(D16:D19)</f>
        <v>0</v>
      </c>
      <c r="E15" s="204">
        <f>SUM(E16:E19)</f>
        <v>0</v>
      </c>
      <c r="F15" s="204">
        <f>SUM(F16:F19)</f>
        <v>0</v>
      </c>
      <c r="G15" s="204">
        <f>SUM(G16:G19)</f>
        <v>0</v>
      </c>
      <c r="H15" s="204">
        <f>SUM(H16:H19)</f>
        <v>0</v>
      </c>
      <c r="I15" s="158" t="str">
        <f>'OPĆI DIO'!$C$1</f>
        <v>3041 INSTITUT RUĐER BOŠKOVIĆ</v>
      </c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Z15" s="158"/>
    </row>
    <row r="16" spans="1:26">
      <c r="A16" s="205"/>
      <c r="B16" s="205">
        <v>51</v>
      </c>
      <c r="C16" s="209" t="s">
        <v>3236</v>
      </c>
      <c r="D16" s="206"/>
      <c r="E16" s="206"/>
      <c r="F16" s="169">
        <f>SUMIF('Unos rashoda i izdataka'!$P$3:$P$501,$B16,'Unos rashoda i izdataka'!J$3:J$501)+SUMIF('Unos rashoda P4'!$S$3:$S$501,$B16,'Unos rashoda P4'!H$3:H$501)</f>
        <v>0</v>
      </c>
      <c r="G16" s="169">
        <f>SUMIF('Unos rashoda i izdataka'!$P$3:$P$501,$B16,'Unos rashoda i izdataka'!K$3:K$501)+SUMIF('Unos rashoda P4'!$S$3:$S$501,$B16,'Unos rashoda P4'!I$3:I$501)</f>
        <v>0</v>
      </c>
      <c r="H16" s="169">
        <f>SUMIF('Unos rashoda i izdataka'!$P$3:$P$501,$B16,'Unos rashoda i izdataka'!L$3:L$501)+SUMIF('Unos rashoda P4'!$S$3:$S$501,$B16,'Unos rashoda P4'!J$3:J$501)</f>
        <v>0</v>
      </c>
      <c r="I16" s="158" t="str">
        <f>'OPĆI DIO'!$C$1</f>
        <v>3041 INSTITUT RUĐER BOŠKOVIĆ</v>
      </c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</row>
    <row r="17" spans="1:26" ht="25.5">
      <c r="A17" s="205"/>
      <c r="B17" s="205">
        <v>54</v>
      </c>
      <c r="C17" s="209" t="s">
        <v>3237</v>
      </c>
      <c r="D17" s="206"/>
      <c r="E17" s="206"/>
      <c r="F17" s="169">
        <f>SUMIF('Unos rashoda i izdataka'!$P$3:$P$501,$B17,'Unos rashoda i izdataka'!J$3:J$501)+SUMIF('Unos rashoda P4'!$S$3:$S$501,$B17,'Unos rashoda P4'!H$3:H$501)</f>
        <v>0</v>
      </c>
      <c r="G17" s="169">
        <f>SUMIF('Unos rashoda i izdataka'!$P$3:$P$501,$B17,'Unos rashoda i izdataka'!K$3:K$501)+SUMIF('Unos rashoda P4'!$S$3:$S$501,$B17,'Unos rashoda P4'!I$3:I$501)</f>
        <v>0</v>
      </c>
      <c r="H17" s="169">
        <f>SUMIF('Unos rashoda i izdataka'!$P$3:$P$501,$B17,'Unos rashoda i izdataka'!L$3:L$501)+SUMIF('Unos rashoda P4'!$S$3:$S$501,$B17,'Unos rashoda P4'!J$3:J$501)</f>
        <v>0</v>
      </c>
      <c r="I17" s="158" t="str">
        <f>'OPĆI DIO'!$C$1</f>
        <v>3041 INSTITUT RUĐER BOŠKOVIĆ</v>
      </c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</row>
    <row r="18" spans="1:26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</row>
    <row r="19" spans="1:26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</row>
    <row r="20" spans="1:26">
      <c r="A20" s="59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</row>
    <row r="21" spans="1:26" ht="15.75" customHeight="1">
      <c r="A21" s="59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</row>
    <row r="22" spans="1:26" ht="15.75" customHeight="1">
      <c r="A22" s="59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</row>
    <row r="23" spans="1:26" ht="15.75" customHeight="1">
      <c r="A23" s="59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</row>
    <row r="24" spans="1:26" ht="15.75" customHeight="1">
      <c r="A24" s="59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</row>
    <row r="25" spans="1:26" ht="15.75" customHeight="1">
      <c r="A25" s="59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</row>
    <row r="26" spans="1:26" ht="15.75" customHeight="1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</row>
    <row r="27" spans="1:26" ht="15.75" customHeight="1">
      <c r="A27" s="59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</row>
    <row r="28" spans="1:26" ht="15.75" customHeight="1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</row>
    <row r="29" spans="1:26" ht="15.75" customHeight="1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</row>
    <row r="30" spans="1:26" ht="15.75" customHeight="1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</row>
    <row r="31" spans="1:26" ht="15.75" customHeight="1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</row>
    <row r="32" spans="1:26" ht="15.75" customHeight="1">
      <c r="A32" s="59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</row>
    <row r="33" spans="1:26" ht="15.75" customHeight="1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</row>
    <row r="34" spans="1:26" ht="15.75" customHeight="1">
      <c r="A34" s="59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</row>
    <row r="35" spans="1:26" ht="15.75" customHeight="1">
      <c r="A35" s="59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</row>
    <row r="36" spans="1:26" ht="15.75" customHeight="1">
      <c r="A36" s="59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</row>
    <row r="37" spans="1:26" ht="15.75" customHeight="1">
      <c r="A37" s="59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</row>
    <row r="38" spans="1:26" ht="15.75" customHeight="1">
      <c r="A38" s="59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</row>
    <row r="39" spans="1:26" ht="15.75" customHeight="1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</row>
    <row r="40" spans="1:26" ht="15.75" customHeight="1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</row>
    <row r="41" spans="1:26" ht="15.75" customHeight="1">
      <c r="A41" s="59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</row>
    <row r="42" spans="1:26" ht="15.75" customHeight="1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</row>
    <row r="43" spans="1:26" ht="15.75" customHeight="1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</row>
    <row r="44" spans="1:26" ht="15.75" customHeight="1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</row>
    <row r="45" spans="1:26" ht="15.75" customHeight="1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</row>
    <row r="46" spans="1:26" ht="15.75" customHeight="1">
      <c r="A46" s="59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</row>
    <row r="47" spans="1:26" ht="15.75" customHeight="1">
      <c r="A47" s="59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</row>
    <row r="48" spans="1:26" ht="15.75" customHeight="1">
      <c r="A48" s="59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</row>
    <row r="49" spans="1:26" ht="15.75" customHeight="1">
      <c r="A49" s="59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</row>
    <row r="50" spans="1:26" ht="15.75" customHeight="1">
      <c r="A50" s="5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</row>
    <row r="51" spans="1:26" ht="15.75" customHeight="1">
      <c r="A51" s="59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</row>
    <row r="52" spans="1:26" ht="15.75" customHeight="1">
      <c r="A52" s="59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</row>
    <row r="53" spans="1:26" ht="15.75" customHeight="1">
      <c r="A53" s="59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</row>
    <row r="54" spans="1:26" ht="15.75" customHeight="1">
      <c r="A54" s="59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</row>
    <row r="55" spans="1:26" ht="15.75" customHeight="1">
      <c r="A55" s="59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</row>
    <row r="56" spans="1:26" ht="15.75" customHeight="1">
      <c r="A56" s="59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</row>
    <row r="57" spans="1:26" ht="15.75" customHeight="1">
      <c r="A57" s="59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</row>
    <row r="58" spans="1:26" ht="15.75" customHeight="1">
      <c r="A58" s="59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</row>
    <row r="59" spans="1:26" ht="15.75" customHeight="1">
      <c r="A59" s="59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</row>
    <row r="60" spans="1:26" ht="15.75" customHeight="1">
      <c r="A60" s="59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</row>
    <row r="61" spans="1:26" ht="15.75" customHeight="1">
      <c r="A61" s="59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</row>
    <row r="62" spans="1:26" ht="15.75" customHeight="1">
      <c r="A62" s="59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</row>
    <row r="63" spans="1:26" ht="15.75" customHeight="1">
      <c r="A63" s="59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</row>
    <row r="64" spans="1:26" ht="15.75" customHeight="1">
      <c r="A64" s="59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</row>
    <row r="65" spans="1:26" ht="15.75" customHeight="1">
      <c r="A65" s="59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</row>
    <row r="66" spans="1:26" ht="15.75" customHeight="1">
      <c r="A66" s="59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</row>
    <row r="67" spans="1:26" ht="15.75" customHeight="1">
      <c r="A67" s="59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</row>
    <row r="68" spans="1:26" ht="15.75" customHeight="1">
      <c r="A68" s="59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</row>
    <row r="69" spans="1:26" ht="15.75" customHeight="1">
      <c r="A69" s="59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</row>
    <row r="70" spans="1:26" ht="15.75" customHeight="1">
      <c r="A70" s="59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</row>
    <row r="71" spans="1:26" ht="15.75" customHeight="1">
      <c r="A71" s="59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</row>
    <row r="72" spans="1:26" ht="15.75" customHeight="1">
      <c r="A72" s="59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</row>
    <row r="73" spans="1:26" ht="15.75" customHeight="1">
      <c r="A73" s="59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</row>
    <row r="74" spans="1:26" ht="15.75" customHeight="1">
      <c r="A74" s="59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</row>
    <row r="75" spans="1:26" ht="15.75" customHeight="1">
      <c r="A75" s="59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</row>
    <row r="76" spans="1:26" ht="15.75" customHeight="1">
      <c r="A76" s="59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</row>
    <row r="77" spans="1:26" ht="15.75" customHeight="1">
      <c r="A77" s="59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</row>
    <row r="78" spans="1:26" ht="15.75" customHeight="1">
      <c r="A78" s="59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</row>
    <row r="79" spans="1:26" ht="15.75" customHeight="1">
      <c r="A79" s="59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</row>
    <row r="80" spans="1:26" ht="15.75" customHeight="1">
      <c r="A80" s="59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</row>
    <row r="81" spans="1:26" ht="15.75" customHeight="1">
      <c r="A81" s="59"/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</row>
    <row r="82" spans="1:26" ht="15.75" customHeight="1">
      <c r="A82" s="59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</row>
    <row r="83" spans="1:26" ht="15.75" customHeight="1">
      <c r="A83" s="59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  <c r="Z83" s="59"/>
    </row>
    <row r="84" spans="1:26" ht="15.75" customHeight="1">
      <c r="A84" s="59"/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</row>
    <row r="85" spans="1:26" ht="15.75" customHeight="1">
      <c r="A85" s="59"/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</row>
    <row r="86" spans="1:26" ht="15.75" customHeight="1">
      <c r="A86" s="59"/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</row>
    <row r="87" spans="1:26" ht="15.75" customHeight="1">
      <c r="A87" s="59"/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</row>
    <row r="88" spans="1:26" ht="15.75" customHeight="1">
      <c r="A88" s="59"/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</row>
    <row r="89" spans="1:26" ht="15.75" customHeight="1">
      <c r="A89" s="59"/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</row>
    <row r="90" spans="1:26" ht="15.75" customHeight="1">
      <c r="A90" s="59"/>
      <c r="B90" s="59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  <c r="Z90" s="59"/>
    </row>
    <row r="91" spans="1:26" ht="15.75" customHeight="1">
      <c r="A91" s="59"/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</row>
    <row r="92" spans="1:26" ht="15.75" customHeight="1">
      <c r="A92" s="59"/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59"/>
      <c r="Z92" s="59"/>
    </row>
    <row r="93" spans="1:26" ht="15.75" customHeight="1">
      <c r="A93" s="59"/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  <c r="Z93" s="59"/>
    </row>
    <row r="94" spans="1:26" ht="15.75" customHeight="1">
      <c r="A94" s="59"/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</row>
    <row r="95" spans="1:26" ht="15.75" customHeight="1">
      <c r="A95" s="59"/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</row>
    <row r="96" spans="1:26" ht="15.75" customHeight="1">
      <c r="A96" s="59"/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</row>
    <row r="97" spans="1:26" ht="15.75" customHeight="1">
      <c r="A97" s="59"/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Z97" s="59"/>
    </row>
    <row r="98" spans="1:26" ht="15.75" customHeight="1">
      <c r="A98" s="59"/>
      <c r="B98" s="59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  <c r="Z98" s="59"/>
    </row>
    <row r="99" spans="1:26" ht="15.75" customHeight="1">
      <c r="A99" s="59"/>
      <c r="B99" s="5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Z99" s="59"/>
    </row>
    <row r="100" spans="1:26" ht="15.75" customHeight="1">
      <c r="A100" s="59"/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</row>
    <row r="101" spans="1:26" ht="15.75" customHeight="1">
      <c r="A101" s="59"/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Z101" s="59"/>
    </row>
    <row r="102" spans="1:26" ht="15.75" customHeight="1">
      <c r="A102" s="59"/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</row>
    <row r="103" spans="1:26" ht="15.75" customHeight="1">
      <c r="A103" s="59"/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  <c r="W103" s="59"/>
      <c r="X103" s="59"/>
      <c r="Y103" s="59"/>
      <c r="Z103" s="59"/>
    </row>
    <row r="104" spans="1:26" ht="15.75" customHeight="1">
      <c r="A104" s="59"/>
      <c r="B104" s="5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</row>
    <row r="105" spans="1:26" ht="15.75" customHeight="1">
      <c r="A105" s="59"/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</row>
    <row r="106" spans="1:26" ht="15.75" customHeight="1">
      <c r="A106" s="59"/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</row>
    <row r="107" spans="1:26" ht="15.75" customHeight="1">
      <c r="A107" s="59"/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</row>
    <row r="108" spans="1:26" ht="15.75" customHeight="1">
      <c r="A108" s="59"/>
      <c r="B108" s="59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</row>
    <row r="109" spans="1:26" ht="15.75" customHeight="1">
      <c r="A109" s="59"/>
      <c r="B109" s="5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</row>
    <row r="110" spans="1:26" ht="15.75" customHeight="1">
      <c r="A110" s="59"/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  <c r="Z110" s="59"/>
    </row>
    <row r="111" spans="1:26" ht="15.75" customHeight="1">
      <c r="A111" s="59"/>
      <c r="B111" s="59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  <c r="P111" s="59"/>
      <c r="Q111" s="59"/>
      <c r="R111" s="59"/>
      <c r="S111" s="59"/>
      <c r="T111" s="59"/>
      <c r="U111" s="59"/>
      <c r="V111" s="59"/>
      <c r="W111" s="59"/>
      <c r="X111" s="59"/>
      <c r="Y111" s="59"/>
      <c r="Z111" s="59"/>
    </row>
    <row r="112" spans="1:26" ht="15.75" customHeight="1">
      <c r="A112" s="59"/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</row>
    <row r="113" spans="1:26" ht="15.75" customHeight="1">
      <c r="A113" s="59"/>
      <c r="B113" s="59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  <c r="Z113" s="59"/>
    </row>
    <row r="114" spans="1:26" ht="15.75" customHeight="1">
      <c r="A114" s="59"/>
      <c r="B114" s="59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  <c r="Z114" s="59"/>
    </row>
    <row r="115" spans="1:26" ht="15.75" customHeight="1">
      <c r="A115" s="59"/>
      <c r="B115" s="59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  <c r="Z115" s="59"/>
    </row>
    <row r="116" spans="1:26" ht="15.75" customHeight="1">
      <c r="A116" s="59"/>
      <c r="B116" s="59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  <c r="P116" s="59"/>
      <c r="Q116" s="59"/>
      <c r="R116" s="59"/>
      <c r="S116" s="59"/>
      <c r="T116" s="59"/>
      <c r="U116" s="59"/>
      <c r="V116" s="59"/>
      <c r="W116" s="59"/>
      <c r="X116" s="59"/>
      <c r="Y116" s="59"/>
      <c r="Z116" s="59"/>
    </row>
    <row r="117" spans="1:26" ht="15.75" customHeight="1">
      <c r="A117" s="59"/>
      <c r="B117" s="59"/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59"/>
      <c r="W117" s="59"/>
      <c r="X117" s="59"/>
      <c r="Y117" s="59"/>
      <c r="Z117" s="59"/>
    </row>
    <row r="118" spans="1:26" ht="15.75" customHeight="1">
      <c r="A118" s="59"/>
      <c r="B118" s="59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</row>
    <row r="119" spans="1:26" ht="15.75" customHeight="1">
      <c r="A119" s="59"/>
      <c r="B119" s="5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</row>
    <row r="120" spans="1:26" ht="15.75" customHeight="1">
      <c r="A120" s="59"/>
      <c r="B120" s="59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59"/>
      <c r="Z120" s="59"/>
    </row>
    <row r="121" spans="1:26" ht="15.75" customHeight="1">
      <c r="A121" s="59"/>
      <c r="B121" s="59"/>
      <c r="C121" s="59"/>
      <c r="D121" s="59"/>
      <c r="E121" s="59"/>
      <c r="F121" s="59"/>
      <c r="G121" s="59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</row>
    <row r="122" spans="1:26" ht="15.75" customHeight="1">
      <c r="A122" s="59"/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</row>
    <row r="123" spans="1:26" ht="15.75" customHeight="1">
      <c r="A123" s="59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</row>
    <row r="124" spans="1:26" ht="15.75" customHeight="1">
      <c r="A124" s="59"/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</row>
    <row r="125" spans="1:26" ht="15.75" customHeight="1">
      <c r="A125" s="59"/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Z125" s="59"/>
    </row>
    <row r="126" spans="1:26" ht="15.75" customHeight="1">
      <c r="A126" s="59"/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</row>
    <row r="127" spans="1:26" ht="15.75" customHeight="1">
      <c r="A127" s="59"/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  <c r="Z127" s="59"/>
    </row>
    <row r="128" spans="1:26" ht="15.75" customHeight="1">
      <c r="A128" s="59"/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  <c r="Z128" s="59"/>
    </row>
    <row r="129" spans="1:26" ht="15.75" customHeight="1">
      <c r="A129" s="59"/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  <c r="Z129" s="59"/>
    </row>
    <row r="130" spans="1:26" ht="15.75" customHeight="1">
      <c r="A130" s="59"/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  <c r="Z130" s="59"/>
    </row>
    <row r="131" spans="1:26" ht="15.75" customHeight="1">
      <c r="A131" s="59"/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  <c r="Z131" s="59"/>
    </row>
    <row r="132" spans="1:26" ht="15.75" customHeight="1">
      <c r="A132" s="59"/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</row>
    <row r="133" spans="1:26" ht="15.75" customHeight="1">
      <c r="A133" s="59"/>
      <c r="B133" s="59"/>
      <c r="C133" s="59"/>
      <c r="D133" s="59"/>
      <c r="E133" s="59"/>
      <c r="F133" s="59"/>
      <c r="G133" s="59"/>
      <c r="H133" s="59"/>
      <c r="I133" s="59"/>
      <c r="J133" s="59"/>
      <c r="K133" s="59"/>
      <c r="L133" s="59"/>
      <c r="M133" s="59"/>
      <c r="N133" s="59"/>
      <c r="O133" s="59"/>
      <c r="P133" s="59"/>
      <c r="Q133" s="59"/>
      <c r="R133" s="59"/>
      <c r="S133" s="59"/>
      <c r="T133" s="59"/>
      <c r="U133" s="59"/>
      <c r="V133" s="59"/>
      <c r="W133" s="59"/>
      <c r="X133" s="59"/>
      <c r="Y133" s="59"/>
      <c r="Z133" s="59"/>
    </row>
    <row r="134" spans="1:26" ht="15.75" customHeight="1">
      <c r="A134" s="59"/>
      <c r="B134" s="59"/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59"/>
    </row>
    <row r="135" spans="1:26" ht="15.75" customHeight="1">
      <c r="A135" s="59"/>
      <c r="B135" s="59"/>
      <c r="C135" s="59"/>
      <c r="D135" s="59"/>
      <c r="E135" s="59"/>
      <c r="F135" s="59"/>
      <c r="G135" s="59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</row>
    <row r="136" spans="1:26" ht="15.75" customHeight="1">
      <c r="A136" s="59"/>
      <c r="B136" s="59"/>
      <c r="C136" s="59"/>
      <c r="D136" s="59"/>
      <c r="E136" s="59"/>
      <c r="F136" s="59"/>
      <c r="G136" s="59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</row>
    <row r="137" spans="1:26" ht="15.75" customHeight="1">
      <c r="A137" s="59"/>
      <c r="B137" s="59"/>
      <c r="C137" s="59"/>
      <c r="D137" s="59"/>
      <c r="E137" s="59"/>
      <c r="F137" s="59"/>
      <c r="G137" s="59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  <c r="Z137" s="59"/>
    </row>
    <row r="138" spans="1:26" ht="15.75" customHeight="1">
      <c r="A138" s="59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59"/>
      <c r="T138" s="59"/>
      <c r="U138" s="59"/>
      <c r="V138" s="59"/>
      <c r="W138" s="59"/>
      <c r="X138" s="59"/>
      <c r="Y138" s="59"/>
      <c r="Z138" s="59"/>
    </row>
    <row r="139" spans="1:26" ht="15.75" customHeight="1">
      <c r="A139" s="59"/>
      <c r="B139" s="59"/>
      <c r="C139" s="59"/>
      <c r="D139" s="59"/>
      <c r="E139" s="59"/>
      <c r="F139" s="59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</row>
    <row r="140" spans="1:26" ht="15.75" customHeight="1">
      <c r="A140" s="59"/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</row>
    <row r="141" spans="1:26" ht="15.75" customHeight="1">
      <c r="A141" s="59"/>
      <c r="B141" s="59"/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  <c r="Z141" s="59"/>
    </row>
    <row r="142" spans="1:26" ht="15.75" customHeight="1">
      <c r="A142" s="59"/>
      <c r="B142" s="59"/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</row>
    <row r="143" spans="1:26" ht="15.75" customHeight="1">
      <c r="A143" s="59"/>
      <c r="B143" s="59"/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59"/>
    </row>
    <row r="144" spans="1:26" ht="15.75" customHeight="1">
      <c r="A144" s="59"/>
      <c r="B144" s="59"/>
      <c r="C144" s="59"/>
      <c r="D144" s="59"/>
      <c r="E144" s="59"/>
      <c r="F144" s="59"/>
      <c r="G144" s="59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59"/>
    </row>
    <row r="145" spans="1:26" ht="15.75" customHeight="1">
      <c r="A145" s="59"/>
      <c r="B145" s="59"/>
      <c r="C145" s="59"/>
      <c r="D145" s="59"/>
      <c r="E145" s="59"/>
      <c r="F145" s="59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  <c r="Z145" s="59"/>
    </row>
    <row r="146" spans="1:26" ht="15.75" customHeight="1">
      <c r="A146" s="59"/>
      <c r="B146" s="59"/>
      <c r="C146" s="59"/>
      <c r="D146" s="59"/>
      <c r="E146" s="59"/>
      <c r="F146" s="59"/>
      <c r="G146" s="59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</row>
    <row r="147" spans="1:26" ht="15.75" customHeight="1">
      <c r="A147" s="59"/>
      <c r="B147" s="59"/>
      <c r="C147" s="59"/>
      <c r="D147" s="59"/>
      <c r="E147" s="59"/>
      <c r="F147" s="59"/>
      <c r="G147" s="59"/>
      <c r="H147" s="59"/>
      <c r="I147" s="59"/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  <c r="Z147" s="59"/>
    </row>
    <row r="148" spans="1:26" ht="15.75" customHeight="1">
      <c r="A148" s="59"/>
      <c r="B148" s="59"/>
      <c r="C148" s="59"/>
      <c r="D148" s="59"/>
      <c r="E148" s="59"/>
      <c r="F148" s="59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</row>
    <row r="149" spans="1:26" ht="15.75" customHeight="1">
      <c r="A149" s="59"/>
      <c r="B149" s="59"/>
      <c r="C149" s="59"/>
      <c r="D149" s="59"/>
      <c r="E149" s="59"/>
      <c r="F149" s="59"/>
      <c r="G149" s="59"/>
      <c r="H149" s="59"/>
      <c r="I149" s="59"/>
      <c r="J149" s="59"/>
      <c r="K149" s="59"/>
      <c r="L149" s="59"/>
      <c r="M149" s="59"/>
      <c r="N149" s="59"/>
      <c r="O149" s="59"/>
      <c r="P149" s="59"/>
      <c r="Q149" s="59"/>
      <c r="R149" s="59"/>
      <c r="S149" s="59"/>
      <c r="T149" s="59"/>
      <c r="U149" s="59"/>
      <c r="V149" s="59"/>
      <c r="W149" s="59"/>
      <c r="X149" s="59"/>
      <c r="Y149" s="59"/>
      <c r="Z149" s="59"/>
    </row>
    <row r="150" spans="1:26" ht="15.75" customHeight="1">
      <c r="A150" s="59"/>
      <c r="B150" s="59"/>
      <c r="C150" s="59"/>
      <c r="D150" s="59"/>
      <c r="E150" s="59"/>
      <c r="F150" s="59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  <c r="Z150" s="59"/>
    </row>
    <row r="151" spans="1:26" ht="15.75" customHeight="1">
      <c r="A151" s="59"/>
      <c r="B151" s="59"/>
      <c r="C151" s="59"/>
      <c r="D151" s="59"/>
      <c r="E151" s="59"/>
      <c r="F151" s="59"/>
      <c r="G151" s="59"/>
      <c r="H151" s="59"/>
      <c r="I151" s="59"/>
      <c r="J151" s="59"/>
      <c r="K151" s="59"/>
      <c r="L151" s="59"/>
      <c r="M151" s="59"/>
      <c r="N151" s="59"/>
      <c r="O151" s="59"/>
      <c r="P151" s="59"/>
      <c r="Q151" s="59"/>
      <c r="R151" s="59"/>
      <c r="S151" s="59"/>
      <c r="T151" s="59"/>
      <c r="U151" s="59"/>
      <c r="V151" s="59"/>
      <c r="W151" s="59"/>
      <c r="X151" s="59"/>
      <c r="Y151" s="59"/>
      <c r="Z151" s="59"/>
    </row>
    <row r="152" spans="1:26" ht="15.75" customHeight="1">
      <c r="A152" s="59"/>
      <c r="B152" s="59"/>
      <c r="C152" s="59"/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9"/>
      <c r="W152" s="59"/>
      <c r="X152" s="59"/>
      <c r="Y152" s="59"/>
      <c r="Z152" s="59"/>
    </row>
    <row r="153" spans="1:26" ht="15.75" customHeight="1">
      <c r="A153" s="59"/>
      <c r="B153" s="59"/>
      <c r="C153" s="59"/>
      <c r="D153" s="59"/>
      <c r="E153" s="59"/>
      <c r="F153" s="59"/>
      <c r="G153" s="59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59"/>
    </row>
    <row r="154" spans="1:26" ht="15.75" customHeight="1">
      <c r="A154" s="59"/>
      <c r="B154" s="59"/>
      <c r="C154" s="59"/>
      <c r="D154" s="59"/>
      <c r="E154" s="59"/>
      <c r="F154" s="59"/>
      <c r="G154" s="59"/>
      <c r="H154" s="59"/>
      <c r="I154" s="59"/>
      <c r="J154" s="59"/>
      <c r="K154" s="59"/>
      <c r="L154" s="59"/>
      <c r="M154" s="59"/>
      <c r="N154" s="59"/>
      <c r="O154" s="59"/>
      <c r="P154" s="59"/>
      <c r="Q154" s="59"/>
      <c r="R154" s="59"/>
      <c r="S154" s="59"/>
      <c r="T154" s="59"/>
      <c r="U154" s="59"/>
      <c r="V154" s="59"/>
      <c r="W154" s="59"/>
      <c r="X154" s="59"/>
      <c r="Y154" s="59"/>
      <c r="Z154" s="59"/>
    </row>
    <row r="155" spans="1:26" ht="15.75" customHeight="1">
      <c r="A155" s="59"/>
      <c r="B155" s="59"/>
      <c r="C155" s="59"/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59"/>
      <c r="W155" s="59"/>
      <c r="X155" s="59"/>
      <c r="Y155" s="59"/>
      <c r="Z155" s="59"/>
    </row>
    <row r="156" spans="1:26" ht="15.75" customHeight="1">
      <c r="A156" s="59"/>
      <c r="B156" s="59"/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</row>
    <row r="157" spans="1:26" ht="15.75" customHeight="1">
      <c r="A157" s="59"/>
      <c r="B157" s="59"/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59"/>
      <c r="Z157" s="59"/>
    </row>
    <row r="158" spans="1:26" ht="15.75" customHeight="1">
      <c r="A158" s="59"/>
      <c r="B158" s="59"/>
      <c r="C158" s="59"/>
      <c r="D158" s="59"/>
      <c r="E158" s="59"/>
      <c r="F158" s="59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</row>
    <row r="159" spans="1:26" ht="15.75" customHeight="1">
      <c r="A159" s="59"/>
      <c r="B159" s="59"/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</row>
    <row r="160" spans="1:26" ht="15.75" customHeight="1">
      <c r="A160" s="59"/>
      <c r="B160" s="59"/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</row>
    <row r="161" spans="1:26" ht="15.75" customHeight="1">
      <c r="A161" s="59"/>
      <c r="B161" s="59"/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59"/>
      <c r="U161" s="59"/>
      <c r="V161" s="59"/>
      <c r="W161" s="59"/>
      <c r="X161" s="59"/>
      <c r="Y161" s="59"/>
      <c r="Z161" s="59"/>
    </row>
    <row r="162" spans="1:26" ht="15.75" customHeight="1">
      <c r="A162" s="59"/>
      <c r="B162" s="59"/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59"/>
      <c r="Z162" s="59"/>
    </row>
    <row r="163" spans="1:26" ht="15.75" customHeight="1">
      <c r="A163" s="59"/>
      <c r="B163" s="59"/>
      <c r="C163" s="59"/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  <c r="Z163" s="59"/>
    </row>
    <row r="164" spans="1:26" ht="15.75" customHeight="1">
      <c r="A164" s="59"/>
      <c r="B164" s="59"/>
      <c r="C164" s="59"/>
      <c r="D164" s="59"/>
      <c r="E164" s="59"/>
      <c r="F164" s="59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  <c r="Z164" s="59"/>
    </row>
    <row r="165" spans="1:26" ht="15.75" customHeight="1">
      <c r="A165" s="59"/>
      <c r="B165" s="59"/>
      <c r="C165" s="59"/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59"/>
      <c r="Z165" s="59"/>
    </row>
    <row r="166" spans="1:26" ht="15.75" customHeight="1">
      <c r="A166" s="59"/>
      <c r="B166" s="59"/>
      <c r="C166" s="59"/>
      <c r="D166" s="59"/>
      <c r="E166" s="59"/>
      <c r="F166" s="59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  <c r="Z166" s="59"/>
    </row>
    <row r="167" spans="1:26" ht="15.75" customHeight="1">
      <c r="A167" s="59"/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L167" s="59"/>
      <c r="M167" s="59"/>
      <c r="N167" s="59"/>
      <c r="O167" s="59"/>
      <c r="P167" s="59"/>
      <c r="Q167" s="59"/>
      <c r="R167" s="59"/>
      <c r="S167" s="59"/>
      <c r="T167" s="59"/>
      <c r="U167" s="59"/>
      <c r="V167" s="59"/>
      <c r="W167" s="59"/>
      <c r="X167" s="59"/>
      <c r="Y167" s="59"/>
      <c r="Z167" s="59"/>
    </row>
    <row r="168" spans="1:26" ht="15.75" customHeight="1">
      <c r="A168" s="59"/>
      <c r="B168" s="59"/>
      <c r="C168" s="59"/>
      <c r="D168" s="59"/>
      <c r="E168" s="59"/>
      <c r="F168" s="59"/>
      <c r="G168" s="59"/>
      <c r="H168" s="59"/>
      <c r="I168" s="59"/>
      <c r="J168" s="59"/>
      <c r="K168" s="59"/>
      <c r="L168" s="59"/>
      <c r="M168" s="59"/>
      <c r="N168" s="59"/>
      <c r="O168" s="59"/>
      <c r="P168" s="59"/>
      <c r="Q168" s="59"/>
      <c r="R168" s="59"/>
      <c r="S168" s="59"/>
      <c r="T168" s="59"/>
      <c r="U168" s="59"/>
      <c r="V168" s="59"/>
      <c r="W168" s="59"/>
      <c r="X168" s="59"/>
      <c r="Y168" s="59"/>
      <c r="Z168" s="59"/>
    </row>
    <row r="169" spans="1:26" ht="15.75" customHeight="1">
      <c r="A169" s="59"/>
      <c r="B169" s="59"/>
      <c r="C169" s="59"/>
      <c r="D169" s="59"/>
      <c r="E169" s="59"/>
      <c r="F169" s="59"/>
      <c r="G169" s="59"/>
      <c r="H169" s="59"/>
      <c r="I169" s="59"/>
      <c r="J169" s="59"/>
      <c r="K169" s="59"/>
      <c r="L169" s="59"/>
      <c r="M169" s="59"/>
      <c r="N169" s="59"/>
      <c r="O169" s="59"/>
      <c r="P169" s="59"/>
      <c r="Q169" s="59"/>
      <c r="R169" s="59"/>
      <c r="S169" s="59"/>
      <c r="T169" s="59"/>
      <c r="U169" s="59"/>
      <c r="V169" s="59"/>
      <c r="W169" s="59"/>
      <c r="X169" s="59"/>
      <c r="Y169" s="59"/>
      <c r="Z169" s="59"/>
    </row>
    <row r="170" spans="1:26" ht="15.75" customHeight="1">
      <c r="A170" s="59"/>
      <c r="B170" s="59"/>
      <c r="C170" s="59"/>
      <c r="D170" s="59"/>
      <c r="E170" s="59"/>
      <c r="F170" s="59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59"/>
      <c r="Z170" s="59"/>
    </row>
    <row r="171" spans="1:26" ht="15.75" customHeight="1">
      <c r="A171" s="59"/>
      <c r="B171" s="59"/>
      <c r="C171" s="59"/>
      <c r="D171" s="59"/>
      <c r="E171" s="59"/>
      <c r="F171" s="59"/>
      <c r="G171" s="59"/>
      <c r="H171" s="59"/>
      <c r="I171" s="59"/>
      <c r="J171" s="59"/>
      <c r="K171" s="59"/>
      <c r="L171" s="59"/>
      <c r="M171" s="59"/>
      <c r="N171" s="59"/>
      <c r="O171" s="59"/>
      <c r="P171" s="59"/>
      <c r="Q171" s="59"/>
      <c r="R171" s="59"/>
      <c r="S171" s="59"/>
      <c r="T171" s="59"/>
      <c r="U171" s="59"/>
      <c r="V171" s="59"/>
      <c r="W171" s="59"/>
      <c r="X171" s="59"/>
      <c r="Y171" s="59"/>
      <c r="Z171" s="59"/>
    </row>
    <row r="172" spans="1:26" ht="15.75" customHeight="1">
      <c r="A172" s="59"/>
      <c r="B172" s="59"/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  <c r="T172" s="59"/>
      <c r="U172" s="59"/>
      <c r="V172" s="59"/>
      <c r="W172" s="59"/>
      <c r="X172" s="59"/>
      <c r="Y172" s="59"/>
      <c r="Z172" s="59"/>
    </row>
    <row r="173" spans="1:26" ht="15.75" customHeight="1">
      <c r="A173" s="59"/>
      <c r="B173" s="59"/>
      <c r="C173" s="59"/>
      <c r="D173" s="59"/>
      <c r="E173" s="59"/>
      <c r="F173" s="59"/>
      <c r="G173" s="59"/>
      <c r="H173" s="59"/>
      <c r="I173" s="59"/>
      <c r="J173" s="59"/>
      <c r="K173" s="59"/>
      <c r="L173" s="59"/>
      <c r="M173" s="59"/>
      <c r="N173" s="59"/>
      <c r="O173" s="59"/>
      <c r="P173" s="59"/>
      <c r="Q173" s="59"/>
      <c r="R173" s="59"/>
      <c r="S173" s="59"/>
      <c r="T173" s="59"/>
      <c r="U173" s="59"/>
      <c r="V173" s="59"/>
      <c r="W173" s="59"/>
      <c r="X173" s="59"/>
      <c r="Y173" s="59"/>
      <c r="Z173" s="59"/>
    </row>
    <row r="174" spans="1:26" ht="15.75" customHeight="1">
      <c r="A174" s="59"/>
      <c r="B174" s="59"/>
      <c r="C174" s="59"/>
      <c r="D174" s="59"/>
      <c r="E174" s="59"/>
      <c r="F174" s="59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</row>
    <row r="175" spans="1:26" ht="15.75" customHeight="1">
      <c r="A175" s="59"/>
      <c r="B175" s="59"/>
      <c r="C175" s="59"/>
      <c r="D175" s="59"/>
      <c r="E175" s="59"/>
      <c r="F175" s="59"/>
      <c r="G175" s="59"/>
      <c r="H175" s="59"/>
      <c r="I175" s="59"/>
      <c r="J175" s="59"/>
      <c r="K175" s="59"/>
      <c r="L175" s="59"/>
      <c r="M175" s="59"/>
      <c r="N175" s="59"/>
      <c r="O175" s="59"/>
      <c r="P175" s="59"/>
      <c r="Q175" s="59"/>
      <c r="R175" s="59"/>
      <c r="S175" s="59"/>
      <c r="T175" s="59"/>
      <c r="U175" s="59"/>
      <c r="V175" s="59"/>
      <c r="W175" s="59"/>
      <c r="X175" s="59"/>
      <c r="Y175" s="59"/>
      <c r="Z175" s="59"/>
    </row>
    <row r="176" spans="1:26" ht="15.75" customHeight="1">
      <c r="A176" s="59"/>
      <c r="B176" s="59"/>
      <c r="C176" s="59"/>
      <c r="D176" s="59"/>
      <c r="E176" s="59"/>
      <c r="F176" s="59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  <c r="Z176" s="59"/>
    </row>
    <row r="177" spans="1:26" ht="15.75" customHeight="1">
      <c r="A177" s="59"/>
      <c r="B177" s="59"/>
      <c r="C177" s="59"/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59"/>
      <c r="V177" s="59"/>
      <c r="W177" s="59"/>
      <c r="X177" s="59"/>
      <c r="Y177" s="59"/>
      <c r="Z177" s="59"/>
    </row>
    <row r="178" spans="1:26" ht="15.75" customHeight="1">
      <c r="A178" s="59"/>
      <c r="B178" s="59"/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59"/>
      <c r="Z178" s="59"/>
    </row>
    <row r="179" spans="1:26" ht="15.75" customHeight="1">
      <c r="A179" s="59"/>
      <c r="B179" s="59"/>
      <c r="C179" s="59"/>
      <c r="D179" s="59"/>
      <c r="E179" s="59"/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59"/>
      <c r="R179" s="59"/>
      <c r="S179" s="59"/>
      <c r="T179" s="59"/>
      <c r="U179" s="59"/>
      <c r="V179" s="59"/>
      <c r="W179" s="59"/>
      <c r="X179" s="59"/>
      <c r="Y179" s="59"/>
      <c r="Z179" s="59"/>
    </row>
    <row r="180" spans="1:26" ht="15.75" customHeight="1">
      <c r="A180" s="59"/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59"/>
      <c r="W180" s="59"/>
      <c r="X180" s="59"/>
      <c r="Y180" s="59"/>
      <c r="Z180" s="59"/>
    </row>
    <row r="181" spans="1:26" ht="15.75" customHeight="1">
      <c r="A181" s="59"/>
      <c r="B181" s="59"/>
      <c r="C181" s="59"/>
      <c r="D181" s="59"/>
      <c r="E181" s="59"/>
      <c r="F181" s="59"/>
      <c r="G181" s="59"/>
      <c r="H181" s="59"/>
      <c r="I181" s="59"/>
      <c r="J181" s="59"/>
      <c r="K181" s="59"/>
      <c r="L181" s="59"/>
      <c r="M181" s="59"/>
      <c r="N181" s="59"/>
      <c r="O181" s="59"/>
      <c r="P181" s="59"/>
      <c r="Q181" s="59"/>
      <c r="R181" s="59"/>
      <c r="S181" s="59"/>
      <c r="T181" s="59"/>
      <c r="U181" s="59"/>
      <c r="V181" s="59"/>
      <c r="W181" s="59"/>
      <c r="X181" s="59"/>
      <c r="Y181" s="59"/>
      <c r="Z181" s="59"/>
    </row>
    <row r="182" spans="1:26" ht="15.75" customHeight="1">
      <c r="A182" s="59"/>
      <c r="B182" s="59"/>
      <c r="C182" s="59"/>
      <c r="D182" s="59"/>
      <c r="E182" s="59"/>
      <c r="F182" s="59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59"/>
      <c r="U182" s="59"/>
      <c r="V182" s="59"/>
      <c r="W182" s="59"/>
      <c r="X182" s="59"/>
      <c r="Y182" s="59"/>
      <c r="Z182" s="59"/>
    </row>
    <row r="183" spans="1:26" ht="15.75" customHeight="1">
      <c r="A183" s="59"/>
      <c r="B183" s="59"/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  <c r="T183" s="59"/>
      <c r="U183" s="59"/>
      <c r="V183" s="59"/>
      <c r="W183" s="59"/>
      <c r="X183" s="59"/>
      <c r="Y183" s="59"/>
      <c r="Z183" s="59"/>
    </row>
    <row r="184" spans="1:26" ht="15.75" customHeight="1">
      <c r="A184" s="59"/>
      <c r="B184" s="59"/>
      <c r="C184" s="59"/>
      <c r="D184" s="59"/>
      <c r="E184" s="59"/>
      <c r="F184" s="59"/>
      <c r="G184" s="59"/>
      <c r="H184" s="59"/>
      <c r="I184" s="59"/>
      <c r="J184" s="59"/>
      <c r="K184" s="59"/>
      <c r="L184" s="59"/>
      <c r="M184" s="59"/>
      <c r="N184" s="59"/>
      <c r="O184" s="59"/>
      <c r="P184" s="59"/>
      <c r="Q184" s="59"/>
      <c r="R184" s="59"/>
      <c r="S184" s="59"/>
      <c r="T184" s="59"/>
      <c r="U184" s="59"/>
      <c r="V184" s="59"/>
      <c r="W184" s="59"/>
      <c r="X184" s="59"/>
      <c r="Y184" s="59"/>
      <c r="Z184" s="59"/>
    </row>
    <row r="185" spans="1:26" ht="15.75" customHeight="1">
      <c r="A185" s="59"/>
      <c r="B185" s="59"/>
      <c r="C185" s="59"/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59"/>
      <c r="P185" s="59"/>
      <c r="Q185" s="59"/>
      <c r="R185" s="59"/>
      <c r="S185" s="59"/>
      <c r="T185" s="59"/>
      <c r="U185" s="59"/>
      <c r="V185" s="59"/>
      <c r="W185" s="59"/>
      <c r="X185" s="59"/>
      <c r="Y185" s="59"/>
      <c r="Z185" s="59"/>
    </row>
    <row r="186" spans="1:26" ht="15.75" customHeight="1">
      <c r="A186" s="59"/>
      <c r="B186" s="59"/>
      <c r="C186" s="59"/>
      <c r="D186" s="59"/>
      <c r="E186" s="59"/>
      <c r="F186" s="59"/>
      <c r="G186" s="59"/>
      <c r="H186" s="59"/>
      <c r="I186" s="59"/>
      <c r="J186" s="59"/>
      <c r="K186" s="59"/>
      <c r="L186" s="59"/>
      <c r="M186" s="59"/>
      <c r="N186" s="59"/>
      <c r="O186" s="59"/>
      <c r="P186" s="59"/>
      <c r="Q186" s="59"/>
      <c r="R186" s="59"/>
      <c r="S186" s="59"/>
      <c r="T186" s="59"/>
      <c r="U186" s="59"/>
      <c r="V186" s="59"/>
      <c r="W186" s="59"/>
      <c r="X186" s="59"/>
      <c r="Y186" s="59"/>
      <c r="Z186" s="59"/>
    </row>
    <row r="187" spans="1:26" ht="15.75" customHeight="1">
      <c r="A187" s="59"/>
      <c r="B187" s="59"/>
      <c r="C187" s="59"/>
      <c r="D187" s="59"/>
      <c r="E187" s="59"/>
      <c r="F187" s="59"/>
      <c r="G187" s="59"/>
      <c r="H187" s="59"/>
      <c r="I187" s="59"/>
      <c r="J187" s="59"/>
      <c r="K187" s="59"/>
      <c r="L187" s="59"/>
      <c r="M187" s="59"/>
      <c r="N187" s="59"/>
      <c r="O187" s="59"/>
      <c r="P187" s="59"/>
      <c r="Q187" s="59"/>
      <c r="R187" s="59"/>
      <c r="S187" s="59"/>
      <c r="T187" s="59"/>
      <c r="U187" s="59"/>
      <c r="V187" s="59"/>
      <c r="W187" s="59"/>
      <c r="X187" s="59"/>
      <c r="Y187" s="59"/>
      <c r="Z187" s="59"/>
    </row>
    <row r="188" spans="1:26" ht="15.75" customHeight="1">
      <c r="A188" s="59"/>
      <c r="B188" s="59"/>
      <c r="C188" s="59"/>
      <c r="D188" s="59"/>
      <c r="E188" s="59"/>
      <c r="F188" s="59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59"/>
      <c r="U188" s="59"/>
      <c r="V188" s="59"/>
      <c r="W188" s="59"/>
      <c r="X188" s="59"/>
      <c r="Y188" s="59"/>
      <c r="Z188" s="59"/>
    </row>
    <row r="189" spans="1:26" ht="15.75" customHeight="1">
      <c r="A189" s="59"/>
      <c r="B189" s="59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59"/>
      <c r="Z189" s="59"/>
    </row>
    <row r="190" spans="1:26" ht="15.75" customHeight="1">
      <c r="A190" s="59"/>
      <c r="B190" s="59"/>
      <c r="C190" s="59"/>
      <c r="D190" s="59"/>
      <c r="E190" s="59"/>
      <c r="F190" s="59"/>
      <c r="G190" s="59"/>
      <c r="H190" s="59"/>
      <c r="I190" s="59"/>
      <c r="J190" s="59"/>
      <c r="K190" s="59"/>
      <c r="L190" s="59"/>
      <c r="M190" s="59"/>
      <c r="N190" s="59"/>
      <c r="O190" s="59"/>
      <c r="P190" s="59"/>
      <c r="Q190" s="59"/>
      <c r="R190" s="59"/>
      <c r="S190" s="59"/>
      <c r="T190" s="59"/>
      <c r="U190" s="59"/>
      <c r="V190" s="59"/>
      <c r="W190" s="59"/>
      <c r="X190" s="59"/>
      <c r="Y190" s="59"/>
      <c r="Z190" s="59"/>
    </row>
    <row r="191" spans="1:26" ht="15.75" customHeight="1">
      <c r="A191" s="59"/>
      <c r="B191" s="59"/>
      <c r="C191" s="59"/>
      <c r="D191" s="59"/>
      <c r="E191" s="59"/>
      <c r="F191" s="59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59"/>
      <c r="Z191" s="59"/>
    </row>
    <row r="192" spans="1:26" ht="15.75" customHeight="1">
      <c r="A192" s="59"/>
      <c r="B192" s="59"/>
      <c r="C192" s="59"/>
      <c r="D192" s="59"/>
      <c r="E192" s="59"/>
      <c r="F192" s="59"/>
      <c r="G192" s="59"/>
      <c r="H192" s="59"/>
      <c r="I192" s="59"/>
      <c r="J192" s="59"/>
      <c r="K192" s="59"/>
      <c r="L192" s="59"/>
      <c r="M192" s="59"/>
      <c r="N192" s="59"/>
      <c r="O192" s="59"/>
      <c r="P192" s="59"/>
      <c r="Q192" s="59"/>
      <c r="R192" s="59"/>
      <c r="S192" s="59"/>
      <c r="T192" s="59"/>
      <c r="U192" s="59"/>
      <c r="V192" s="59"/>
      <c r="W192" s="59"/>
      <c r="X192" s="59"/>
      <c r="Y192" s="59"/>
      <c r="Z192" s="59"/>
    </row>
    <row r="193" spans="1:26" ht="15.75" customHeight="1">
      <c r="A193" s="59"/>
      <c r="B193" s="59"/>
      <c r="C193" s="59"/>
      <c r="D193" s="59"/>
      <c r="E193" s="59"/>
      <c r="F193" s="59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  <c r="T193" s="59"/>
      <c r="U193" s="59"/>
      <c r="V193" s="59"/>
      <c r="W193" s="59"/>
      <c r="X193" s="59"/>
      <c r="Y193" s="59"/>
      <c r="Z193" s="59"/>
    </row>
    <row r="194" spans="1:26" ht="15.75" customHeight="1">
      <c r="A194" s="59"/>
      <c r="B194" s="59"/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59"/>
      <c r="R194" s="59"/>
      <c r="S194" s="59"/>
      <c r="T194" s="59"/>
      <c r="U194" s="59"/>
      <c r="V194" s="59"/>
      <c r="W194" s="59"/>
      <c r="X194" s="59"/>
      <c r="Y194" s="59"/>
      <c r="Z194" s="59"/>
    </row>
    <row r="195" spans="1:26" ht="15.75" customHeight="1">
      <c r="A195" s="59"/>
      <c r="B195" s="59"/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59"/>
      <c r="Z195" s="59"/>
    </row>
    <row r="196" spans="1:26" ht="15.75" customHeight="1">
      <c r="A196" s="59"/>
      <c r="B196" s="59"/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9"/>
      <c r="N196" s="59"/>
      <c r="O196" s="59"/>
      <c r="P196" s="59"/>
      <c r="Q196" s="59"/>
      <c r="R196" s="59"/>
      <c r="S196" s="59"/>
      <c r="T196" s="59"/>
      <c r="U196" s="59"/>
      <c r="V196" s="59"/>
      <c r="W196" s="59"/>
      <c r="X196" s="59"/>
      <c r="Y196" s="59"/>
      <c r="Z196" s="59"/>
    </row>
    <row r="197" spans="1:26" ht="15.75" customHeight="1">
      <c r="A197" s="59"/>
      <c r="B197" s="59"/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9"/>
      <c r="N197" s="59"/>
      <c r="O197" s="59"/>
      <c r="P197" s="59"/>
      <c r="Q197" s="59"/>
      <c r="R197" s="59"/>
      <c r="S197" s="59"/>
      <c r="T197" s="59"/>
      <c r="U197" s="59"/>
      <c r="V197" s="59"/>
      <c r="W197" s="59"/>
      <c r="X197" s="59"/>
      <c r="Y197" s="59"/>
      <c r="Z197" s="59"/>
    </row>
    <row r="198" spans="1:26" ht="15.75" customHeight="1">
      <c r="A198" s="59"/>
      <c r="B198" s="59"/>
      <c r="C198" s="59"/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  <c r="T198" s="59"/>
      <c r="U198" s="59"/>
      <c r="V198" s="59"/>
      <c r="W198" s="59"/>
      <c r="X198" s="59"/>
      <c r="Y198" s="59"/>
      <c r="Z198" s="59"/>
    </row>
    <row r="199" spans="1:26" ht="15.75" customHeight="1">
      <c r="A199" s="59"/>
      <c r="B199" s="59"/>
      <c r="C199" s="59"/>
      <c r="D199" s="59"/>
      <c r="E199" s="59"/>
      <c r="F199" s="59"/>
      <c r="G199" s="59"/>
      <c r="H199" s="59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59"/>
      <c r="X199" s="59"/>
      <c r="Y199" s="59"/>
      <c r="Z199" s="59"/>
    </row>
    <row r="200" spans="1:26" ht="15.75" customHeight="1">
      <c r="A200" s="59"/>
      <c r="B200" s="59"/>
      <c r="C200" s="59"/>
      <c r="D200" s="59"/>
      <c r="E200" s="59"/>
      <c r="F200" s="59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59"/>
      <c r="X200" s="59"/>
      <c r="Y200" s="59"/>
      <c r="Z200" s="59"/>
    </row>
    <row r="201" spans="1:26" ht="15.75" customHeight="1">
      <c r="A201" s="59"/>
      <c r="B201" s="59"/>
      <c r="C201" s="59"/>
      <c r="D201" s="59"/>
      <c r="E201" s="59"/>
      <c r="F201" s="59"/>
      <c r="G201" s="59"/>
      <c r="H201" s="59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59"/>
      <c r="W201" s="59"/>
      <c r="X201" s="59"/>
      <c r="Y201" s="59"/>
      <c r="Z201" s="59"/>
    </row>
    <row r="202" spans="1:26" ht="15.75" customHeight="1">
      <c r="A202" s="59"/>
      <c r="B202" s="59"/>
      <c r="C202" s="59"/>
      <c r="D202" s="59"/>
      <c r="E202" s="59"/>
      <c r="F202" s="59"/>
      <c r="G202" s="59"/>
      <c r="H202" s="59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59"/>
      <c r="X202" s="59"/>
      <c r="Y202" s="59"/>
      <c r="Z202" s="59"/>
    </row>
    <row r="203" spans="1:26" ht="15.75" customHeight="1">
      <c r="A203" s="59"/>
      <c r="B203" s="59"/>
      <c r="C203" s="59"/>
      <c r="D203" s="59"/>
      <c r="E203" s="59"/>
      <c r="F203" s="59"/>
      <c r="G203" s="59"/>
      <c r="H203" s="59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59"/>
      <c r="X203" s="59"/>
      <c r="Y203" s="59"/>
      <c r="Z203" s="59"/>
    </row>
    <row r="204" spans="1:26" ht="15.75" customHeight="1">
      <c r="A204" s="59"/>
      <c r="B204" s="59"/>
      <c r="C204" s="59"/>
      <c r="D204" s="59"/>
      <c r="E204" s="59"/>
      <c r="F204" s="59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  <c r="Z204" s="59"/>
    </row>
    <row r="205" spans="1:26" ht="15.75" customHeight="1">
      <c r="A205" s="59"/>
      <c r="B205" s="59"/>
      <c r="C205" s="59"/>
      <c r="D205" s="59"/>
      <c r="E205" s="59"/>
      <c r="F205" s="59"/>
      <c r="G205" s="59"/>
      <c r="H205" s="59"/>
      <c r="I205" s="59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/>
      <c r="W205" s="59"/>
      <c r="X205" s="59"/>
      <c r="Y205" s="59"/>
      <c r="Z205" s="59"/>
    </row>
    <row r="206" spans="1:26" ht="15.75" customHeight="1">
      <c r="A206" s="59"/>
      <c r="B206" s="59"/>
      <c r="C206" s="59"/>
      <c r="D206" s="59"/>
      <c r="E206" s="59"/>
      <c r="F206" s="5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  <c r="Z206" s="59"/>
    </row>
    <row r="207" spans="1:26" ht="15.75" customHeight="1">
      <c r="A207" s="59"/>
      <c r="B207" s="59"/>
      <c r="C207" s="59"/>
      <c r="D207" s="59"/>
      <c r="E207" s="59"/>
      <c r="F207" s="59"/>
      <c r="G207" s="59"/>
      <c r="H207" s="59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59"/>
      <c r="X207" s="59"/>
      <c r="Y207" s="59"/>
      <c r="Z207" s="59"/>
    </row>
    <row r="208" spans="1:26" ht="15.75" customHeight="1">
      <c r="A208" s="59"/>
      <c r="B208" s="59"/>
      <c r="C208" s="59"/>
      <c r="D208" s="59"/>
      <c r="E208" s="59"/>
      <c r="F208" s="59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  <c r="Z208" s="59"/>
    </row>
    <row r="209" spans="1:26" ht="15.75" customHeight="1">
      <c r="A209" s="59"/>
      <c r="B209" s="59"/>
      <c r="C209" s="59"/>
      <c r="D209" s="59"/>
      <c r="E209" s="59"/>
      <c r="F209" s="59"/>
      <c r="G209" s="59"/>
      <c r="H209" s="59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59"/>
      <c r="X209" s="59"/>
      <c r="Y209" s="59"/>
      <c r="Z209" s="59"/>
    </row>
    <row r="210" spans="1:26" ht="15.75" customHeight="1">
      <c r="A210" s="59"/>
      <c r="B210" s="59"/>
      <c r="C210" s="59"/>
      <c r="D210" s="59"/>
      <c r="E210" s="59"/>
      <c r="F210" s="59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  <c r="Z210" s="59"/>
    </row>
    <row r="211" spans="1:26" ht="15.75" customHeight="1">
      <c r="A211" s="59"/>
      <c r="B211" s="59"/>
      <c r="C211" s="59"/>
      <c r="D211" s="59"/>
      <c r="E211" s="59"/>
      <c r="F211" s="59"/>
      <c r="G211" s="59"/>
      <c r="H211" s="59"/>
      <c r="I211" s="59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59"/>
      <c r="W211" s="59"/>
      <c r="X211" s="59"/>
      <c r="Y211" s="59"/>
      <c r="Z211" s="59"/>
    </row>
    <row r="212" spans="1:26" ht="15.75" customHeight="1">
      <c r="A212" s="59"/>
      <c r="B212" s="59"/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59"/>
      <c r="X212" s="59"/>
      <c r="Y212" s="59"/>
      <c r="Z212" s="59"/>
    </row>
    <row r="213" spans="1:26" ht="15.75" customHeight="1">
      <c r="A213" s="59"/>
      <c r="B213" s="59"/>
      <c r="C213" s="59"/>
      <c r="D213" s="59"/>
      <c r="E213" s="59"/>
      <c r="F213" s="59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59"/>
      <c r="X213" s="59"/>
      <c r="Y213" s="59"/>
      <c r="Z213" s="59"/>
    </row>
    <row r="214" spans="1:26" ht="15.75" customHeight="1">
      <c r="A214" s="59"/>
      <c r="B214" s="59"/>
      <c r="C214" s="59"/>
      <c r="D214" s="59"/>
      <c r="E214" s="59"/>
      <c r="F214" s="59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59"/>
      <c r="W214" s="59"/>
      <c r="X214" s="59"/>
      <c r="Y214" s="59"/>
      <c r="Z214" s="59"/>
    </row>
    <row r="215" spans="1:26" ht="15.75" customHeight="1">
      <c r="A215" s="59"/>
      <c r="B215" s="59"/>
      <c r="C215" s="59"/>
      <c r="D215" s="59"/>
      <c r="E215" s="59"/>
      <c r="F215" s="59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59"/>
      <c r="X215" s="59"/>
      <c r="Y215" s="59"/>
      <c r="Z215" s="59"/>
    </row>
    <row r="216" spans="1:26" ht="15.75" customHeight="1">
      <c r="A216" s="59"/>
      <c r="B216" s="59"/>
      <c r="C216" s="59"/>
      <c r="D216" s="59"/>
      <c r="E216" s="59"/>
      <c r="F216" s="59"/>
      <c r="G216" s="59"/>
      <c r="H216" s="59"/>
      <c r="I216" s="59"/>
      <c r="J216" s="59"/>
      <c r="K216" s="59"/>
      <c r="L216" s="59"/>
      <c r="M216" s="59"/>
      <c r="N216" s="59"/>
      <c r="O216" s="59"/>
      <c r="P216" s="59"/>
      <c r="Q216" s="59"/>
      <c r="R216" s="59"/>
      <c r="S216" s="59"/>
      <c r="T216" s="59"/>
      <c r="U216" s="59"/>
      <c r="V216" s="59"/>
      <c r="W216" s="59"/>
      <c r="X216" s="59"/>
      <c r="Y216" s="59"/>
      <c r="Z216" s="59"/>
    </row>
    <row r="217" spans="1:26" ht="15.75" customHeight="1">
      <c r="A217" s="59"/>
      <c r="B217" s="59"/>
      <c r="C217" s="59"/>
      <c r="D217" s="59"/>
      <c r="E217" s="59"/>
      <c r="F217" s="59"/>
      <c r="G217" s="59"/>
      <c r="H217" s="59"/>
      <c r="I217" s="59"/>
      <c r="J217" s="59"/>
      <c r="K217" s="59"/>
      <c r="L217" s="59"/>
      <c r="M217" s="59"/>
      <c r="N217" s="59"/>
      <c r="O217" s="59"/>
      <c r="P217" s="59"/>
      <c r="Q217" s="59"/>
      <c r="R217" s="59"/>
      <c r="S217" s="59"/>
      <c r="T217" s="59"/>
      <c r="U217" s="59"/>
      <c r="V217" s="59"/>
      <c r="W217" s="59"/>
      <c r="X217" s="59"/>
      <c r="Y217" s="59"/>
      <c r="Z217" s="59"/>
    </row>
    <row r="218" spans="1:26" ht="15.75" customHeight="1">
      <c r="A218" s="59"/>
      <c r="B218" s="59"/>
      <c r="C218" s="59"/>
      <c r="D218" s="59"/>
      <c r="E218" s="59"/>
      <c r="F218" s="59"/>
      <c r="G218" s="59"/>
      <c r="H218" s="59"/>
      <c r="I218" s="59"/>
      <c r="J218" s="59"/>
      <c r="K218" s="59"/>
      <c r="L218" s="59"/>
      <c r="M218" s="59"/>
      <c r="N218" s="59"/>
      <c r="O218" s="59"/>
      <c r="P218" s="59"/>
      <c r="Q218" s="59"/>
      <c r="R218" s="59"/>
      <c r="S218" s="59"/>
      <c r="T218" s="59"/>
      <c r="U218" s="59"/>
      <c r="V218" s="59"/>
      <c r="W218" s="59"/>
      <c r="X218" s="59"/>
      <c r="Y218" s="59"/>
      <c r="Z218" s="59"/>
    </row>
    <row r="219" spans="1:26" ht="15.75" customHeight="1">
      <c r="A219" s="59"/>
      <c r="B219" s="59"/>
      <c r="C219" s="59"/>
      <c r="D219" s="59"/>
      <c r="E219" s="59"/>
      <c r="F219" s="59"/>
      <c r="G219" s="59"/>
      <c r="H219" s="59"/>
      <c r="I219" s="59"/>
      <c r="J219" s="59"/>
      <c r="K219" s="59"/>
      <c r="L219" s="59"/>
      <c r="M219" s="59"/>
      <c r="N219" s="59"/>
      <c r="O219" s="59"/>
      <c r="P219" s="59"/>
      <c r="Q219" s="59"/>
      <c r="R219" s="59"/>
      <c r="S219" s="59"/>
      <c r="T219" s="59"/>
      <c r="U219" s="59"/>
      <c r="V219" s="59"/>
      <c r="W219" s="59"/>
      <c r="X219" s="59"/>
      <c r="Y219" s="59"/>
      <c r="Z219" s="59"/>
    </row>
    <row r="220" spans="1:26" ht="15.75" customHeight="1">
      <c r="A220" s="59"/>
      <c r="B220" s="59"/>
      <c r="C220" s="59"/>
      <c r="D220" s="59"/>
      <c r="E220" s="59"/>
      <c r="F220" s="59"/>
      <c r="G220" s="59"/>
      <c r="H220" s="59"/>
      <c r="I220" s="59"/>
      <c r="J220" s="59"/>
      <c r="K220" s="59"/>
      <c r="L220" s="59"/>
      <c r="M220" s="59"/>
      <c r="N220" s="59"/>
      <c r="O220" s="59"/>
      <c r="P220" s="59"/>
      <c r="Q220" s="59"/>
      <c r="R220" s="59"/>
      <c r="S220" s="59"/>
      <c r="T220" s="59"/>
      <c r="U220" s="59"/>
      <c r="V220" s="59"/>
      <c r="W220" s="59"/>
      <c r="X220" s="59"/>
      <c r="Y220" s="59"/>
      <c r="Z220" s="59"/>
    </row>
    <row r="221" spans="1:26" ht="15.75" customHeight="1">
      <c r="A221" s="59"/>
      <c r="B221" s="59"/>
      <c r="C221" s="59"/>
      <c r="D221" s="59"/>
      <c r="E221" s="59"/>
      <c r="F221" s="59"/>
      <c r="G221" s="59"/>
      <c r="H221" s="59"/>
      <c r="I221" s="59"/>
      <c r="J221" s="59"/>
      <c r="K221" s="59"/>
      <c r="L221" s="59"/>
      <c r="M221" s="59"/>
      <c r="N221" s="59"/>
      <c r="O221" s="59"/>
      <c r="P221" s="59"/>
      <c r="Q221" s="59"/>
      <c r="R221" s="59"/>
      <c r="S221" s="59"/>
      <c r="T221" s="59"/>
      <c r="U221" s="59"/>
      <c r="V221" s="59"/>
      <c r="W221" s="59"/>
      <c r="X221" s="59"/>
      <c r="Y221" s="59"/>
      <c r="Z221" s="59"/>
    </row>
    <row r="222" spans="1:26" ht="15.75" customHeight="1">
      <c r="A222" s="59"/>
      <c r="B222" s="59"/>
      <c r="C222" s="59"/>
      <c r="D222" s="59"/>
      <c r="E222" s="59"/>
      <c r="F222" s="59"/>
      <c r="G222" s="59"/>
      <c r="H222" s="59"/>
      <c r="I222" s="59"/>
      <c r="J222" s="59"/>
      <c r="K222" s="59"/>
      <c r="L222" s="59"/>
      <c r="M222" s="59"/>
      <c r="N222" s="59"/>
      <c r="O222" s="59"/>
      <c r="P222" s="59"/>
      <c r="Q222" s="59"/>
      <c r="R222" s="59"/>
      <c r="S222" s="59"/>
      <c r="T222" s="59"/>
      <c r="U222" s="59"/>
      <c r="V222" s="59"/>
      <c r="W222" s="59"/>
      <c r="X222" s="59"/>
      <c r="Y222" s="59"/>
      <c r="Z222" s="59"/>
    </row>
    <row r="223" spans="1:26" ht="15.75" customHeight="1">
      <c r="A223" s="59"/>
      <c r="B223" s="59"/>
      <c r="C223" s="59"/>
      <c r="D223" s="59"/>
      <c r="E223" s="59"/>
      <c r="F223" s="59"/>
      <c r="G223" s="59"/>
      <c r="H223" s="59"/>
      <c r="I223" s="59"/>
      <c r="J223" s="59"/>
      <c r="K223" s="59"/>
      <c r="L223" s="59"/>
      <c r="M223" s="59"/>
      <c r="N223" s="59"/>
      <c r="O223" s="59"/>
      <c r="P223" s="59"/>
      <c r="Q223" s="59"/>
      <c r="R223" s="59"/>
      <c r="S223" s="59"/>
      <c r="T223" s="59"/>
      <c r="U223" s="59"/>
      <c r="V223" s="59"/>
      <c r="W223" s="59"/>
      <c r="X223" s="59"/>
      <c r="Y223" s="59"/>
      <c r="Z223" s="59"/>
    </row>
    <row r="224" spans="1:26" ht="15.75" customHeight="1">
      <c r="A224" s="59"/>
      <c r="B224" s="59"/>
      <c r="C224" s="59"/>
      <c r="D224" s="59"/>
      <c r="E224" s="59"/>
      <c r="F224" s="59"/>
      <c r="G224" s="59"/>
      <c r="H224" s="59"/>
      <c r="I224" s="59"/>
      <c r="J224" s="59"/>
      <c r="K224" s="59"/>
      <c r="L224" s="59"/>
      <c r="M224" s="59"/>
      <c r="N224" s="59"/>
      <c r="O224" s="59"/>
      <c r="P224" s="59"/>
      <c r="Q224" s="59"/>
      <c r="R224" s="59"/>
      <c r="S224" s="59"/>
      <c r="T224" s="59"/>
      <c r="U224" s="59"/>
      <c r="V224" s="59"/>
      <c r="W224" s="59"/>
      <c r="X224" s="59"/>
      <c r="Y224" s="59"/>
      <c r="Z224" s="59"/>
    </row>
    <row r="225" spans="1:26" ht="15.75" customHeight="1">
      <c r="A225" s="59"/>
      <c r="B225" s="59"/>
      <c r="C225" s="59"/>
      <c r="D225" s="59"/>
      <c r="E225" s="59"/>
      <c r="F225" s="59"/>
      <c r="G225" s="59"/>
      <c r="H225" s="59"/>
      <c r="I225" s="59"/>
      <c r="J225" s="59"/>
      <c r="K225" s="59"/>
      <c r="L225" s="59"/>
      <c r="M225" s="59"/>
      <c r="N225" s="59"/>
      <c r="O225" s="59"/>
      <c r="P225" s="59"/>
      <c r="Q225" s="59"/>
      <c r="R225" s="59"/>
      <c r="S225" s="59"/>
      <c r="T225" s="59"/>
      <c r="U225" s="59"/>
      <c r="V225" s="59"/>
      <c r="W225" s="59"/>
      <c r="X225" s="59"/>
      <c r="Y225" s="59"/>
      <c r="Z225" s="59"/>
    </row>
    <row r="226" spans="1:26" ht="15.75" customHeight="1">
      <c r="A226" s="59"/>
      <c r="B226" s="59"/>
      <c r="C226" s="59"/>
      <c r="D226" s="59"/>
      <c r="E226" s="59"/>
      <c r="F226" s="59"/>
      <c r="G226" s="59"/>
      <c r="H226" s="59"/>
      <c r="I226" s="59"/>
      <c r="J226" s="59"/>
      <c r="K226" s="59"/>
      <c r="L226" s="59"/>
      <c r="M226" s="59"/>
      <c r="N226" s="59"/>
      <c r="O226" s="59"/>
      <c r="P226" s="59"/>
      <c r="Q226" s="59"/>
      <c r="R226" s="59"/>
      <c r="S226" s="59"/>
      <c r="T226" s="59"/>
      <c r="U226" s="59"/>
      <c r="V226" s="59"/>
      <c r="W226" s="59"/>
      <c r="X226" s="59"/>
      <c r="Y226" s="59"/>
      <c r="Z226" s="59"/>
    </row>
    <row r="227" spans="1:26" ht="15.75" customHeight="1">
      <c r="A227" s="59"/>
      <c r="B227" s="59"/>
      <c r="C227" s="59"/>
      <c r="D227" s="59"/>
      <c r="E227" s="59"/>
      <c r="F227" s="59"/>
      <c r="G227" s="59"/>
      <c r="H227" s="59"/>
      <c r="I227" s="59"/>
      <c r="J227" s="59"/>
      <c r="K227" s="59"/>
      <c r="L227" s="59"/>
      <c r="M227" s="59"/>
      <c r="N227" s="59"/>
      <c r="O227" s="59"/>
      <c r="P227" s="59"/>
      <c r="Q227" s="59"/>
      <c r="R227" s="59"/>
      <c r="S227" s="59"/>
      <c r="T227" s="59"/>
      <c r="U227" s="59"/>
      <c r="V227" s="59"/>
      <c r="W227" s="59"/>
      <c r="X227" s="59"/>
      <c r="Y227" s="59"/>
      <c r="Z227" s="59"/>
    </row>
    <row r="228" spans="1:26" ht="15.75" customHeight="1">
      <c r="A228" s="59"/>
      <c r="B228" s="59"/>
      <c r="C228" s="59"/>
      <c r="D228" s="59"/>
      <c r="E228" s="59"/>
      <c r="F228" s="59"/>
      <c r="G228" s="59"/>
      <c r="H228" s="59"/>
      <c r="I228" s="59"/>
      <c r="J228" s="59"/>
      <c r="K228" s="59"/>
      <c r="L228" s="59"/>
      <c r="M228" s="59"/>
      <c r="N228" s="59"/>
      <c r="O228" s="59"/>
      <c r="P228" s="59"/>
      <c r="Q228" s="59"/>
      <c r="R228" s="59"/>
      <c r="S228" s="59"/>
      <c r="T228" s="59"/>
      <c r="U228" s="59"/>
      <c r="V228" s="59"/>
      <c r="W228" s="59"/>
      <c r="X228" s="59"/>
      <c r="Y228" s="59"/>
      <c r="Z228" s="59"/>
    </row>
    <row r="229" spans="1:26" ht="15.75" customHeight="1">
      <c r="A229" s="59"/>
      <c r="B229" s="59"/>
      <c r="C229" s="59"/>
      <c r="D229" s="59"/>
      <c r="E229" s="59"/>
      <c r="F229" s="59"/>
      <c r="G229" s="59"/>
      <c r="H229" s="59"/>
      <c r="I229" s="59"/>
      <c r="J229" s="59"/>
      <c r="K229" s="59"/>
      <c r="L229" s="59"/>
      <c r="M229" s="59"/>
      <c r="N229" s="59"/>
      <c r="O229" s="59"/>
      <c r="P229" s="59"/>
      <c r="Q229" s="59"/>
      <c r="R229" s="59"/>
      <c r="S229" s="59"/>
      <c r="T229" s="59"/>
      <c r="U229" s="59"/>
      <c r="V229" s="59"/>
      <c r="W229" s="59"/>
      <c r="X229" s="59"/>
      <c r="Y229" s="59"/>
      <c r="Z229" s="59"/>
    </row>
    <row r="230" spans="1:26" ht="15.75" customHeight="1">
      <c r="A230" s="59"/>
      <c r="B230" s="59"/>
      <c r="C230" s="59"/>
      <c r="D230" s="59"/>
      <c r="E230" s="59"/>
      <c r="F230" s="59"/>
      <c r="G230" s="59"/>
      <c r="H230" s="59"/>
      <c r="I230" s="59"/>
      <c r="J230" s="59"/>
      <c r="K230" s="59"/>
      <c r="L230" s="59"/>
      <c r="M230" s="59"/>
      <c r="N230" s="59"/>
      <c r="O230" s="59"/>
      <c r="P230" s="59"/>
      <c r="Q230" s="59"/>
      <c r="R230" s="59"/>
      <c r="S230" s="59"/>
      <c r="T230" s="59"/>
      <c r="U230" s="59"/>
      <c r="V230" s="59"/>
      <c r="W230" s="59"/>
      <c r="X230" s="59"/>
      <c r="Y230" s="59"/>
      <c r="Z230" s="59"/>
    </row>
    <row r="231" spans="1:26" ht="15.75" customHeight="1">
      <c r="A231" s="59"/>
      <c r="B231" s="59"/>
      <c r="C231" s="59"/>
      <c r="D231" s="59"/>
      <c r="E231" s="59"/>
      <c r="F231" s="59"/>
      <c r="G231" s="59"/>
      <c r="H231" s="59"/>
      <c r="I231" s="59"/>
      <c r="J231" s="59"/>
      <c r="K231" s="59"/>
      <c r="L231" s="59"/>
      <c r="M231" s="59"/>
      <c r="N231" s="59"/>
      <c r="O231" s="59"/>
      <c r="P231" s="59"/>
      <c r="Q231" s="59"/>
      <c r="R231" s="59"/>
      <c r="S231" s="59"/>
      <c r="T231" s="59"/>
      <c r="U231" s="59"/>
      <c r="V231" s="59"/>
      <c r="W231" s="59"/>
      <c r="X231" s="59"/>
      <c r="Y231" s="59"/>
      <c r="Z231" s="59"/>
    </row>
    <row r="232" spans="1:26" ht="15.75" customHeight="1">
      <c r="A232" s="59"/>
      <c r="B232" s="59"/>
      <c r="C232" s="59"/>
      <c r="D232" s="59"/>
      <c r="E232" s="59"/>
      <c r="F232" s="59"/>
      <c r="G232" s="59"/>
      <c r="H232" s="59"/>
      <c r="I232" s="59"/>
      <c r="J232" s="59"/>
      <c r="K232" s="59"/>
      <c r="L232" s="59"/>
      <c r="M232" s="59"/>
      <c r="N232" s="59"/>
      <c r="O232" s="59"/>
      <c r="P232" s="59"/>
      <c r="Q232" s="59"/>
      <c r="R232" s="59"/>
      <c r="S232" s="59"/>
      <c r="T232" s="59"/>
      <c r="U232" s="59"/>
      <c r="V232" s="59"/>
      <c r="W232" s="59"/>
      <c r="X232" s="59"/>
      <c r="Y232" s="59"/>
      <c r="Z232" s="59"/>
    </row>
    <row r="233" spans="1:26" ht="15.75" customHeight="1">
      <c r="A233" s="59"/>
      <c r="B233" s="59"/>
      <c r="C233" s="59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</row>
    <row r="234" spans="1:26" ht="15.75" customHeight="1">
      <c r="A234" s="59"/>
      <c r="B234" s="59"/>
      <c r="C234" s="59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</row>
    <row r="235" spans="1:26" ht="15.75" customHeight="1">
      <c r="A235" s="59"/>
      <c r="B235" s="59"/>
      <c r="C235" s="59"/>
      <c r="D235" s="59"/>
      <c r="E235" s="59"/>
      <c r="F235" s="59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59"/>
    </row>
    <row r="236" spans="1:26" ht="15.75" customHeight="1">
      <c r="A236" s="59"/>
      <c r="B236" s="59"/>
      <c r="C236" s="59"/>
      <c r="D236" s="59"/>
      <c r="E236" s="59"/>
      <c r="F236" s="59"/>
      <c r="G236" s="59"/>
      <c r="H236" s="59"/>
      <c r="I236" s="59"/>
      <c r="J236" s="59"/>
      <c r="K236" s="59"/>
      <c r="L236" s="59"/>
      <c r="M236" s="59"/>
      <c r="N236" s="59"/>
      <c r="O236" s="59"/>
      <c r="P236" s="59"/>
      <c r="Q236" s="59"/>
      <c r="R236" s="59"/>
      <c r="S236" s="59"/>
      <c r="T236" s="59"/>
      <c r="U236" s="59"/>
      <c r="V236" s="59"/>
      <c r="W236" s="59"/>
      <c r="X236" s="59"/>
      <c r="Y236" s="59"/>
      <c r="Z236" s="59"/>
    </row>
    <row r="237" spans="1:26" ht="15.75" customHeight="1">
      <c r="A237" s="59"/>
      <c r="B237" s="59"/>
      <c r="C237" s="59"/>
      <c r="D237" s="59"/>
      <c r="E237" s="59"/>
      <c r="F237" s="59"/>
      <c r="G237" s="59"/>
      <c r="H237" s="59"/>
      <c r="I237" s="59"/>
      <c r="J237" s="59"/>
      <c r="K237" s="59"/>
      <c r="L237" s="59"/>
      <c r="M237" s="59"/>
      <c r="N237" s="59"/>
      <c r="O237" s="59"/>
      <c r="P237" s="59"/>
      <c r="Q237" s="59"/>
      <c r="R237" s="59"/>
      <c r="S237" s="59"/>
      <c r="T237" s="59"/>
      <c r="U237" s="59"/>
      <c r="V237" s="59"/>
      <c r="W237" s="59"/>
      <c r="X237" s="59"/>
      <c r="Y237" s="59"/>
      <c r="Z237" s="59"/>
    </row>
    <row r="238" spans="1:26" ht="15.75" customHeight="1">
      <c r="A238" s="59"/>
      <c r="B238" s="59"/>
      <c r="C238" s="59"/>
      <c r="D238" s="59"/>
      <c r="E238" s="59"/>
      <c r="F238" s="59"/>
      <c r="G238" s="59"/>
      <c r="H238" s="59"/>
      <c r="I238" s="59"/>
      <c r="J238" s="59"/>
      <c r="K238" s="59"/>
      <c r="L238" s="59"/>
      <c r="M238" s="59"/>
      <c r="N238" s="59"/>
      <c r="O238" s="59"/>
      <c r="P238" s="59"/>
      <c r="Q238" s="59"/>
      <c r="R238" s="59"/>
      <c r="S238" s="59"/>
      <c r="T238" s="59"/>
      <c r="U238" s="59"/>
      <c r="V238" s="59"/>
      <c r="W238" s="59"/>
      <c r="X238" s="59"/>
      <c r="Y238" s="59"/>
      <c r="Z238" s="59"/>
    </row>
    <row r="239" spans="1:26" ht="15.75" customHeight="1">
      <c r="A239" s="59"/>
      <c r="B239" s="59"/>
      <c r="C239" s="59"/>
      <c r="D239" s="59"/>
      <c r="E239" s="59"/>
      <c r="F239" s="59"/>
      <c r="G239" s="59"/>
      <c r="H239" s="59"/>
      <c r="I239" s="59"/>
      <c r="J239" s="59"/>
      <c r="K239" s="59"/>
      <c r="L239" s="59"/>
      <c r="M239" s="59"/>
      <c r="N239" s="59"/>
      <c r="O239" s="59"/>
      <c r="P239" s="59"/>
      <c r="Q239" s="59"/>
      <c r="R239" s="59"/>
      <c r="S239" s="59"/>
      <c r="T239" s="59"/>
      <c r="U239" s="59"/>
      <c r="V239" s="59"/>
      <c r="W239" s="59"/>
      <c r="X239" s="59"/>
      <c r="Y239" s="59"/>
      <c r="Z239" s="59"/>
    </row>
    <row r="240" spans="1:26" ht="15.75" customHeight="1">
      <c r="A240" s="59"/>
      <c r="B240" s="59"/>
      <c r="C240" s="59"/>
      <c r="D240" s="59"/>
      <c r="E240" s="59"/>
      <c r="F240" s="59"/>
      <c r="G240" s="59"/>
      <c r="H240" s="59"/>
      <c r="I240" s="59"/>
      <c r="J240" s="59"/>
      <c r="K240" s="59"/>
      <c r="L240" s="59"/>
      <c r="M240" s="59"/>
      <c r="N240" s="59"/>
      <c r="O240" s="59"/>
      <c r="P240" s="59"/>
      <c r="Q240" s="59"/>
      <c r="R240" s="59"/>
      <c r="S240" s="59"/>
      <c r="T240" s="59"/>
      <c r="U240" s="59"/>
      <c r="V240" s="59"/>
      <c r="W240" s="59"/>
      <c r="X240" s="59"/>
      <c r="Y240" s="59"/>
      <c r="Z240" s="59"/>
    </row>
    <row r="241" spans="1:26" ht="15.75" customHeight="1">
      <c r="A241" s="59"/>
      <c r="B241" s="59"/>
      <c r="C241" s="59"/>
      <c r="D241" s="59"/>
      <c r="E241" s="59"/>
      <c r="F241" s="59"/>
      <c r="G241" s="59"/>
      <c r="H241" s="59"/>
      <c r="I241" s="59"/>
      <c r="J241" s="59"/>
      <c r="K241" s="59"/>
      <c r="L241" s="59"/>
      <c r="M241" s="59"/>
      <c r="N241" s="59"/>
      <c r="O241" s="59"/>
      <c r="P241" s="59"/>
      <c r="Q241" s="59"/>
      <c r="R241" s="59"/>
      <c r="S241" s="59"/>
      <c r="T241" s="59"/>
      <c r="U241" s="59"/>
      <c r="V241" s="59"/>
      <c r="W241" s="59"/>
      <c r="X241" s="59"/>
      <c r="Y241" s="59"/>
      <c r="Z241" s="59"/>
    </row>
    <row r="242" spans="1:26" ht="15.75" customHeight="1">
      <c r="A242" s="59"/>
      <c r="B242" s="59"/>
      <c r="C242" s="59"/>
      <c r="D242" s="59"/>
      <c r="E242" s="59"/>
      <c r="F242" s="59"/>
      <c r="G242" s="59"/>
      <c r="H242" s="59"/>
      <c r="I242" s="59"/>
      <c r="J242" s="59"/>
      <c r="K242" s="59"/>
      <c r="L242" s="59"/>
      <c r="M242" s="59"/>
      <c r="N242" s="59"/>
      <c r="O242" s="59"/>
      <c r="P242" s="59"/>
      <c r="Q242" s="59"/>
      <c r="R242" s="59"/>
      <c r="S242" s="59"/>
      <c r="T242" s="59"/>
      <c r="U242" s="59"/>
      <c r="V242" s="59"/>
      <c r="W242" s="59"/>
      <c r="X242" s="59"/>
      <c r="Y242" s="59"/>
      <c r="Z242" s="59"/>
    </row>
    <row r="243" spans="1:26" ht="15.75" customHeight="1">
      <c r="A243" s="59"/>
      <c r="B243" s="59"/>
      <c r="C243" s="59"/>
      <c r="D243" s="59"/>
      <c r="E243" s="59"/>
      <c r="F243" s="59"/>
      <c r="G243" s="59"/>
      <c r="H243" s="59"/>
      <c r="I243" s="59"/>
      <c r="J243" s="59"/>
      <c r="K243" s="59"/>
      <c r="L243" s="59"/>
      <c r="M243" s="59"/>
      <c r="N243" s="59"/>
      <c r="O243" s="59"/>
      <c r="P243" s="59"/>
      <c r="Q243" s="59"/>
      <c r="R243" s="59"/>
      <c r="S243" s="59"/>
      <c r="T243" s="59"/>
      <c r="U243" s="59"/>
      <c r="V243" s="59"/>
      <c r="W243" s="59"/>
      <c r="X243" s="59"/>
      <c r="Y243" s="59"/>
      <c r="Z243" s="59"/>
    </row>
    <row r="244" spans="1:26" ht="15.75" customHeight="1">
      <c r="A244" s="59"/>
      <c r="B244" s="59"/>
      <c r="C244" s="59"/>
      <c r="D244" s="59"/>
      <c r="E244" s="59"/>
      <c r="F244" s="59"/>
      <c r="G244" s="59"/>
      <c r="H244" s="59"/>
      <c r="I244" s="59"/>
      <c r="J244" s="59"/>
      <c r="K244" s="59"/>
      <c r="L244" s="59"/>
      <c r="M244" s="59"/>
      <c r="N244" s="59"/>
      <c r="O244" s="59"/>
      <c r="P244" s="59"/>
      <c r="Q244" s="59"/>
      <c r="R244" s="59"/>
      <c r="S244" s="59"/>
      <c r="T244" s="59"/>
      <c r="U244" s="59"/>
      <c r="V244" s="59"/>
      <c r="W244" s="59"/>
      <c r="X244" s="59"/>
      <c r="Y244" s="59"/>
      <c r="Z244" s="59"/>
    </row>
    <row r="245" spans="1:26" ht="15.75" customHeight="1">
      <c r="A245" s="59"/>
      <c r="B245" s="59"/>
      <c r="C245" s="59"/>
      <c r="D245" s="59"/>
      <c r="E245" s="59"/>
      <c r="F245" s="59"/>
      <c r="G245" s="59"/>
      <c r="H245" s="59"/>
      <c r="I245" s="59"/>
      <c r="J245" s="59"/>
      <c r="K245" s="59"/>
      <c r="L245" s="59"/>
      <c r="M245" s="59"/>
      <c r="N245" s="59"/>
      <c r="O245" s="59"/>
      <c r="P245" s="59"/>
      <c r="Q245" s="59"/>
      <c r="R245" s="59"/>
      <c r="S245" s="59"/>
      <c r="T245" s="59"/>
      <c r="U245" s="59"/>
      <c r="V245" s="59"/>
      <c r="W245" s="59"/>
      <c r="X245" s="59"/>
      <c r="Y245" s="59"/>
      <c r="Z245" s="59"/>
    </row>
    <row r="246" spans="1:26" ht="15.75" customHeight="1">
      <c r="A246" s="59"/>
      <c r="B246" s="59"/>
      <c r="C246" s="59"/>
      <c r="D246" s="59"/>
      <c r="E246" s="59"/>
      <c r="F246" s="59"/>
      <c r="G246" s="59"/>
      <c r="H246" s="59"/>
      <c r="I246" s="59"/>
      <c r="J246" s="59"/>
      <c r="K246" s="59"/>
      <c r="L246" s="59"/>
      <c r="M246" s="59"/>
      <c r="N246" s="59"/>
      <c r="O246" s="59"/>
      <c r="P246" s="59"/>
      <c r="Q246" s="59"/>
      <c r="R246" s="59"/>
      <c r="S246" s="59"/>
      <c r="T246" s="59"/>
      <c r="U246" s="59"/>
      <c r="V246" s="59"/>
      <c r="W246" s="59"/>
      <c r="X246" s="59"/>
      <c r="Y246" s="59"/>
      <c r="Z246" s="59"/>
    </row>
    <row r="247" spans="1:26" ht="15.75" customHeight="1">
      <c r="A247" s="59"/>
      <c r="B247" s="59"/>
      <c r="C247" s="59"/>
      <c r="D247" s="59"/>
      <c r="E247" s="59"/>
      <c r="F247" s="59"/>
      <c r="G247" s="59"/>
      <c r="H247" s="59"/>
      <c r="I247" s="59"/>
      <c r="J247" s="59"/>
      <c r="K247" s="59"/>
      <c r="L247" s="59"/>
      <c r="M247" s="59"/>
      <c r="N247" s="59"/>
      <c r="O247" s="59"/>
      <c r="P247" s="59"/>
      <c r="Q247" s="59"/>
      <c r="R247" s="59"/>
      <c r="S247" s="59"/>
      <c r="T247" s="59"/>
      <c r="U247" s="59"/>
      <c r="V247" s="59"/>
      <c r="W247" s="59"/>
      <c r="X247" s="59"/>
      <c r="Y247" s="59"/>
      <c r="Z247" s="59"/>
    </row>
    <row r="248" spans="1:26" ht="15.75" customHeight="1">
      <c r="A248" s="59"/>
      <c r="B248" s="59"/>
      <c r="C248" s="59"/>
      <c r="D248" s="59"/>
      <c r="E248" s="59"/>
      <c r="F248" s="59"/>
      <c r="G248" s="59"/>
      <c r="H248" s="59"/>
      <c r="I248" s="59"/>
      <c r="J248" s="59"/>
      <c r="K248" s="59"/>
      <c r="L248" s="59"/>
      <c r="M248" s="59"/>
      <c r="N248" s="59"/>
      <c r="O248" s="59"/>
      <c r="P248" s="59"/>
      <c r="Q248" s="59"/>
      <c r="R248" s="59"/>
      <c r="S248" s="59"/>
      <c r="T248" s="59"/>
      <c r="U248" s="59"/>
      <c r="V248" s="59"/>
      <c r="W248" s="59"/>
      <c r="X248" s="59"/>
      <c r="Y248" s="59"/>
      <c r="Z248" s="59"/>
    </row>
    <row r="249" spans="1:26" ht="15.75" customHeight="1">
      <c r="A249" s="59"/>
      <c r="B249" s="59"/>
      <c r="C249" s="59"/>
      <c r="D249" s="59"/>
      <c r="E249" s="59"/>
      <c r="F249" s="59"/>
      <c r="G249" s="59"/>
      <c r="H249" s="59"/>
      <c r="I249" s="59"/>
      <c r="J249" s="59"/>
      <c r="K249" s="59"/>
      <c r="L249" s="59"/>
      <c r="M249" s="59"/>
      <c r="N249" s="59"/>
      <c r="O249" s="59"/>
      <c r="P249" s="59"/>
      <c r="Q249" s="59"/>
      <c r="R249" s="59"/>
      <c r="S249" s="59"/>
      <c r="T249" s="59"/>
      <c r="U249" s="59"/>
      <c r="V249" s="59"/>
      <c r="W249" s="59"/>
      <c r="X249" s="59"/>
      <c r="Y249" s="59"/>
      <c r="Z249" s="59"/>
    </row>
    <row r="250" spans="1:26" ht="15.75" customHeight="1">
      <c r="A250" s="59"/>
      <c r="B250" s="59"/>
      <c r="C250" s="59"/>
      <c r="D250" s="59"/>
      <c r="E250" s="59"/>
      <c r="F250" s="59"/>
      <c r="G250" s="59"/>
      <c r="H250" s="59"/>
      <c r="I250" s="59"/>
      <c r="J250" s="59"/>
      <c r="K250" s="59"/>
      <c r="L250" s="59"/>
      <c r="M250" s="59"/>
      <c r="N250" s="59"/>
      <c r="O250" s="59"/>
      <c r="P250" s="59"/>
      <c r="Q250" s="59"/>
      <c r="R250" s="59"/>
      <c r="S250" s="59"/>
      <c r="T250" s="59"/>
      <c r="U250" s="59"/>
      <c r="V250" s="59"/>
      <c r="W250" s="59"/>
      <c r="X250" s="59"/>
      <c r="Y250" s="59"/>
      <c r="Z250" s="59"/>
    </row>
    <row r="251" spans="1:26" ht="15.75" customHeight="1">
      <c r="A251" s="59"/>
      <c r="B251" s="59"/>
      <c r="C251" s="59"/>
      <c r="D251" s="59"/>
      <c r="E251" s="59"/>
      <c r="F251" s="59"/>
      <c r="G251" s="59"/>
      <c r="H251" s="59"/>
      <c r="I251" s="59"/>
      <c r="J251" s="59"/>
      <c r="K251" s="59"/>
      <c r="L251" s="59"/>
      <c r="M251" s="59"/>
      <c r="N251" s="59"/>
      <c r="O251" s="59"/>
      <c r="P251" s="59"/>
      <c r="Q251" s="59"/>
      <c r="R251" s="59"/>
      <c r="S251" s="59"/>
      <c r="T251" s="59"/>
      <c r="U251" s="59"/>
      <c r="V251" s="59"/>
      <c r="W251" s="59"/>
      <c r="X251" s="59"/>
      <c r="Y251" s="59"/>
      <c r="Z251" s="59"/>
    </row>
    <row r="252" spans="1:26" ht="15.75" customHeight="1">
      <c r="A252" s="59"/>
      <c r="B252" s="59"/>
      <c r="C252" s="59"/>
      <c r="D252" s="59"/>
      <c r="E252" s="59"/>
      <c r="F252" s="59"/>
      <c r="G252" s="59"/>
      <c r="H252" s="59"/>
      <c r="I252" s="59"/>
      <c r="J252" s="59"/>
      <c r="K252" s="59"/>
      <c r="L252" s="59"/>
      <c r="M252" s="59"/>
      <c r="N252" s="59"/>
      <c r="O252" s="59"/>
      <c r="P252" s="59"/>
      <c r="Q252" s="59"/>
      <c r="R252" s="59"/>
      <c r="S252" s="59"/>
      <c r="T252" s="59"/>
      <c r="U252" s="59"/>
      <c r="V252" s="59"/>
      <c r="W252" s="59"/>
      <c r="X252" s="59"/>
      <c r="Y252" s="59"/>
      <c r="Z252" s="59"/>
    </row>
    <row r="253" spans="1:26" ht="15.75" customHeight="1">
      <c r="A253" s="59"/>
      <c r="B253" s="59"/>
      <c r="C253" s="59"/>
      <c r="D253" s="59"/>
      <c r="E253" s="59"/>
      <c r="F253" s="59"/>
      <c r="G253" s="59"/>
      <c r="H253" s="59"/>
      <c r="I253" s="59"/>
      <c r="J253" s="59"/>
      <c r="K253" s="59"/>
      <c r="L253" s="59"/>
      <c r="M253" s="59"/>
      <c r="N253" s="59"/>
      <c r="O253" s="59"/>
      <c r="P253" s="59"/>
      <c r="Q253" s="59"/>
      <c r="R253" s="59"/>
      <c r="S253" s="59"/>
      <c r="T253" s="59"/>
      <c r="U253" s="59"/>
      <c r="V253" s="59"/>
      <c r="W253" s="59"/>
      <c r="X253" s="59"/>
      <c r="Y253" s="59"/>
      <c r="Z253" s="59"/>
    </row>
    <row r="254" spans="1:26" ht="15.75" customHeight="1">
      <c r="A254" s="59"/>
      <c r="B254" s="59"/>
      <c r="C254" s="59"/>
      <c r="D254" s="59"/>
      <c r="E254" s="59"/>
      <c r="F254" s="59"/>
      <c r="G254" s="59"/>
      <c r="H254" s="59"/>
      <c r="I254" s="59"/>
      <c r="J254" s="59"/>
      <c r="K254" s="59"/>
      <c r="L254" s="59"/>
      <c r="M254" s="59"/>
      <c r="N254" s="59"/>
      <c r="O254" s="59"/>
      <c r="P254" s="59"/>
      <c r="Q254" s="59"/>
      <c r="R254" s="59"/>
      <c r="S254" s="59"/>
      <c r="T254" s="59"/>
      <c r="U254" s="59"/>
      <c r="V254" s="59"/>
      <c r="W254" s="59"/>
      <c r="X254" s="59"/>
      <c r="Y254" s="59"/>
      <c r="Z254" s="59"/>
    </row>
    <row r="255" spans="1:26" ht="15.75" customHeight="1">
      <c r="A255" s="59"/>
      <c r="B255" s="59"/>
      <c r="C255" s="59"/>
      <c r="D255" s="59"/>
      <c r="E255" s="59"/>
      <c r="F255" s="59"/>
      <c r="G255" s="59"/>
      <c r="H255" s="59"/>
      <c r="I255" s="59"/>
      <c r="J255" s="59"/>
      <c r="K255" s="59"/>
      <c r="L255" s="59"/>
      <c r="M255" s="59"/>
      <c r="N255" s="59"/>
      <c r="O255" s="59"/>
      <c r="P255" s="59"/>
      <c r="Q255" s="59"/>
      <c r="R255" s="59"/>
      <c r="S255" s="59"/>
      <c r="T255" s="59"/>
      <c r="U255" s="59"/>
      <c r="V255" s="59"/>
      <c r="W255" s="59"/>
      <c r="X255" s="59"/>
      <c r="Y255" s="59"/>
      <c r="Z255" s="59"/>
    </row>
    <row r="256" spans="1:26" ht="15.75" customHeight="1">
      <c r="A256" s="59"/>
      <c r="B256" s="59"/>
      <c r="C256" s="59"/>
      <c r="D256" s="59"/>
      <c r="E256" s="59"/>
      <c r="F256" s="59"/>
      <c r="G256" s="59"/>
      <c r="H256" s="59"/>
      <c r="I256" s="59"/>
      <c r="J256" s="59"/>
      <c r="K256" s="59"/>
      <c r="L256" s="59"/>
      <c r="M256" s="59"/>
      <c r="N256" s="59"/>
      <c r="O256" s="59"/>
      <c r="P256" s="59"/>
      <c r="Q256" s="59"/>
      <c r="R256" s="59"/>
      <c r="S256" s="59"/>
      <c r="T256" s="59"/>
      <c r="U256" s="59"/>
      <c r="V256" s="59"/>
      <c r="W256" s="59"/>
      <c r="X256" s="59"/>
      <c r="Y256" s="59"/>
      <c r="Z256" s="59"/>
    </row>
    <row r="257" spans="1:26" ht="15.75" customHeight="1">
      <c r="A257" s="59"/>
      <c r="B257" s="59"/>
      <c r="C257" s="59"/>
      <c r="D257" s="59"/>
      <c r="E257" s="59"/>
      <c r="F257" s="59"/>
      <c r="G257" s="59"/>
      <c r="H257" s="59"/>
      <c r="I257" s="59"/>
      <c r="J257" s="59"/>
      <c r="K257" s="59"/>
      <c r="L257" s="59"/>
      <c r="M257" s="59"/>
      <c r="N257" s="59"/>
      <c r="O257" s="59"/>
      <c r="P257" s="59"/>
      <c r="Q257" s="59"/>
      <c r="R257" s="59"/>
      <c r="S257" s="59"/>
      <c r="T257" s="59"/>
      <c r="U257" s="59"/>
      <c r="V257" s="59"/>
      <c r="W257" s="59"/>
      <c r="X257" s="59"/>
      <c r="Y257" s="59"/>
      <c r="Z257" s="59"/>
    </row>
    <row r="258" spans="1:26" ht="15.75" customHeight="1">
      <c r="A258" s="59"/>
      <c r="B258" s="59"/>
      <c r="C258" s="59"/>
      <c r="D258" s="59"/>
      <c r="E258" s="59"/>
      <c r="F258" s="59"/>
      <c r="G258" s="59"/>
      <c r="H258" s="59"/>
      <c r="I258" s="59"/>
      <c r="J258" s="59"/>
      <c r="K258" s="59"/>
      <c r="L258" s="59"/>
      <c r="M258" s="59"/>
      <c r="N258" s="59"/>
      <c r="O258" s="59"/>
      <c r="P258" s="59"/>
      <c r="Q258" s="59"/>
      <c r="R258" s="59"/>
      <c r="S258" s="59"/>
      <c r="T258" s="59"/>
      <c r="U258" s="59"/>
      <c r="V258" s="59"/>
      <c r="W258" s="59"/>
      <c r="X258" s="59"/>
      <c r="Y258" s="59"/>
      <c r="Z258" s="59"/>
    </row>
    <row r="259" spans="1:26" ht="15.75" customHeight="1">
      <c r="A259" s="59"/>
      <c r="B259" s="59"/>
      <c r="C259" s="59"/>
      <c r="D259" s="59"/>
      <c r="E259" s="59"/>
      <c r="F259" s="59"/>
      <c r="G259" s="59"/>
      <c r="H259" s="59"/>
      <c r="I259" s="59"/>
      <c r="J259" s="59"/>
      <c r="K259" s="59"/>
      <c r="L259" s="59"/>
      <c r="M259" s="59"/>
      <c r="N259" s="59"/>
      <c r="O259" s="59"/>
      <c r="P259" s="59"/>
      <c r="Q259" s="59"/>
      <c r="R259" s="59"/>
      <c r="S259" s="59"/>
      <c r="T259" s="59"/>
      <c r="U259" s="59"/>
      <c r="V259" s="59"/>
      <c r="W259" s="59"/>
      <c r="X259" s="59"/>
      <c r="Y259" s="59"/>
      <c r="Z259" s="59"/>
    </row>
    <row r="260" spans="1:26" ht="15.75" customHeight="1">
      <c r="A260" s="59"/>
      <c r="B260" s="59"/>
      <c r="C260" s="59"/>
      <c r="D260" s="59"/>
      <c r="E260" s="59"/>
      <c r="F260" s="59"/>
      <c r="G260" s="59"/>
      <c r="H260" s="59"/>
      <c r="I260" s="59"/>
      <c r="J260" s="59"/>
      <c r="K260" s="59"/>
      <c r="L260" s="59"/>
      <c r="M260" s="59"/>
      <c r="N260" s="59"/>
      <c r="O260" s="59"/>
      <c r="P260" s="59"/>
      <c r="Q260" s="59"/>
      <c r="R260" s="59"/>
      <c r="S260" s="59"/>
      <c r="T260" s="59"/>
      <c r="U260" s="59"/>
      <c r="V260" s="59"/>
      <c r="W260" s="59"/>
      <c r="X260" s="59"/>
      <c r="Y260" s="59"/>
      <c r="Z260" s="59"/>
    </row>
    <row r="261" spans="1:26" ht="15.75" customHeight="1">
      <c r="A261" s="59"/>
      <c r="B261" s="59"/>
      <c r="C261" s="59"/>
      <c r="D261" s="59"/>
      <c r="E261" s="59"/>
      <c r="F261" s="59"/>
      <c r="G261" s="59"/>
      <c r="H261" s="59"/>
      <c r="I261" s="59"/>
      <c r="J261" s="59"/>
      <c r="K261" s="59"/>
      <c r="L261" s="59"/>
      <c r="M261" s="59"/>
      <c r="N261" s="59"/>
      <c r="O261" s="59"/>
      <c r="P261" s="59"/>
      <c r="Q261" s="59"/>
      <c r="R261" s="59"/>
      <c r="S261" s="59"/>
      <c r="T261" s="59"/>
      <c r="U261" s="59"/>
      <c r="V261" s="59"/>
      <c r="W261" s="59"/>
      <c r="X261" s="59"/>
      <c r="Y261" s="59"/>
      <c r="Z261" s="59"/>
    </row>
    <row r="262" spans="1:26" ht="15.75" customHeight="1">
      <c r="A262" s="59"/>
      <c r="B262" s="59"/>
      <c r="C262" s="59"/>
      <c r="D262" s="59"/>
      <c r="E262" s="59"/>
      <c r="F262" s="59"/>
      <c r="G262" s="59"/>
      <c r="H262" s="59"/>
      <c r="I262" s="59"/>
      <c r="J262" s="59"/>
      <c r="K262" s="59"/>
      <c r="L262" s="59"/>
      <c r="M262" s="59"/>
      <c r="N262" s="59"/>
      <c r="O262" s="59"/>
      <c r="P262" s="59"/>
      <c r="Q262" s="59"/>
      <c r="R262" s="59"/>
      <c r="S262" s="59"/>
      <c r="T262" s="59"/>
      <c r="U262" s="59"/>
      <c r="V262" s="59"/>
      <c r="W262" s="59"/>
      <c r="X262" s="59"/>
      <c r="Y262" s="59"/>
      <c r="Z262" s="59"/>
    </row>
    <row r="263" spans="1:26" ht="15.75" customHeight="1">
      <c r="A263" s="59"/>
      <c r="B263" s="59"/>
      <c r="C263" s="59"/>
      <c r="D263" s="59"/>
      <c r="E263" s="59"/>
      <c r="F263" s="59"/>
      <c r="G263" s="59"/>
      <c r="H263" s="59"/>
      <c r="I263" s="59"/>
      <c r="J263" s="59"/>
      <c r="K263" s="59"/>
      <c r="L263" s="59"/>
      <c r="M263" s="59"/>
      <c r="N263" s="59"/>
      <c r="O263" s="59"/>
      <c r="P263" s="59"/>
      <c r="Q263" s="59"/>
      <c r="R263" s="59"/>
      <c r="S263" s="59"/>
      <c r="T263" s="59"/>
      <c r="U263" s="59"/>
      <c r="V263" s="59"/>
      <c r="W263" s="59"/>
      <c r="X263" s="59"/>
      <c r="Y263" s="59"/>
      <c r="Z263" s="59"/>
    </row>
    <row r="264" spans="1:26" ht="15.75" customHeight="1">
      <c r="A264" s="59"/>
      <c r="B264" s="59"/>
      <c r="C264" s="59"/>
      <c r="D264" s="59"/>
      <c r="E264" s="59"/>
      <c r="F264" s="59"/>
      <c r="G264" s="59"/>
      <c r="H264" s="59"/>
      <c r="I264" s="59"/>
      <c r="J264" s="59"/>
      <c r="K264" s="59"/>
      <c r="L264" s="59"/>
      <c r="M264" s="59"/>
      <c r="N264" s="59"/>
      <c r="O264" s="59"/>
      <c r="P264" s="59"/>
      <c r="Q264" s="59"/>
      <c r="R264" s="59"/>
      <c r="S264" s="59"/>
      <c r="T264" s="59"/>
      <c r="U264" s="59"/>
      <c r="V264" s="59"/>
      <c r="W264" s="59"/>
      <c r="X264" s="59"/>
      <c r="Y264" s="59"/>
      <c r="Z264" s="59"/>
    </row>
    <row r="265" spans="1:26" ht="15.75" customHeight="1">
      <c r="A265" s="59"/>
      <c r="B265" s="59"/>
      <c r="C265" s="59"/>
      <c r="D265" s="59"/>
      <c r="E265" s="59"/>
      <c r="F265" s="59"/>
      <c r="G265" s="59"/>
      <c r="H265" s="59"/>
      <c r="I265" s="59"/>
      <c r="J265" s="59"/>
      <c r="K265" s="59"/>
      <c r="L265" s="59"/>
      <c r="M265" s="59"/>
      <c r="N265" s="59"/>
      <c r="O265" s="59"/>
      <c r="P265" s="59"/>
      <c r="Q265" s="59"/>
      <c r="R265" s="59"/>
      <c r="S265" s="59"/>
      <c r="T265" s="59"/>
      <c r="U265" s="59"/>
      <c r="V265" s="59"/>
      <c r="W265" s="59"/>
      <c r="X265" s="59"/>
      <c r="Y265" s="59"/>
      <c r="Z265" s="59"/>
    </row>
    <row r="266" spans="1:26" ht="15.75" customHeight="1">
      <c r="A266" s="59"/>
      <c r="B266" s="59"/>
      <c r="C266" s="59"/>
      <c r="D266" s="59"/>
      <c r="E266" s="59"/>
      <c r="F266" s="59"/>
      <c r="G266" s="59"/>
      <c r="H266" s="59"/>
      <c r="I266" s="59"/>
      <c r="J266" s="59"/>
      <c r="K266" s="59"/>
      <c r="L266" s="59"/>
      <c r="M266" s="59"/>
      <c r="N266" s="59"/>
      <c r="O266" s="59"/>
      <c r="P266" s="59"/>
      <c r="Q266" s="59"/>
      <c r="R266" s="59"/>
      <c r="S266" s="59"/>
      <c r="T266" s="59"/>
      <c r="U266" s="59"/>
      <c r="V266" s="59"/>
      <c r="W266" s="59"/>
      <c r="X266" s="59"/>
      <c r="Y266" s="59"/>
      <c r="Z266" s="59"/>
    </row>
    <row r="267" spans="1:26" ht="15.75" customHeight="1">
      <c r="A267" s="59"/>
      <c r="B267" s="59"/>
      <c r="C267" s="59"/>
      <c r="D267" s="59"/>
      <c r="E267" s="59"/>
      <c r="F267" s="59"/>
      <c r="G267" s="59"/>
      <c r="H267" s="59"/>
      <c r="I267" s="59"/>
      <c r="J267" s="59"/>
      <c r="K267" s="59"/>
      <c r="L267" s="59"/>
      <c r="M267" s="59"/>
      <c r="N267" s="59"/>
      <c r="O267" s="59"/>
      <c r="P267" s="59"/>
      <c r="Q267" s="59"/>
      <c r="R267" s="59"/>
      <c r="S267" s="59"/>
      <c r="T267" s="59"/>
      <c r="U267" s="59"/>
      <c r="V267" s="59"/>
      <c r="W267" s="59"/>
      <c r="X267" s="59"/>
      <c r="Y267" s="59"/>
      <c r="Z267" s="59"/>
    </row>
    <row r="268" spans="1:26" ht="15.75" customHeight="1">
      <c r="A268" s="59"/>
      <c r="B268" s="59"/>
      <c r="C268" s="59"/>
      <c r="D268" s="59"/>
      <c r="E268" s="59"/>
      <c r="F268" s="59"/>
      <c r="G268" s="59"/>
      <c r="H268" s="59"/>
      <c r="I268" s="59"/>
      <c r="J268" s="59"/>
      <c r="K268" s="59"/>
      <c r="L268" s="59"/>
      <c r="M268" s="59"/>
      <c r="N268" s="59"/>
      <c r="O268" s="59"/>
      <c r="P268" s="59"/>
      <c r="Q268" s="59"/>
      <c r="R268" s="59"/>
      <c r="S268" s="59"/>
      <c r="T268" s="59"/>
      <c r="U268" s="59"/>
      <c r="V268" s="59"/>
      <c r="W268" s="59"/>
      <c r="X268" s="59"/>
      <c r="Y268" s="59"/>
      <c r="Z268" s="59"/>
    </row>
    <row r="269" spans="1:26" ht="15.75" customHeight="1">
      <c r="A269" s="59"/>
      <c r="B269" s="59"/>
      <c r="C269" s="59"/>
      <c r="D269" s="59"/>
      <c r="E269" s="59"/>
      <c r="F269" s="59"/>
      <c r="G269" s="59"/>
      <c r="H269" s="59"/>
      <c r="I269" s="59"/>
      <c r="J269" s="59"/>
      <c r="K269" s="59"/>
      <c r="L269" s="59"/>
      <c r="M269" s="59"/>
      <c r="N269" s="59"/>
      <c r="O269" s="59"/>
      <c r="P269" s="59"/>
      <c r="Q269" s="59"/>
      <c r="R269" s="59"/>
      <c r="S269" s="59"/>
      <c r="T269" s="59"/>
      <c r="U269" s="59"/>
      <c r="V269" s="59"/>
      <c r="W269" s="59"/>
      <c r="X269" s="59"/>
      <c r="Y269" s="59"/>
      <c r="Z269" s="59"/>
    </row>
    <row r="270" spans="1:26" ht="15.75" customHeight="1">
      <c r="A270" s="59"/>
      <c r="B270" s="59"/>
      <c r="C270" s="59"/>
      <c r="D270" s="59"/>
      <c r="E270" s="59"/>
      <c r="F270" s="59"/>
      <c r="G270" s="59"/>
      <c r="H270" s="59"/>
      <c r="I270" s="59"/>
      <c r="J270" s="59"/>
      <c r="K270" s="59"/>
      <c r="L270" s="59"/>
      <c r="M270" s="59"/>
      <c r="N270" s="59"/>
      <c r="O270" s="59"/>
      <c r="P270" s="59"/>
      <c r="Q270" s="59"/>
      <c r="R270" s="59"/>
      <c r="S270" s="59"/>
      <c r="T270" s="59"/>
      <c r="U270" s="59"/>
      <c r="V270" s="59"/>
      <c r="W270" s="59"/>
      <c r="X270" s="59"/>
      <c r="Y270" s="59"/>
      <c r="Z270" s="59"/>
    </row>
    <row r="271" spans="1:26" ht="15.75" customHeight="1">
      <c r="A271" s="59"/>
      <c r="B271" s="59"/>
      <c r="C271" s="59"/>
      <c r="D271" s="59"/>
      <c r="E271" s="59"/>
      <c r="F271" s="59"/>
      <c r="G271" s="59"/>
      <c r="H271" s="59"/>
      <c r="I271" s="59"/>
      <c r="J271" s="59"/>
      <c r="K271" s="59"/>
      <c r="L271" s="59"/>
      <c r="M271" s="59"/>
      <c r="N271" s="59"/>
      <c r="O271" s="59"/>
      <c r="P271" s="59"/>
      <c r="Q271" s="59"/>
      <c r="R271" s="59"/>
      <c r="S271" s="59"/>
      <c r="T271" s="59"/>
      <c r="U271" s="59"/>
      <c r="V271" s="59"/>
      <c r="W271" s="59"/>
      <c r="X271" s="59"/>
      <c r="Y271" s="59"/>
      <c r="Z271" s="59"/>
    </row>
    <row r="272" spans="1:26" ht="15.75" customHeight="1">
      <c r="A272" s="59"/>
      <c r="B272" s="59"/>
      <c r="C272" s="59"/>
      <c r="D272" s="59"/>
      <c r="E272" s="59"/>
      <c r="F272" s="59"/>
      <c r="G272" s="59"/>
      <c r="H272" s="59"/>
      <c r="I272" s="59"/>
      <c r="J272" s="59"/>
      <c r="K272" s="59"/>
      <c r="L272" s="59"/>
      <c r="M272" s="59"/>
      <c r="N272" s="59"/>
      <c r="O272" s="59"/>
      <c r="P272" s="59"/>
      <c r="Q272" s="59"/>
      <c r="R272" s="59"/>
      <c r="S272" s="59"/>
      <c r="T272" s="59"/>
      <c r="U272" s="59"/>
      <c r="V272" s="59"/>
      <c r="W272" s="59"/>
      <c r="X272" s="59"/>
      <c r="Y272" s="59"/>
      <c r="Z272" s="59"/>
    </row>
    <row r="273" spans="1:26" ht="15.75" customHeight="1">
      <c r="A273" s="59"/>
      <c r="B273" s="59"/>
      <c r="C273" s="59"/>
      <c r="D273" s="59"/>
      <c r="E273" s="59"/>
      <c r="F273" s="59"/>
      <c r="G273" s="59"/>
      <c r="H273" s="59"/>
      <c r="I273" s="59"/>
      <c r="J273" s="59"/>
      <c r="K273" s="59"/>
      <c r="L273" s="59"/>
      <c r="M273" s="59"/>
      <c r="N273" s="59"/>
      <c r="O273" s="59"/>
      <c r="P273" s="59"/>
      <c r="Q273" s="59"/>
      <c r="R273" s="59"/>
      <c r="S273" s="59"/>
      <c r="T273" s="59"/>
      <c r="U273" s="59"/>
      <c r="V273" s="59"/>
      <c r="W273" s="59"/>
      <c r="X273" s="59"/>
      <c r="Y273" s="59"/>
      <c r="Z273" s="59"/>
    </row>
    <row r="274" spans="1:26" ht="15.75" customHeight="1">
      <c r="A274" s="59"/>
      <c r="B274" s="59"/>
      <c r="C274" s="59"/>
      <c r="D274" s="59"/>
      <c r="E274" s="59"/>
      <c r="F274" s="59"/>
      <c r="G274" s="59"/>
      <c r="H274" s="59"/>
      <c r="I274" s="59"/>
      <c r="J274" s="59"/>
      <c r="K274" s="59"/>
      <c r="L274" s="59"/>
      <c r="M274" s="59"/>
      <c r="N274" s="59"/>
      <c r="O274" s="59"/>
      <c r="P274" s="59"/>
      <c r="Q274" s="59"/>
      <c r="R274" s="59"/>
      <c r="S274" s="59"/>
      <c r="T274" s="59"/>
      <c r="U274" s="59"/>
      <c r="V274" s="59"/>
      <c r="W274" s="59"/>
      <c r="X274" s="59"/>
      <c r="Y274" s="59"/>
      <c r="Z274" s="59"/>
    </row>
    <row r="275" spans="1:26" ht="15.75" customHeight="1">
      <c r="A275" s="59"/>
      <c r="B275" s="59"/>
      <c r="C275" s="59"/>
      <c r="D275" s="59"/>
      <c r="E275" s="59"/>
      <c r="F275" s="59"/>
      <c r="G275" s="59"/>
      <c r="H275" s="59"/>
      <c r="I275" s="59"/>
      <c r="J275" s="59"/>
      <c r="K275" s="59"/>
      <c r="L275" s="59"/>
      <c r="M275" s="59"/>
      <c r="N275" s="59"/>
      <c r="O275" s="59"/>
      <c r="P275" s="59"/>
      <c r="Q275" s="59"/>
      <c r="R275" s="59"/>
      <c r="S275" s="59"/>
      <c r="T275" s="59"/>
      <c r="U275" s="59"/>
      <c r="V275" s="59"/>
      <c r="W275" s="59"/>
      <c r="X275" s="59"/>
      <c r="Y275" s="59"/>
      <c r="Z275" s="59"/>
    </row>
    <row r="276" spans="1:26" ht="15.75" customHeight="1">
      <c r="A276" s="59"/>
      <c r="B276" s="59"/>
      <c r="C276" s="59"/>
      <c r="D276" s="59"/>
      <c r="E276" s="59"/>
      <c r="F276" s="59"/>
      <c r="G276" s="59"/>
      <c r="H276" s="59"/>
      <c r="I276" s="59"/>
      <c r="J276" s="59"/>
      <c r="K276" s="59"/>
      <c r="L276" s="59"/>
      <c r="M276" s="59"/>
      <c r="N276" s="59"/>
      <c r="O276" s="59"/>
      <c r="P276" s="59"/>
      <c r="Q276" s="59"/>
      <c r="R276" s="59"/>
      <c r="S276" s="59"/>
      <c r="T276" s="59"/>
      <c r="U276" s="59"/>
      <c r="V276" s="59"/>
      <c r="W276" s="59"/>
      <c r="X276" s="59"/>
      <c r="Y276" s="59"/>
      <c r="Z276" s="59"/>
    </row>
    <row r="277" spans="1:26" ht="15.75" customHeight="1">
      <c r="A277" s="59"/>
      <c r="B277" s="59"/>
      <c r="C277" s="59"/>
      <c r="D277" s="59"/>
      <c r="E277" s="59"/>
      <c r="F277" s="59"/>
      <c r="G277" s="59"/>
      <c r="H277" s="59"/>
      <c r="I277" s="59"/>
      <c r="J277" s="59"/>
      <c r="K277" s="59"/>
      <c r="L277" s="59"/>
      <c r="M277" s="59"/>
      <c r="N277" s="59"/>
      <c r="O277" s="59"/>
      <c r="P277" s="59"/>
      <c r="Q277" s="59"/>
      <c r="R277" s="59"/>
      <c r="S277" s="59"/>
      <c r="T277" s="59"/>
      <c r="U277" s="59"/>
      <c r="V277" s="59"/>
      <c r="W277" s="59"/>
      <c r="X277" s="59"/>
      <c r="Y277" s="59"/>
      <c r="Z277" s="59"/>
    </row>
    <row r="278" spans="1:26" ht="15.75" customHeight="1">
      <c r="A278" s="59"/>
      <c r="B278" s="59"/>
      <c r="C278" s="59"/>
      <c r="D278" s="59"/>
      <c r="E278" s="59"/>
      <c r="F278" s="59"/>
      <c r="G278" s="59"/>
      <c r="H278" s="59"/>
      <c r="I278" s="59"/>
      <c r="J278" s="59"/>
      <c r="K278" s="59"/>
      <c r="L278" s="59"/>
      <c r="M278" s="59"/>
      <c r="N278" s="59"/>
      <c r="O278" s="59"/>
      <c r="P278" s="59"/>
      <c r="Q278" s="59"/>
      <c r="R278" s="59"/>
      <c r="S278" s="59"/>
      <c r="T278" s="59"/>
      <c r="U278" s="59"/>
      <c r="V278" s="59"/>
      <c r="W278" s="59"/>
      <c r="X278" s="59"/>
      <c r="Y278" s="59"/>
      <c r="Z278" s="59"/>
    </row>
    <row r="279" spans="1:26" ht="15.75" customHeight="1">
      <c r="A279" s="59"/>
      <c r="B279" s="59"/>
      <c r="C279" s="59"/>
      <c r="D279" s="59"/>
      <c r="E279" s="59"/>
      <c r="F279" s="59"/>
      <c r="G279" s="59"/>
      <c r="H279" s="59"/>
      <c r="I279" s="59"/>
      <c r="J279" s="59"/>
      <c r="K279" s="59"/>
      <c r="L279" s="59"/>
      <c r="M279" s="59"/>
      <c r="N279" s="59"/>
      <c r="O279" s="59"/>
      <c r="P279" s="59"/>
      <c r="Q279" s="59"/>
      <c r="R279" s="59"/>
      <c r="S279" s="59"/>
      <c r="T279" s="59"/>
      <c r="U279" s="59"/>
      <c r="V279" s="59"/>
      <c r="W279" s="59"/>
      <c r="X279" s="59"/>
      <c r="Y279" s="59"/>
      <c r="Z279" s="59"/>
    </row>
    <row r="280" spans="1:26" ht="15.75" customHeight="1">
      <c r="A280" s="59"/>
      <c r="B280" s="59"/>
      <c r="C280" s="59"/>
      <c r="D280" s="59"/>
      <c r="E280" s="59"/>
      <c r="F280" s="59"/>
      <c r="G280" s="59"/>
      <c r="H280" s="59"/>
      <c r="I280" s="59"/>
      <c r="J280" s="59"/>
      <c r="K280" s="59"/>
      <c r="L280" s="59"/>
      <c r="M280" s="59"/>
      <c r="N280" s="59"/>
      <c r="O280" s="59"/>
      <c r="P280" s="59"/>
      <c r="Q280" s="59"/>
      <c r="R280" s="59"/>
      <c r="S280" s="59"/>
      <c r="T280" s="59"/>
      <c r="U280" s="59"/>
      <c r="V280" s="59"/>
      <c r="W280" s="59"/>
      <c r="X280" s="59"/>
      <c r="Y280" s="59"/>
      <c r="Z280" s="59"/>
    </row>
    <row r="281" spans="1:26" ht="15.75" customHeight="1">
      <c r="A281" s="59"/>
      <c r="B281" s="59"/>
      <c r="C281" s="59"/>
      <c r="D281" s="59"/>
      <c r="E281" s="59"/>
      <c r="F281" s="59"/>
      <c r="G281" s="59"/>
      <c r="H281" s="59"/>
      <c r="I281" s="59"/>
      <c r="J281" s="59"/>
      <c r="K281" s="59"/>
      <c r="L281" s="59"/>
      <c r="M281" s="59"/>
      <c r="N281" s="59"/>
      <c r="O281" s="59"/>
      <c r="P281" s="59"/>
      <c r="Q281" s="59"/>
      <c r="R281" s="59"/>
      <c r="S281" s="59"/>
      <c r="T281" s="59"/>
      <c r="U281" s="59"/>
      <c r="V281" s="59"/>
      <c r="W281" s="59"/>
      <c r="X281" s="59"/>
      <c r="Y281" s="59"/>
      <c r="Z281" s="59"/>
    </row>
    <row r="282" spans="1:26" ht="15.75" customHeight="1">
      <c r="A282" s="59"/>
      <c r="B282" s="59"/>
      <c r="C282" s="59"/>
      <c r="D282" s="59"/>
      <c r="E282" s="59"/>
      <c r="F282" s="59"/>
      <c r="G282" s="59"/>
      <c r="H282" s="59"/>
      <c r="I282" s="59"/>
      <c r="J282" s="59"/>
      <c r="K282" s="59"/>
      <c r="L282" s="59"/>
      <c r="M282" s="59"/>
      <c r="N282" s="59"/>
      <c r="O282" s="59"/>
      <c r="P282" s="59"/>
      <c r="Q282" s="59"/>
      <c r="R282" s="59"/>
      <c r="S282" s="59"/>
      <c r="T282" s="59"/>
      <c r="U282" s="59"/>
      <c r="V282" s="59"/>
      <c r="W282" s="59"/>
      <c r="X282" s="59"/>
      <c r="Y282" s="59"/>
      <c r="Z282" s="59"/>
    </row>
    <row r="283" spans="1:26" ht="15.75" customHeight="1">
      <c r="A283" s="59"/>
      <c r="B283" s="59"/>
      <c r="C283" s="59"/>
      <c r="D283" s="59"/>
      <c r="E283" s="59"/>
      <c r="F283" s="59"/>
      <c r="G283" s="59"/>
      <c r="H283" s="59"/>
      <c r="I283" s="59"/>
      <c r="J283" s="59"/>
      <c r="K283" s="59"/>
      <c r="L283" s="59"/>
      <c r="M283" s="59"/>
      <c r="N283" s="59"/>
      <c r="O283" s="59"/>
      <c r="P283" s="59"/>
      <c r="Q283" s="59"/>
      <c r="R283" s="59"/>
      <c r="S283" s="59"/>
      <c r="T283" s="59"/>
      <c r="U283" s="59"/>
      <c r="V283" s="59"/>
      <c r="W283" s="59"/>
      <c r="X283" s="59"/>
      <c r="Y283" s="59"/>
      <c r="Z283" s="59"/>
    </row>
    <row r="284" spans="1:26" ht="15.75" customHeight="1">
      <c r="A284" s="59"/>
      <c r="B284" s="59"/>
      <c r="C284" s="59"/>
      <c r="D284" s="59"/>
      <c r="E284" s="59"/>
      <c r="F284" s="59"/>
      <c r="G284" s="59"/>
      <c r="H284" s="59"/>
      <c r="I284" s="59"/>
      <c r="J284" s="59"/>
      <c r="K284" s="59"/>
      <c r="L284" s="59"/>
      <c r="M284" s="59"/>
      <c r="N284" s="59"/>
      <c r="O284" s="59"/>
      <c r="P284" s="59"/>
      <c r="Q284" s="59"/>
      <c r="R284" s="59"/>
      <c r="S284" s="59"/>
      <c r="T284" s="59"/>
      <c r="U284" s="59"/>
      <c r="V284" s="59"/>
      <c r="W284" s="59"/>
      <c r="X284" s="59"/>
      <c r="Y284" s="59"/>
      <c r="Z284" s="59"/>
    </row>
    <row r="285" spans="1:26" ht="15.75" customHeight="1">
      <c r="A285" s="59"/>
      <c r="B285" s="59"/>
      <c r="C285" s="59"/>
      <c r="D285" s="59"/>
      <c r="E285" s="59"/>
      <c r="F285" s="59"/>
      <c r="G285" s="59"/>
      <c r="H285" s="59"/>
      <c r="I285" s="59"/>
      <c r="J285" s="59"/>
      <c r="K285" s="59"/>
      <c r="L285" s="59"/>
      <c r="M285" s="59"/>
      <c r="N285" s="59"/>
      <c r="O285" s="59"/>
      <c r="P285" s="59"/>
      <c r="Q285" s="59"/>
      <c r="R285" s="59"/>
      <c r="S285" s="59"/>
      <c r="T285" s="59"/>
      <c r="U285" s="59"/>
      <c r="V285" s="59"/>
      <c r="W285" s="59"/>
      <c r="X285" s="59"/>
      <c r="Y285" s="59"/>
      <c r="Z285" s="59"/>
    </row>
    <row r="286" spans="1:26" ht="15.75" customHeight="1">
      <c r="A286" s="59"/>
      <c r="B286" s="59"/>
      <c r="C286" s="59"/>
      <c r="D286" s="59"/>
      <c r="E286" s="59"/>
      <c r="F286" s="59"/>
      <c r="G286" s="59"/>
      <c r="H286" s="59"/>
      <c r="I286" s="59"/>
      <c r="J286" s="59"/>
      <c r="K286" s="59"/>
      <c r="L286" s="59"/>
      <c r="M286" s="59"/>
      <c r="N286" s="59"/>
      <c r="O286" s="59"/>
      <c r="P286" s="59"/>
      <c r="Q286" s="59"/>
      <c r="R286" s="59"/>
      <c r="S286" s="59"/>
      <c r="T286" s="59"/>
      <c r="U286" s="59"/>
      <c r="V286" s="59"/>
      <c r="W286" s="59"/>
      <c r="X286" s="59"/>
      <c r="Y286" s="59"/>
      <c r="Z286" s="59"/>
    </row>
    <row r="287" spans="1:26" ht="15.75" customHeight="1">
      <c r="A287" s="59"/>
      <c r="B287" s="59"/>
      <c r="C287" s="59"/>
      <c r="D287" s="59"/>
      <c r="E287" s="59"/>
      <c r="F287" s="59"/>
      <c r="G287" s="59"/>
      <c r="H287" s="59"/>
      <c r="I287" s="59"/>
      <c r="J287" s="59"/>
      <c r="K287" s="59"/>
      <c r="L287" s="59"/>
      <c r="M287" s="59"/>
      <c r="N287" s="59"/>
      <c r="O287" s="59"/>
      <c r="P287" s="59"/>
      <c r="Q287" s="59"/>
      <c r="R287" s="59"/>
      <c r="S287" s="59"/>
      <c r="T287" s="59"/>
      <c r="U287" s="59"/>
      <c r="V287" s="59"/>
      <c r="W287" s="59"/>
      <c r="X287" s="59"/>
      <c r="Y287" s="59"/>
      <c r="Z287" s="59"/>
    </row>
    <row r="288" spans="1:26" ht="15.75" customHeight="1">
      <c r="A288" s="59"/>
      <c r="B288" s="59"/>
      <c r="C288" s="59"/>
      <c r="D288" s="59"/>
      <c r="E288" s="59"/>
      <c r="F288" s="59"/>
      <c r="G288" s="59"/>
      <c r="H288" s="59"/>
      <c r="I288" s="59"/>
      <c r="J288" s="59"/>
      <c r="K288" s="59"/>
      <c r="L288" s="59"/>
      <c r="M288" s="59"/>
      <c r="N288" s="59"/>
      <c r="O288" s="59"/>
      <c r="P288" s="59"/>
      <c r="Q288" s="59"/>
      <c r="R288" s="59"/>
      <c r="S288" s="59"/>
      <c r="T288" s="59"/>
      <c r="U288" s="59"/>
      <c r="V288" s="59"/>
      <c r="W288" s="59"/>
      <c r="X288" s="59"/>
      <c r="Y288" s="59"/>
      <c r="Z288" s="59"/>
    </row>
    <row r="289" spans="1:26" ht="15.75" customHeight="1">
      <c r="A289" s="59"/>
      <c r="B289" s="59"/>
      <c r="C289" s="59"/>
      <c r="D289" s="59"/>
      <c r="E289" s="59"/>
      <c r="F289" s="59"/>
      <c r="G289" s="59"/>
      <c r="H289" s="59"/>
      <c r="I289" s="59"/>
      <c r="J289" s="59"/>
      <c r="K289" s="59"/>
      <c r="L289" s="59"/>
      <c r="M289" s="59"/>
      <c r="N289" s="59"/>
      <c r="O289" s="59"/>
      <c r="P289" s="59"/>
      <c r="Q289" s="59"/>
      <c r="R289" s="59"/>
      <c r="S289" s="59"/>
      <c r="T289" s="59"/>
      <c r="U289" s="59"/>
      <c r="V289" s="59"/>
      <c r="W289" s="59"/>
      <c r="X289" s="59"/>
      <c r="Y289" s="59"/>
      <c r="Z289" s="59"/>
    </row>
    <row r="290" spans="1:26" ht="15.75" customHeight="1">
      <c r="A290" s="59"/>
      <c r="B290" s="59"/>
      <c r="C290" s="59"/>
      <c r="D290" s="59"/>
      <c r="E290" s="59"/>
      <c r="F290" s="59"/>
      <c r="G290" s="59"/>
      <c r="H290" s="59"/>
      <c r="I290" s="59"/>
      <c r="J290" s="59"/>
      <c r="K290" s="59"/>
      <c r="L290" s="59"/>
      <c r="M290" s="59"/>
      <c r="N290" s="59"/>
      <c r="O290" s="59"/>
      <c r="P290" s="59"/>
      <c r="Q290" s="59"/>
      <c r="R290" s="59"/>
      <c r="S290" s="59"/>
      <c r="T290" s="59"/>
      <c r="U290" s="59"/>
      <c r="V290" s="59"/>
      <c r="W290" s="59"/>
      <c r="X290" s="59"/>
      <c r="Y290" s="59"/>
      <c r="Z290" s="59"/>
    </row>
    <row r="291" spans="1:26" ht="15.75" customHeight="1">
      <c r="A291" s="59"/>
      <c r="B291" s="59"/>
      <c r="C291" s="59"/>
      <c r="D291" s="59"/>
      <c r="E291" s="59"/>
      <c r="F291" s="59"/>
      <c r="G291" s="59"/>
      <c r="H291" s="59"/>
      <c r="I291" s="59"/>
      <c r="J291" s="59"/>
      <c r="K291" s="59"/>
      <c r="L291" s="59"/>
      <c r="M291" s="59"/>
      <c r="N291" s="59"/>
      <c r="O291" s="59"/>
      <c r="P291" s="59"/>
      <c r="Q291" s="59"/>
      <c r="R291" s="59"/>
      <c r="S291" s="59"/>
      <c r="T291" s="59"/>
      <c r="U291" s="59"/>
      <c r="V291" s="59"/>
      <c r="W291" s="59"/>
      <c r="X291" s="59"/>
      <c r="Y291" s="59"/>
      <c r="Z291" s="59"/>
    </row>
    <row r="292" spans="1:26" ht="15.75" customHeight="1">
      <c r="A292" s="59"/>
      <c r="B292" s="59"/>
      <c r="C292" s="59"/>
      <c r="D292" s="59"/>
      <c r="E292" s="59"/>
      <c r="F292" s="59"/>
      <c r="G292" s="59"/>
      <c r="H292" s="59"/>
      <c r="I292" s="59"/>
      <c r="J292" s="59"/>
      <c r="K292" s="59"/>
      <c r="L292" s="59"/>
      <c r="M292" s="59"/>
      <c r="N292" s="59"/>
      <c r="O292" s="59"/>
      <c r="P292" s="59"/>
      <c r="Q292" s="59"/>
      <c r="R292" s="59"/>
      <c r="S292" s="59"/>
      <c r="T292" s="59"/>
      <c r="U292" s="59"/>
      <c r="V292" s="59"/>
      <c r="W292" s="59"/>
      <c r="X292" s="59"/>
      <c r="Y292" s="59"/>
      <c r="Z292" s="59"/>
    </row>
    <row r="293" spans="1:26" ht="15.75" customHeight="1">
      <c r="A293" s="59"/>
      <c r="B293" s="59"/>
      <c r="C293" s="59"/>
      <c r="D293" s="59"/>
      <c r="E293" s="59"/>
      <c r="F293" s="59"/>
      <c r="G293" s="59"/>
      <c r="H293" s="59"/>
      <c r="I293" s="59"/>
      <c r="J293" s="59"/>
      <c r="K293" s="59"/>
      <c r="L293" s="59"/>
      <c r="M293" s="59"/>
      <c r="N293" s="59"/>
      <c r="O293" s="59"/>
      <c r="P293" s="59"/>
      <c r="Q293" s="59"/>
      <c r="R293" s="59"/>
      <c r="S293" s="59"/>
      <c r="T293" s="59"/>
      <c r="U293" s="59"/>
      <c r="V293" s="59"/>
      <c r="W293" s="59"/>
      <c r="X293" s="59"/>
      <c r="Y293" s="59"/>
      <c r="Z293" s="59"/>
    </row>
    <row r="294" spans="1:26" ht="15.75" customHeight="1">
      <c r="A294" s="59"/>
      <c r="B294" s="59"/>
      <c r="C294" s="59"/>
      <c r="D294" s="59"/>
      <c r="E294" s="59"/>
      <c r="F294" s="59"/>
      <c r="G294" s="59"/>
      <c r="H294" s="59"/>
      <c r="I294" s="59"/>
      <c r="J294" s="59"/>
      <c r="K294" s="59"/>
      <c r="L294" s="59"/>
      <c r="M294" s="59"/>
      <c r="N294" s="59"/>
      <c r="O294" s="59"/>
      <c r="P294" s="59"/>
      <c r="Q294" s="59"/>
      <c r="R294" s="59"/>
      <c r="S294" s="59"/>
      <c r="T294" s="59"/>
      <c r="U294" s="59"/>
      <c r="V294" s="59"/>
      <c r="W294" s="59"/>
      <c r="X294" s="59"/>
      <c r="Y294" s="59"/>
      <c r="Z294" s="59"/>
    </row>
    <row r="295" spans="1:26" ht="15.75" customHeight="1">
      <c r="A295" s="59"/>
      <c r="B295" s="59"/>
      <c r="C295" s="59"/>
      <c r="D295" s="59"/>
      <c r="E295" s="59"/>
      <c r="F295" s="59"/>
      <c r="G295" s="59"/>
      <c r="H295" s="59"/>
      <c r="I295" s="59"/>
      <c r="J295" s="59"/>
      <c r="K295" s="59"/>
      <c r="L295" s="59"/>
      <c r="M295" s="59"/>
      <c r="N295" s="59"/>
      <c r="O295" s="59"/>
      <c r="P295" s="59"/>
      <c r="Q295" s="59"/>
      <c r="R295" s="59"/>
      <c r="S295" s="59"/>
      <c r="T295" s="59"/>
      <c r="U295" s="59"/>
      <c r="V295" s="59"/>
      <c r="W295" s="59"/>
      <c r="X295" s="59"/>
      <c r="Y295" s="59"/>
      <c r="Z295" s="59"/>
    </row>
    <row r="296" spans="1:26" ht="15.75" customHeight="1">
      <c r="A296" s="59"/>
      <c r="B296" s="59"/>
      <c r="C296" s="59"/>
      <c r="D296" s="59"/>
      <c r="E296" s="59"/>
      <c r="F296" s="59"/>
      <c r="G296" s="59"/>
      <c r="H296" s="59"/>
      <c r="I296" s="59"/>
      <c r="J296" s="59"/>
      <c r="K296" s="59"/>
      <c r="L296" s="59"/>
      <c r="M296" s="59"/>
      <c r="N296" s="59"/>
      <c r="O296" s="59"/>
      <c r="P296" s="59"/>
      <c r="Q296" s="59"/>
      <c r="R296" s="59"/>
      <c r="S296" s="59"/>
      <c r="T296" s="59"/>
      <c r="U296" s="59"/>
      <c r="V296" s="59"/>
      <c r="W296" s="59"/>
      <c r="X296" s="59"/>
      <c r="Y296" s="59"/>
      <c r="Z296" s="59"/>
    </row>
    <row r="297" spans="1:26" ht="15.75" customHeight="1">
      <c r="A297" s="59"/>
      <c r="B297" s="59"/>
      <c r="C297" s="59"/>
      <c r="D297" s="59"/>
      <c r="E297" s="59"/>
      <c r="F297" s="59"/>
      <c r="G297" s="59"/>
      <c r="H297" s="59"/>
      <c r="I297" s="59"/>
      <c r="J297" s="59"/>
      <c r="K297" s="59"/>
      <c r="L297" s="59"/>
      <c r="M297" s="59"/>
      <c r="N297" s="59"/>
      <c r="O297" s="59"/>
      <c r="P297" s="59"/>
      <c r="Q297" s="59"/>
      <c r="R297" s="59"/>
      <c r="S297" s="59"/>
      <c r="T297" s="59"/>
      <c r="U297" s="59"/>
      <c r="V297" s="59"/>
      <c r="W297" s="59"/>
      <c r="X297" s="59"/>
      <c r="Y297" s="59"/>
      <c r="Z297" s="59"/>
    </row>
    <row r="298" spans="1:26" ht="15.75" customHeight="1">
      <c r="A298" s="59"/>
      <c r="B298" s="59"/>
      <c r="C298" s="59"/>
      <c r="D298" s="59"/>
      <c r="E298" s="59"/>
      <c r="F298" s="59"/>
      <c r="G298" s="59"/>
      <c r="H298" s="59"/>
      <c r="I298" s="59"/>
      <c r="J298" s="59"/>
      <c r="K298" s="59"/>
      <c r="L298" s="59"/>
      <c r="M298" s="59"/>
      <c r="N298" s="59"/>
      <c r="O298" s="59"/>
      <c r="P298" s="59"/>
      <c r="Q298" s="59"/>
      <c r="R298" s="59"/>
      <c r="S298" s="59"/>
      <c r="T298" s="59"/>
      <c r="U298" s="59"/>
      <c r="V298" s="59"/>
      <c r="W298" s="59"/>
      <c r="X298" s="59"/>
      <c r="Y298" s="59"/>
      <c r="Z298" s="59"/>
    </row>
    <row r="299" spans="1:26" ht="15.75" customHeight="1">
      <c r="A299" s="59"/>
      <c r="B299" s="59"/>
      <c r="C299" s="59"/>
      <c r="D299" s="59"/>
      <c r="E299" s="59"/>
      <c r="F299" s="59"/>
      <c r="G299" s="59"/>
      <c r="H299" s="59"/>
      <c r="I299" s="59"/>
      <c r="J299" s="59"/>
      <c r="K299" s="59"/>
      <c r="L299" s="59"/>
      <c r="M299" s="59"/>
      <c r="N299" s="59"/>
      <c r="O299" s="59"/>
      <c r="P299" s="59"/>
      <c r="Q299" s="59"/>
      <c r="R299" s="59"/>
      <c r="S299" s="59"/>
      <c r="T299" s="59"/>
      <c r="U299" s="59"/>
      <c r="V299" s="59"/>
      <c r="W299" s="59"/>
      <c r="X299" s="59"/>
      <c r="Y299" s="59"/>
      <c r="Z299" s="59"/>
    </row>
    <row r="300" spans="1:26" ht="15.75" customHeight="1">
      <c r="A300" s="59"/>
      <c r="B300" s="59"/>
      <c r="C300" s="59"/>
      <c r="D300" s="59"/>
      <c r="E300" s="59"/>
      <c r="F300" s="59"/>
      <c r="G300" s="59"/>
      <c r="H300" s="59"/>
      <c r="I300" s="59"/>
      <c r="J300" s="59"/>
      <c r="K300" s="59"/>
      <c r="L300" s="59"/>
      <c r="M300" s="59"/>
      <c r="N300" s="59"/>
      <c r="O300" s="59"/>
      <c r="P300" s="59"/>
      <c r="Q300" s="59"/>
      <c r="R300" s="59"/>
      <c r="S300" s="59"/>
      <c r="T300" s="59"/>
      <c r="U300" s="59"/>
      <c r="V300" s="59"/>
      <c r="W300" s="59"/>
      <c r="X300" s="59"/>
      <c r="Y300" s="59"/>
      <c r="Z300" s="59"/>
    </row>
    <row r="301" spans="1:26" ht="15.75" customHeight="1">
      <c r="A301" s="59"/>
      <c r="B301" s="59"/>
      <c r="C301" s="59"/>
      <c r="D301" s="59"/>
      <c r="E301" s="59"/>
      <c r="F301" s="59"/>
      <c r="G301" s="59"/>
      <c r="H301" s="59"/>
      <c r="I301" s="59"/>
      <c r="J301" s="59"/>
      <c r="K301" s="59"/>
      <c r="L301" s="59"/>
      <c r="M301" s="59"/>
      <c r="N301" s="59"/>
      <c r="O301" s="59"/>
      <c r="P301" s="59"/>
      <c r="Q301" s="59"/>
      <c r="R301" s="59"/>
      <c r="S301" s="59"/>
      <c r="T301" s="59"/>
      <c r="U301" s="59"/>
      <c r="V301" s="59"/>
      <c r="W301" s="59"/>
      <c r="X301" s="59"/>
      <c r="Y301" s="59"/>
      <c r="Z301" s="59"/>
    </row>
    <row r="302" spans="1:26" ht="15.75" customHeight="1">
      <c r="A302" s="59"/>
      <c r="B302" s="59"/>
      <c r="C302" s="59"/>
      <c r="D302" s="59"/>
      <c r="E302" s="59"/>
      <c r="F302" s="59"/>
      <c r="G302" s="59"/>
      <c r="H302" s="59"/>
      <c r="I302" s="59"/>
      <c r="J302" s="59"/>
      <c r="K302" s="59"/>
      <c r="L302" s="59"/>
      <c r="M302" s="59"/>
      <c r="N302" s="59"/>
      <c r="O302" s="59"/>
      <c r="P302" s="59"/>
      <c r="Q302" s="59"/>
      <c r="R302" s="59"/>
      <c r="S302" s="59"/>
      <c r="T302" s="59"/>
      <c r="U302" s="59"/>
      <c r="V302" s="59"/>
      <c r="W302" s="59"/>
      <c r="X302" s="59"/>
      <c r="Y302" s="59"/>
      <c r="Z302" s="59"/>
    </row>
    <row r="303" spans="1:26" ht="15.75" customHeight="1">
      <c r="A303" s="59"/>
      <c r="B303" s="59"/>
      <c r="C303" s="59"/>
      <c r="D303" s="59"/>
      <c r="E303" s="59"/>
      <c r="F303" s="59"/>
      <c r="G303" s="59"/>
      <c r="H303" s="59"/>
      <c r="I303" s="59"/>
      <c r="J303" s="59"/>
      <c r="K303" s="59"/>
      <c r="L303" s="59"/>
      <c r="M303" s="59"/>
      <c r="N303" s="59"/>
      <c r="O303" s="59"/>
      <c r="P303" s="59"/>
      <c r="Q303" s="59"/>
      <c r="R303" s="59"/>
      <c r="S303" s="59"/>
      <c r="T303" s="59"/>
      <c r="U303" s="59"/>
      <c r="V303" s="59"/>
      <c r="W303" s="59"/>
      <c r="X303" s="59"/>
      <c r="Y303" s="59"/>
      <c r="Z303" s="59"/>
    </row>
    <row r="304" spans="1:26" ht="15.75" customHeight="1">
      <c r="A304" s="59"/>
      <c r="B304" s="59"/>
      <c r="C304" s="59"/>
      <c r="D304" s="59"/>
      <c r="E304" s="59"/>
      <c r="F304" s="59"/>
      <c r="G304" s="59"/>
      <c r="H304" s="59"/>
      <c r="I304" s="59"/>
      <c r="J304" s="59"/>
      <c r="K304" s="59"/>
      <c r="L304" s="59"/>
      <c r="M304" s="59"/>
      <c r="N304" s="59"/>
      <c r="O304" s="59"/>
      <c r="P304" s="59"/>
      <c r="Q304" s="59"/>
      <c r="R304" s="59"/>
      <c r="S304" s="59"/>
      <c r="T304" s="59"/>
      <c r="U304" s="59"/>
      <c r="V304" s="59"/>
      <c r="W304" s="59"/>
      <c r="X304" s="59"/>
      <c r="Y304" s="59"/>
      <c r="Z304" s="59"/>
    </row>
    <row r="305" spans="1:26" ht="15.75" customHeight="1">
      <c r="A305" s="59"/>
      <c r="B305" s="59"/>
      <c r="C305" s="59"/>
      <c r="D305" s="59"/>
      <c r="E305" s="59"/>
      <c r="F305" s="59"/>
      <c r="G305" s="59"/>
      <c r="H305" s="59"/>
      <c r="I305" s="59"/>
      <c r="J305" s="59"/>
      <c r="K305" s="59"/>
      <c r="L305" s="59"/>
      <c r="M305" s="59"/>
      <c r="N305" s="59"/>
      <c r="O305" s="59"/>
      <c r="P305" s="59"/>
      <c r="Q305" s="59"/>
      <c r="R305" s="59"/>
      <c r="S305" s="59"/>
      <c r="T305" s="59"/>
      <c r="U305" s="59"/>
      <c r="V305" s="59"/>
      <c r="W305" s="59"/>
      <c r="X305" s="59"/>
      <c r="Y305" s="59"/>
      <c r="Z305" s="59"/>
    </row>
    <row r="306" spans="1:26" ht="15.75" customHeight="1">
      <c r="A306" s="59"/>
      <c r="B306" s="59"/>
      <c r="C306" s="59"/>
      <c r="D306" s="59"/>
      <c r="E306" s="59"/>
      <c r="F306" s="59"/>
      <c r="G306" s="59"/>
      <c r="H306" s="59"/>
      <c r="I306" s="59"/>
      <c r="J306" s="59"/>
      <c r="K306" s="59"/>
      <c r="L306" s="59"/>
      <c r="M306" s="59"/>
      <c r="N306" s="59"/>
      <c r="O306" s="59"/>
      <c r="P306" s="59"/>
      <c r="Q306" s="59"/>
      <c r="R306" s="59"/>
      <c r="S306" s="59"/>
      <c r="T306" s="59"/>
      <c r="U306" s="59"/>
      <c r="V306" s="59"/>
      <c r="W306" s="59"/>
      <c r="X306" s="59"/>
      <c r="Y306" s="59"/>
      <c r="Z306" s="59"/>
    </row>
    <row r="307" spans="1:26" ht="15.75" customHeight="1">
      <c r="A307" s="59"/>
      <c r="B307" s="59"/>
      <c r="C307" s="59"/>
      <c r="D307" s="59"/>
      <c r="E307" s="59"/>
      <c r="F307" s="59"/>
      <c r="G307" s="59"/>
      <c r="H307" s="59"/>
      <c r="I307" s="59"/>
      <c r="J307" s="59"/>
      <c r="K307" s="59"/>
      <c r="L307" s="59"/>
      <c r="M307" s="59"/>
      <c r="N307" s="59"/>
      <c r="O307" s="59"/>
      <c r="P307" s="59"/>
      <c r="Q307" s="59"/>
      <c r="R307" s="59"/>
      <c r="S307" s="59"/>
      <c r="T307" s="59"/>
      <c r="U307" s="59"/>
      <c r="V307" s="59"/>
      <c r="W307" s="59"/>
      <c r="X307" s="59"/>
      <c r="Y307" s="59"/>
      <c r="Z307" s="59"/>
    </row>
    <row r="308" spans="1:26" ht="15.75" customHeight="1">
      <c r="A308" s="59"/>
      <c r="B308" s="59"/>
      <c r="C308" s="59"/>
      <c r="D308" s="59"/>
      <c r="E308" s="59"/>
      <c r="F308" s="59"/>
      <c r="G308" s="59"/>
      <c r="H308" s="59"/>
      <c r="I308" s="59"/>
      <c r="J308" s="59"/>
      <c r="K308" s="59"/>
      <c r="L308" s="59"/>
      <c r="M308" s="59"/>
      <c r="N308" s="59"/>
      <c r="O308" s="59"/>
      <c r="P308" s="59"/>
      <c r="Q308" s="59"/>
      <c r="R308" s="59"/>
      <c r="S308" s="59"/>
      <c r="T308" s="59"/>
      <c r="U308" s="59"/>
      <c r="V308" s="59"/>
      <c r="W308" s="59"/>
      <c r="X308" s="59"/>
      <c r="Y308" s="59"/>
      <c r="Z308" s="59"/>
    </row>
    <row r="309" spans="1:26" ht="15.75" customHeight="1">
      <c r="A309" s="59"/>
      <c r="B309" s="59"/>
      <c r="C309" s="59"/>
      <c r="D309" s="59"/>
      <c r="E309" s="59"/>
      <c r="F309" s="59"/>
      <c r="G309" s="59"/>
      <c r="H309" s="59"/>
      <c r="I309" s="59"/>
      <c r="J309" s="59"/>
      <c r="K309" s="59"/>
      <c r="L309" s="59"/>
      <c r="M309" s="59"/>
      <c r="N309" s="59"/>
      <c r="O309" s="59"/>
      <c r="P309" s="59"/>
      <c r="Q309" s="59"/>
      <c r="R309" s="59"/>
      <c r="S309" s="59"/>
      <c r="T309" s="59"/>
      <c r="U309" s="59"/>
      <c r="V309" s="59"/>
      <c r="W309" s="59"/>
      <c r="X309" s="59"/>
      <c r="Y309" s="59"/>
      <c r="Z309" s="59"/>
    </row>
    <row r="310" spans="1:26" ht="15.75" customHeight="1">
      <c r="A310" s="59"/>
      <c r="B310" s="59"/>
      <c r="C310" s="59"/>
      <c r="D310" s="59"/>
      <c r="E310" s="59"/>
      <c r="F310" s="59"/>
      <c r="G310" s="59"/>
      <c r="H310" s="59"/>
      <c r="I310" s="59"/>
      <c r="J310" s="59"/>
      <c r="K310" s="59"/>
      <c r="L310" s="59"/>
      <c r="M310" s="59"/>
      <c r="N310" s="59"/>
      <c r="O310" s="59"/>
      <c r="P310" s="59"/>
      <c r="Q310" s="59"/>
      <c r="R310" s="59"/>
      <c r="S310" s="59"/>
      <c r="T310" s="59"/>
      <c r="U310" s="59"/>
      <c r="V310" s="59"/>
      <c r="W310" s="59"/>
      <c r="X310" s="59"/>
      <c r="Y310" s="59"/>
      <c r="Z310" s="59"/>
    </row>
    <row r="311" spans="1:26" ht="15.75" customHeight="1">
      <c r="A311" s="59"/>
      <c r="B311" s="59"/>
      <c r="C311" s="59"/>
      <c r="D311" s="59"/>
      <c r="E311" s="59"/>
      <c r="F311" s="59"/>
      <c r="G311" s="59"/>
      <c r="H311" s="59"/>
      <c r="I311" s="59"/>
      <c r="J311" s="59"/>
      <c r="K311" s="59"/>
      <c r="L311" s="59"/>
      <c r="M311" s="59"/>
      <c r="N311" s="59"/>
      <c r="O311" s="59"/>
      <c r="P311" s="59"/>
      <c r="Q311" s="59"/>
      <c r="R311" s="59"/>
      <c r="S311" s="59"/>
      <c r="T311" s="59"/>
      <c r="U311" s="59"/>
      <c r="V311" s="59"/>
      <c r="W311" s="59"/>
      <c r="X311" s="59"/>
      <c r="Y311" s="59"/>
      <c r="Z311" s="59"/>
    </row>
    <row r="312" spans="1:26" ht="15.75" customHeight="1">
      <c r="A312" s="59"/>
      <c r="B312" s="59"/>
      <c r="C312" s="59"/>
      <c r="D312" s="59"/>
      <c r="E312" s="59"/>
      <c r="F312" s="59"/>
      <c r="G312" s="59"/>
      <c r="H312" s="59"/>
      <c r="I312" s="59"/>
      <c r="J312" s="59"/>
      <c r="K312" s="59"/>
      <c r="L312" s="59"/>
      <c r="M312" s="59"/>
      <c r="N312" s="59"/>
      <c r="O312" s="59"/>
      <c r="P312" s="59"/>
      <c r="Q312" s="59"/>
      <c r="R312" s="59"/>
      <c r="S312" s="59"/>
      <c r="T312" s="59"/>
      <c r="U312" s="59"/>
      <c r="V312" s="59"/>
      <c r="W312" s="59"/>
      <c r="X312" s="59"/>
      <c r="Y312" s="59"/>
      <c r="Z312" s="59"/>
    </row>
    <row r="313" spans="1:26" ht="15.75" customHeight="1">
      <c r="A313" s="59"/>
      <c r="B313" s="59"/>
      <c r="C313" s="59"/>
      <c r="D313" s="59"/>
      <c r="E313" s="59"/>
      <c r="F313" s="59"/>
      <c r="G313" s="59"/>
      <c r="H313" s="59"/>
      <c r="I313" s="59"/>
      <c r="J313" s="59"/>
      <c r="K313" s="59"/>
      <c r="L313" s="59"/>
      <c r="M313" s="59"/>
      <c r="N313" s="59"/>
      <c r="O313" s="59"/>
      <c r="P313" s="59"/>
      <c r="Q313" s="59"/>
      <c r="R313" s="59"/>
      <c r="S313" s="59"/>
      <c r="T313" s="59"/>
      <c r="U313" s="59"/>
      <c r="V313" s="59"/>
      <c r="W313" s="59"/>
      <c r="X313" s="59"/>
      <c r="Y313" s="59"/>
      <c r="Z313" s="59"/>
    </row>
    <row r="314" spans="1:26" ht="15.75" customHeight="1">
      <c r="A314" s="59"/>
      <c r="B314" s="59"/>
      <c r="C314" s="59"/>
      <c r="D314" s="59"/>
      <c r="E314" s="59"/>
      <c r="F314" s="59"/>
      <c r="G314" s="59"/>
      <c r="H314" s="59"/>
      <c r="I314" s="59"/>
      <c r="J314" s="59"/>
      <c r="K314" s="59"/>
      <c r="L314" s="59"/>
      <c r="M314" s="59"/>
      <c r="N314" s="59"/>
      <c r="O314" s="59"/>
      <c r="P314" s="59"/>
      <c r="Q314" s="59"/>
      <c r="R314" s="59"/>
      <c r="S314" s="59"/>
      <c r="T314" s="59"/>
      <c r="U314" s="59"/>
      <c r="V314" s="59"/>
      <c r="W314" s="59"/>
      <c r="X314" s="59"/>
      <c r="Y314" s="59"/>
      <c r="Z314" s="59"/>
    </row>
    <row r="315" spans="1:26" ht="15.75" customHeight="1">
      <c r="A315" s="59"/>
      <c r="B315" s="59"/>
      <c r="C315" s="59"/>
      <c r="D315" s="59"/>
      <c r="E315" s="59"/>
      <c r="F315" s="59"/>
      <c r="G315" s="59"/>
      <c r="H315" s="59"/>
      <c r="I315" s="59"/>
      <c r="J315" s="59"/>
      <c r="K315" s="59"/>
      <c r="L315" s="59"/>
      <c r="M315" s="59"/>
      <c r="N315" s="59"/>
      <c r="O315" s="59"/>
      <c r="P315" s="59"/>
      <c r="Q315" s="59"/>
      <c r="R315" s="59"/>
      <c r="S315" s="59"/>
      <c r="T315" s="59"/>
      <c r="U315" s="59"/>
      <c r="V315" s="59"/>
      <c r="W315" s="59"/>
      <c r="X315" s="59"/>
      <c r="Y315" s="59"/>
      <c r="Z315" s="59"/>
    </row>
    <row r="316" spans="1:26" ht="15.75" customHeight="1">
      <c r="A316" s="59"/>
      <c r="B316" s="59"/>
      <c r="C316" s="59"/>
      <c r="D316" s="59"/>
      <c r="E316" s="59"/>
      <c r="F316" s="59"/>
      <c r="G316" s="59"/>
      <c r="H316" s="59"/>
      <c r="I316" s="59"/>
      <c r="J316" s="59"/>
      <c r="K316" s="59"/>
      <c r="L316" s="59"/>
      <c r="M316" s="59"/>
      <c r="N316" s="59"/>
      <c r="O316" s="59"/>
      <c r="P316" s="59"/>
      <c r="Q316" s="59"/>
      <c r="R316" s="59"/>
      <c r="S316" s="59"/>
      <c r="T316" s="59"/>
      <c r="U316" s="59"/>
      <c r="V316" s="59"/>
      <c r="W316" s="59"/>
      <c r="X316" s="59"/>
      <c r="Y316" s="59"/>
      <c r="Z316" s="59"/>
    </row>
    <row r="317" spans="1:26" ht="15.75" customHeight="1">
      <c r="A317" s="59"/>
      <c r="B317" s="59"/>
      <c r="C317" s="59"/>
      <c r="D317" s="59"/>
      <c r="E317" s="59"/>
      <c r="F317" s="59"/>
      <c r="G317" s="59"/>
      <c r="H317" s="59"/>
      <c r="I317" s="59"/>
      <c r="J317" s="59"/>
      <c r="K317" s="59"/>
      <c r="L317" s="59"/>
      <c r="M317" s="59"/>
      <c r="N317" s="59"/>
      <c r="O317" s="59"/>
      <c r="P317" s="59"/>
      <c r="Q317" s="59"/>
      <c r="R317" s="59"/>
      <c r="S317" s="59"/>
      <c r="T317" s="59"/>
      <c r="U317" s="59"/>
      <c r="V317" s="59"/>
      <c r="W317" s="59"/>
      <c r="X317" s="59"/>
      <c r="Y317" s="59"/>
      <c r="Z317" s="59"/>
    </row>
    <row r="318" spans="1:26" ht="15.75" customHeight="1">
      <c r="A318" s="59"/>
      <c r="B318" s="59"/>
      <c r="C318" s="59"/>
      <c r="D318" s="59"/>
      <c r="E318" s="59"/>
      <c r="F318" s="59"/>
      <c r="G318" s="59"/>
      <c r="H318" s="59"/>
      <c r="I318" s="59"/>
      <c r="J318" s="59"/>
      <c r="K318" s="59"/>
      <c r="L318" s="59"/>
      <c r="M318" s="59"/>
      <c r="N318" s="59"/>
      <c r="O318" s="59"/>
      <c r="P318" s="59"/>
      <c r="Q318" s="59"/>
      <c r="R318" s="59"/>
      <c r="S318" s="59"/>
      <c r="T318" s="59"/>
      <c r="U318" s="59"/>
      <c r="V318" s="59"/>
      <c r="W318" s="59"/>
      <c r="X318" s="59"/>
      <c r="Y318" s="59"/>
      <c r="Z318" s="59"/>
    </row>
    <row r="319" spans="1:26" ht="15.75" customHeight="1">
      <c r="A319" s="59"/>
      <c r="B319" s="59"/>
      <c r="C319" s="59"/>
      <c r="D319" s="59"/>
      <c r="E319" s="59"/>
      <c r="F319" s="59"/>
      <c r="G319" s="59"/>
      <c r="H319" s="59"/>
      <c r="I319" s="59"/>
      <c r="J319" s="59"/>
      <c r="K319" s="59"/>
      <c r="L319" s="59"/>
      <c r="M319" s="59"/>
      <c r="N319" s="59"/>
      <c r="O319" s="59"/>
      <c r="P319" s="59"/>
      <c r="Q319" s="59"/>
      <c r="R319" s="59"/>
      <c r="S319" s="59"/>
      <c r="T319" s="59"/>
      <c r="U319" s="59"/>
      <c r="V319" s="59"/>
      <c r="W319" s="59"/>
      <c r="X319" s="59"/>
      <c r="Y319" s="59"/>
      <c r="Z319" s="59"/>
    </row>
    <row r="320" spans="1:26" ht="15.75" customHeight="1">
      <c r="A320" s="59"/>
      <c r="B320" s="59"/>
      <c r="C320" s="59"/>
      <c r="D320" s="59"/>
      <c r="E320" s="59"/>
      <c r="F320" s="59"/>
      <c r="G320" s="59"/>
      <c r="H320" s="59"/>
      <c r="I320" s="59"/>
      <c r="J320" s="59"/>
      <c r="K320" s="59"/>
      <c r="L320" s="59"/>
      <c r="M320" s="59"/>
      <c r="N320" s="59"/>
      <c r="O320" s="59"/>
      <c r="P320" s="59"/>
      <c r="Q320" s="59"/>
      <c r="R320" s="59"/>
      <c r="S320" s="59"/>
      <c r="T320" s="59"/>
      <c r="U320" s="59"/>
      <c r="V320" s="59"/>
      <c r="W320" s="59"/>
      <c r="X320" s="59"/>
      <c r="Y320" s="59"/>
      <c r="Z320" s="59"/>
    </row>
    <row r="321" spans="1:26" ht="15.75" customHeight="1">
      <c r="A321" s="59"/>
      <c r="B321" s="59"/>
      <c r="C321" s="59"/>
      <c r="D321" s="59"/>
      <c r="E321" s="59"/>
      <c r="F321" s="59"/>
      <c r="G321" s="59"/>
      <c r="H321" s="59"/>
      <c r="I321" s="59"/>
      <c r="J321" s="59"/>
      <c r="K321" s="59"/>
      <c r="L321" s="59"/>
      <c r="M321" s="59"/>
      <c r="N321" s="59"/>
      <c r="O321" s="59"/>
      <c r="P321" s="59"/>
      <c r="Q321" s="59"/>
      <c r="R321" s="59"/>
      <c r="S321" s="59"/>
      <c r="T321" s="59"/>
      <c r="U321" s="59"/>
      <c r="V321" s="59"/>
      <c r="W321" s="59"/>
      <c r="X321" s="59"/>
      <c r="Y321" s="59"/>
      <c r="Z321" s="59"/>
    </row>
    <row r="322" spans="1:26" ht="15.75" customHeight="1">
      <c r="A322" s="59"/>
      <c r="B322" s="59"/>
      <c r="C322" s="59"/>
      <c r="D322" s="59"/>
      <c r="E322" s="59"/>
      <c r="F322" s="59"/>
      <c r="G322" s="59"/>
      <c r="H322" s="59"/>
      <c r="I322" s="59"/>
      <c r="J322" s="59"/>
      <c r="K322" s="59"/>
      <c r="L322" s="59"/>
      <c r="M322" s="59"/>
      <c r="N322" s="59"/>
      <c r="O322" s="59"/>
      <c r="P322" s="59"/>
      <c r="Q322" s="59"/>
      <c r="R322" s="59"/>
      <c r="S322" s="59"/>
      <c r="T322" s="59"/>
      <c r="U322" s="59"/>
      <c r="V322" s="59"/>
      <c r="W322" s="59"/>
      <c r="X322" s="59"/>
      <c r="Y322" s="59"/>
      <c r="Z322" s="59"/>
    </row>
    <row r="323" spans="1:26" ht="15.75" customHeight="1">
      <c r="A323" s="59"/>
      <c r="B323" s="59"/>
      <c r="C323" s="59"/>
      <c r="D323" s="59"/>
      <c r="E323" s="59"/>
      <c r="F323" s="59"/>
      <c r="G323" s="59"/>
      <c r="H323" s="59"/>
      <c r="I323" s="59"/>
      <c r="J323" s="59"/>
      <c r="K323" s="59"/>
      <c r="L323" s="59"/>
      <c r="M323" s="59"/>
      <c r="N323" s="59"/>
      <c r="O323" s="59"/>
      <c r="P323" s="59"/>
      <c r="Q323" s="59"/>
      <c r="R323" s="59"/>
      <c r="S323" s="59"/>
      <c r="T323" s="59"/>
      <c r="U323" s="59"/>
      <c r="V323" s="59"/>
      <c r="W323" s="59"/>
      <c r="X323" s="59"/>
      <c r="Y323" s="59"/>
      <c r="Z323" s="59"/>
    </row>
    <row r="324" spans="1:26" ht="15.75" customHeight="1">
      <c r="A324" s="59"/>
      <c r="B324" s="59"/>
      <c r="C324" s="59"/>
      <c r="D324" s="59"/>
      <c r="E324" s="59"/>
      <c r="F324" s="59"/>
      <c r="G324" s="59"/>
      <c r="H324" s="59"/>
      <c r="I324" s="59"/>
      <c r="J324" s="59"/>
      <c r="K324" s="59"/>
      <c r="L324" s="59"/>
      <c r="M324" s="59"/>
      <c r="N324" s="59"/>
      <c r="O324" s="59"/>
      <c r="P324" s="59"/>
      <c r="Q324" s="59"/>
      <c r="R324" s="59"/>
      <c r="S324" s="59"/>
      <c r="T324" s="59"/>
      <c r="U324" s="59"/>
      <c r="V324" s="59"/>
      <c r="W324" s="59"/>
      <c r="X324" s="59"/>
      <c r="Y324" s="59"/>
      <c r="Z324" s="59"/>
    </row>
    <row r="325" spans="1:26" ht="15.75" customHeight="1">
      <c r="A325" s="59"/>
      <c r="B325" s="59"/>
      <c r="C325" s="59"/>
      <c r="D325" s="59"/>
      <c r="E325" s="59"/>
      <c r="F325" s="59"/>
      <c r="G325" s="59"/>
      <c r="H325" s="59"/>
      <c r="I325" s="59"/>
      <c r="J325" s="59"/>
      <c r="K325" s="59"/>
      <c r="L325" s="59"/>
      <c r="M325" s="59"/>
      <c r="N325" s="59"/>
      <c r="O325" s="59"/>
      <c r="P325" s="59"/>
      <c r="Q325" s="59"/>
      <c r="R325" s="59"/>
      <c r="S325" s="59"/>
      <c r="T325" s="59"/>
      <c r="U325" s="59"/>
      <c r="V325" s="59"/>
      <c r="W325" s="59"/>
      <c r="X325" s="59"/>
      <c r="Y325" s="59"/>
      <c r="Z325" s="59"/>
    </row>
    <row r="326" spans="1:26" ht="15.75" customHeight="1">
      <c r="A326" s="59"/>
      <c r="B326" s="59"/>
      <c r="C326" s="59"/>
      <c r="D326" s="59"/>
      <c r="E326" s="59"/>
      <c r="F326" s="59"/>
      <c r="G326" s="59"/>
      <c r="H326" s="59"/>
      <c r="I326" s="59"/>
      <c r="J326" s="59"/>
      <c r="K326" s="59"/>
      <c r="L326" s="59"/>
      <c r="M326" s="59"/>
      <c r="N326" s="59"/>
      <c r="O326" s="59"/>
      <c r="P326" s="59"/>
      <c r="Q326" s="59"/>
      <c r="R326" s="59"/>
      <c r="S326" s="59"/>
      <c r="T326" s="59"/>
      <c r="U326" s="59"/>
      <c r="V326" s="59"/>
      <c r="W326" s="59"/>
      <c r="X326" s="59"/>
      <c r="Y326" s="59"/>
      <c r="Z326" s="59"/>
    </row>
    <row r="327" spans="1:26" ht="15.75" customHeight="1">
      <c r="A327" s="59"/>
      <c r="B327" s="59"/>
      <c r="C327" s="59"/>
      <c r="D327" s="59"/>
      <c r="E327" s="59"/>
      <c r="F327" s="59"/>
      <c r="G327" s="59"/>
      <c r="H327" s="59"/>
      <c r="I327" s="59"/>
      <c r="J327" s="59"/>
      <c r="K327" s="59"/>
      <c r="L327" s="59"/>
      <c r="M327" s="59"/>
      <c r="N327" s="59"/>
      <c r="O327" s="59"/>
      <c r="P327" s="59"/>
      <c r="Q327" s="59"/>
      <c r="R327" s="59"/>
      <c r="S327" s="59"/>
      <c r="T327" s="59"/>
      <c r="U327" s="59"/>
      <c r="V327" s="59"/>
      <c r="W327" s="59"/>
      <c r="X327" s="59"/>
      <c r="Y327" s="59"/>
      <c r="Z327" s="59"/>
    </row>
    <row r="328" spans="1:26" ht="15.75" customHeight="1">
      <c r="A328" s="59"/>
      <c r="B328" s="59"/>
      <c r="C328" s="59"/>
      <c r="D328" s="59"/>
      <c r="E328" s="59"/>
      <c r="F328" s="59"/>
      <c r="G328" s="59"/>
      <c r="H328" s="59"/>
      <c r="I328" s="59"/>
      <c r="J328" s="59"/>
      <c r="K328" s="59"/>
      <c r="L328" s="59"/>
      <c r="M328" s="59"/>
      <c r="N328" s="59"/>
      <c r="O328" s="59"/>
      <c r="P328" s="59"/>
      <c r="Q328" s="59"/>
      <c r="R328" s="59"/>
      <c r="S328" s="59"/>
      <c r="T328" s="59"/>
      <c r="U328" s="59"/>
      <c r="V328" s="59"/>
      <c r="W328" s="59"/>
      <c r="X328" s="59"/>
      <c r="Y328" s="59"/>
      <c r="Z328" s="59"/>
    </row>
    <row r="329" spans="1:26" ht="15.75" customHeight="1">
      <c r="A329" s="59"/>
      <c r="B329" s="59"/>
      <c r="C329" s="59"/>
      <c r="D329" s="59"/>
      <c r="E329" s="59"/>
      <c r="F329" s="59"/>
      <c r="G329" s="59"/>
      <c r="H329" s="59"/>
      <c r="I329" s="59"/>
      <c r="J329" s="59"/>
      <c r="K329" s="59"/>
      <c r="L329" s="59"/>
      <c r="M329" s="59"/>
      <c r="N329" s="59"/>
      <c r="O329" s="59"/>
      <c r="P329" s="59"/>
      <c r="Q329" s="59"/>
      <c r="R329" s="59"/>
      <c r="S329" s="59"/>
      <c r="T329" s="59"/>
      <c r="U329" s="59"/>
      <c r="V329" s="59"/>
      <c r="W329" s="59"/>
      <c r="X329" s="59"/>
      <c r="Y329" s="59"/>
      <c r="Z329" s="59"/>
    </row>
    <row r="330" spans="1:26" ht="15.75" customHeight="1">
      <c r="A330" s="59"/>
      <c r="B330" s="59"/>
      <c r="C330" s="59"/>
      <c r="D330" s="59"/>
      <c r="E330" s="59"/>
      <c r="F330" s="59"/>
      <c r="G330" s="59"/>
      <c r="H330" s="59"/>
      <c r="I330" s="59"/>
      <c r="J330" s="59"/>
      <c r="K330" s="59"/>
      <c r="L330" s="59"/>
      <c r="M330" s="59"/>
      <c r="N330" s="59"/>
      <c r="O330" s="59"/>
      <c r="P330" s="59"/>
      <c r="Q330" s="59"/>
      <c r="R330" s="59"/>
      <c r="S330" s="59"/>
      <c r="T330" s="59"/>
      <c r="U330" s="59"/>
      <c r="V330" s="59"/>
      <c r="W330" s="59"/>
      <c r="X330" s="59"/>
      <c r="Y330" s="59"/>
      <c r="Z330" s="59"/>
    </row>
    <row r="331" spans="1:26" ht="15.75" customHeight="1">
      <c r="A331" s="59"/>
      <c r="B331" s="59"/>
      <c r="C331" s="59"/>
      <c r="D331" s="59"/>
      <c r="E331" s="59"/>
      <c r="F331" s="59"/>
      <c r="G331" s="59"/>
      <c r="H331" s="59"/>
      <c r="I331" s="59"/>
      <c r="J331" s="59"/>
      <c r="K331" s="59"/>
      <c r="L331" s="59"/>
      <c r="M331" s="59"/>
      <c r="N331" s="59"/>
      <c r="O331" s="59"/>
      <c r="P331" s="59"/>
      <c r="Q331" s="59"/>
      <c r="R331" s="59"/>
      <c r="S331" s="59"/>
      <c r="T331" s="59"/>
      <c r="U331" s="59"/>
      <c r="V331" s="59"/>
      <c r="W331" s="59"/>
      <c r="X331" s="59"/>
      <c r="Y331" s="59"/>
      <c r="Z331" s="59"/>
    </row>
    <row r="332" spans="1:26" ht="15.75" customHeight="1">
      <c r="A332" s="59"/>
      <c r="B332" s="59"/>
      <c r="C332" s="59"/>
      <c r="D332" s="59"/>
      <c r="E332" s="59"/>
      <c r="F332" s="59"/>
      <c r="G332" s="59"/>
      <c r="H332" s="59"/>
      <c r="I332" s="59"/>
      <c r="J332" s="59"/>
      <c r="K332" s="59"/>
      <c r="L332" s="59"/>
      <c r="M332" s="59"/>
      <c r="N332" s="59"/>
      <c r="O332" s="59"/>
      <c r="P332" s="59"/>
      <c r="Q332" s="59"/>
      <c r="R332" s="59"/>
      <c r="S332" s="59"/>
      <c r="T332" s="59"/>
      <c r="U332" s="59"/>
      <c r="V332" s="59"/>
      <c r="W332" s="59"/>
      <c r="X332" s="59"/>
      <c r="Y332" s="59"/>
      <c r="Z332" s="59"/>
    </row>
    <row r="333" spans="1:26" ht="15.75" customHeight="1">
      <c r="A333" s="59"/>
      <c r="B333" s="59"/>
      <c r="C333" s="59"/>
      <c r="D333" s="59"/>
      <c r="E333" s="59"/>
      <c r="F333" s="59"/>
      <c r="G333" s="59"/>
      <c r="H333" s="59"/>
      <c r="I333" s="59"/>
      <c r="J333" s="59"/>
      <c r="K333" s="59"/>
      <c r="L333" s="59"/>
      <c r="M333" s="59"/>
      <c r="N333" s="59"/>
      <c r="O333" s="59"/>
      <c r="P333" s="59"/>
      <c r="Q333" s="59"/>
      <c r="R333" s="59"/>
      <c r="S333" s="59"/>
      <c r="T333" s="59"/>
      <c r="U333" s="59"/>
      <c r="V333" s="59"/>
      <c r="W333" s="59"/>
      <c r="X333" s="59"/>
      <c r="Y333" s="59"/>
      <c r="Z333" s="59"/>
    </row>
    <row r="334" spans="1:26" ht="15.75" customHeight="1">
      <c r="A334" s="59"/>
      <c r="B334" s="59"/>
      <c r="C334" s="59"/>
      <c r="D334" s="59"/>
      <c r="E334" s="59"/>
      <c r="F334" s="59"/>
      <c r="G334" s="59"/>
      <c r="H334" s="59"/>
      <c r="I334" s="59"/>
      <c r="J334" s="59"/>
      <c r="K334" s="59"/>
      <c r="L334" s="59"/>
      <c r="M334" s="59"/>
      <c r="N334" s="59"/>
      <c r="O334" s="59"/>
      <c r="P334" s="59"/>
      <c r="Q334" s="59"/>
      <c r="R334" s="59"/>
      <c r="S334" s="59"/>
      <c r="T334" s="59"/>
      <c r="U334" s="59"/>
      <c r="V334" s="59"/>
      <c r="W334" s="59"/>
      <c r="X334" s="59"/>
      <c r="Y334" s="59"/>
      <c r="Z334" s="59"/>
    </row>
    <row r="335" spans="1:26" ht="15.75" customHeight="1">
      <c r="A335" s="59"/>
      <c r="B335" s="59"/>
      <c r="C335" s="59"/>
      <c r="D335" s="59"/>
      <c r="E335" s="59"/>
      <c r="F335" s="59"/>
      <c r="G335" s="59"/>
      <c r="H335" s="59"/>
      <c r="I335" s="59"/>
      <c r="J335" s="59"/>
      <c r="K335" s="59"/>
      <c r="L335" s="59"/>
      <c r="M335" s="59"/>
      <c r="N335" s="59"/>
      <c r="O335" s="59"/>
      <c r="P335" s="59"/>
      <c r="Q335" s="59"/>
      <c r="R335" s="59"/>
      <c r="S335" s="59"/>
      <c r="T335" s="59"/>
      <c r="U335" s="59"/>
      <c r="V335" s="59"/>
      <c r="W335" s="59"/>
      <c r="X335" s="59"/>
      <c r="Y335" s="59"/>
      <c r="Z335" s="59"/>
    </row>
    <row r="336" spans="1:26" ht="15.75" customHeight="1">
      <c r="A336" s="59"/>
      <c r="B336" s="59"/>
      <c r="C336" s="59"/>
      <c r="D336" s="59"/>
      <c r="E336" s="59"/>
      <c r="F336" s="59"/>
      <c r="G336" s="59"/>
      <c r="H336" s="59"/>
      <c r="I336" s="59"/>
      <c r="J336" s="59"/>
      <c r="K336" s="59"/>
      <c r="L336" s="59"/>
      <c r="M336" s="59"/>
      <c r="N336" s="59"/>
      <c r="O336" s="59"/>
      <c r="P336" s="59"/>
      <c r="Q336" s="59"/>
      <c r="R336" s="59"/>
      <c r="S336" s="59"/>
      <c r="T336" s="59"/>
      <c r="U336" s="59"/>
      <c r="V336" s="59"/>
      <c r="W336" s="59"/>
      <c r="X336" s="59"/>
      <c r="Y336" s="59"/>
      <c r="Z336" s="59"/>
    </row>
    <row r="337" spans="1:26" ht="15.75" customHeight="1">
      <c r="A337" s="59"/>
      <c r="B337" s="59"/>
      <c r="C337" s="59"/>
      <c r="D337" s="59"/>
      <c r="E337" s="59"/>
      <c r="F337" s="59"/>
      <c r="G337" s="59"/>
      <c r="H337" s="59"/>
      <c r="I337" s="59"/>
      <c r="J337" s="59"/>
      <c r="K337" s="59"/>
      <c r="L337" s="59"/>
      <c r="M337" s="59"/>
      <c r="N337" s="59"/>
      <c r="O337" s="59"/>
      <c r="P337" s="59"/>
      <c r="Q337" s="59"/>
      <c r="R337" s="59"/>
      <c r="S337" s="59"/>
      <c r="T337" s="59"/>
      <c r="U337" s="59"/>
      <c r="V337" s="59"/>
      <c r="W337" s="59"/>
      <c r="X337" s="59"/>
      <c r="Y337" s="59"/>
      <c r="Z337" s="59"/>
    </row>
    <row r="338" spans="1:26" ht="15.75" customHeight="1">
      <c r="A338" s="59"/>
      <c r="B338" s="59"/>
      <c r="C338" s="59"/>
      <c r="D338" s="59"/>
      <c r="E338" s="59"/>
      <c r="F338" s="59"/>
      <c r="G338" s="59"/>
      <c r="H338" s="59"/>
      <c r="I338" s="59"/>
      <c r="J338" s="59"/>
      <c r="K338" s="59"/>
      <c r="L338" s="59"/>
      <c r="M338" s="59"/>
      <c r="N338" s="59"/>
      <c r="O338" s="59"/>
      <c r="P338" s="59"/>
      <c r="Q338" s="59"/>
      <c r="R338" s="59"/>
      <c r="S338" s="59"/>
      <c r="T338" s="59"/>
      <c r="U338" s="59"/>
      <c r="V338" s="59"/>
      <c r="W338" s="59"/>
      <c r="X338" s="59"/>
      <c r="Y338" s="59"/>
      <c r="Z338" s="59"/>
    </row>
    <row r="339" spans="1:26" ht="15.75" customHeight="1">
      <c r="A339" s="59"/>
      <c r="B339" s="59"/>
      <c r="C339" s="59"/>
      <c r="D339" s="59"/>
      <c r="E339" s="59"/>
      <c r="F339" s="59"/>
      <c r="G339" s="59"/>
      <c r="H339" s="59"/>
      <c r="I339" s="59"/>
      <c r="J339" s="59"/>
      <c r="K339" s="59"/>
      <c r="L339" s="59"/>
      <c r="M339" s="59"/>
      <c r="N339" s="59"/>
      <c r="O339" s="59"/>
      <c r="P339" s="59"/>
      <c r="Q339" s="59"/>
      <c r="R339" s="59"/>
      <c r="S339" s="59"/>
      <c r="T339" s="59"/>
      <c r="U339" s="59"/>
      <c r="V339" s="59"/>
      <c r="W339" s="59"/>
      <c r="X339" s="59"/>
      <c r="Y339" s="59"/>
      <c r="Z339" s="59"/>
    </row>
    <row r="340" spans="1:26" ht="15.75" customHeight="1">
      <c r="A340" s="59"/>
      <c r="B340" s="59"/>
      <c r="C340" s="59"/>
      <c r="D340" s="59"/>
      <c r="E340" s="59"/>
      <c r="F340" s="59"/>
      <c r="G340" s="59"/>
      <c r="H340" s="59"/>
      <c r="I340" s="59"/>
      <c r="J340" s="59"/>
      <c r="K340" s="59"/>
      <c r="L340" s="59"/>
      <c r="M340" s="59"/>
      <c r="N340" s="59"/>
      <c r="O340" s="59"/>
      <c r="P340" s="59"/>
      <c r="Q340" s="59"/>
      <c r="R340" s="59"/>
      <c r="S340" s="59"/>
      <c r="T340" s="59"/>
      <c r="U340" s="59"/>
      <c r="V340" s="59"/>
      <c r="W340" s="59"/>
      <c r="X340" s="59"/>
      <c r="Y340" s="59"/>
      <c r="Z340" s="59"/>
    </row>
    <row r="341" spans="1:26" ht="15.75" customHeight="1">
      <c r="A341" s="59"/>
      <c r="B341" s="59"/>
      <c r="C341" s="59"/>
      <c r="D341" s="59"/>
      <c r="E341" s="59"/>
      <c r="F341" s="59"/>
      <c r="G341" s="59"/>
      <c r="H341" s="59"/>
      <c r="I341" s="59"/>
      <c r="J341" s="59"/>
      <c r="K341" s="59"/>
      <c r="L341" s="59"/>
      <c r="M341" s="59"/>
      <c r="N341" s="59"/>
      <c r="O341" s="59"/>
      <c r="P341" s="59"/>
      <c r="Q341" s="59"/>
      <c r="R341" s="59"/>
      <c r="S341" s="59"/>
      <c r="T341" s="59"/>
      <c r="U341" s="59"/>
      <c r="V341" s="59"/>
      <c r="W341" s="59"/>
      <c r="X341" s="59"/>
      <c r="Y341" s="59"/>
      <c r="Z341" s="59"/>
    </row>
    <row r="342" spans="1:26" ht="15.75" customHeight="1">
      <c r="A342" s="59"/>
      <c r="B342" s="59"/>
      <c r="C342" s="59"/>
      <c r="D342" s="59"/>
      <c r="E342" s="59"/>
      <c r="F342" s="59"/>
      <c r="G342" s="59"/>
      <c r="H342" s="59"/>
      <c r="I342" s="59"/>
      <c r="J342" s="59"/>
      <c r="K342" s="59"/>
      <c r="L342" s="59"/>
      <c r="M342" s="59"/>
      <c r="N342" s="59"/>
      <c r="O342" s="59"/>
      <c r="P342" s="59"/>
      <c r="Q342" s="59"/>
      <c r="R342" s="59"/>
      <c r="S342" s="59"/>
      <c r="T342" s="59"/>
      <c r="U342" s="59"/>
      <c r="V342" s="59"/>
      <c r="W342" s="59"/>
      <c r="X342" s="59"/>
      <c r="Y342" s="59"/>
      <c r="Z342" s="59"/>
    </row>
    <row r="343" spans="1:26" ht="15.75" customHeight="1">
      <c r="A343" s="59"/>
      <c r="B343" s="59"/>
      <c r="C343" s="59"/>
      <c r="D343" s="59"/>
      <c r="E343" s="59"/>
      <c r="F343" s="59"/>
      <c r="G343" s="59"/>
      <c r="H343" s="59"/>
      <c r="I343" s="59"/>
      <c r="J343" s="59"/>
      <c r="K343" s="59"/>
      <c r="L343" s="59"/>
      <c r="M343" s="59"/>
      <c r="N343" s="59"/>
      <c r="O343" s="59"/>
      <c r="P343" s="59"/>
      <c r="Q343" s="59"/>
      <c r="R343" s="59"/>
      <c r="S343" s="59"/>
      <c r="T343" s="59"/>
      <c r="U343" s="59"/>
      <c r="V343" s="59"/>
      <c r="W343" s="59"/>
      <c r="X343" s="59"/>
      <c r="Y343" s="59"/>
      <c r="Z343" s="59"/>
    </row>
    <row r="344" spans="1:26" ht="15.75" customHeight="1">
      <c r="A344" s="59"/>
      <c r="B344" s="59"/>
      <c r="C344" s="59"/>
      <c r="D344" s="59"/>
      <c r="E344" s="59"/>
      <c r="F344" s="59"/>
      <c r="G344" s="59"/>
      <c r="H344" s="59"/>
      <c r="I344" s="59"/>
      <c r="J344" s="59"/>
      <c r="K344" s="59"/>
      <c r="L344" s="59"/>
      <c r="M344" s="59"/>
      <c r="N344" s="59"/>
      <c r="O344" s="59"/>
      <c r="P344" s="59"/>
      <c r="Q344" s="59"/>
      <c r="R344" s="59"/>
      <c r="S344" s="59"/>
      <c r="T344" s="59"/>
      <c r="U344" s="59"/>
      <c r="V344" s="59"/>
      <c r="W344" s="59"/>
      <c r="X344" s="59"/>
      <c r="Y344" s="59"/>
      <c r="Z344" s="59"/>
    </row>
    <row r="345" spans="1:26" ht="15.75" customHeight="1">
      <c r="A345" s="59"/>
      <c r="B345" s="59"/>
      <c r="C345" s="59"/>
      <c r="D345" s="59"/>
      <c r="E345" s="59"/>
      <c r="F345" s="59"/>
      <c r="G345" s="59"/>
      <c r="H345" s="59"/>
      <c r="I345" s="59"/>
      <c r="J345" s="59"/>
      <c r="K345" s="59"/>
      <c r="L345" s="59"/>
      <c r="M345" s="59"/>
      <c r="N345" s="59"/>
      <c r="O345" s="59"/>
      <c r="P345" s="59"/>
      <c r="Q345" s="59"/>
      <c r="R345" s="59"/>
      <c r="S345" s="59"/>
      <c r="T345" s="59"/>
      <c r="U345" s="59"/>
      <c r="V345" s="59"/>
      <c r="W345" s="59"/>
      <c r="X345" s="59"/>
      <c r="Y345" s="59"/>
      <c r="Z345" s="59"/>
    </row>
    <row r="346" spans="1:26" ht="15.75" customHeight="1">
      <c r="A346" s="59"/>
      <c r="B346" s="59"/>
      <c r="C346" s="59"/>
      <c r="D346" s="59"/>
      <c r="E346" s="59"/>
      <c r="F346" s="59"/>
      <c r="G346" s="59"/>
      <c r="H346" s="59"/>
      <c r="I346" s="59"/>
      <c r="J346" s="59"/>
      <c r="K346" s="59"/>
      <c r="L346" s="59"/>
      <c r="M346" s="59"/>
      <c r="N346" s="59"/>
      <c r="O346" s="59"/>
      <c r="P346" s="59"/>
      <c r="Q346" s="59"/>
      <c r="R346" s="59"/>
      <c r="S346" s="59"/>
      <c r="T346" s="59"/>
      <c r="U346" s="59"/>
      <c r="V346" s="59"/>
      <c r="W346" s="59"/>
      <c r="X346" s="59"/>
      <c r="Y346" s="59"/>
      <c r="Z346" s="59"/>
    </row>
    <row r="347" spans="1:26" ht="15.75" customHeight="1">
      <c r="A347" s="59"/>
      <c r="B347" s="59"/>
      <c r="C347" s="59"/>
      <c r="D347" s="59"/>
      <c r="E347" s="59"/>
      <c r="F347" s="59"/>
      <c r="G347" s="59"/>
      <c r="H347" s="59"/>
      <c r="I347" s="59"/>
      <c r="J347" s="59"/>
      <c r="K347" s="59"/>
      <c r="L347" s="59"/>
      <c r="M347" s="59"/>
      <c r="N347" s="59"/>
      <c r="O347" s="59"/>
      <c r="P347" s="59"/>
      <c r="Q347" s="59"/>
      <c r="R347" s="59"/>
      <c r="S347" s="59"/>
      <c r="T347" s="59"/>
      <c r="U347" s="59"/>
      <c r="V347" s="59"/>
      <c r="W347" s="59"/>
      <c r="X347" s="59"/>
      <c r="Y347" s="59"/>
      <c r="Z347" s="59"/>
    </row>
    <row r="348" spans="1:26" ht="15.75" customHeight="1">
      <c r="A348" s="59"/>
      <c r="B348" s="59"/>
      <c r="C348" s="59"/>
      <c r="D348" s="59"/>
      <c r="E348" s="59"/>
      <c r="F348" s="59"/>
      <c r="G348" s="59"/>
      <c r="H348" s="59"/>
      <c r="I348" s="59"/>
      <c r="J348" s="59"/>
      <c r="K348" s="59"/>
      <c r="L348" s="59"/>
      <c r="M348" s="59"/>
      <c r="N348" s="59"/>
      <c r="O348" s="59"/>
      <c r="P348" s="59"/>
      <c r="Q348" s="59"/>
      <c r="R348" s="59"/>
      <c r="S348" s="59"/>
      <c r="T348" s="59"/>
      <c r="U348" s="59"/>
      <c r="V348" s="59"/>
      <c r="W348" s="59"/>
      <c r="X348" s="59"/>
      <c r="Y348" s="59"/>
      <c r="Z348" s="59"/>
    </row>
    <row r="349" spans="1:26" ht="15.75" customHeight="1">
      <c r="A349" s="59"/>
      <c r="B349" s="59"/>
      <c r="C349" s="59"/>
      <c r="D349" s="59"/>
      <c r="E349" s="59"/>
      <c r="F349" s="59"/>
      <c r="G349" s="59"/>
      <c r="H349" s="59"/>
      <c r="I349" s="59"/>
      <c r="J349" s="59"/>
      <c r="K349" s="59"/>
      <c r="L349" s="59"/>
      <c r="M349" s="59"/>
      <c r="N349" s="59"/>
      <c r="O349" s="59"/>
      <c r="P349" s="59"/>
      <c r="Q349" s="59"/>
      <c r="R349" s="59"/>
      <c r="S349" s="59"/>
      <c r="T349" s="59"/>
      <c r="U349" s="59"/>
      <c r="V349" s="59"/>
      <c r="W349" s="59"/>
      <c r="X349" s="59"/>
      <c r="Y349" s="59"/>
      <c r="Z349" s="59"/>
    </row>
    <row r="350" spans="1:26" ht="15.75" customHeight="1">
      <c r="A350" s="59"/>
      <c r="B350" s="59"/>
      <c r="C350" s="59"/>
      <c r="D350" s="59"/>
      <c r="E350" s="59"/>
      <c r="F350" s="59"/>
      <c r="G350" s="59"/>
      <c r="H350" s="59"/>
      <c r="I350" s="59"/>
      <c r="J350" s="59"/>
      <c r="K350" s="59"/>
      <c r="L350" s="59"/>
      <c r="M350" s="59"/>
      <c r="N350" s="59"/>
      <c r="O350" s="59"/>
      <c r="P350" s="59"/>
      <c r="Q350" s="59"/>
      <c r="R350" s="59"/>
      <c r="S350" s="59"/>
      <c r="T350" s="59"/>
      <c r="U350" s="59"/>
      <c r="V350" s="59"/>
      <c r="W350" s="59"/>
      <c r="X350" s="59"/>
      <c r="Y350" s="59"/>
      <c r="Z350" s="59"/>
    </row>
    <row r="351" spans="1:26" ht="15.75" customHeight="1">
      <c r="A351" s="59"/>
      <c r="B351" s="59"/>
      <c r="C351" s="59"/>
      <c r="D351" s="59"/>
      <c r="E351" s="59"/>
      <c r="F351" s="59"/>
      <c r="G351" s="59"/>
      <c r="H351" s="59"/>
      <c r="I351" s="59"/>
      <c r="J351" s="59"/>
      <c r="K351" s="59"/>
      <c r="L351" s="59"/>
      <c r="M351" s="59"/>
      <c r="N351" s="59"/>
      <c r="O351" s="59"/>
      <c r="P351" s="59"/>
      <c r="Q351" s="59"/>
      <c r="R351" s="59"/>
      <c r="S351" s="59"/>
      <c r="T351" s="59"/>
      <c r="U351" s="59"/>
      <c r="V351" s="59"/>
      <c r="W351" s="59"/>
      <c r="X351" s="59"/>
      <c r="Y351" s="59"/>
      <c r="Z351" s="59"/>
    </row>
    <row r="352" spans="1:26" ht="15.75" customHeight="1">
      <c r="A352" s="59"/>
      <c r="B352" s="59"/>
      <c r="C352" s="59"/>
      <c r="D352" s="59"/>
      <c r="E352" s="59"/>
      <c r="F352" s="59"/>
      <c r="G352" s="59"/>
      <c r="H352" s="59"/>
      <c r="I352" s="59"/>
      <c r="J352" s="59"/>
      <c r="K352" s="59"/>
      <c r="L352" s="59"/>
      <c r="M352" s="59"/>
      <c r="N352" s="59"/>
      <c r="O352" s="59"/>
      <c r="P352" s="59"/>
      <c r="Q352" s="59"/>
      <c r="R352" s="59"/>
      <c r="S352" s="59"/>
      <c r="T352" s="59"/>
      <c r="U352" s="59"/>
      <c r="V352" s="59"/>
      <c r="W352" s="59"/>
      <c r="X352" s="59"/>
      <c r="Y352" s="59"/>
      <c r="Z352" s="59"/>
    </row>
    <row r="353" spans="1:26" ht="15.75" customHeight="1">
      <c r="A353" s="59"/>
      <c r="B353" s="59"/>
      <c r="C353" s="59"/>
      <c r="D353" s="59"/>
      <c r="E353" s="59"/>
      <c r="F353" s="59"/>
      <c r="G353" s="59"/>
      <c r="H353" s="59"/>
      <c r="I353" s="59"/>
      <c r="J353" s="59"/>
      <c r="K353" s="59"/>
      <c r="L353" s="59"/>
      <c r="M353" s="59"/>
      <c r="N353" s="59"/>
      <c r="O353" s="59"/>
      <c r="P353" s="59"/>
      <c r="Q353" s="59"/>
      <c r="R353" s="59"/>
      <c r="S353" s="59"/>
      <c r="T353" s="59"/>
      <c r="U353" s="59"/>
      <c r="V353" s="59"/>
      <c r="W353" s="59"/>
      <c r="X353" s="59"/>
      <c r="Y353" s="59"/>
      <c r="Z353" s="59"/>
    </row>
    <row r="354" spans="1:26" ht="15.75" customHeight="1">
      <c r="A354" s="59"/>
      <c r="B354" s="59"/>
      <c r="C354" s="59"/>
      <c r="D354" s="59"/>
      <c r="E354" s="59"/>
      <c r="F354" s="59"/>
      <c r="G354" s="59"/>
      <c r="H354" s="59"/>
      <c r="I354" s="59"/>
      <c r="J354" s="59"/>
      <c r="K354" s="59"/>
      <c r="L354" s="59"/>
      <c r="M354" s="59"/>
      <c r="N354" s="59"/>
      <c r="O354" s="59"/>
      <c r="P354" s="59"/>
      <c r="Q354" s="59"/>
      <c r="R354" s="59"/>
      <c r="S354" s="59"/>
      <c r="T354" s="59"/>
      <c r="U354" s="59"/>
      <c r="V354" s="59"/>
      <c r="W354" s="59"/>
      <c r="X354" s="59"/>
      <c r="Y354" s="59"/>
      <c r="Z354" s="59"/>
    </row>
    <row r="355" spans="1:26" ht="15.75" customHeight="1">
      <c r="A355" s="59"/>
      <c r="B355" s="59"/>
      <c r="C355" s="59"/>
      <c r="D355" s="59"/>
      <c r="E355" s="59"/>
      <c r="F355" s="59"/>
      <c r="G355" s="59"/>
      <c r="H355" s="59"/>
      <c r="I355" s="59"/>
      <c r="J355" s="59"/>
      <c r="K355" s="59"/>
      <c r="L355" s="59"/>
      <c r="M355" s="59"/>
      <c r="N355" s="59"/>
      <c r="O355" s="59"/>
      <c r="P355" s="59"/>
      <c r="Q355" s="59"/>
      <c r="R355" s="59"/>
      <c r="S355" s="59"/>
      <c r="T355" s="59"/>
      <c r="U355" s="59"/>
      <c r="V355" s="59"/>
      <c r="W355" s="59"/>
      <c r="X355" s="59"/>
      <c r="Y355" s="59"/>
      <c r="Z355" s="59"/>
    </row>
    <row r="356" spans="1:26" ht="15.75" customHeight="1">
      <c r="A356" s="59"/>
      <c r="B356" s="59"/>
      <c r="C356" s="59"/>
      <c r="D356" s="59"/>
      <c r="E356" s="59"/>
      <c r="F356" s="59"/>
      <c r="G356" s="59"/>
      <c r="H356" s="59"/>
      <c r="I356" s="59"/>
      <c r="J356" s="59"/>
      <c r="K356" s="59"/>
      <c r="L356" s="59"/>
      <c r="M356" s="59"/>
      <c r="N356" s="59"/>
      <c r="O356" s="59"/>
      <c r="P356" s="59"/>
      <c r="Q356" s="59"/>
      <c r="R356" s="59"/>
      <c r="S356" s="59"/>
      <c r="T356" s="59"/>
      <c r="U356" s="59"/>
      <c r="V356" s="59"/>
      <c r="W356" s="59"/>
      <c r="X356" s="59"/>
      <c r="Y356" s="59"/>
      <c r="Z356" s="59"/>
    </row>
    <row r="357" spans="1:26" ht="15.75" customHeight="1">
      <c r="A357" s="59"/>
      <c r="B357" s="59"/>
      <c r="C357" s="59"/>
      <c r="D357" s="59"/>
      <c r="E357" s="59"/>
      <c r="F357" s="59"/>
      <c r="G357" s="59"/>
      <c r="H357" s="59"/>
      <c r="I357" s="59"/>
      <c r="J357" s="59"/>
      <c r="K357" s="59"/>
      <c r="L357" s="59"/>
      <c r="M357" s="59"/>
      <c r="N357" s="59"/>
      <c r="O357" s="59"/>
      <c r="P357" s="59"/>
      <c r="Q357" s="59"/>
      <c r="R357" s="59"/>
      <c r="S357" s="59"/>
      <c r="T357" s="59"/>
      <c r="U357" s="59"/>
      <c r="V357" s="59"/>
      <c r="W357" s="59"/>
      <c r="X357" s="59"/>
      <c r="Y357" s="59"/>
      <c r="Z357" s="59"/>
    </row>
    <row r="358" spans="1:26" ht="15.75" customHeight="1">
      <c r="A358" s="59"/>
      <c r="B358" s="59"/>
      <c r="C358" s="59"/>
      <c r="D358" s="59"/>
      <c r="E358" s="59"/>
      <c r="F358" s="59"/>
      <c r="G358" s="59"/>
      <c r="H358" s="59"/>
      <c r="I358" s="59"/>
      <c r="J358" s="59"/>
      <c r="K358" s="59"/>
      <c r="L358" s="59"/>
      <c r="M358" s="59"/>
      <c r="N358" s="59"/>
      <c r="O358" s="59"/>
      <c r="P358" s="59"/>
      <c r="Q358" s="59"/>
      <c r="R358" s="59"/>
      <c r="S358" s="59"/>
      <c r="T358" s="59"/>
      <c r="U358" s="59"/>
      <c r="V358" s="59"/>
      <c r="W358" s="59"/>
      <c r="X358" s="59"/>
      <c r="Y358" s="59"/>
      <c r="Z358" s="59"/>
    </row>
    <row r="359" spans="1:26" ht="15.75" customHeight="1">
      <c r="A359" s="59"/>
      <c r="B359" s="59"/>
      <c r="C359" s="59"/>
      <c r="D359" s="59"/>
      <c r="E359" s="59"/>
      <c r="F359" s="59"/>
      <c r="G359" s="59"/>
      <c r="H359" s="59"/>
      <c r="I359" s="59"/>
      <c r="J359" s="59"/>
      <c r="K359" s="59"/>
      <c r="L359" s="59"/>
      <c r="M359" s="59"/>
      <c r="N359" s="59"/>
      <c r="O359" s="59"/>
      <c r="P359" s="59"/>
      <c r="Q359" s="59"/>
      <c r="R359" s="59"/>
      <c r="S359" s="59"/>
      <c r="T359" s="59"/>
      <c r="U359" s="59"/>
      <c r="V359" s="59"/>
      <c r="W359" s="59"/>
      <c r="X359" s="59"/>
      <c r="Y359" s="59"/>
      <c r="Z359" s="59"/>
    </row>
    <row r="360" spans="1:26" ht="15.75" customHeight="1">
      <c r="A360" s="59"/>
      <c r="B360" s="59"/>
      <c r="C360" s="59"/>
      <c r="D360" s="59"/>
      <c r="E360" s="59"/>
      <c r="F360" s="59"/>
      <c r="G360" s="59"/>
      <c r="H360" s="59"/>
      <c r="I360" s="59"/>
      <c r="J360" s="59"/>
      <c r="K360" s="59"/>
      <c r="L360" s="59"/>
      <c r="M360" s="59"/>
      <c r="N360" s="59"/>
      <c r="O360" s="59"/>
      <c r="P360" s="59"/>
      <c r="Q360" s="59"/>
      <c r="R360" s="59"/>
      <c r="S360" s="59"/>
      <c r="T360" s="59"/>
      <c r="U360" s="59"/>
      <c r="V360" s="59"/>
      <c r="W360" s="59"/>
      <c r="X360" s="59"/>
      <c r="Y360" s="59"/>
      <c r="Z360" s="59"/>
    </row>
    <row r="361" spans="1:26" ht="15.75" customHeight="1">
      <c r="A361" s="59"/>
      <c r="B361" s="59"/>
      <c r="C361" s="59"/>
      <c r="D361" s="59"/>
      <c r="E361" s="59"/>
      <c r="F361" s="59"/>
      <c r="G361" s="59"/>
      <c r="H361" s="59"/>
      <c r="I361" s="59"/>
      <c r="J361" s="59"/>
      <c r="K361" s="59"/>
      <c r="L361" s="59"/>
      <c r="M361" s="59"/>
      <c r="N361" s="59"/>
      <c r="O361" s="59"/>
      <c r="P361" s="59"/>
      <c r="Q361" s="59"/>
      <c r="R361" s="59"/>
      <c r="S361" s="59"/>
      <c r="T361" s="59"/>
      <c r="U361" s="59"/>
      <c r="V361" s="59"/>
      <c r="W361" s="59"/>
      <c r="X361" s="59"/>
      <c r="Y361" s="59"/>
      <c r="Z361" s="59"/>
    </row>
    <row r="362" spans="1:26" ht="15.75" customHeight="1">
      <c r="A362" s="59"/>
      <c r="B362" s="59"/>
      <c r="C362" s="59"/>
      <c r="D362" s="59"/>
      <c r="E362" s="59"/>
      <c r="F362" s="59"/>
      <c r="G362" s="59"/>
      <c r="H362" s="59"/>
      <c r="I362" s="59"/>
      <c r="J362" s="59"/>
      <c r="K362" s="59"/>
      <c r="L362" s="59"/>
      <c r="M362" s="59"/>
      <c r="N362" s="59"/>
      <c r="O362" s="59"/>
      <c r="P362" s="59"/>
      <c r="Q362" s="59"/>
      <c r="R362" s="59"/>
      <c r="S362" s="59"/>
      <c r="T362" s="59"/>
      <c r="U362" s="59"/>
      <c r="V362" s="59"/>
      <c r="W362" s="59"/>
      <c r="X362" s="59"/>
      <c r="Y362" s="59"/>
      <c r="Z362" s="59"/>
    </row>
    <row r="363" spans="1:26" ht="15.75" customHeight="1">
      <c r="A363" s="59"/>
      <c r="B363" s="59"/>
      <c r="C363" s="59"/>
      <c r="D363" s="59"/>
      <c r="E363" s="59"/>
      <c r="F363" s="59"/>
      <c r="G363" s="59"/>
      <c r="H363" s="59"/>
      <c r="I363" s="59"/>
      <c r="J363" s="59"/>
      <c r="K363" s="59"/>
      <c r="L363" s="59"/>
      <c r="M363" s="59"/>
      <c r="N363" s="59"/>
      <c r="O363" s="59"/>
      <c r="P363" s="59"/>
      <c r="Q363" s="59"/>
      <c r="R363" s="59"/>
      <c r="S363" s="59"/>
      <c r="T363" s="59"/>
      <c r="U363" s="59"/>
      <c r="V363" s="59"/>
      <c r="W363" s="59"/>
      <c r="X363" s="59"/>
      <c r="Y363" s="59"/>
      <c r="Z363" s="59"/>
    </row>
    <row r="364" spans="1:26" ht="15.75" customHeight="1">
      <c r="A364" s="59"/>
      <c r="B364" s="59"/>
      <c r="C364" s="59"/>
      <c r="D364" s="59"/>
      <c r="E364" s="59"/>
      <c r="F364" s="59"/>
      <c r="G364" s="59"/>
      <c r="H364" s="59"/>
      <c r="I364" s="59"/>
      <c r="J364" s="59"/>
      <c r="K364" s="59"/>
      <c r="L364" s="59"/>
      <c r="M364" s="59"/>
      <c r="N364" s="59"/>
      <c r="O364" s="59"/>
      <c r="P364" s="59"/>
      <c r="Q364" s="59"/>
      <c r="R364" s="59"/>
      <c r="S364" s="59"/>
      <c r="T364" s="59"/>
      <c r="U364" s="59"/>
      <c r="V364" s="59"/>
      <c r="W364" s="59"/>
      <c r="X364" s="59"/>
      <c r="Y364" s="59"/>
      <c r="Z364" s="59"/>
    </row>
    <row r="365" spans="1:26" ht="15.75" customHeight="1">
      <c r="A365" s="59"/>
      <c r="B365" s="59"/>
      <c r="C365" s="59"/>
      <c r="D365" s="59"/>
      <c r="E365" s="59"/>
      <c r="F365" s="59"/>
      <c r="G365" s="59"/>
      <c r="H365" s="59"/>
      <c r="I365" s="59"/>
      <c r="J365" s="59"/>
      <c r="K365" s="59"/>
      <c r="L365" s="59"/>
      <c r="M365" s="59"/>
      <c r="N365" s="59"/>
      <c r="O365" s="59"/>
      <c r="P365" s="59"/>
      <c r="Q365" s="59"/>
      <c r="R365" s="59"/>
      <c r="S365" s="59"/>
      <c r="T365" s="59"/>
      <c r="U365" s="59"/>
      <c r="V365" s="59"/>
      <c r="W365" s="59"/>
      <c r="X365" s="59"/>
      <c r="Y365" s="59"/>
      <c r="Z365" s="59"/>
    </row>
    <row r="366" spans="1:26" ht="15.75" customHeight="1">
      <c r="A366" s="59"/>
      <c r="B366" s="59"/>
      <c r="C366" s="59"/>
      <c r="D366" s="59"/>
      <c r="E366" s="59"/>
      <c r="F366" s="59"/>
      <c r="G366" s="59"/>
      <c r="H366" s="59"/>
      <c r="I366" s="59"/>
      <c r="J366" s="59"/>
      <c r="K366" s="59"/>
      <c r="L366" s="59"/>
      <c r="M366" s="59"/>
      <c r="N366" s="59"/>
      <c r="O366" s="59"/>
      <c r="P366" s="59"/>
      <c r="Q366" s="59"/>
      <c r="R366" s="59"/>
      <c r="S366" s="59"/>
      <c r="T366" s="59"/>
      <c r="U366" s="59"/>
      <c r="V366" s="59"/>
      <c r="W366" s="59"/>
      <c r="X366" s="59"/>
      <c r="Y366" s="59"/>
      <c r="Z366" s="59"/>
    </row>
    <row r="367" spans="1:26" ht="15.75" customHeight="1">
      <c r="A367" s="59"/>
      <c r="B367" s="59"/>
      <c r="C367" s="59"/>
      <c r="D367" s="59"/>
      <c r="E367" s="59"/>
      <c r="F367" s="59"/>
      <c r="G367" s="59"/>
      <c r="H367" s="59"/>
      <c r="I367" s="59"/>
      <c r="J367" s="59"/>
      <c r="K367" s="59"/>
      <c r="L367" s="59"/>
      <c r="M367" s="59"/>
      <c r="N367" s="59"/>
      <c r="O367" s="59"/>
      <c r="P367" s="59"/>
      <c r="Q367" s="59"/>
      <c r="R367" s="59"/>
      <c r="S367" s="59"/>
      <c r="T367" s="59"/>
      <c r="U367" s="59"/>
      <c r="V367" s="59"/>
      <c r="W367" s="59"/>
      <c r="X367" s="59"/>
      <c r="Y367" s="59"/>
      <c r="Z367" s="59"/>
    </row>
    <row r="368" spans="1:26" ht="15.75" customHeight="1">
      <c r="A368" s="59"/>
      <c r="B368" s="59"/>
      <c r="C368" s="59"/>
      <c r="D368" s="59"/>
      <c r="E368" s="59"/>
      <c r="F368" s="59"/>
      <c r="G368" s="59"/>
      <c r="H368" s="59"/>
      <c r="I368" s="59"/>
      <c r="J368" s="59"/>
      <c r="K368" s="59"/>
      <c r="L368" s="59"/>
      <c r="M368" s="59"/>
      <c r="N368" s="59"/>
      <c r="O368" s="59"/>
      <c r="P368" s="59"/>
      <c r="Q368" s="59"/>
      <c r="R368" s="59"/>
      <c r="S368" s="59"/>
      <c r="T368" s="59"/>
      <c r="U368" s="59"/>
      <c r="V368" s="59"/>
      <c r="W368" s="59"/>
      <c r="X368" s="59"/>
      <c r="Y368" s="59"/>
      <c r="Z368" s="59"/>
    </row>
    <row r="369" spans="1:26" ht="15.75" customHeight="1">
      <c r="A369" s="59"/>
      <c r="B369" s="59"/>
      <c r="C369" s="59"/>
      <c r="D369" s="59"/>
      <c r="E369" s="59"/>
      <c r="F369" s="59"/>
      <c r="G369" s="59"/>
      <c r="H369" s="59"/>
      <c r="I369" s="59"/>
      <c r="J369" s="59"/>
      <c r="K369" s="59"/>
      <c r="L369" s="59"/>
      <c r="M369" s="59"/>
      <c r="N369" s="59"/>
      <c r="O369" s="59"/>
      <c r="P369" s="59"/>
      <c r="Q369" s="59"/>
      <c r="R369" s="59"/>
      <c r="S369" s="59"/>
      <c r="T369" s="59"/>
      <c r="U369" s="59"/>
      <c r="V369" s="59"/>
      <c r="W369" s="59"/>
      <c r="X369" s="59"/>
      <c r="Y369" s="59"/>
      <c r="Z369" s="59"/>
    </row>
    <row r="370" spans="1:26" ht="15.75" customHeight="1">
      <c r="A370" s="59"/>
      <c r="B370" s="59"/>
      <c r="C370" s="59"/>
      <c r="D370" s="59"/>
      <c r="E370" s="59"/>
      <c r="F370" s="59"/>
      <c r="G370" s="59"/>
      <c r="H370" s="59"/>
      <c r="I370" s="59"/>
      <c r="J370" s="59"/>
      <c r="K370" s="59"/>
      <c r="L370" s="59"/>
      <c r="M370" s="59"/>
      <c r="N370" s="59"/>
      <c r="O370" s="59"/>
      <c r="P370" s="59"/>
      <c r="Q370" s="59"/>
      <c r="R370" s="59"/>
      <c r="S370" s="59"/>
      <c r="T370" s="59"/>
      <c r="U370" s="59"/>
      <c r="V370" s="59"/>
      <c r="W370" s="59"/>
      <c r="X370" s="59"/>
      <c r="Y370" s="59"/>
      <c r="Z370" s="59"/>
    </row>
    <row r="371" spans="1:26" ht="15.75" customHeight="1">
      <c r="A371" s="59"/>
      <c r="B371" s="59"/>
      <c r="C371" s="59"/>
      <c r="D371" s="59"/>
      <c r="E371" s="59"/>
      <c r="F371" s="59"/>
      <c r="G371" s="59"/>
      <c r="H371" s="59"/>
      <c r="I371" s="59"/>
      <c r="J371" s="59"/>
      <c r="K371" s="59"/>
      <c r="L371" s="59"/>
      <c r="M371" s="59"/>
      <c r="N371" s="59"/>
      <c r="O371" s="59"/>
      <c r="P371" s="59"/>
      <c r="Q371" s="59"/>
      <c r="R371" s="59"/>
      <c r="S371" s="59"/>
      <c r="T371" s="59"/>
      <c r="U371" s="59"/>
      <c r="V371" s="59"/>
      <c r="W371" s="59"/>
      <c r="X371" s="59"/>
      <c r="Y371" s="59"/>
      <c r="Z371" s="59"/>
    </row>
    <row r="372" spans="1:26" ht="15.75" customHeight="1">
      <c r="A372" s="59"/>
      <c r="B372" s="59"/>
      <c r="C372" s="59"/>
      <c r="D372" s="59"/>
      <c r="E372" s="59"/>
      <c r="F372" s="59"/>
      <c r="G372" s="59"/>
      <c r="H372" s="59"/>
      <c r="I372" s="59"/>
      <c r="J372" s="59"/>
      <c r="K372" s="59"/>
      <c r="L372" s="59"/>
      <c r="M372" s="59"/>
      <c r="N372" s="59"/>
      <c r="O372" s="59"/>
      <c r="P372" s="59"/>
      <c r="Q372" s="59"/>
      <c r="R372" s="59"/>
      <c r="S372" s="59"/>
      <c r="T372" s="59"/>
      <c r="U372" s="59"/>
      <c r="V372" s="59"/>
      <c r="W372" s="59"/>
      <c r="X372" s="59"/>
      <c r="Y372" s="59"/>
      <c r="Z372" s="59"/>
    </row>
    <row r="373" spans="1:26" ht="15.75" customHeight="1">
      <c r="A373" s="59"/>
      <c r="B373" s="59"/>
      <c r="C373" s="59"/>
      <c r="D373" s="59"/>
      <c r="E373" s="59"/>
      <c r="F373" s="59"/>
      <c r="G373" s="59"/>
      <c r="H373" s="59"/>
      <c r="I373" s="59"/>
      <c r="J373" s="59"/>
      <c r="K373" s="59"/>
      <c r="L373" s="59"/>
      <c r="M373" s="59"/>
      <c r="N373" s="59"/>
      <c r="O373" s="59"/>
      <c r="P373" s="59"/>
      <c r="Q373" s="59"/>
      <c r="R373" s="59"/>
      <c r="S373" s="59"/>
      <c r="T373" s="59"/>
      <c r="U373" s="59"/>
      <c r="V373" s="59"/>
      <c r="W373" s="59"/>
      <c r="X373" s="59"/>
      <c r="Y373" s="59"/>
      <c r="Z373" s="59"/>
    </row>
    <row r="374" spans="1:26" ht="15.75" customHeight="1">
      <c r="A374" s="59"/>
      <c r="B374" s="59"/>
      <c r="C374" s="59"/>
      <c r="D374" s="59"/>
      <c r="E374" s="59"/>
      <c r="F374" s="59"/>
      <c r="G374" s="59"/>
      <c r="H374" s="59"/>
      <c r="I374" s="59"/>
      <c r="J374" s="59"/>
      <c r="K374" s="59"/>
      <c r="L374" s="59"/>
      <c r="M374" s="59"/>
      <c r="N374" s="59"/>
      <c r="O374" s="59"/>
      <c r="P374" s="59"/>
      <c r="Q374" s="59"/>
      <c r="R374" s="59"/>
      <c r="S374" s="59"/>
      <c r="T374" s="59"/>
      <c r="U374" s="59"/>
      <c r="V374" s="59"/>
      <c r="W374" s="59"/>
      <c r="X374" s="59"/>
      <c r="Y374" s="59"/>
      <c r="Z374" s="59"/>
    </row>
    <row r="375" spans="1:26" ht="15.75" customHeight="1">
      <c r="A375" s="59"/>
      <c r="B375" s="59"/>
      <c r="C375" s="59"/>
      <c r="D375" s="59"/>
      <c r="E375" s="59"/>
      <c r="F375" s="59"/>
      <c r="G375" s="59"/>
      <c r="H375" s="59"/>
      <c r="I375" s="59"/>
      <c r="J375" s="59"/>
      <c r="K375" s="59"/>
      <c r="L375" s="59"/>
      <c r="M375" s="59"/>
      <c r="N375" s="59"/>
      <c r="O375" s="59"/>
      <c r="P375" s="59"/>
      <c r="Q375" s="59"/>
      <c r="R375" s="59"/>
      <c r="S375" s="59"/>
      <c r="T375" s="59"/>
      <c r="U375" s="59"/>
      <c r="V375" s="59"/>
      <c r="W375" s="59"/>
      <c r="X375" s="59"/>
      <c r="Y375" s="59"/>
      <c r="Z375" s="59"/>
    </row>
    <row r="376" spans="1:26" ht="15.75" customHeight="1">
      <c r="A376" s="59"/>
      <c r="B376" s="59"/>
      <c r="C376" s="59"/>
      <c r="D376" s="59"/>
      <c r="E376" s="59"/>
      <c r="F376" s="59"/>
      <c r="G376" s="59"/>
      <c r="H376" s="59"/>
      <c r="I376" s="59"/>
      <c r="J376" s="59"/>
      <c r="K376" s="59"/>
      <c r="L376" s="59"/>
      <c r="M376" s="59"/>
      <c r="N376" s="59"/>
      <c r="O376" s="59"/>
      <c r="P376" s="59"/>
      <c r="Q376" s="59"/>
      <c r="R376" s="59"/>
      <c r="S376" s="59"/>
      <c r="T376" s="59"/>
      <c r="U376" s="59"/>
      <c r="V376" s="59"/>
      <c r="W376" s="59"/>
      <c r="X376" s="59"/>
      <c r="Y376" s="59"/>
      <c r="Z376" s="59"/>
    </row>
    <row r="377" spans="1:26" ht="15.75" customHeight="1">
      <c r="A377" s="59"/>
      <c r="B377" s="59"/>
      <c r="C377" s="59"/>
      <c r="D377" s="59"/>
      <c r="E377" s="59"/>
      <c r="F377" s="59"/>
      <c r="G377" s="59"/>
      <c r="H377" s="59"/>
      <c r="I377" s="59"/>
      <c r="J377" s="59"/>
      <c r="K377" s="59"/>
      <c r="L377" s="59"/>
      <c r="M377" s="59"/>
      <c r="N377" s="59"/>
      <c r="O377" s="59"/>
      <c r="P377" s="59"/>
      <c r="Q377" s="59"/>
      <c r="R377" s="59"/>
      <c r="S377" s="59"/>
      <c r="T377" s="59"/>
      <c r="U377" s="59"/>
      <c r="V377" s="59"/>
      <c r="W377" s="59"/>
      <c r="X377" s="59"/>
      <c r="Y377" s="59"/>
      <c r="Z377" s="59"/>
    </row>
    <row r="378" spans="1:26" ht="15.75" customHeight="1">
      <c r="A378" s="59"/>
      <c r="B378" s="59"/>
      <c r="C378" s="59"/>
      <c r="D378" s="59"/>
      <c r="E378" s="59"/>
      <c r="F378" s="59"/>
      <c r="G378" s="59"/>
      <c r="H378" s="59"/>
      <c r="I378" s="59"/>
      <c r="J378" s="59"/>
      <c r="K378" s="59"/>
      <c r="L378" s="59"/>
      <c r="M378" s="59"/>
      <c r="N378" s="59"/>
      <c r="O378" s="59"/>
      <c r="P378" s="59"/>
      <c r="Q378" s="59"/>
      <c r="R378" s="59"/>
      <c r="S378" s="59"/>
      <c r="T378" s="59"/>
      <c r="U378" s="59"/>
      <c r="V378" s="59"/>
      <c r="W378" s="59"/>
      <c r="X378" s="59"/>
      <c r="Y378" s="59"/>
      <c r="Z378" s="59"/>
    </row>
    <row r="379" spans="1:26" ht="15.75" customHeight="1">
      <c r="A379" s="59"/>
      <c r="B379" s="59"/>
      <c r="C379" s="59"/>
      <c r="D379" s="59"/>
      <c r="E379" s="59"/>
      <c r="F379" s="59"/>
      <c r="G379" s="59"/>
      <c r="H379" s="59"/>
      <c r="I379" s="59"/>
      <c r="J379" s="59"/>
      <c r="K379" s="59"/>
      <c r="L379" s="59"/>
      <c r="M379" s="59"/>
      <c r="N379" s="59"/>
      <c r="O379" s="59"/>
      <c r="P379" s="59"/>
      <c r="Q379" s="59"/>
      <c r="R379" s="59"/>
      <c r="S379" s="59"/>
      <c r="T379" s="59"/>
      <c r="U379" s="59"/>
      <c r="V379" s="59"/>
      <c r="W379" s="59"/>
      <c r="X379" s="59"/>
      <c r="Y379" s="59"/>
      <c r="Z379" s="59"/>
    </row>
    <row r="380" spans="1:26" ht="15.75" customHeight="1">
      <c r="A380" s="59"/>
      <c r="B380" s="59"/>
      <c r="C380" s="59"/>
      <c r="D380" s="59"/>
      <c r="E380" s="59"/>
      <c r="F380" s="59"/>
      <c r="G380" s="59"/>
      <c r="H380" s="59"/>
      <c r="I380" s="59"/>
      <c r="J380" s="59"/>
      <c r="K380" s="59"/>
      <c r="L380" s="59"/>
      <c r="M380" s="59"/>
      <c r="N380" s="59"/>
      <c r="O380" s="59"/>
      <c r="P380" s="59"/>
      <c r="Q380" s="59"/>
      <c r="R380" s="59"/>
      <c r="S380" s="59"/>
      <c r="T380" s="59"/>
      <c r="U380" s="59"/>
      <c r="V380" s="59"/>
      <c r="W380" s="59"/>
      <c r="X380" s="59"/>
      <c r="Y380" s="59"/>
      <c r="Z380" s="59"/>
    </row>
    <row r="381" spans="1:26" ht="15.75" customHeight="1">
      <c r="A381" s="59"/>
      <c r="B381" s="59"/>
      <c r="C381" s="59"/>
      <c r="D381" s="59"/>
      <c r="E381" s="59"/>
      <c r="F381" s="59"/>
      <c r="G381" s="59"/>
      <c r="H381" s="59"/>
      <c r="I381" s="59"/>
      <c r="J381" s="59"/>
      <c r="K381" s="59"/>
      <c r="L381" s="59"/>
      <c r="M381" s="59"/>
      <c r="N381" s="59"/>
      <c r="O381" s="59"/>
      <c r="P381" s="59"/>
      <c r="Q381" s="59"/>
      <c r="R381" s="59"/>
      <c r="S381" s="59"/>
      <c r="T381" s="59"/>
      <c r="U381" s="59"/>
      <c r="V381" s="59"/>
      <c r="W381" s="59"/>
      <c r="X381" s="59"/>
      <c r="Y381" s="59"/>
      <c r="Z381" s="59"/>
    </row>
    <row r="382" spans="1:26" ht="15.75" customHeight="1">
      <c r="A382" s="59"/>
      <c r="B382" s="59"/>
      <c r="C382" s="59"/>
      <c r="D382" s="59"/>
      <c r="E382" s="59"/>
      <c r="F382" s="59"/>
      <c r="G382" s="59"/>
      <c r="H382" s="59"/>
      <c r="I382" s="59"/>
      <c r="J382" s="59"/>
      <c r="K382" s="59"/>
      <c r="L382" s="59"/>
      <c r="M382" s="59"/>
      <c r="N382" s="59"/>
      <c r="O382" s="59"/>
      <c r="P382" s="59"/>
      <c r="Q382" s="59"/>
      <c r="R382" s="59"/>
      <c r="S382" s="59"/>
      <c r="T382" s="59"/>
      <c r="U382" s="59"/>
      <c r="V382" s="59"/>
      <c r="W382" s="59"/>
      <c r="X382" s="59"/>
      <c r="Y382" s="59"/>
      <c r="Z382" s="59"/>
    </row>
    <row r="383" spans="1:26" ht="15.75" customHeight="1">
      <c r="A383" s="59"/>
      <c r="B383" s="59"/>
      <c r="C383" s="59"/>
      <c r="D383" s="59"/>
      <c r="E383" s="59"/>
      <c r="F383" s="59"/>
      <c r="G383" s="59"/>
      <c r="H383" s="59"/>
      <c r="I383" s="59"/>
      <c r="J383" s="59"/>
      <c r="K383" s="59"/>
      <c r="L383" s="59"/>
      <c r="M383" s="59"/>
      <c r="N383" s="59"/>
      <c r="O383" s="59"/>
      <c r="P383" s="59"/>
      <c r="Q383" s="59"/>
      <c r="R383" s="59"/>
      <c r="S383" s="59"/>
      <c r="T383" s="59"/>
      <c r="U383" s="59"/>
      <c r="V383" s="59"/>
      <c r="W383" s="59"/>
      <c r="X383" s="59"/>
      <c r="Y383" s="59"/>
      <c r="Z383" s="59"/>
    </row>
    <row r="384" spans="1:26" ht="15.75" customHeight="1">
      <c r="A384" s="59"/>
      <c r="B384" s="59"/>
      <c r="C384" s="59"/>
      <c r="D384" s="59"/>
      <c r="E384" s="59"/>
      <c r="F384" s="59"/>
      <c r="G384" s="59"/>
      <c r="H384" s="59"/>
      <c r="I384" s="59"/>
      <c r="J384" s="59"/>
      <c r="K384" s="59"/>
      <c r="L384" s="59"/>
      <c r="M384" s="59"/>
      <c r="N384" s="59"/>
      <c r="O384" s="59"/>
      <c r="P384" s="59"/>
      <c r="Q384" s="59"/>
      <c r="R384" s="59"/>
      <c r="S384" s="59"/>
      <c r="T384" s="59"/>
      <c r="U384" s="59"/>
      <c r="V384" s="59"/>
      <c r="W384" s="59"/>
      <c r="X384" s="59"/>
      <c r="Y384" s="59"/>
      <c r="Z384" s="59"/>
    </row>
    <row r="385" spans="1:26" ht="15.75" customHeight="1">
      <c r="A385" s="59"/>
      <c r="B385" s="59"/>
      <c r="C385" s="59"/>
      <c r="D385" s="59"/>
      <c r="E385" s="59"/>
      <c r="F385" s="59"/>
      <c r="G385" s="59"/>
      <c r="H385" s="59"/>
      <c r="I385" s="59"/>
      <c r="J385" s="59"/>
      <c r="K385" s="59"/>
      <c r="L385" s="59"/>
      <c r="M385" s="59"/>
      <c r="N385" s="59"/>
      <c r="O385" s="59"/>
      <c r="P385" s="59"/>
      <c r="Q385" s="59"/>
      <c r="R385" s="59"/>
      <c r="S385" s="59"/>
      <c r="T385" s="59"/>
      <c r="U385" s="59"/>
      <c r="V385" s="59"/>
      <c r="W385" s="59"/>
      <c r="X385" s="59"/>
      <c r="Y385" s="59"/>
      <c r="Z385" s="59"/>
    </row>
    <row r="386" spans="1:26" ht="15.75" customHeight="1">
      <c r="A386" s="59"/>
      <c r="B386" s="59"/>
      <c r="C386" s="59"/>
      <c r="D386" s="59"/>
      <c r="E386" s="59"/>
      <c r="F386" s="59"/>
      <c r="G386" s="59"/>
      <c r="H386" s="59"/>
      <c r="I386" s="59"/>
      <c r="J386" s="59"/>
      <c r="K386" s="59"/>
      <c r="L386" s="59"/>
      <c r="M386" s="59"/>
      <c r="N386" s="59"/>
      <c r="O386" s="59"/>
      <c r="P386" s="59"/>
      <c r="Q386" s="59"/>
      <c r="R386" s="59"/>
      <c r="S386" s="59"/>
      <c r="T386" s="59"/>
      <c r="U386" s="59"/>
      <c r="V386" s="59"/>
      <c r="W386" s="59"/>
      <c r="X386" s="59"/>
      <c r="Y386" s="59"/>
      <c r="Z386" s="59"/>
    </row>
    <row r="387" spans="1:26" ht="15.75" customHeight="1">
      <c r="A387" s="59"/>
      <c r="B387" s="59"/>
      <c r="C387" s="59"/>
      <c r="D387" s="59"/>
      <c r="E387" s="59"/>
      <c r="F387" s="59"/>
      <c r="G387" s="59"/>
      <c r="H387" s="59"/>
      <c r="I387" s="59"/>
      <c r="J387" s="59"/>
      <c r="K387" s="59"/>
      <c r="L387" s="59"/>
      <c r="M387" s="59"/>
      <c r="N387" s="59"/>
      <c r="O387" s="59"/>
      <c r="P387" s="59"/>
      <c r="Q387" s="59"/>
      <c r="R387" s="59"/>
      <c r="S387" s="59"/>
      <c r="T387" s="59"/>
      <c r="U387" s="59"/>
      <c r="V387" s="59"/>
      <c r="W387" s="59"/>
      <c r="X387" s="59"/>
      <c r="Y387" s="59"/>
      <c r="Z387" s="59"/>
    </row>
    <row r="388" spans="1:26" ht="15.75" customHeight="1">
      <c r="A388" s="59"/>
      <c r="B388" s="59"/>
      <c r="C388" s="59"/>
      <c r="D388" s="59"/>
      <c r="E388" s="59"/>
      <c r="F388" s="59"/>
      <c r="G388" s="59"/>
      <c r="H388" s="59"/>
      <c r="I388" s="59"/>
      <c r="J388" s="59"/>
      <c r="K388" s="59"/>
      <c r="L388" s="59"/>
      <c r="M388" s="59"/>
      <c r="N388" s="59"/>
      <c r="O388" s="59"/>
      <c r="P388" s="59"/>
      <c r="Q388" s="59"/>
      <c r="R388" s="59"/>
      <c r="S388" s="59"/>
      <c r="T388" s="59"/>
      <c r="U388" s="59"/>
      <c r="V388" s="59"/>
      <c r="W388" s="59"/>
      <c r="X388" s="59"/>
      <c r="Y388" s="59"/>
      <c r="Z388" s="59"/>
    </row>
    <row r="389" spans="1:26" ht="15.75" customHeight="1">
      <c r="A389" s="59"/>
      <c r="B389" s="59"/>
      <c r="C389" s="59"/>
      <c r="D389" s="59"/>
      <c r="E389" s="59"/>
      <c r="F389" s="59"/>
      <c r="G389" s="59"/>
      <c r="H389" s="59"/>
      <c r="I389" s="59"/>
      <c r="J389" s="59"/>
      <c r="K389" s="59"/>
      <c r="L389" s="59"/>
      <c r="M389" s="59"/>
      <c r="N389" s="59"/>
      <c r="O389" s="59"/>
      <c r="P389" s="59"/>
      <c r="Q389" s="59"/>
      <c r="R389" s="59"/>
      <c r="S389" s="59"/>
      <c r="T389" s="59"/>
      <c r="U389" s="59"/>
      <c r="V389" s="59"/>
      <c r="W389" s="59"/>
      <c r="X389" s="59"/>
      <c r="Y389" s="59"/>
      <c r="Z389" s="59"/>
    </row>
    <row r="390" spans="1:26" ht="15.75" customHeight="1">
      <c r="A390" s="59"/>
      <c r="B390" s="59"/>
      <c r="C390" s="59"/>
      <c r="D390" s="59"/>
      <c r="E390" s="59"/>
      <c r="F390" s="59"/>
      <c r="G390" s="59"/>
      <c r="H390" s="59"/>
      <c r="I390" s="59"/>
      <c r="J390" s="59"/>
      <c r="K390" s="59"/>
      <c r="L390" s="59"/>
      <c r="M390" s="59"/>
      <c r="N390" s="59"/>
      <c r="O390" s="59"/>
      <c r="P390" s="59"/>
      <c r="Q390" s="59"/>
      <c r="R390" s="59"/>
      <c r="S390" s="59"/>
      <c r="T390" s="59"/>
      <c r="U390" s="59"/>
      <c r="V390" s="59"/>
      <c r="W390" s="59"/>
      <c r="X390" s="59"/>
      <c r="Y390" s="59"/>
      <c r="Z390" s="59"/>
    </row>
    <row r="391" spans="1:26" ht="15.75" customHeight="1">
      <c r="A391" s="59"/>
      <c r="B391" s="59"/>
      <c r="C391" s="59"/>
      <c r="D391" s="59"/>
      <c r="E391" s="59"/>
      <c r="F391" s="59"/>
      <c r="G391" s="59"/>
      <c r="H391" s="59"/>
      <c r="I391" s="59"/>
      <c r="J391" s="59"/>
      <c r="K391" s="59"/>
      <c r="L391" s="59"/>
      <c r="M391" s="59"/>
      <c r="N391" s="59"/>
      <c r="O391" s="59"/>
      <c r="P391" s="59"/>
      <c r="Q391" s="59"/>
      <c r="R391" s="59"/>
      <c r="S391" s="59"/>
      <c r="T391" s="59"/>
      <c r="U391" s="59"/>
      <c r="V391" s="59"/>
      <c r="W391" s="59"/>
      <c r="X391" s="59"/>
      <c r="Y391" s="59"/>
      <c r="Z391" s="59"/>
    </row>
    <row r="392" spans="1:26" ht="15.75" customHeight="1">
      <c r="A392" s="59"/>
      <c r="B392" s="59"/>
      <c r="C392" s="59"/>
      <c r="D392" s="59"/>
      <c r="E392" s="59"/>
      <c r="F392" s="59"/>
      <c r="G392" s="59"/>
      <c r="H392" s="59"/>
      <c r="I392" s="59"/>
      <c r="J392" s="59"/>
      <c r="K392" s="59"/>
      <c r="L392" s="59"/>
      <c r="M392" s="59"/>
      <c r="N392" s="59"/>
      <c r="O392" s="59"/>
      <c r="P392" s="59"/>
      <c r="Q392" s="59"/>
      <c r="R392" s="59"/>
      <c r="S392" s="59"/>
      <c r="T392" s="59"/>
      <c r="U392" s="59"/>
      <c r="V392" s="59"/>
      <c r="W392" s="59"/>
      <c r="X392" s="59"/>
      <c r="Y392" s="59"/>
      <c r="Z392" s="59"/>
    </row>
    <row r="393" spans="1:26" ht="15.75" customHeight="1">
      <c r="A393" s="59"/>
      <c r="B393" s="59"/>
      <c r="C393" s="59"/>
      <c r="D393" s="59"/>
      <c r="E393" s="59"/>
      <c r="F393" s="59"/>
      <c r="G393" s="59"/>
      <c r="H393" s="59"/>
      <c r="I393" s="59"/>
      <c r="J393" s="59"/>
      <c r="K393" s="59"/>
      <c r="L393" s="59"/>
      <c r="M393" s="59"/>
      <c r="N393" s="59"/>
      <c r="O393" s="59"/>
      <c r="P393" s="59"/>
      <c r="Q393" s="59"/>
      <c r="R393" s="59"/>
      <c r="S393" s="59"/>
      <c r="T393" s="59"/>
      <c r="U393" s="59"/>
      <c r="V393" s="59"/>
      <c r="W393" s="59"/>
      <c r="X393" s="59"/>
      <c r="Y393" s="59"/>
      <c r="Z393" s="59"/>
    </row>
    <row r="394" spans="1:26" ht="15.75" customHeight="1">
      <c r="A394" s="59"/>
      <c r="B394" s="59"/>
      <c r="C394" s="59"/>
      <c r="D394" s="59"/>
      <c r="E394" s="59"/>
      <c r="F394" s="59"/>
      <c r="G394" s="59"/>
      <c r="H394" s="59"/>
      <c r="I394" s="59"/>
      <c r="J394" s="59"/>
      <c r="K394" s="59"/>
      <c r="L394" s="59"/>
      <c r="M394" s="59"/>
      <c r="N394" s="59"/>
      <c r="O394" s="59"/>
      <c r="P394" s="59"/>
      <c r="Q394" s="59"/>
      <c r="R394" s="59"/>
      <c r="S394" s="59"/>
      <c r="T394" s="59"/>
      <c r="U394" s="59"/>
      <c r="V394" s="59"/>
      <c r="W394" s="59"/>
      <c r="X394" s="59"/>
      <c r="Y394" s="59"/>
      <c r="Z394" s="59"/>
    </row>
    <row r="395" spans="1:26" ht="15.75" customHeight="1">
      <c r="A395" s="59"/>
      <c r="B395" s="59"/>
      <c r="C395" s="59"/>
      <c r="D395" s="59"/>
      <c r="E395" s="59"/>
      <c r="F395" s="59"/>
      <c r="G395" s="59"/>
      <c r="H395" s="59"/>
      <c r="I395" s="59"/>
      <c r="J395" s="59"/>
      <c r="K395" s="59"/>
      <c r="L395" s="59"/>
      <c r="M395" s="59"/>
      <c r="N395" s="59"/>
      <c r="O395" s="59"/>
      <c r="P395" s="59"/>
      <c r="Q395" s="59"/>
      <c r="R395" s="59"/>
      <c r="S395" s="59"/>
      <c r="T395" s="59"/>
      <c r="U395" s="59"/>
      <c r="V395" s="59"/>
      <c r="W395" s="59"/>
      <c r="X395" s="59"/>
      <c r="Y395" s="59"/>
      <c r="Z395" s="59"/>
    </row>
    <row r="396" spans="1:26" ht="15.75" customHeight="1">
      <c r="A396" s="59"/>
      <c r="B396" s="59"/>
      <c r="C396" s="59"/>
      <c r="D396" s="59"/>
      <c r="E396" s="59"/>
      <c r="F396" s="59"/>
      <c r="G396" s="59"/>
      <c r="H396" s="59"/>
      <c r="I396" s="59"/>
      <c r="J396" s="59"/>
      <c r="K396" s="59"/>
      <c r="L396" s="59"/>
      <c r="M396" s="59"/>
      <c r="N396" s="59"/>
      <c r="O396" s="59"/>
      <c r="P396" s="59"/>
      <c r="Q396" s="59"/>
      <c r="R396" s="59"/>
      <c r="S396" s="59"/>
      <c r="T396" s="59"/>
      <c r="U396" s="59"/>
      <c r="V396" s="59"/>
      <c r="W396" s="59"/>
      <c r="X396" s="59"/>
      <c r="Y396" s="59"/>
      <c r="Z396" s="59"/>
    </row>
    <row r="397" spans="1:26" ht="15.75" customHeight="1">
      <c r="A397" s="59"/>
      <c r="B397" s="59"/>
      <c r="C397" s="59"/>
      <c r="D397" s="59"/>
      <c r="E397" s="59"/>
      <c r="F397" s="59"/>
      <c r="G397" s="59"/>
      <c r="H397" s="59"/>
      <c r="I397" s="59"/>
      <c r="J397" s="59"/>
      <c r="K397" s="59"/>
      <c r="L397" s="59"/>
      <c r="M397" s="59"/>
      <c r="N397" s="59"/>
      <c r="O397" s="59"/>
      <c r="P397" s="59"/>
      <c r="Q397" s="59"/>
      <c r="R397" s="59"/>
      <c r="S397" s="59"/>
      <c r="T397" s="59"/>
      <c r="U397" s="59"/>
      <c r="V397" s="59"/>
      <c r="W397" s="59"/>
      <c r="X397" s="59"/>
      <c r="Y397" s="59"/>
      <c r="Z397" s="59"/>
    </row>
    <row r="398" spans="1:26" ht="15.75" customHeight="1">
      <c r="A398" s="59"/>
      <c r="B398" s="59"/>
      <c r="C398" s="59"/>
      <c r="D398" s="59"/>
      <c r="E398" s="59"/>
      <c r="F398" s="59"/>
      <c r="G398" s="59"/>
      <c r="H398" s="59"/>
      <c r="I398" s="59"/>
      <c r="J398" s="59"/>
      <c r="K398" s="59"/>
      <c r="L398" s="59"/>
      <c r="M398" s="59"/>
      <c r="N398" s="59"/>
      <c r="O398" s="59"/>
      <c r="P398" s="59"/>
      <c r="Q398" s="59"/>
      <c r="R398" s="59"/>
      <c r="S398" s="59"/>
      <c r="T398" s="59"/>
      <c r="U398" s="59"/>
      <c r="V398" s="59"/>
      <c r="W398" s="59"/>
      <c r="X398" s="59"/>
      <c r="Y398" s="59"/>
      <c r="Z398" s="59"/>
    </row>
    <row r="399" spans="1:26" ht="15.75" customHeight="1">
      <c r="A399" s="59"/>
      <c r="B399" s="59"/>
      <c r="C399" s="59"/>
      <c r="D399" s="59"/>
      <c r="E399" s="59"/>
      <c r="F399" s="59"/>
      <c r="G399" s="59"/>
      <c r="H399" s="59"/>
      <c r="I399" s="59"/>
      <c r="J399" s="59"/>
      <c r="K399" s="59"/>
      <c r="L399" s="59"/>
      <c r="M399" s="59"/>
      <c r="N399" s="59"/>
      <c r="O399" s="59"/>
      <c r="P399" s="59"/>
      <c r="Q399" s="59"/>
      <c r="R399" s="59"/>
      <c r="S399" s="59"/>
      <c r="T399" s="59"/>
      <c r="U399" s="59"/>
      <c r="V399" s="59"/>
      <c r="W399" s="59"/>
      <c r="X399" s="59"/>
      <c r="Y399" s="59"/>
      <c r="Z399" s="59"/>
    </row>
    <row r="400" spans="1:26" ht="15.75" customHeight="1">
      <c r="A400" s="59"/>
      <c r="B400" s="59"/>
      <c r="C400" s="59"/>
      <c r="D400" s="59"/>
      <c r="E400" s="59"/>
      <c r="F400" s="59"/>
      <c r="G400" s="59"/>
      <c r="H400" s="59"/>
      <c r="I400" s="59"/>
      <c r="J400" s="59"/>
      <c r="K400" s="59"/>
      <c r="L400" s="59"/>
      <c r="M400" s="59"/>
      <c r="N400" s="59"/>
      <c r="O400" s="59"/>
      <c r="P400" s="59"/>
      <c r="Q400" s="59"/>
      <c r="R400" s="59"/>
      <c r="S400" s="59"/>
      <c r="T400" s="59"/>
      <c r="U400" s="59"/>
      <c r="V400" s="59"/>
      <c r="W400" s="59"/>
      <c r="X400" s="59"/>
      <c r="Y400" s="59"/>
      <c r="Z400" s="59"/>
    </row>
    <row r="401" spans="1:26" ht="15.75" customHeight="1">
      <c r="A401" s="59"/>
      <c r="B401" s="59"/>
      <c r="C401" s="59"/>
      <c r="D401" s="59"/>
      <c r="E401" s="59"/>
      <c r="F401" s="59"/>
      <c r="G401" s="59"/>
      <c r="H401" s="59"/>
      <c r="I401" s="59"/>
      <c r="J401" s="59"/>
      <c r="K401" s="59"/>
      <c r="L401" s="59"/>
      <c r="M401" s="59"/>
      <c r="N401" s="59"/>
      <c r="O401" s="59"/>
      <c r="P401" s="59"/>
      <c r="Q401" s="59"/>
      <c r="R401" s="59"/>
      <c r="S401" s="59"/>
      <c r="T401" s="59"/>
      <c r="U401" s="59"/>
      <c r="V401" s="59"/>
      <c r="W401" s="59"/>
      <c r="X401" s="59"/>
      <c r="Y401" s="59"/>
      <c r="Z401" s="59"/>
    </row>
    <row r="402" spans="1:26" ht="15.75" customHeight="1">
      <c r="A402" s="59"/>
      <c r="B402" s="59"/>
      <c r="C402" s="59"/>
      <c r="D402" s="59"/>
      <c r="E402" s="59"/>
      <c r="F402" s="59"/>
      <c r="G402" s="59"/>
      <c r="H402" s="59"/>
      <c r="I402" s="59"/>
      <c r="J402" s="59"/>
      <c r="K402" s="59"/>
      <c r="L402" s="59"/>
      <c r="M402" s="59"/>
      <c r="N402" s="59"/>
      <c r="O402" s="59"/>
      <c r="P402" s="59"/>
      <c r="Q402" s="59"/>
      <c r="R402" s="59"/>
      <c r="S402" s="59"/>
      <c r="T402" s="59"/>
      <c r="U402" s="59"/>
      <c r="V402" s="59"/>
      <c r="W402" s="59"/>
      <c r="X402" s="59"/>
      <c r="Y402" s="59"/>
      <c r="Z402" s="59"/>
    </row>
    <row r="403" spans="1:26" ht="15.75" customHeight="1">
      <c r="A403" s="59"/>
      <c r="B403" s="59"/>
      <c r="C403" s="59"/>
      <c r="D403" s="59"/>
      <c r="E403" s="59"/>
      <c r="F403" s="59"/>
      <c r="G403" s="59"/>
      <c r="H403" s="59"/>
      <c r="I403" s="59"/>
      <c r="J403" s="59"/>
      <c r="K403" s="59"/>
      <c r="L403" s="59"/>
      <c r="M403" s="59"/>
      <c r="N403" s="59"/>
      <c r="O403" s="59"/>
      <c r="P403" s="59"/>
      <c r="Q403" s="59"/>
      <c r="R403" s="59"/>
      <c r="S403" s="59"/>
      <c r="T403" s="59"/>
      <c r="U403" s="59"/>
      <c r="V403" s="59"/>
      <c r="W403" s="59"/>
      <c r="X403" s="59"/>
      <c r="Y403" s="59"/>
      <c r="Z403" s="59"/>
    </row>
    <row r="404" spans="1:26" ht="15.75" customHeight="1">
      <c r="A404" s="59"/>
      <c r="B404" s="59"/>
      <c r="C404" s="59"/>
      <c r="D404" s="59"/>
      <c r="E404" s="59"/>
      <c r="F404" s="59"/>
      <c r="G404" s="59"/>
      <c r="H404" s="59"/>
      <c r="I404" s="59"/>
      <c r="J404" s="59"/>
      <c r="K404" s="59"/>
      <c r="L404" s="59"/>
      <c r="M404" s="59"/>
      <c r="N404" s="59"/>
      <c r="O404" s="59"/>
      <c r="P404" s="59"/>
      <c r="Q404" s="59"/>
      <c r="R404" s="59"/>
      <c r="S404" s="59"/>
      <c r="T404" s="59"/>
      <c r="U404" s="59"/>
      <c r="V404" s="59"/>
      <c r="W404" s="59"/>
      <c r="X404" s="59"/>
      <c r="Y404" s="59"/>
      <c r="Z404" s="59"/>
    </row>
    <row r="405" spans="1:26" ht="15.75" customHeight="1">
      <c r="A405" s="59"/>
      <c r="B405" s="59"/>
      <c r="C405" s="59"/>
      <c r="D405" s="59"/>
      <c r="E405" s="59"/>
      <c r="F405" s="59"/>
      <c r="G405" s="59"/>
      <c r="H405" s="59"/>
      <c r="I405" s="59"/>
      <c r="J405" s="59"/>
      <c r="K405" s="59"/>
      <c r="L405" s="59"/>
      <c r="M405" s="59"/>
      <c r="N405" s="59"/>
      <c r="O405" s="59"/>
      <c r="P405" s="59"/>
      <c r="Q405" s="59"/>
      <c r="R405" s="59"/>
      <c r="S405" s="59"/>
      <c r="T405" s="59"/>
      <c r="U405" s="59"/>
      <c r="V405" s="59"/>
      <c r="W405" s="59"/>
      <c r="X405" s="59"/>
      <c r="Y405" s="59"/>
      <c r="Z405" s="59"/>
    </row>
    <row r="406" spans="1:26" ht="15.75" customHeight="1">
      <c r="A406" s="59"/>
      <c r="B406" s="59"/>
      <c r="C406" s="59"/>
      <c r="D406" s="59"/>
      <c r="E406" s="59"/>
      <c r="F406" s="59"/>
      <c r="G406" s="59"/>
      <c r="H406" s="59"/>
      <c r="I406" s="59"/>
      <c r="J406" s="59"/>
      <c r="K406" s="59"/>
      <c r="L406" s="59"/>
      <c r="M406" s="59"/>
      <c r="N406" s="59"/>
      <c r="O406" s="59"/>
      <c r="P406" s="59"/>
      <c r="Q406" s="59"/>
      <c r="R406" s="59"/>
      <c r="S406" s="59"/>
      <c r="T406" s="59"/>
      <c r="U406" s="59"/>
      <c r="V406" s="59"/>
      <c r="W406" s="59"/>
      <c r="X406" s="59"/>
      <c r="Y406" s="59"/>
      <c r="Z406" s="59"/>
    </row>
    <row r="407" spans="1:26" ht="15.75" customHeight="1">
      <c r="A407" s="59"/>
      <c r="B407" s="59"/>
      <c r="C407" s="59"/>
      <c r="D407" s="59"/>
      <c r="E407" s="59"/>
      <c r="F407" s="59"/>
      <c r="G407" s="59"/>
      <c r="H407" s="59"/>
      <c r="I407" s="59"/>
      <c r="J407" s="59"/>
      <c r="K407" s="59"/>
      <c r="L407" s="59"/>
      <c r="M407" s="59"/>
      <c r="N407" s="59"/>
      <c r="O407" s="59"/>
      <c r="P407" s="59"/>
      <c r="Q407" s="59"/>
      <c r="R407" s="59"/>
      <c r="S407" s="59"/>
      <c r="T407" s="59"/>
      <c r="U407" s="59"/>
      <c r="V407" s="59"/>
      <c r="W407" s="59"/>
      <c r="X407" s="59"/>
      <c r="Y407" s="59"/>
      <c r="Z407" s="59"/>
    </row>
    <row r="408" spans="1:26" ht="15.75" customHeight="1">
      <c r="A408" s="59"/>
      <c r="B408" s="59"/>
      <c r="C408" s="59"/>
      <c r="D408" s="59"/>
      <c r="E408" s="59"/>
      <c r="F408" s="59"/>
      <c r="G408" s="59"/>
      <c r="H408" s="59"/>
      <c r="I408" s="59"/>
      <c r="J408" s="59"/>
      <c r="K408" s="59"/>
      <c r="L408" s="59"/>
      <c r="M408" s="59"/>
      <c r="N408" s="59"/>
      <c r="O408" s="59"/>
      <c r="P408" s="59"/>
      <c r="Q408" s="59"/>
      <c r="R408" s="59"/>
      <c r="S408" s="59"/>
      <c r="T408" s="59"/>
      <c r="U408" s="59"/>
      <c r="V408" s="59"/>
      <c r="W408" s="59"/>
      <c r="X408" s="59"/>
      <c r="Y408" s="59"/>
      <c r="Z408" s="59"/>
    </row>
    <row r="409" spans="1:26" ht="15.75" customHeight="1">
      <c r="A409" s="59"/>
      <c r="B409" s="59"/>
      <c r="C409" s="59"/>
      <c r="D409" s="59"/>
      <c r="E409" s="59"/>
      <c r="F409" s="59"/>
      <c r="G409" s="59"/>
      <c r="H409" s="59"/>
      <c r="I409" s="59"/>
      <c r="J409" s="59"/>
      <c r="K409" s="59"/>
      <c r="L409" s="59"/>
      <c r="M409" s="59"/>
      <c r="N409" s="59"/>
      <c r="O409" s="59"/>
      <c r="P409" s="59"/>
      <c r="Q409" s="59"/>
      <c r="R409" s="59"/>
      <c r="S409" s="59"/>
      <c r="T409" s="59"/>
      <c r="U409" s="59"/>
      <c r="V409" s="59"/>
      <c r="W409" s="59"/>
      <c r="X409" s="59"/>
      <c r="Y409" s="59"/>
      <c r="Z409" s="59"/>
    </row>
    <row r="410" spans="1:26" ht="15.75" customHeight="1">
      <c r="A410" s="59"/>
      <c r="B410" s="59"/>
      <c r="C410" s="59"/>
      <c r="D410" s="59"/>
      <c r="E410" s="59"/>
      <c r="F410" s="59"/>
      <c r="G410" s="59"/>
      <c r="H410" s="59"/>
      <c r="I410" s="59"/>
      <c r="J410" s="59"/>
      <c r="K410" s="59"/>
      <c r="L410" s="59"/>
      <c r="M410" s="59"/>
      <c r="N410" s="59"/>
      <c r="O410" s="59"/>
      <c r="P410" s="59"/>
      <c r="Q410" s="59"/>
      <c r="R410" s="59"/>
      <c r="S410" s="59"/>
      <c r="T410" s="59"/>
      <c r="U410" s="59"/>
      <c r="V410" s="59"/>
      <c r="W410" s="59"/>
      <c r="X410" s="59"/>
      <c r="Y410" s="59"/>
      <c r="Z410" s="59"/>
    </row>
    <row r="411" spans="1:26" ht="15.75" customHeight="1">
      <c r="A411" s="59"/>
      <c r="B411" s="59"/>
      <c r="C411" s="59"/>
      <c r="D411" s="59"/>
      <c r="E411" s="59"/>
      <c r="F411" s="59"/>
      <c r="G411" s="59"/>
      <c r="H411" s="59"/>
      <c r="I411" s="59"/>
      <c r="J411" s="59"/>
      <c r="K411" s="59"/>
      <c r="L411" s="59"/>
      <c r="M411" s="59"/>
      <c r="N411" s="59"/>
      <c r="O411" s="59"/>
      <c r="P411" s="59"/>
      <c r="Q411" s="59"/>
      <c r="R411" s="59"/>
      <c r="S411" s="59"/>
      <c r="T411" s="59"/>
      <c r="U411" s="59"/>
      <c r="V411" s="59"/>
      <c r="W411" s="59"/>
      <c r="X411" s="59"/>
      <c r="Y411" s="59"/>
      <c r="Z411" s="59"/>
    </row>
    <row r="412" spans="1:26" ht="15.75" customHeight="1">
      <c r="A412" s="59"/>
      <c r="B412" s="59"/>
      <c r="C412" s="59"/>
      <c r="D412" s="59"/>
      <c r="E412" s="59"/>
      <c r="F412" s="59"/>
      <c r="G412" s="59"/>
      <c r="H412" s="59"/>
      <c r="I412" s="59"/>
      <c r="J412" s="59"/>
      <c r="K412" s="59"/>
      <c r="L412" s="59"/>
      <c r="M412" s="59"/>
      <c r="N412" s="59"/>
      <c r="O412" s="59"/>
      <c r="P412" s="59"/>
      <c r="Q412" s="59"/>
      <c r="R412" s="59"/>
      <c r="S412" s="59"/>
      <c r="T412" s="59"/>
      <c r="U412" s="59"/>
      <c r="V412" s="59"/>
      <c r="W412" s="59"/>
      <c r="X412" s="59"/>
      <c r="Y412" s="59"/>
      <c r="Z412" s="59"/>
    </row>
    <row r="413" spans="1:26" ht="15.75" customHeight="1">
      <c r="A413" s="59"/>
      <c r="B413" s="59"/>
      <c r="C413" s="59"/>
      <c r="D413" s="59"/>
      <c r="E413" s="59"/>
      <c r="F413" s="59"/>
      <c r="G413" s="59"/>
      <c r="H413" s="59"/>
      <c r="I413" s="59"/>
      <c r="J413" s="59"/>
      <c r="K413" s="59"/>
      <c r="L413" s="59"/>
      <c r="M413" s="59"/>
      <c r="N413" s="59"/>
      <c r="O413" s="59"/>
      <c r="P413" s="59"/>
      <c r="Q413" s="59"/>
      <c r="R413" s="59"/>
      <c r="S413" s="59"/>
      <c r="T413" s="59"/>
      <c r="U413" s="59"/>
      <c r="V413" s="59"/>
      <c r="W413" s="59"/>
      <c r="X413" s="59"/>
      <c r="Y413" s="59"/>
      <c r="Z413" s="59"/>
    </row>
    <row r="414" spans="1:26" ht="15.75" customHeight="1">
      <c r="A414" s="59"/>
      <c r="B414" s="59"/>
      <c r="C414" s="59"/>
      <c r="D414" s="59"/>
      <c r="E414" s="59"/>
      <c r="F414" s="59"/>
      <c r="G414" s="59"/>
      <c r="H414" s="59"/>
      <c r="I414" s="59"/>
      <c r="J414" s="59"/>
      <c r="K414" s="59"/>
      <c r="L414" s="59"/>
      <c r="M414" s="59"/>
      <c r="N414" s="59"/>
      <c r="O414" s="59"/>
      <c r="P414" s="59"/>
      <c r="Q414" s="59"/>
      <c r="R414" s="59"/>
      <c r="S414" s="59"/>
      <c r="T414" s="59"/>
      <c r="U414" s="59"/>
      <c r="V414" s="59"/>
      <c r="W414" s="59"/>
      <c r="X414" s="59"/>
      <c r="Y414" s="59"/>
      <c r="Z414" s="59"/>
    </row>
    <row r="415" spans="1:26" ht="15.75" customHeight="1">
      <c r="A415" s="59"/>
      <c r="B415" s="59"/>
      <c r="C415" s="59"/>
      <c r="D415" s="59"/>
      <c r="E415" s="59"/>
      <c r="F415" s="59"/>
      <c r="G415" s="59"/>
      <c r="H415" s="59"/>
      <c r="I415" s="59"/>
      <c r="J415" s="59"/>
      <c r="K415" s="59"/>
      <c r="L415" s="59"/>
      <c r="M415" s="59"/>
      <c r="N415" s="59"/>
      <c r="O415" s="59"/>
      <c r="P415" s="59"/>
      <c r="Q415" s="59"/>
      <c r="R415" s="59"/>
      <c r="S415" s="59"/>
      <c r="T415" s="59"/>
      <c r="U415" s="59"/>
      <c r="V415" s="59"/>
      <c r="W415" s="59"/>
      <c r="X415" s="59"/>
      <c r="Y415" s="59"/>
      <c r="Z415" s="59"/>
    </row>
    <row r="416" spans="1:26" ht="15.75" customHeight="1">
      <c r="A416" s="59"/>
      <c r="B416" s="59"/>
      <c r="C416" s="59"/>
      <c r="D416" s="59"/>
      <c r="E416" s="59"/>
      <c r="F416" s="59"/>
      <c r="G416" s="59"/>
      <c r="H416" s="59"/>
      <c r="I416" s="59"/>
      <c r="J416" s="59"/>
      <c r="K416" s="59"/>
      <c r="L416" s="59"/>
      <c r="M416" s="59"/>
      <c r="N416" s="59"/>
      <c r="O416" s="59"/>
      <c r="P416" s="59"/>
      <c r="Q416" s="59"/>
      <c r="R416" s="59"/>
      <c r="S416" s="59"/>
      <c r="T416" s="59"/>
      <c r="U416" s="59"/>
      <c r="V416" s="59"/>
      <c r="W416" s="59"/>
      <c r="X416" s="59"/>
      <c r="Y416" s="59"/>
      <c r="Z416" s="59"/>
    </row>
    <row r="417" spans="1:26" ht="15.75" customHeight="1">
      <c r="A417" s="59"/>
      <c r="B417" s="59"/>
      <c r="C417" s="59"/>
      <c r="D417" s="59"/>
      <c r="E417" s="59"/>
      <c r="F417" s="59"/>
      <c r="G417" s="59"/>
      <c r="H417" s="59"/>
      <c r="I417" s="59"/>
      <c r="J417" s="59"/>
      <c r="K417" s="59"/>
      <c r="L417" s="59"/>
      <c r="M417" s="59"/>
      <c r="N417" s="59"/>
      <c r="O417" s="59"/>
      <c r="P417" s="59"/>
      <c r="Q417" s="59"/>
      <c r="R417" s="59"/>
      <c r="S417" s="59"/>
      <c r="T417" s="59"/>
      <c r="U417" s="59"/>
      <c r="V417" s="59"/>
      <c r="W417" s="59"/>
      <c r="X417" s="59"/>
      <c r="Y417" s="59"/>
      <c r="Z417" s="59"/>
    </row>
    <row r="418" spans="1:26" ht="15.75" customHeight="1">
      <c r="A418" s="59"/>
      <c r="B418" s="59"/>
      <c r="C418" s="59"/>
      <c r="D418" s="59"/>
      <c r="E418" s="59"/>
      <c r="F418" s="59"/>
      <c r="G418" s="59"/>
      <c r="H418" s="59"/>
      <c r="I418" s="59"/>
      <c r="J418" s="59"/>
      <c r="K418" s="59"/>
      <c r="L418" s="59"/>
      <c r="M418" s="59"/>
      <c r="N418" s="59"/>
      <c r="O418" s="59"/>
      <c r="P418" s="59"/>
      <c r="Q418" s="59"/>
      <c r="R418" s="59"/>
      <c r="S418" s="59"/>
      <c r="T418" s="59"/>
      <c r="U418" s="59"/>
      <c r="V418" s="59"/>
      <c r="W418" s="59"/>
      <c r="X418" s="59"/>
      <c r="Y418" s="59"/>
      <c r="Z418" s="59"/>
    </row>
    <row r="419" spans="1:26" ht="15.75" customHeight="1">
      <c r="A419" s="59"/>
      <c r="B419" s="59"/>
      <c r="C419" s="59"/>
      <c r="D419" s="59"/>
      <c r="E419" s="59"/>
      <c r="F419" s="59"/>
      <c r="G419" s="59"/>
      <c r="H419" s="59"/>
      <c r="I419" s="59"/>
      <c r="J419" s="59"/>
      <c r="K419" s="59"/>
      <c r="L419" s="59"/>
      <c r="M419" s="59"/>
      <c r="N419" s="59"/>
      <c r="O419" s="59"/>
      <c r="P419" s="59"/>
      <c r="Q419" s="59"/>
      <c r="R419" s="59"/>
      <c r="S419" s="59"/>
      <c r="T419" s="59"/>
      <c r="U419" s="59"/>
      <c r="V419" s="59"/>
      <c r="W419" s="59"/>
      <c r="X419" s="59"/>
      <c r="Y419" s="59"/>
      <c r="Z419" s="59"/>
    </row>
    <row r="420" spans="1:26" ht="15.75" customHeight="1">
      <c r="A420" s="59"/>
      <c r="B420" s="59"/>
      <c r="C420" s="59"/>
      <c r="D420" s="59"/>
      <c r="E420" s="59"/>
      <c r="F420" s="59"/>
      <c r="G420" s="59"/>
      <c r="H420" s="59"/>
      <c r="I420" s="59"/>
      <c r="J420" s="59"/>
      <c r="K420" s="59"/>
      <c r="L420" s="59"/>
      <c r="M420" s="59"/>
      <c r="N420" s="59"/>
      <c r="O420" s="59"/>
      <c r="P420" s="59"/>
      <c r="Q420" s="59"/>
      <c r="R420" s="59"/>
      <c r="S420" s="59"/>
      <c r="T420" s="59"/>
      <c r="U420" s="59"/>
      <c r="V420" s="59"/>
      <c r="W420" s="59"/>
      <c r="X420" s="59"/>
      <c r="Y420" s="59"/>
      <c r="Z420" s="59"/>
    </row>
    <row r="421" spans="1:26" ht="15.75" customHeight="1">
      <c r="A421" s="59"/>
      <c r="B421" s="59"/>
      <c r="C421" s="59"/>
      <c r="D421" s="59"/>
      <c r="E421" s="59"/>
      <c r="F421" s="59"/>
      <c r="G421" s="59"/>
      <c r="H421" s="59"/>
      <c r="I421" s="59"/>
      <c r="J421" s="59"/>
      <c r="K421" s="59"/>
      <c r="L421" s="59"/>
      <c r="M421" s="59"/>
      <c r="N421" s="59"/>
      <c r="O421" s="59"/>
      <c r="P421" s="59"/>
      <c r="Q421" s="59"/>
      <c r="R421" s="59"/>
      <c r="S421" s="59"/>
      <c r="T421" s="59"/>
      <c r="U421" s="59"/>
      <c r="V421" s="59"/>
      <c r="W421" s="59"/>
      <c r="X421" s="59"/>
      <c r="Y421" s="59"/>
      <c r="Z421" s="59"/>
    </row>
    <row r="422" spans="1:26" ht="15.75" customHeight="1">
      <c r="A422" s="59"/>
      <c r="B422" s="59"/>
      <c r="C422" s="59"/>
      <c r="D422" s="59"/>
      <c r="E422" s="59"/>
      <c r="F422" s="59"/>
      <c r="G422" s="59"/>
      <c r="H422" s="59"/>
      <c r="I422" s="59"/>
      <c r="J422" s="59"/>
      <c r="K422" s="59"/>
      <c r="L422" s="59"/>
      <c r="M422" s="59"/>
      <c r="N422" s="59"/>
      <c r="O422" s="59"/>
      <c r="P422" s="59"/>
      <c r="Q422" s="59"/>
      <c r="R422" s="59"/>
      <c r="S422" s="59"/>
      <c r="T422" s="59"/>
      <c r="U422" s="59"/>
      <c r="V422" s="59"/>
      <c r="W422" s="59"/>
      <c r="X422" s="59"/>
      <c r="Y422" s="59"/>
      <c r="Z422" s="59"/>
    </row>
    <row r="423" spans="1:26" ht="15.75" customHeight="1">
      <c r="A423" s="59"/>
      <c r="B423" s="59"/>
      <c r="C423" s="59"/>
      <c r="D423" s="59"/>
      <c r="E423" s="59"/>
      <c r="F423" s="59"/>
      <c r="G423" s="59"/>
      <c r="H423" s="59"/>
      <c r="I423" s="59"/>
      <c r="J423" s="59"/>
      <c r="K423" s="59"/>
      <c r="L423" s="59"/>
      <c r="M423" s="59"/>
      <c r="N423" s="59"/>
      <c r="O423" s="59"/>
      <c r="P423" s="59"/>
      <c r="Q423" s="59"/>
      <c r="R423" s="59"/>
      <c r="S423" s="59"/>
      <c r="T423" s="59"/>
      <c r="U423" s="59"/>
      <c r="V423" s="59"/>
      <c r="W423" s="59"/>
      <c r="X423" s="59"/>
      <c r="Y423" s="59"/>
      <c r="Z423" s="59"/>
    </row>
    <row r="424" spans="1:26" ht="15.75" customHeight="1">
      <c r="A424" s="59"/>
      <c r="B424" s="59"/>
      <c r="C424" s="59"/>
      <c r="D424" s="59"/>
      <c r="E424" s="59"/>
      <c r="F424" s="59"/>
      <c r="G424" s="59"/>
      <c r="H424" s="59"/>
      <c r="I424" s="59"/>
      <c r="J424" s="59"/>
      <c r="K424" s="59"/>
      <c r="L424" s="59"/>
      <c r="M424" s="59"/>
      <c r="N424" s="59"/>
      <c r="O424" s="59"/>
      <c r="P424" s="59"/>
      <c r="Q424" s="59"/>
      <c r="R424" s="59"/>
      <c r="S424" s="59"/>
      <c r="T424" s="59"/>
      <c r="U424" s="59"/>
      <c r="V424" s="59"/>
      <c r="W424" s="59"/>
      <c r="X424" s="59"/>
      <c r="Y424" s="59"/>
      <c r="Z424" s="59"/>
    </row>
    <row r="425" spans="1:26" ht="15.75" customHeight="1">
      <c r="A425" s="59"/>
      <c r="B425" s="59"/>
      <c r="C425" s="59"/>
      <c r="D425" s="59"/>
      <c r="E425" s="59"/>
      <c r="F425" s="59"/>
      <c r="G425" s="59"/>
      <c r="H425" s="59"/>
      <c r="I425" s="59"/>
      <c r="J425" s="59"/>
      <c r="K425" s="59"/>
      <c r="L425" s="59"/>
      <c r="M425" s="59"/>
      <c r="N425" s="59"/>
      <c r="O425" s="59"/>
      <c r="P425" s="59"/>
      <c r="Q425" s="59"/>
      <c r="R425" s="59"/>
      <c r="S425" s="59"/>
      <c r="T425" s="59"/>
      <c r="U425" s="59"/>
      <c r="V425" s="59"/>
      <c r="W425" s="59"/>
      <c r="X425" s="59"/>
      <c r="Y425" s="59"/>
      <c r="Z425" s="59"/>
    </row>
    <row r="426" spans="1:26" ht="15.75" customHeight="1">
      <c r="A426" s="59"/>
      <c r="B426" s="59"/>
      <c r="C426" s="59"/>
      <c r="D426" s="59"/>
      <c r="E426" s="59"/>
      <c r="F426" s="59"/>
      <c r="G426" s="59"/>
      <c r="H426" s="59"/>
      <c r="I426" s="59"/>
      <c r="J426" s="59"/>
      <c r="K426" s="59"/>
      <c r="L426" s="59"/>
      <c r="M426" s="59"/>
      <c r="N426" s="59"/>
      <c r="O426" s="59"/>
      <c r="P426" s="59"/>
      <c r="Q426" s="59"/>
      <c r="R426" s="59"/>
      <c r="S426" s="59"/>
      <c r="T426" s="59"/>
      <c r="U426" s="59"/>
      <c r="V426" s="59"/>
      <c r="W426" s="59"/>
      <c r="X426" s="59"/>
      <c r="Y426" s="59"/>
      <c r="Z426" s="59"/>
    </row>
    <row r="427" spans="1:26" ht="15.75" customHeight="1">
      <c r="A427" s="59"/>
      <c r="B427" s="59"/>
      <c r="C427" s="59"/>
      <c r="D427" s="59"/>
      <c r="E427" s="59"/>
      <c r="F427" s="59"/>
      <c r="G427" s="59"/>
      <c r="H427" s="59"/>
      <c r="I427" s="59"/>
      <c r="J427" s="59"/>
      <c r="K427" s="59"/>
      <c r="L427" s="59"/>
      <c r="M427" s="59"/>
      <c r="N427" s="59"/>
      <c r="O427" s="59"/>
      <c r="P427" s="59"/>
      <c r="Q427" s="59"/>
      <c r="R427" s="59"/>
      <c r="S427" s="59"/>
      <c r="T427" s="59"/>
      <c r="U427" s="59"/>
      <c r="V427" s="59"/>
      <c r="W427" s="59"/>
      <c r="X427" s="59"/>
      <c r="Y427" s="59"/>
      <c r="Z427" s="59"/>
    </row>
    <row r="428" spans="1:26" ht="15.75" customHeight="1">
      <c r="A428" s="59"/>
      <c r="B428" s="59"/>
      <c r="C428" s="59"/>
      <c r="D428" s="59"/>
      <c r="E428" s="59"/>
      <c r="F428" s="59"/>
      <c r="G428" s="59"/>
      <c r="H428" s="59"/>
      <c r="I428" s="59"/>
      <c r="J428" s="59"/>
      <c r="K428" s="59"/>
      <c r="L428" s="59"/>
      <c r="M428" s="59"/>
      <c r="N428" s="59"/>
      <c r="O428" s="59"/>
      <c r="P428" s="59"/>
      <c r="Q428" s="59"/>
      <c r="R428" s="59"/>
      <c r="S428" s="59"/>
      <c r="T428" s="59"/>
      <c r="U428" s="59"/>
      <c r="V428" s="59"/>
      <c r="W428" s="59"/>
      <c r="X428" s="59"/>
      <c r="Y428" s="59"/>
      <c r="Z428" s="59"/>
    </row>
    <row r="429" spans="1:26" ht="15.75" customHeight="1">
      <c r="A429" s="59"/>
      <c r="B429" s="59"/>
      <c r="C429" s="59"/>
      <c r="D429" s="59"/>
      <c r="E429" s="59"/>
      <c r="F429" s="59"/>
      <c r="G429" s="59"/>
      <c r="H429" s="59"/>
      <c r="I429" s="59"/>
      <c r="J429" s="59"/>
      <c r="K429" s="59"/>
      <c r="L429" s="59"/>
      <c r="M429" s="59"/>
      <c r="N429" s="59"/>
      <c r="O429" s="59"/>
      <c r="P429" s="59"/>
      <c r="Q429" s="59"/>
      <c r="R429" s="59"/>
      <c r="S429" s="59"/>
      <c r="T429" s="59"/>
      <c r="U429" s="59"/>
      <c r="V429" s="59"/>
      <c r="W429" s="59"/>
      <c r="X429" s="59"/>
      <c r="Y429" s="59"/>
      <c r="Z429" s="59"/>
    </row>
    <row r="430" spans="1:26" ht="15.75" customHeight="1">
      <c r="A430" s="59"/>
      <c r="B430" s="59"/>
      <c r="C430" s="59"/>
      <c r="D430" s="59"/>
      <c r="E430" s="59"/>
      <c r="F430" s="59"/>
      <c r="G430" s="59"/>
      <c r="H430" s="59"/>
      <c r="I430" s="59"/>
      <c r="J430" s="59"/>
      <c r="K430" s="59"/>
      <c r="L430" s="59"/>
      <c r="M430" s="59"/>
      <c r="N430" s="59"/>
      <c r="O430" s="59"/>
      <c r="P430" s="59"/>
      <c r="Q430" s="59"/>
      <c r="R430" s="59"/>
      <c r="S430" s="59"/>
      <c r="T430" s="59"/>
      <c r="U430" s="59"/>
      <c r="V430" s="59"/>
      <c r="W430" s="59"/>
      <c r="X430" s="59"/>
      <c r="Y430" s="59"/>
      <c r="Z430" s="59"/>
    </row>
    <row r="431" spans="1:26" ht="15.75" customHeight="1">
      <c r="A431" s="59"/>
      <c r="B431" s="59"/>
      <c r="C431" s="59"/>
      <c r="D431" s="59"/>
      <c r="E431" s="59"/>
      <c r="F431" s="59"/>
      <c r="G431" s="59"/>
      <c r="H431" s="59"/>
      <c r="I431" s="59"/>
      <c r="J431" s="59"/>
      <c r="K431" s="59"/>
      <c r="L431" s="59"/>
      <c r="M431" s="59"/>
      <c r="N431" s="59"/>
      <c r="O431" s="59"/>
      <c r="P431" s="59"/>
      <c r="Q431" s="59"/>
      <c r="R431" s="59"/>
      <c r="S431" s="59"/>
      <c r="T431" s="59"/>
      <c r="U431" s="59"/>
      <c r="V431" s="59"/>
      <c r="W431" s="59"/>
      <c r="X431" s="59"/>
      <c r="Y431" s="59"/>
      <c r="Z431" s="59"/>
    </row>
    <row r="432" spans="1:26" ht="15.75" customHeight="1">
      <c r="A432" s="59"/>
      <c r="B432" s="59"/>
      <c r="C432" s="59"/>
      <c r="D432" s="59"/>
      <c r="E432" s="59"/>
      <c r="F432" s="59"/>
      <c r="G432" s="59"/>
      <c r="H432" s="59"/>
      <c r="I432" s="59"/>
      <c r="J432" s="59"/>
      <c r="K432" s="59"/>
      <c r="L432" s="59"/>
      <c r="M432" s="59"/>
      <c r="N432" s="59"/>
      <c r="O432" s="59"/>
      <c r="P432" s="59"/>
      <c r="Q432" s="59"/>
      <c r="R432" s="59"/>
      <c r="S432" s="59"/>
      <c r="T432" s="59"/>
      <c r="U432" s="59"/>
      <c r="V432" s="59"/>
      <c r="W432" s="59"/>
      <c r="X432" s="59"/>
      <c r="Y432" s="59"/>
      <c r="Z432" s="59"/>
    </row>
    <row r="433" spans="1:26" ht="15.75" customHeight="1">
      <c r="A433" s="59"/>
      <c r="B433" s="59"/>
      <c r="C433" s="59"/>
      <c r="D433" s="59"/>
      <c r="E433" s="59"/>
      <c r="F433" s="59"/>
      <c r="G433" s="59"/>
      <c r="H433" s="59"/>
      <c r="I433" s="59"/>
      <c r="J433" s="59"/>
      <c r="K433" s="59"/>
      <c r="L433" s="59"/>
      <c r="M433" s="59"/>
      <c r="N433" s="59"/>
      <c r="O433" s="59"/>
      <c r="P433" s="59"/>
      <c r="Q433" s="59"/>
      <c r="R433" s="59"/>
      <c r="S433" s="59"/>
      <c r="T433" s="59"/>
      <c r="U433" s="59"/>
      <c r="V433" s="59"/>
      <c r="W433" s="59"/>
      <c r="X433" s="59"/>
      <c r="Y433" s="59"/>
      <c r="Z433" s="59"/>
    </row>
    <row r="434" spans="1:26" ht="15.75" customHeight="1">
      <c r="A434" s="59"/>
      <c r="B434" s="59"/>
      <c r="C434" s="59"/>
      <c r="D434" s="59"/>
      <c r="E434" s="59"/>
      <c r="F434" s="59"/>
      <c r="G434" s="59"/>
      <c r="H434" s="59"/>
      <c r="I434" s="59"/>
      <c r="J434" s="59"/>
      <c r="K434" s="59"/>
      <c r="L434" s="59"/>
      <c r="M434" s="59"/>
      <c r="N434" s="59"/>
      <c r="O434" s="59"/>
      <c r="P434" s="59"/>
      <c r="Q434" s="59"/>
      <c r="R434" s="59"/>
      <c r="S434" s="59"/>
      <c r="T434" s="59"/>
      <c r="U434" s="59"/>
      <c r="V434" s="59"/>
      <c r="W434" s="59"/>
      <c r="X434" s="59"/>
      <c r="Y434" s="59"/>
      <c r="Z434" s="59"/>
    </row>
    <row r="435" spans="1:26" ht="15.75" customHeight="1">
      <c r="A435" s="59"/>
      <c r="B435" s="59"/>
      <c r="C435" s="59"/>
      <c r="D435" s="59"/>
      <c r="E435" s="59"/>
      <c r="F435" s="59"/>
      <c r="G435" s="59"/>
      <c r="H435" s="59"/>
      <c r="I435" s="59"/>
      <c r="J435" s="59"/>
      <c r="K435" s="59"/>
      <c r="L435" s="59"/>
      <c r="M435" s="59"/>
      <c r="N435" s="59"/>
      <c r="O435" s="59"/>
      <c r="P435" s="59"/>
      <c r="Q435" s="59"/>
      <c r="R435" s="59"/>
      <c r="S435" s="59"/>
      <c r="T435" s="59"/>
      <c r="U435" s="59"/>
      <c r="V435" s="59"/>
      <c r="W435" s="59"/>
      <c r="X435" s="59"/>
      <c r="Y435" s="59"/>
      <c r="Z435" s="59"/>
    </row>
    <row r="436" spans="1:26" ht="15.75" customHeight="1">
      <c r="A436" s="59"/>
      <c r="B436" s="59"/>
      <c r="C436" s="59"/>
      <c r="D436" s="59"/>
      <c r="E436" s="59"/>
      <c r="F436" s="59"/>
      <c r="G436" s="59"/>
      <c r="H436" s="59"/>
      <c r="I436" s="59"/>
      <c r="J436" s="59"/>
      <c r="K436" s="59"/>
      <c r="L436" s="59"/>
      <c r="M436" s="59"/>
      <c r="N436" s="59"/>
      <c r="O436" s="59"/>
      <c r="P436" s="59"/>
      <c r="Q436" s="59"/>
      <c r="R436" s="59"/>
      <c r="S436" s="59"/>
      <c r="T436" s="59"/>
      <c r="U436" s="59"/>
      <c r="V436" s="59"/>
      <c r="W436" s="59"/>
      <c r="X436" s="59"/>
      <c r="Y436" s="59"/>
      <c r="Z436" s="59"/>
    </row>
    <row r="437" spans="1:26" ht="15.75" customHeight="1">
      <c r="A437" s="59"/>
      <c r="B437" s="59"/>
      <c r="C437" s="59"/>
      <c r="D437" s="59"/>
      <c r="E437" s="59"/>
      <c r="F437" s="59"/>
      <c r="G437" s="59"/>
      <c r="H437" s="59"/>
      <c r="I437" s="59"/>
      <c r="J437" s="59"/>
      <c r="K437" s="59"/>
      <c r="L437" s="59"/>
      <c r="M437" s="59"/>
      <c r="N437" s="59"/>
      <c r="O437" s="59"/>
      <c r="P437" s="59"/>
      <c r="Q437" s="59"/>
      <c r="R437" s="59"/>
      <c r="S437" s="59"/>
      <c r="T437" s="59"/>
      <c r="U437" s="59"/>
      <c r="V437" s="59"/>
      <c r="W437" s="59"/>
      <c r="X437" s="59"/>
      <c r="Y437" s="59"/>
      <c r="Z437" s="59"/>
    </row>
    <row r="438" spans="1:26" ht="15.75" customHeight="1">
      <c r="A438" s="59"/>
      <c r="B438" s="59"/>
      <c r="C438" s="59"/>
      <c r="D438" s="59"/>
      <c r="E438" s="59"/>
      <c r="F438" s="59"/>
      <c r="G438" s="59"/>
      <c r="H438" s="59"/>
      <c r="I438" s="59"/>
      <c r="J438" s="59"/>
      <c r="K438" s="59"/>
      <c r="L438" s="59"/>
      <c r="M438" s="59"/>
      <c r="N438" s="59"/>
      <c r="O438" s="59"/>
      <c r="P438" s="59"/>
      <c r="Q438" s="59"/>
      <c r="R438" s="59"/>
      <c r="S438" s="59"/>
      <c r="T438" s="59"/>
      <c r="U438" s="59"/>
      <c r="V438" s="59"/>
      <c r="W438" s="59"/>
      <c r="X438" s="59"/>
      <c r="Y438" s="59"/>
      <c r="Z438" s="59"/>
    </row>
    <row r="439" spans="1:26" ht="15.75" customHeight="1">
      <c r="A439" s="59"/>
      <c r="B439" s="59"/>
      <c r="C439" s="59"/>
      <c r="D439" s="59"/>
      <c r="E439" s="59"/>
      <c r="F439" s="59"/>
      <c r="G439" s="59"/>
      <c r="H439" s="59"/>
      <c r="I439" s="59"/>
      <c r="J439" s="59"/>
      <c r="K439" s="59"/>
      <c r="L439" s="59"/>
      <c r="M439" s="59"/>
      <c r="N439" s="59"/>
      <c r="O439" s="59"/>
      <c r="P439" s="59"/>
      <c r="Q439" s="59"/>
      <c r="R439" s="59"/>
      <c r="S439" s="59"/>
      <c r="T439" s="59"/>
      <c r="U439" s="59"/>
      <c r="V439" s="59"/>
      <c r="W439" s="59"/>
      <c r="X439" s="59"/>
      <c r="Y439" s="59"/>
      <c r="Z439" s="59"/>
    </row>
    <row r="440" spans="1:26" ht="15.75" customHeight="1">
      <c r="A440" s="59"/>
      <c r="B440" s="59"/>
      <c r="C440" s="59"/>
      <c r="D440" s="59"/>
      <c r="E440" s="59"/>
      <c r="F440" s="59"/>
      <c r="G440" s="59"/>
      <c r="H440" s="59"/>
      <c r="I440" s="59"/>
      <c r="J440" s="59"/>
      <c r="K440" s="59"/>
      <c r="L440" s="59"/>
      <c r="M440" s="59"/>
      <c r="N440" s="59"/>
      <c r="O440" s="59"/>
      <c r="P440" s="59"/>
      <c r="Q440" s="59"/>
      <c r="R440" s="59"/>
      <c r="S440" s="59"/>
      <c r="T440" s="59"/>
      <c r="U440" s="59"/>
      <c r="V440" s="59"/>
      <c r="W440" s="59"/>
      <c r="X440" s="59"/>
      <c r="Y440" s="59"/>
      <c r="Z440" s="59"/>
    </row>
    <row r="441" spans="1:26" ht="15.75" customHeight="1">
      <c r="A441" s="59"/>
      <c r="B441" s="59"/>
      <c r="C441" s="59"/>
      <c r="D441" s="59"/>
      <c r="E441" s="59"/>
      <c r="F441" s="59"/>
      <c r="G441" s="59"/>
      <c r="H441" s="59"/>
      <c r="I441" s="59"/>
      <c r="J441" s="59"/>
      <c r="K441" s="59"/>
      <c r="L441" s="59"/>
      <c r="M441" s="59"/>
      <c r="N441" s="59"/>
      <c r="O441" s="59"/>
      <c r="P441" s="59"/>
      <c r="Q441" s="59"/>
      <c r="R441" s="59"/>
      <c r="S441" s="59"/>
      <c r="T441" s="59"/>
      <c r="U441" s="59"/>
      <c r="V441" s="59"/>
      <c r="W441" s="59"/>
      <c r="X441" s="59"/>
      <c r="Y441" s="59"/>
      <c r="Z441" s="59"/>
    </row>
    <row r="442" spans="1:26" ht="15.75" customHeight="1">
      <c r="A442" s="59"/>
      <c r="B442" s="59"/>
      <c r="C442" s="59"/>
      <c r="D442" s="59"/>
      <c r="E442" s="59"/>
      <c r="F442" s="59"/>
      <c r="G442" s="59"/>
      <c r="H442" s="59"/>
      <c r="I442" s="59"/>
      <c r="J442" s="59"/>
      <c r="K442" s="59"/>
      <c r="L442" s="59"/>
      <c r="M442" s="59"/>
      <c r="N442" s="59"/>
      <c r="O442" s="59"/>
      <c r="P442" s="59"/>
      <c r="Q442" s="59"/>
      <c r="R442" s="59"/>
      <c r="S442" s="59"/>
      <c r="T442" s="59"/>
      <c r="U442" s="59"/>
      <c r="V442" s="59"/>
      <c r="W442" s="59"/>
      <c r="X442" s="59"/>
      <c r="Y442" s="59"/>
      <c r="Z442" s="59"/>
    </row>
    <row r="443" spans="1:26" ht="15.75" customHeight="1">
      <c r="A443" s="59"/>
      <c r="B443" s="59"/>
      <c r="C443" s="59"/>
      <c r="D443" s="59"/>
      <c r="E443" s="59"/>
      <c r="F443" s="59"/>
      <c r="G443" s="59"/>
      <c r="H443" s="59"/>
      <c r="I443" s="59"/>
      <c r="J443" s="59"/>
      <c r="K443" s="59"/>
      <c r="L443" s="59"/>
      <c r="M443" s="59"/>
      <c r="N443" s="59"/>
      <c r="O443" s="59"/>
      <c r="P443" s="59"/>
      <c r="Q443" s="59"/>
      <c r="R443" s="59"/>
      <c r="S443" s="59"/>
      <c r="T443" s="59"/>
      <c r="U443" s="59"/>
      <c r="V443" s="59"/>
      <c r="W443" s="59"/>
      <c r="X443" s="59"/>
      <c r="Y443" s="59"/>
      <c r="Z443" s="59"/>
    </row>
    <row r="444" spans="1:26" ht="15.75" customHeight="1">
      <c r="A444" s="59"/>
      <c r="B444" s="59"/>
      <c r="C444" s="59"/>
      <c r="D444" s="59"/>
      <c r="E444" s="59"/>
      <c r="F444" s="59"/>
      <c r="G444" s="59"/>
      <c r="H444" s="59"/>
      <c r="I444" s="59"/>
      <c r="J444" s="59"/>
      <c r="K444" s="59"/>
      <c r="L444" s="59"/>
      <c r="M444" s="59"/>
      <c r="N444" s="59"/>
      <c r="O444" s="59"/>
      <c r="P444" s="59"/>
      <c r="Q444" s="59"/>
      <c r="R444" s="59"/>
      <c r="S444" s="59"/>
      <c r="T444" s="59"/>
      <c r="U444" s="59"/>
      <c r="V444" s="59"/>
      <c r="W444" s="59"/>
      <c r="X444" s="59"/>
      <c r="Y444" s="59"/>
      <c r="Z444" s="59"/>
    </row>
    <row r="445" spans="1:26" ht="15.75" customHeight="1">
      <c r="A445" s="59"/>
      <c r="B445" s="59"/>
      <c r="C445" s="59"/>
      <c r="D445" s="59"/>
      <c r="E445" s="59"/>
      <c r="F445" s="59"/>
      <c r="G445" s="59"/>
      <c r="H445" s="59"/>
      <c r="I445" s="59"/>
      <c r="J445" s="59"/>
      <c r="K445" s="59"/>
      <c r="L445" s="59"/>
      <c r="M445" s="59"/>
      <c r="N445" s="59"/>
      <c r="O445" s="59"/>
      <c r="P445" s="59"/>
      <c r="Q445" s="59"/>
      <c r="R445" s="59"/>
      <c r="S445" s="59"/>
      <c r="T445" s="59"/>
      <c r="U445" s="59"/>
      <c r="V445" s="59"/>
      <c r="W445" s="59"/>
      <c r="X445" s="59"/>
      <c r="Y445" s="59"/>
      <c r="Z445" s="59"/>
    </row>
    <row r="446" spans="1:26" ht="15.75" customHeight="1">
      <c r="A446" s="59"/>
      <c r="B446" s="59"/>
      <c r="C446" s="59"/>
      <c r="D446" s="59"/>
      <c r="E446" s="59"/>
      <c r="F446" s="59"/>
      <c r="G446" s="59"/>
      <c r="H446" s="59"/>
      <c r="I446" s="59"/>
      <c r="J446" s="59"/>
      <c r="K446" s="59"/>
      <c r="L446" s="59"/>
      <c r="M446" s="59"/>
      <c r="N446" s="59"/>
      <c r="O446" s="59"/>
      <c r="P446" s="59"/>
      <c r="Q446" s="59"/>
      <c r="R446" s="59"/>
      <c r="S446" s="59"/>
      <c r="T446" s="59"/>
      <c r="U446" s="59"/>
      <c r="V446" s="59"/>
      <c r="W446" s="59"/>
      <c r="X446" s="59"/>
      <c r="Y446" s="59"/>
      <c r="Z446" s="59"/>
    </row>
    <row r="447" spans="1:26" ht="15.75" customHeight="1">
      <c r="A447" s="59"/>
      <c r="B447" s="59"/>
      <c r="C447" s="59"/>
      <c r="D447" s="59"/>
      <c r="E447" s="59"/>
      <c r="F447" s="59"/>
      <c r="G447" s="59"/>
      <c r="H447" s="59"/>
      <c r="I447" s="59"/>
      <c r="J447" s="59"/>
      <c r="K447" s="59"/>
      <c r="L447" s="59"/>
      <c r="M447" s="59"/>
      <c r="N447" s="59"/>
      <c r="O447" s="59"/>
      <c r="P447" s="59"/>
      <c r="Q447" s="59"/>
      <c r="R447" s="59"/>
      <c r="S447" s="59"/>
      <c r="T447" s="59"/>
      <c r="U447" s="59"/>
      <c r="V447" s="59"/>
      <c r="W447" s="59"/>
      <c r="X447" s="59"/>
      <c r="Y447" s="59"/>
      <c r="Z447" s="59"/>
    </row>
    <row r="448" spans="1:26" ht="15.75" customHeight="1">
      <c r="A448" s="59"/>
      <c r="B448" s="59"/>
      <c r="C448" s="59"/>
      <c r="D448" s="59"/>
      <c r="E448" s="59"/>
      <c r="F448" s="59"/>
      <c r="G448" s="59"/>
      <c r="H448" s="59"/>
      <c r="I448" s="59"/>
      <c r="J448" s="59"/>
      <c r="K448" s="59"/>
      <c r="L448" s="59"/>
      <c r="M448" s="59"/>
      <c r="N448" s="59"/>
      <c r="O448" s="59"/>
      <c r="P448" s="59"/>
      <c r="Q448" s="59"/>
      <c r="R448" s="59"/>
      <c r="S448" s="59"/>
      <c r="T448" s="59"/>
      <c r="U448" s="59"/>
      <c r="V448" s="59"/>
      <c r="W448" s="59"/>
      <c r="X448" s="59"/>
      <c r="Y448" s="59"/>
      <c r="Z448" s="59"/>
    </row>
    <row r="449" spans="1:26" ht="15.75" customHeight="1">
      <c r="A449" s="59"/>
      <c r="B449" s="59"/>
      <c r="C449" s="59"/>
      <c r="D449" s="59"/>
      <c r="E449" s="59"/>
      <c r="F449" s="59"/>
      <c r="G449" s="59"/>
      <c r="H449" s="59"/>
      <c r="I449" s="59"/>
      <c r="J449" s="59"/>
      <c r="K449" s="59"/>
      <c r="L449" s="59"/>
      <c r="M449" s="59"/>
      <c r="N449" s="59"/>
      <c r="O449" s="59"/>
      <c r="P449" s="59"/>
      <c r="Q449" s="59"/>
      <c r="R449" s="59"/>
      <c r="S449" s="59"/>
      <c r="T449" s="59"/>
      <c r="U449" s="59"/>
      <c r="V449" s="59"/>
      <c r="W449" s="59"/>
      <c r="X449" s="59"/>
      <c r="Y449" s="59"/>
      <c r="Z449" s="59"/>
    </row>
    <row r="450" spans="1:26" ht="15.75" customHeight="1">
      <c r="A450" s="59"/>
      <c r="B450" s="59"/>
      <c r="C450" s="59"/>
      <c r="D450" s="59"/>
      <c r="E450" s="59"/>
      <c r="F450" s="59"/>
      <c r="G450" s="59"/>
      <c r="H450" s="59"/>
      <c r="I450" s="59"/>
      <c r="J450" s="59"/>
      <c r="K450" s="59"/>
      <c r="L450" s="59"/>
      <c r="M450" s="59"/>
      <c r="N450" s="59"/>
      <c r="O450" s="59"/>
      <c r="P450" s="59"/>
      <c r="Q450" s="59"/>
      <c r="R450" s="59"/>
      <c r="S450" s="59"/>
      <c r="T450" s="59"/>
      <c r="U450" s="59"/>
      <c r="V450" s="59"/>
      <c r="W450" s="59"/>
      <c r="X450" s="59"/>
      <c r="Y450" s="59"/>
      <c r="Z450" s="59"/>
    </row>
    <row r="451" spans="1:26" ht="15.75" customHeight="1">
      <c r="A451" s="59"/>
      <c r="B451" s="59"/>
      <c r="C451" s="59"/>
      <c r="D451" s="59"/>
      <c r="E451" s="59"/>
      <c r="F451" s="59"/>
      <c r="G451" s="59"/>
      <c r="H451" s="59"/>
      <c r="I451" s="59"/>
      <c r="J451" s="59"/>
      <c r="K451" s="59"/>
      <c r="L451" s="59"/>
      <c r="M451" s="59"/>
      <c r="N451" s="59"/>
      <c r="O451" s="59"/>
      <c r="P451" s="59"/>
      <c r="Q451" s="59"/>
      <c r="R451" s="59"/>
      <c r="S451" s="59"/>
      <c r="T451" s="59"/>
      <c r="U451" s="59"/>
      <c r="V451" s="59"/>
      <c r="W451" s="59"/>
      <c r="X451" s="59"/>
      <c r="Y451" s="59"/>
      <c r="Z451" s="59"/>
    </row>
    <row r="452" spans="1:26" ht="15.75" customHeight="1">
      <c r="A452" s="59"/>
      <c r="B452" s="59"/>
      <c r="C452" s="59"/>
      <c r="D452" s="59"/>
      <c r="E452" s="59"/>
      <c r="F452" s="59"/>
      <c r="G452" s="59"/>
      <c r="H452" s="59"/>
      <c r="I452" s="59"/>
      <c r="J452" s="59"/>
      <c r="K452" s="59"/>
      <c r="L452" s="59"/>
      <c r="M452" s="59"/>
      <c r="N452" s="59"/>
      <c r="O452" s="59"/>
      <c r="P452" s="59"/>
      <c r="Q452" s="59"/>
      <c r="R452" s="59"/>
      <c r="S452" s="59"/>
      <c r="T452" s="59"/>
      <c r="U452" s="59"/>
      <c r="V452" s="59"/>
      <c r="W452" s="59"/>
      <c r="X452" s="59"/>
      <c r="Y452" s="59"/>
      <c r="Z452" s="59"/>
    </row>
    <row r="453" spans="1:26" ht="15.75" customHeight="1">
      <c r="A453" s="59"/>
      <c r="B453" s="59"/>
      <c r="C453" s="59"/>
      <c r="D453" s="59"/>
      <c r="E453" s="59"/>
      <c r="F453" s="59"/>
      <c r="G453" s="59"/>
      <c r="H453" s="59"/>
      <c r="I453" s="59"/>
      <c r="J453" s="59"/>
      <c r="K453" s="59"/>
      <c r="L453" s="59"/>
      <c r="M453" s="59"/>
      <c r="N453" s="59"/>
      <c r="O453" s="59"/>
      <c r="P453" s="59"/>
      <c r="Q453" s="59"/>
      <c r="R453" s="59"/>
      <c r="S453" s="59"/>
      <c r="T453" s="59"/>
      <c r="U453" s="59"/>
      <c r="V453" s="59"/>
      <c r="W453" s="59"/>
      <c r="X453" s="59"/>
      <c r="Y453" s="59"/>
      <c r="Z453" s="59"/>
    </row>
    <row r="454" spans="1:26" ht="15.75" customHeight="1">
      <c r="A454" s="59"/>
      <c r="B454" s="59"/>
      <c r="C454" s="59"/>
      <c r="D454" s="59"/>
      <c r="E454" s="59"/>
      <c r="F454" s="59"/>
      <c r="G454" s="59"/>
      <c r="H454" s="59"/>
      <c r="I454" s="59"/>
      <c r="J454" s="59"/>
      <c r="K454" s="59"/>
      <c r="L454" s="59"/>
      <c r="M454" s="59"/>
      <c r="N454" s="59"/>
      <c r="O454" s="59"/>
      <c r="P454" s="59"/>
      <c r="Q454" s="59"/>
      <c r="R454" s="59"/>
      <c r="S454" s="59"/>
      <c r="T454" s="59"/>
      <c r="U454" s="59"/>
      <c r="V454" s="59"/>
      <c r="W454" s="59"/>
      <c r="X454" s="59"/>
      <c r="Y454" s="59"/>
      <c r="Z454" s="59"/>
    </row>
    <row r="455" spans="1:26" ht="15.75" customHeight="1">
      <c r="A455" s="59"/>
      <c r="B455" s="59"/>
      <c r="C455" s="59"/>
      <c r="D455" s="59"/>
      <c r="E455" s="59"/>
      <c r="F455" s="59"/>
      <c r="G455" s="59"/>
      <c r="H455" s="59"/>
      <c r="I455" s="59"/>
      <c r="J455" s="59"/>
      <c r="K455" s="59"/>
      <c r="L455" s="59"/>
      <c r="M455" s="59"/>
      <c r="N455" s="59"/>
      <c r="O455" s="59"/>
      <c r="P455" s="59"/>
      <c r="Q455" s="59"/>
      <c r="R455" s="59"/>
      <c r="S455" s="59"/>
      <c r="T455" s="59"/>
      <c r="U455" s="59"/>
      <c r="V455" s="59"/>
      <c r="W455" s="59"/>
      <c r="X455" s="59"/>
      <c r="Y455" s="59"/>
      <c r="Z455" s="59"/>
    </row>
    <row r="456" spans="1:26" ht="15.75" customHeight="1">
      <c r="A456" s="59"/>
      <c r="B456" s="59"/>
      <c r="C456" s="59"/>
      <c r="D456" s="59"/>
      <c r="E456" s="59"/>
      <c r="F456" s="59"/>
      <c r="G456" s="59"/>
      <c r="H456" s="59"/>
      <c r="I456" s="59"/>
      <c r="J456" s="59"/>
      <c r="K456" s="59"/>
      <c r="L456" s="59"/>
      <c r="M456" s="59"/>
      <c r="N456" s="59"/>
      <c r="O456" s="59"/>
      <c r="P456" s="59"/>
      <c r="Q456" s="59"/>
      <c r="R456" s="59"/>
      <c r="S456" s="59"/>
      <c r="T456" s="59"/>
      <c r="U456" s="59"/>
      <c r="V456" s="59"/>
      <c r="W456" s="59"/>
      <c r="X456" s="59"/>
      <c r="Y456" s="59"/>
      <c r="Z456" s="59"/>
    </row>
    <row r="457" spans="1:26" ht="15.75" customHeight="1">
      <c r="A457" s="59"/>
      <c r="B457" s="59"/>
      <c r="C457" s="59"/>
      <c r="D457" s="59"/>
      <c r="E457" s="59"/>
      <c r="F457" s="59"/>
      <c r="G457" s="59"/>
      <c r="H457" s="59"/>
      <c r="I457" s="59"/>
      <c r="J457" s="59"/>
      <c r="K457" s="59"/>
      <c r="L457" s="59"/>
      <c r="M457" s="59"/>
      <c r="N457" s="59"/>
      <c r="O457" s="59"/>
      <c r="P457" s="59"/>
      <c r="Q457" s="59"/>
      <c r="R457" s="59"/>
      <c r="S457" s="59"/>
      <c r="T457" s="59"/>
      <c r="U457" s="59"/>
      <c r="V457" s="59"/>
      <c r="W457" s="59"/>
      <c r="X457" s="59"/>
      <c r="Y457" s="59"/>
      <c r="Z457" s="59"/>
    </row>
    <row r="458" spans="1:26" ht="15.75" customHeight="1">
      <c r="A458" s="59"/>
      <c r="B458" s="59"/>
      <c r="C458" s="59"/>
      <c r="D458" s="59"/>
      <c r="E458" s="59"/>
      <c r="F458" s="59"/>
      <c r="G458" s="59"/>
      <c r="H458" s="59"/>
      <c r="I458" s="59"/>
      <c r="J458" s="59"/>
      <c r="K458" s="59"/>
      <c r="L458" s="59"/>
      <c r="M458" s="59"/>
      <c r="N458" s="59"/>
      <c r="O458" s="59"/>
      <c r="P458" s="59"/>
      <c r="Q458" s="59"/>
      <c r="R458" s="59"/>
      <c r="S458" s="59"/>
      <c r="T458" s="59"/>
      <c r="U458" s="59"/>
      <c r="V458" s="59"/>
      <c r="W458" s="59"/>
      <c r="X458" s="59"/>
      <c r="Y458" s="59"/>
      <c r="Z458" s="59"/>
    </row>
    <row r="459" spans="1:26" ht="15.75" customHeight="1">
      <c r="A459" s="59"/>
      <c r="B459" s="59"/>
      <c r="C459" s="59"/>
      <c r="D459" s="59"/>
      <c r="E459" s="59"/>
      <c r="F459" s="59"/>
      <c r="G459" s="59"/>
      <c r="H459" s="59"/>
      <c r="I459" s="59"/>
      <c r="J459" s="59"/>
      <c r="K459" s="59"/>
      <c r="L459" s="59"/>
      <c r="M459" s="59"/>
      <c r="N459" s="59"/>
      <c r="O459" s="59"/>
      <c r="P459" s="59"/>
      <c r="Q459" s="59"/>
      <c r="R459" s="59"/>
      <c r="S459" s="59"/>
      <c r="T459" s="59"/>
      <c r="U459" s="59"/>
      <c r="V459" s="59"/>
      <c r="W459" s="59"/>
      <c r="X459" s="59"/>
      <c r="Y459" s="59"/>
      <c r="Z459" s="59"/>
    </row>
    <row r="460" spans="1:26" ht="15.75" customHeight="1">
      <c r="A460" s="59"/>
      <c r="B460" s="59"/>
      <c r="C460" s="59"/>
      <c r="D460" s="59"/>
      <c r="E460" s="59"/>
      <c r="F460" s="59"/>
      <c r="G460" s="59"/>
      <c r="H460" s="59"/>
      <c r="I460" s="59"/>
      <c r="J460" s="59"/>
      <c r="K460" s="59"/>
      <c r="L460" s="59"/>
      <c r="M460" s="59"/>
      <c r="N460" s="59"/>
      <c r="O460" s="59"/>
      <c r="P460" s="59"/>
      <c r="Q460" s="59"/>
      <c r="R460" s="59"/>
      <c r="S460" s="59"/>
      <c r="T460" s="59"/>
      <c r="U460" s="59"/>
      <c r="V460" s="59"/>
      <c r="W460" s="59"/>
      <c r="X460" s="59"/>
      <c r="Y460" s="59"/>
      <c r="Z460" s="59"/>
    </row>
    <row r="461" spans="1:26" ht="15.75" customHeight="1">
      <c r="A461" s="59"/>
      <c r="B461" s="59"/>
      <c r="C461" s="59"/>
      <c r="D461" s="59"/>
      <c r="E461" s="59"/>
      <c r="F461" s="59"/>
      <c r="G461" s="59"/>
      <c r="H461" s="59"/>
      <c r="I461" s="59"/>
      <c r="J461" s="59"/>
      <c r="K461" s="59"/>
      <c r="L461" s="59"/>
      <c r="M461" s="59"/>
      <c r="N461" s="59"/>
      <c r="O461" s="59"/>
      <c r="P461" s="59"/>
      <c r="Q461" s="59"/>
      <c r="R461" s="59"/>
      <c r="S461" s="59"/>
      <c r="T461" s="59"/>
      <c r="U461" s="59"/>
      <c r="V461" s="59"/>
      <c r="W461" s="59"/>
      <c r="X461" s="59"/>
      <c r="Y461" s="59"/>
      <c r="Z461" s="59"/>
    </row>
    <row r="462" spans="1:26" ht="15.75" customHeight="1">
      <c r="A462" s="59"/>
      <c r="B462" s="59"/>
      <c r="C462" s="59"/>
      <c r="D462" s="59"/>
      <c r="E462" s="59"/>
      <c r="F462" s="59"/>
      <c r="G462" s="59"/>
      <c r="H462" s="59"/>
      <c r="I462" s="59"/>
      <c r="J462" s="59"/>
      <c r="K462" s="59"/>
      <c r="L462" s="59"/>
      <c r="M462" s="59"/>
      <c r="N462" s="59"/>
      <c r="O462" s="59"/>
      <c r="P462" s="59"/>
      <c r="Q462" s="59"/>
      <c r="R462" s="59"/>
      <c r="S462" s="59"/>
      <c r="T462" s="59"/>
      <c r="U462" s="59"/>
      <c r="V462" s="59"/>
      <c r="W462" s="59"/>
      <c r="X462" s="59"/>
      <c r="Y462" s="59"/>
      <c r="Z462" s="59"/>
    </row>
    <row r="463" spans="1:26" ht="15.75" customHeight="1">
      <c r="A463" s="59"/>
      <c r="B463" s="59"/>
      <c r="C463" s="59"/>
      <c r="D463" s="59"/>
      <c r="E463" s="59"/>
      <c r="F463" s="59"/>
      <c r="G463" s="59"/>
      <c r="H463" s="59"/>
      <c r="I463" s="59"/>
      <c r="J463" s="59"/>
      <c r="K463" s="59"/>
      <c r="L463" s="59"/>
      <c r="M463" s="59"/>
      <c r="N463" s="59"/>
      <c r="O463" s="59"/>
      <c r="P463" s="59"/>
      <c r="Q463" s="59"/>
      <c r="R463" s="59"/>
      <c r="S463" s="59"/>
      <c r="T463" s="59"/>
      <c r="U463" s="59"/>
      <c r="V463" s="59"/>
      <c r="W463" s="59"/>
      <c r="X463" s="59"/>
      <c r="Y463" s="59"/>
      <c r="Z463" s="59"/>
    </row>
    <row r="464" spans="1:26" ht="15.75" customHeight="1">
      <c r="A464" s="59"/>
      <c r="B464" s="59"/>
      <c r="C464" s="59"/>
      <c r="D464" s="59"/>
      <c r="E464" s="59"/>
      <c r="F464" s="59"/>
      <c r="G464" s="59"/>
      <c r="H464" s="59"/>
      <c r="I464" s="59"/>
      <c r="J464" s="59"/>
      <c r="K464" s="59"/>
      <c r="L464" s="59"/>
      <c r="M464" s="59"/>
      <c r="N464" s="59"/>
      <c r="O464" s="59"/>
      <c r="P464" s="59"/>
      <c r="Q464" s="59"/>
      <c r="R464" s="59"/>
      <c r="S464" s="59"/>
      <c r="T464" s="59"/>
      <c r="U464" s="59"/>
      <c r="V464" s="59"/>
      <c r="W464" s="59"/>
      <c r="X464" s="59"/>
      <c r="Y464" s="59"/>
      <c r="Z464" s="59"/>
    </row>
    <row r="465" spans="1:26" ht="15.75" customHeight="1">
      <c r="A465" s="59"/>
      <c r="B465" s="59"/>
      <c r="C465" s="59"/>
      <c r="D465" s="59"/>
      <c r="E465" s="59"/>
      <c r="F465" s="59"/>
      <c r="G465" s="59"/>
      <c r="H465" s="59"/>
      <c r="I465" s="59"/>
      <c r="J465" s="59"/>
      <c r="K465" s="59"/>
      <c r="L465" s="59"/>
      <c r="M465" s="59"/>
      <c r="N465" s="59"/>
      <c r="O465" s="59"/>
      <c r="P465" s="59"/>
      <c r="Q465" s="59"/>
      <c r="R465" s="59"/>
      <c r="S465" s="59"/>
      <c r="T465" s="59"/>
      <c r="U465" s="59"/>
      <c r="V465" s="59"/>
      <c r="W465" s="59"/>
      <c r="X465" s="59"/>
      <c r="Y465" s="59"/>
      <c r="Z465" s="59"/>
    </row>
    <row r="466" spans="1:26" ht="15.75" customHeight="1">
      <c r="A466" s="59"/>
      <c r="B466" s="59"/>
      <c r="C466" s="59"/>
      <c r="D466" s="59"/>
      <c r="E466" s="59"/>
      <c r="F466" s="59"/>
      <c r="G466" s="59"/>
      <c r="H466" s="59"/>
      <c r="I466" s="59"/>
      <c r="J466" s="59"/>
      <c r="K466" s="59"/>
      <c r="L466" s="59"/>
      <c r="M466" s="59"/>
      <c r="N466" s="59"/>
      <c r="O466" s="59"/>
      <c r="P466" s="59"/>
      <c r="Q466" s="59"/>
      <c r="R466" s="59"/>
      <c r="S466" s="59"/>
      <c r="T466" s="59"/>
      <c r="U466" s="59"/>
      <c r="V466" s="59"/>
      <c r="W466" s="59"/>
      <c r="X466" s="59"/>
      <c r="Y466" s="59"/>
      <c r="Z466" s="59"/>
    </row>
    <row r="467" spans="1:26" ht="15.75" customHeight="1">
      <c r="A467" s="59"/>
      <c r="B467" s="59"/>
      <c r="C467" s="59"/>
      <c r="D467" s="59"/>
      <c r="E467" s="59"/>
      <c r="F467" s="59"/>
      <c r="G467" s="59"/>
      <c r="H467" s="59"/>
      <c r="I467" s="59"/>
      <c r="J467" s="59"/>
      <c r="K467" s="59"/>
      <c r="L467" s="59"/>
      <c r="M467" s="59"/>
      <c r="N467" s="59"/>
      <c r="O467" s="59"/>
      <c r="P467" s="59"/>
      <c r="Q467" s="59"/>
      <c r="R467" s="59"/>
      <c r="S467" s="59"/>
      <c r="T467" s="59"/>
      <c r="U467" s="59"/>
      <c r="V467" s="59"/>
      <c r="W467" s="59"/>
      <c r="X467" s="59"/>
      <c r="Y467" s="59"/>
      <c r="Z467" s="59"/>
    </row>
    <row r="468" spans="1:26" ht="15.75" customHeight="1">
      <c r="A468" s="59"/>
      <c r="B468" s="59"/>
      <c r="C468" s="59"/>
      <c r="D468" s="59"/>
      <c r="E468" s="59"/>
      <c r="F468" s="59"/>
      <c r="G468" s="59"/>
      <c r="H468" s="59"/>
      <c r="I468" s="59"/>
      <c r="J468" s="59"/>
      <c r="K468" s="59"/>
      <c r="L468" s="59"/>
      <c r="M468" s="59"/>
      <c r="N468" s="59"/>
      <c r="O468" s="59"/>
      <c r="P468" s="59"/>
      <c r="Q468" s="59"/>
      <c r="R468" s="59"/>
      <c r="S468" s="59"/>
      <c r="T468" s="59"/>
      <c r="U468" s="59"/>
      <c r="V468" s="59"/>
      <c r="W468" s="59"/>
      <c r="X468" s="59"/>
      <c r="Y468" s="59"/>
      <c r="Z468" s="59"/>
    </row>
    <row r="469" spans="1:26" ht="15.75" customHeight="1">
      <c r="A469" s="59"/>
      <c r="B469" s="59"/>
      <c r="C469" s="59"/>
      <c r="D469" s="59"/>
      <c r="E469" s="59"/>
      <c r="F469" s="59"/>
      <c r="G469" s="59"/>
      <c r="H469" s="59"/>
      <c r="I469" s="59"/>
      <c r="J469" s="59"/>
      <c r="K469" s="59"/>
      <c r="L469" s="59"/>
      <c r="M469" s="59"/>
      <c r="N469" s="59"/>
      <c r="O469" s="59"/>
      <c r="P469" s="59"/>
      <c r="Q469" s="59"/>
      <c r="R469" s="59"/>
      <c r="S469" s="59"/>
      <c r="T469" s="59"/>
      <c r="U469" s="59"/>
      <c r="V469" s="59"/>
      <c r="W469" s="59"/>
      <c r="X469" s="59"/>
      <c r="Y469" s="59"/>
      <c r="Z469" s="59"/>
    </row>
    <row r="470" spans="1:26" ht="15.75" customHeight="1">
      <c r="A470" s="59"/>
      <c r="B470" s="59"/>
      <c r="C470" s="59"/>
      <c r="D470" s="59"/>
      <c r="E470" s="59"/>
      <c r="F470" s="59"/>
      <c r="G470" s="59"/>
      <c r="H470" s="59"/>
      <c r="I470" s="59"/>
      <c r="J470" s="59"/>
      <c r="K470" s="59"/>
      <c r="L470" s="59"/>
      <c r="M470" s="59"/>
      <c r="N470" s="59"/>
      <c r="O470" s="59"/>
      <c r="P470" s="59"/>
      <c r="Q470" s="59"/>
      <c r="R470" s="59"/>
      <c r="S470" s="59"/>
      <c r="T470" s="59"/>
      <c r="U470" s="59"/>
      <c r="V470" s="59"/>
      <c r="W470" s="59"/>
      <c r="X470" s="59"/>
      <c r="Y470" s="59"/>
      <c r="Z470" s="59"/>
    </row>
    <row r="471" spans="1:26" ht="15.75" customHeight="1">
      <c r="A471" s="59"/>
      <c r="B471" s="59"/>
      <c r="C471" s="59"/>
      <c r="D471" s="59"/>
      <c r="E471" s="59"/>
      <c r="F471" s="59"/>
      <c r="G471" s="59"/>
      <c r="H471" s="59"/>
      <c r="I471" s="59"/>
      <c r="J471" s="59"/>
      <c r="K471" s="59"/>
      <c r="L471" s="59"/>
      <c r="M471" s="59"/>
      <c r="N471" s="59"/>
      <c r="O471" s="59"/>
      <c r="P471" s="59"/>
      <c r="Q471" s="59"/>
      <c r="R471" s="59"/>
      <c r="S471" s="59"/>
      <c r="T471" s="59"/>
      <c r="U471" s="59"/>
      <c r="V471" s="59"/>
      <c r="W471" s="59"/>
      <c r="X471" s="59"/>
      <c r="Y471" s="59"/>
      <c r="Z471" s="59"/>
    </row>
    <row r="472" spans="1:26" ht="15.75" customHeight="1">
      <c r="A472" s="59"/>
      <c r="B472" s="59"/>
      <c r="C472" s="59"/>
      <c r="D472" s="59"/>
      <c r="E472" s="59"/>
      <c r="F472" s="59"/>
      <c r="G472" s="59"/>
      <c r="H472" s="59"/>
      <c r="I472" s="59"/>
      <c r="J472" s="59"/>
      <c r="K472" s="59"/>
      <c r="L472" s="59"/>
      <c r="M472" s="59"/>
      <c r="N472" s="59"/>
      <c r="O472" s="59"/>
      <c r="P472" s="59"/>
      <c r="Q472" s="59"/>
      <c r="R472" s="59"/>
      <c r="S472" s="59"/>
      <c r="T472" s="59"/>
      <c r="U472" s="59"/>
      <c r="V472" s="59"/>
      <c r="W472" s="59"/>
      <c r="X472" s="59"/>
      <c r="Y472" s="59"/>
      <c r="Z472" s="59"/>
    </row>
    <row r="473" spans="1:26" ht="15.75" customHeight="1">
      <c r="A473" s="59"/>
      <c r="B473" s="59"/>
      <c r="C473" s="59"/>
      <c r="D473" s="59"/>
      <c r="E473" s="59"/>
      <c r="F473" s="59"/>
      <c r="G473" s="59"/>
      <c r="H473" s="59"/>
      <c r="I473" s="59"/>
      <c r="J473" s="59"/>
      <c r="K473" s="59"/>
      <c r="L473" s="59"/>
      <c r="M473" s="59"/>
      <c r="N473" s="59"/>
      <c r="O473" s="59"/>
      <c r="P473" s="59"/>
      <c r="Q473" s="59"/>
      <c r="R473" s="59"/>
      <c r="S473" s="59"/>
      <c r="T473" s="59"/>
      <c r="U473" s="59"/>
      <c r="V473" s="59"/>
      <c r="W473" s="59"/>
      <c r="X473" s="59"/>
      <c r="Y473" s="59"/>
      <c r="Z473" s="59"/>
    </row>
    <row r="474" spans="1:26" ht="15.75" customHeight="1">
      <c r="A474" s="59"/>
      <c r="B474" s="59"/>
      <c r="C474" s="59"/>
      <c r="D474" s="59"/>
      <c r="E474" s="59"/>
      <c r="F474" s="59"/>
      <c r="G474" s="59"/>
      <c r="H474" s="59"/>
      <c r="I474" s="59"/>
      <c r="J474" s="59"/>
      <c r="K474" s="59"/>
      <c r="L474" s="59"/>
      <c r="M474" s="59"/>
      <c r="N474" s="59"/>
      <c r="O474" s="59"/>
      <c r="P474" s="59"/>
      <c r="Q474" s="59"/>
      <c r="R474" s="59"/>
      <c r="S474" s="59"/>
      <c r="T474" s="59"/>
      <c r="U474" s="59"/>
      <c r="V474" s="59"/>
      <c r="W474" s="59"/>
      <c r="X474" s="59"/>
      <c r="Y474" s="59"/>
      <c r="Z474" s="59"/>
    </row>
    <row r="475" spans="1:26" ht="15.75" customHeight="1">
      <c r="A475" s="59"/>
      <c r="B475" s="59"/>
      <c r="C475" s="59"/>
      <c r="D475" s="59"/>
      <c r="E475" s="59"/>
      <c r="F475" s="59"/>
      <c r="G475" s="59"/>
      <c r="H475" s="59"/>
      <c r="I475" s="59"/>
      <c r="J475" s="59"/>
      <c r="K475" s="59"/>
      <c r="L475" s="59"/>
      <c r="M475" s="59"/>
      <c r="N475" s="59"/>
      <c r="O475" s="59"/>
      <c r="P475" s="59"/>
      <c r="Q475" s="59"/>
      <c r="R475" s="59"/>
      <c r="S475" s="59"/>
      <c r="T475" s="59"/>
      <c r="U475" s="59"/>
      <c r="V475" s="59"/>
      <c r="W475" s="59"/>
      <c r="X475" s="59"/>
      <c r="Y475" s="59"/>
      <c r="Z475" s="59"/>
    </row>
    <row r="476" spans="1:26" ht="15.75" customHeight="1">
      <c r="A476" s="59"/>
      <c r="B476" s="59"/>
      <c r="C476" s="59"/>
      <c r="D476" s="59"/>
      <c r="E476" s="59"/>
      <c r="F476" s="59"/>
      <c r="G476" s="59"/>
      <c r="H476" s="59"/>
      <c r="I476" s="59"/>
      <c r="J476" s="59"/>
      <c r="K476" s="59"/>
      <c r="L476" s="59"/>
      <c r="M476" s="59"/>
      <c r="N476" s="59"/>
      <c r="O476" s="59"/>
      <c r="P476" s="59"/>
      <c r="Q476" s="59"/>
      <c r="R476" s="59"/>
      <c r="S476" s="59"/>
      <c r="T476" s="59"/>
      <c r="U476" s="59"/>
      <c r="V476" s="59"/>
      <c r="W476" s="59"/>
      <c r="X476" s="59"/>
      <c r="Y476" s="59"/>
      <c r="Z476" s="59"/>
    </row>
    <row r="477" spans="1:26" ht="15.75" customHeight="1">
      <c r="A477" s="59"/>
      <c r="B477" s="59"/>
      <c r="C477" s="59"/>
      <c r="D477" s="59"/>
      <c r="E477" s="59"/>
      <c r="F477" s="59"/>
      <c r="G477" s="59"/>
      <c r="H477" s="59"/>
      <c r="I477" s="59"/>
      <c r="J477" s="59"/>
      <c r="K477" s="59"/>
      <c r="L477" s="59"/>
      <c r="M477" s="59"/>
      <c r="N477" s="59"/>
      <c r="O477" s="59"/>
      <c r="P477" s="59"/>
      <c r="Q477" s="59"/>
      <c r="R477" s="59"/>
      <c r="S477" s="59"/>
      <c r="T477" s="59"/>
      <c r="U477" s="59"/>
      <c r="V477" s="59"/>
      <c r="W477" s="59"/>
      <c r="X477" s="59"/>
      <c r="Y477" s="59"/>
      <c r="Z477" s="59"/>
    </row>
    <row r="478" spans="1:26" ht="15.75" customHeight="1">
      <c r="A478" s="59"/>
      <c r="B478" s="59"/>
      <c r="C478" s="59"/>
      <c r="D478" s="59"/>
      <c r="E478" s="59"/>
      <c r="F478" s="59"/>
      <c r="G478" s="59"/>
      <c r="H478" s="59"/>
      <c r="I478" s="59"/>
      <c r="J478" s="59"/>
      <c r="K478" s="59"/>
      <c r="L478" s="59"/>
      <c r="M478" s="59"/>
      <c r="N478" s="59"/>
      <c r="O478" s="59"/>
      <c r="P478" s="59"/>
      <c r="Q478" s="59"/>
      <c r="R478" s="59"/>
      <c r="S478" s="59"/>
      <c r="T478" s="59"/>
      <c r="U478" s="59"/>
      <c r="V478" s="59"/>
      <c r="W478" s="59"/>
      <c r="X478" s="59"/>
      <c r="Y478" s="59"/>
      <c r="Z478" s="59"/>
    </row>
    <row r="479" spans="1:26" ht="15.75" customHeight="1">
      <c r="A479" s="59"/>
      <c r="B479" s="59"/>
      <c r="C479" s="59"/>
      <c r="D479" s="59"/>
      <c r="E479" s="59"/>
      <c r="F479" s="59"/>
      <c r="G479" s="59"/>
      <c r="H479" s="59"/>
      <c r="I479" s="59"/>
      <c r="J479" s="59"/>
      <c r="K479" s="59"/>
      <c r="L479" s="59"/>
      <c r="M479" s="59"/>
      <c r="N479" s="59"/>
      <c r="O479" s="59"/>
      <c r="P479" s="59"/>
      <c r="Q479" s="59"/>
      <c r="R479" s="59"/>
      <c r="S479" s="59"/>
      <c r="T479" s="59"/>
      <c r="U479" s="59"/>
      <c r="V479" s="59"/>
      <c r="W479" s="59"/>
      <c r="X479" s="59"/>
      <c r="Y479" s="59"/>
      <c r="Z479" s="59"/>
    </row>
    <row r="480" spans="1:26" ht="15.75" customHeight="1">
      <c r="A480" s="59"/>
      <c r="B480" s="59"/>
      <c r="C480" s="59"/>
      <c r="D480" s="59"/>
      <c r="E480" s="59"/>
      <c r="F480" s="59"/>
      <c r="G480" s="59"/>
      <c r="H480" s="59"/>
      <c r="I480" s="59"/>
      <c r="J480" s="59"/>
      <c r="K480" s="59"/>
      <c r="L480" s="59"/>
      <c r="M480" s="59"/>
      <c r="N480" s="59"/>
      <c r="O480" s="59"/>
      <c r="P480" s="59"/>
      <c r="Q480" s="59"/>
      <c r="R480" s="59"/>
      <c r="S480" s="59"/>
      <c r="T480" s="59"/>
      <c r="U480" s="59"/>
      <c r="V480" s="59"/>
      <c r="W480" s="59"/>
      <c r="X480" s="59"/>
      <c r="Y480" s="59"/>
      <c r="Z480" s="59"/>
    </row>
    <row r="481" spans="1:26" ht="15.75" customHeight="1">
      <c r="A481" s="59"/>
      <c r="B481" s="59"/>
      <c r="C481" s="59"/>
      <c r="D481" s="59"/>
      <c r="E481" s="59"/>
      <c r="F481" s="59"/>
      <c r="G481" s="59"/>
      <c r="H481" s="59"/>
      <c r="I481" s="59"/>
      <c r="J481" s="59"/>
      <c r="K481" s="59"/>
      <c r="L481" s="59"/>
      <c r="M481" s="59"/>
      <c r="N481" s="59"/>
      <c r="O481" s="59"/>
      <c r="P481" s="59"/>
      <c r="Q481" s="59"/>
      <c r="R481" s="59"/>
      <c r="S481" s="59"/>
      <c r="T481" s="59"/>
      <c r="U481" s="59"/>
      <c r="V481" s="59"/>
      <c r="W481" s="59"/>
      <c r="X481" s="59"/>
      <c r="Y481" s="59"/>
      <c r="Z481" s="59"/>
    </row>
    <row r="482" spans="1:26" ht="15.75" customHeight="1">
      <c r="A482" s="59"/>
      <c r="B482" s="59"/>
      <c r="C482" s="59"/>
      <c r="D482" s="59"/>
      <c r="E482" s="59"/>
      <c r="F482" s="59"/>
      <c r="G482" s="59"/>
      <c r="H482" s="59"/>
      <c r="I482" s="59"/>
      <c r="J482" s="59"/>
      <c r="K482" s="59"/>
      <c r="L482" s="59"/>
      <c r="M482" s="59"/>
      <c r="N482" s="59"/>
      <c r="O482" s="59"/>
      <c r="P482" s="59"/>
      <c r="Q482" s="59"/>
      <c r="R482" s="59"/>
      <c r="S482" s="59"/>
      <c r="T482" s="59"/>
      <c r="U482" s="59"/>
      <c r="V482" s="59"/>
      <c r="W482" s="59"/>
      <c r="X482" s="59"/>
      <c r="Y482" s="59"/>
      <c r="Z482" s="59"/>
    </row>
    <row r="483" spans="1:26" ht="15.75" customHeight="1">
      <c r="A483" s="59"/>
      <c r="B483" s="59"/>
      <c r="C483" s="59"/>
      <c r="D483" s="59"/>
      <c r="E483" s="59"/>
      <c r="F483" s="59"/>
      <c r="G483" s="59"/>
      <c r="H483" s="59"/>
      <c r="I483" s="59"/>
      <c r="J483" s="59"/>
      <c r="K483" s="59"/>
      <c r="L483" s="59"/>
      <c r="M483" s="59"/>
      <c r="N483" s="59"/>
      <c r="O483" s="59"/>
      <c r="P483" s="59"/>
      <c r="Q483" s="59"/>
      <c r="R483" s="59"/>
      <c r="S483" s="59"/>
      <c r="T483" s="59"/>
      <c r="U483" s="59"/>
      <c r="V483" s="59"/>
      <c r="W483" s="59"/>
      <c r="X483" s="59"/>
      <c r="Y483" s="59"/>
      <c r="Z483" s="59"/>
    </row>
    <row r="484" spans="1:26" ht="15.75" customHeight="1">
      <c r="A484" s="59"/>
      <c r="B484" s="59"/>
      <c r="C484" s="59"/>
      <c r="D484" s="59"/>
      <c r="E484" s="59"/>
      <c r="F484" s="59"/>
      <c r="G484" s="59"/>
      <c r="H484" s="59"/>
      <c r="I484" s="59"/>
      <c r="J484" s="59"/>
      <c r="K484" s="59"/>
      <c r="L484" s="59"/>
      <c r="M484" s="59"/>
      <c r="N484" s="59"/>
      <c r="O484" s="59"/>
      <c r="P484" s="59"/>
      <c r="Q484" s="59"/>
      <c r="R484" s="59"/>
      <c r="S484" s="59"/>
      <c r="T484" s="59"/>
      <c r="U484" s="59"/>
      <c r="V484" s="59"/>
      <c r="W484" s="59"/>
      <c r="X484" s="59"/>
      <c r="Y484" s="59"/>
      <c r="Z484" s="59"/>
    </row>
    <row r="485" spans="1:26" ht="15.75" customHeight="1">
      <c r="A485" s="59"/>
      <c r="B485" s="59"/>
      <c r="C485" s="59"/>
      <c r="D485" s="59"/>
      <c r="E485" s="59"/>
      <c r="F485" s="59"/>
      <c r="G485" s="59"/>
      <c r="H485" s="59"/>
      <c r="I485" s="59"/>
      <c r="J485" s="59"/>
      <c r="K485" s="59"/>
      <c r="L485" s="59"/>
      <c r="M485" s="59"/>
      <c r="N485" s="59"/>
      <c r="O485" s="59"/>
      <c r="P485" s="59"/>
      <c r="Q485" s="59"/>
      <c r="R485" s="59"/>
      <c r="S485" s="59"/>
      <c r="T485" s="59"/>
      <c r="U485" s="59"/>
      <c r="V485" s="59"/>
      <c r="W485" s="59"/>
      <c r="X485" s="59"/>
      <c r="Y485" s="59"/>
      <c r="Z485" s="59"/>
    </row>
    <row r="486" spans="1:26" ht="15.75" customHeight="1">
      <c r="A486" s="59"/>
      <c r="B486" s="59"/>
      <c r="C486" s="59"/>
      <c r="D486" s="59"/>
      <c r="E486" s="59"/>
      <c r="F486" s="59"/>
      <c r="G486" s="59"/>
      <c r="H486" s="59"/>
      <c r="I486" s="59"/>
      <c r="J486" s="59"/>
      <c r="K486" s="59"/>
      <c r="L486" s="59"/>
      <c r="M486" s="59"/>
      <c r="N486" s="59"/>
      <c r="O486" s="59"/>
      <c r="P486" s="59"/>
      <c r="Q486" s="59"/>
      <c r="R486" s="59"/>
      <c r="S486" s="59"/>
      <c r="T486" s="59"/>
      <c r="U486" s="59"/>
      <c r="V486" s="59"/>
      <c r="W486" s="59"/>
      <c r="X486" s="59"/>
      <c r="Y486" s="59"/>
      <c r="Z486" s="59"/>
    </row>
    <row r="487" spans="1:26" ht="15.75" customHeight="1">
      <c r="A487" s="59"/>
      <c r="B487" s="59"/>
      <c r="C487" s="59"/>
      <c r="D487" s="59"/>
      <c r="E487" s="59"/>
      <c r="F487" s="59"/>
      <c r="G487" s="59"/>
      <c r="H487" s="59"/>
      <c r="I487" s="59"/>
      <c r="J487" s="59"/>
      <c r="K487" s="59"/>
      <c r="L487" s="59"/>
      <c r="M487" s="59"/>
      <c r="N487" s="59"/>
      <c r="O487" s="59"/>
      <c r="P487" s="59"/>
      <c r="Q487" s="59"/>
      <c r="R487" s="59"/>
      <c r="S487" s="59"/>
      <c r="T487" s="59"/>
      <c r="U487" s="59"/>
      <c r="V487" s="59"/>
      <c r="W487" s="59"/>
      <c r="X487" s="59"/>
      <c r="Y487" s="59"/>
      <c r="Z487" s="59"/>
    </row>
    <row r="488" spans="1:26" ht="15.75" customHeight="1">
      <c r="A488" s="59"/>
      <c r="B488" s="59"/>
      <c r="C488" s="59"/>
      <c r="D488" s="59"/>
      <c r="E488" s="59"/>
      <c r="F488" s="59"/>
      <c r="G488" s="59"/>
      <c r="H488" s="59"/>
      <c r="I488" s="59"/>
      <c r="J488" s="59"/>
      <c r="K488" s="59"/>
      <c r="L488" s="59"/>
      <c r="M488" s="59"/>
      <c r="N488" s="59"/>
      <c r="O488" s="59"/>
      <c r="P488" s="59"/>
      <c r="Q488" s="59"/>
      <c r="R488" s="59"/>
      <c r="S488" s="59"/>
      <c r="T488" s="59"/>
      <c r="U488" s="59"/>
      <c r="V488" s="59"/>
      <c r="W488" s="59"/>
      <c r="X488" s="59"/>
      <c r="Y488" s="59"/>
      <c r="Z488" s="59"/>
    </row>
    <row r="489" spans="1:26" ht="15.75" customHeight="1">
      <c r="A489" s="59"/>
      <c r="B489" s="59"/>
      <c r="C489" s="59"/>
      <c r="D489" s="59"/>
      <c r="E489" s="59"/>
      <c r="F489" s="59"/>
      <c r="G489" s="59"/>
      <c r="H489" s="59"/>
      <c r="I489" s="59"/>
      <c r="J489" s="59"/>
      <c r="K489" s="59"/>
      <c r="L489" s="59"/>
      <c r="M489" s="59"/>
      <c r="N489" s="59"/>
      <c r="O489" s="59"/>
      <c r="P489" s="59"/>
      <c r="Q489" s="59"/>
      <c r="R489" s="59"/>
      <c r="S489" s="59"/>
      <c r="T489" s="59"/>
      <c r="U489" s="59"/>
      <c r="V489" s="59"/>
      <c r="W489" s="59"/>
      <c r="X489" s="59"/>
      <c r="Y489" s="59"/>
      <c r="Z489" s="59"/>
    </row>
    <row r="490" spans="1:26" ht="15.75" customHeight="1">
      <c r="A490" s="59"/>
      <c r="B490" s="59"/>
      <c r="C490" s="59"/>
      <c r="D490" s="59"/>
      <c r="E490" s="59"/>
      <c r="F490" s="59"/>
      <c r="G490" s="59"/>
      <c r="H490" s="59"/>
      <c r="I490" s="59"/>
      <c r="J490" s="59"/>
      <c r="K490" s="59"/>
      <c r="L490" s="59"/>
      <c r="M490" s="59"/>
      <c r="N490" s="59"/>
      <c r="O490" s="59"/>
      <c r="P490" s="59"/>
      <c r="Q490" s="59"/>
      <c r="R490" s="59"/>
      <c r="S490" s="59"/>
      <c r="T490" s="59"/>
      <c r="U490" s="59"/>
      <c r="V490" s="59"/>
      <c r="W490" s="59"/>
      <c r="X490" s="59"/>
      <c r="Y490" s="59"/>
      <c r="Z490" s="59"/>
    </row>
    <row r="491" spans="1:26" ht="15.75" customHeight="1">
      <c r="A491" s="59"/>
      <c r="B491" s="59"/>
      <c r="C491" s="59"/>
      <c r="D491" s="59"/>
      <c r="E491" s="59"/>
      <c r="F491" s="59"/>
      <c r="G491" s="59"/>
      <c r="H491" s="59"/>
      <c r="I491" s="59"/>
      <c r="J491" s="59"/>
      <c r="K491" s="59"/>
      <c r="L491" s="59"/>
      <c r="M491" s="59"/>
      <c r="N491" s="59"/>
      <c r="O491" s="59"/>
      <c r="P491" s="59"/>
      <c r="Q491" s="59"/>
      <c r="R491" s="59"/>
      <c r="S491" s="59"/>
      <c r="T491" s="59"/>
      <c r="U491" s="59"/>
      <c r="V491" s="59"/>
      <c r="W491" s="59"/>
      <c r="X491" s="59"/>
      <c r="Y491" s="59"/>
      <c r="Z491" s="59"/>
    </row>
    <row r="492" spans="1:26" ht="15.75" customHeight="1">
      <c r="A492" s="59"/>
      <c r="B492" s="59"/>
      <c r="C492" s="59"/>
      <c r="D492" s="59"/>
      <c r="E492" s="59"/>
      <c r="F492" s="59"/>
      <c r="G492" s="59"/>
      <c r="H492" s="59"/>
      <c r="I492" s="59"/>
      <c r="J492" s="59"/>
      <c r="K492" s="59"/>
      <c r="L492" s="59"/>
      <c r="M492" s="59"/>
      <c r="N492" s="59"/>
      <c r="O492" s="59"/>
      <c r="P492" s="59"/>
      <c r="Q492" s="59"/>
      <c r="R492" s="59"/>
      <c r="S492" s="59"/>
      <c r="T492" s="59"/>
      <c r="U492" s="59"/>
      <c r="V492" s="59"/>
      <c r="W492" s="59"/>
      <c r="X492" s="59"/>
      <c r="Y492" s="59"/>
      <c r="Z492" s="59"/>
    </row>
    <row r="493" spans="1:26" ht="15.75" customHeight="1">
      <c r="A493" s="59"/>
      <c r="B493" s="59"/>
      <c r="C493" s="59"/>
      <c r="D493" s="59"/>
      <c r="E493" s="59"/>
      <c r="F493" s="59"/>
      <c r="G493" s="59"/>
      <c r="H493" s="59"/>
      <c r="I493" s="59"/>
      <c r="J493" s="59"/>
      <c r="K493" s="59"/>
      <c r="L493" s="59"/>
      <c r="M493" s="59"/>
      <c r="N493" s="59"/>
      <c r="O493" s="59"/>
      <c r="P493" s="59"/>
      <c r="Q493" s="59"/>
      <c r="R493" s="59"/>
      <c r="S493" s="59"/>
      <c r="T493" s="59"/>
      <c r="U493" s="59"/>
      <c r="V493" s="59"/>
      <c r="W493" s="59"/>
      <c r="X493" s="59"/>
      <c r="Y493" s="59"/>
      <c r="Z493" s="59"/>
    </row>
    <row r="494" spans="1:26" ht="15.75" customHeight="1">
      <c r="A494" s="59"/>
      <c r="B494" s="59"/>
      <c r="C494" s="59"/>
      <c r="D494" s="59"/>
      <c r="E494" s="59"/>
      <c r="F494" s="59"/>
      <c r="G494" s="59"/>
      <c r="H494" s="59"/>
      <c r="I494" s="59"/>
      <c r="J494" s="59"/>
      <c r="K494" s="59"/>
      <c r="L494" s="59"/>
      <c r="M494" s="59"/>
      <c r="N494" s="59"/>
      <c r="O494" s="59"/>
      <c r="P494" s="59"/>
      <c r="Q494" s="59"/>
      <c r="R494" s="59"/>
      <c r="S494" s="59"/>
      <c r="T494" s="59"/>
      <c r="U494" s="59"/>
      <c r="V494" s="59"/>
      <c r="W494" s="59"/>
      <c r="X494" s="59"/>
      <c r="Y494" s="59"/>
      <c r="Z494" s="59"/>
    </row>
    <row r="495" spans="1:26" ht="15.75" customHeight="1">
      <c r="A495" s="59"/>
      <c r="B495" s="59"/>
      <c r="C495" s="59"/>
      <c r="D495" s="59"/>
      <c r="E495" s="59"/>
      <c r="F495" s="59"/>
      <c r="G495" s="59"/>
      <c r="H495" s="59"/>
      <c r="I495" s="59"/>
      <c r="J495" s="59"/>
      <c r="K495" s="59"/>
      <c r="L495" s="59"/>
      <c r="M495" s="59"/>
      <c r="N495" s="59"/>
      <c r="O495" s="59"/>
      <c r="P495" s="59"/>
      <c r="Q495" s="59"/>
      <c r="R495" s="59"/>
      <c r="S495" s="59"/>
      <c r="T495" s="59"/>
      <c r="U495" s="59"/>
      <c r="V495" s="59"/>
      <c r="W495" s="59"/>
      <c r="X495" s="59"/>
      <c r="Y495" s="59"/>
      <c r="Z495" s="59"/>
    </row>
    <row r="496" spans="1:26" ht="15.75" customHeight="1">
      <c r="A496" s="59"/>
      <c r="B496" s="59"/>
      <c r="C496" s="59"/>
      <c r="D496" s="59"/>
      <c r="E496" s="59"/>
      <c r="F496" s="59"/>
      <c r="G496" s="59"/>
      <c r="H496" s="59"/>
      <c r="I496" s="59"/>
      <c r="J496" s="59"/>
      <c r="K496" s="59"/>
      <c r="L496" s="59"/>
      <c r="M496" s="59"/>
      <c r="N496" s="59"/>
      <c r="O496" s="59"/>
      <c r="P496" s="59"/>
      <c r="Q496" s="59"/>
      <c r="R496" s="59"/>
      <c r="S496" s="59"/>
      <c r="T496" s="59"/>
      <c r="U496" s="59"/>
      <c r="V496" s="59"/>
      <c r="W496" s="59"/>
      <c r="X496" s="59"/>
      <c r="Y496" s="59"/>
      <c r="Z496" s="59"/>
    </row>
    <row r="497" spans="1:26" ht="15.75" customHeight="1">
      <c r="A497" s="59"/>
      <c r="B497" s="59"/>
      <c r="C497" s="59"/>
      <c r="D497" s="59"/>
      <c r="E497" s="59"/>
      <c r="F497" s="59"/>
      <c r="G497" s="59"/>
      <c r="H497" s="59"/>
      <c r="I497" s="59"/>
      <c r="J497" s="59"/>
      <c r="K497" s="59"/>
      <c r="L497" s="59"/>
      <c r="M497" s="59"/>
      <c r="N497" s="59"/>
      <c r="O497" s="59"/>
      <c r="P497" s="59"/>
      <c r="Q497" s="59"/>
      <c r="R497" s="59"/>
      <c r="S497" s="59"/>
      <c r="T497" s="59"/>
      <c r="U497" s="59"/>
      <c r="V497" s="59"/>
      <c r="W497" s="59"/>
      <c r="X497" s="59"/>
      <c r="Y497" s="59"/>
      <c r="Z497" s="59"/>
    </row>
    <row r="498" spans="1:26" ht="15.75" customHeight="1">
      <c r="A498" s="59"/>
      <c r="B498" s="59"/>
      <c r="C498" s="59"/>
      <c r="D498" s="59"/>
      <c r="E498" s="59"/>
      <c r="F498" s="59"/>
      <c r="G498" s="59"/>
      <c r="H498" s="59"/>
      <c r="I498" s="59"/>
      <c r="J498" s="59"/>
      <c r="K498" s="59"/>
      <c r="L498" s="59"/>
      <c r="M498" s="59"/>
      <c r="N498" s="59"/>
      <c r="O498" s="59"/>
      <c r="P498" s="59"/>
      <c r="Q498" s="59"/>
      <c r="R498" s="59"/>
      <c r="S498" s="59"/>
      <c r="T498" s="59"/>
      <c r="U498" s="59"/>
      <c r="V498" s="59"/>
      <c r="W498" s="59"/>
      <c r="X498" s="59"/>
      <c r="Y498" s="59"/>
      <c r="Z498" s="59"/>
    </row>
    <row r="499" spans="1:26" ht="15.75" customHeight="1">
      <c r="A499" s="59"/>
      <c r="B499" s="59"/>
      <c r="C499" s="59"/>
      <c r="D499" s="59"/>
      <c r="E499" s="59"/>
      <c r="F499" s="59"/>
      <c r="G499" s="59"/>
      <c r="H499" s="59"/>
      <c r="I499" s="59"/>
      <c r="J499" s="59"/>
      <c r="K499" s="59"/>
      <c r="L499" s="59"/>
      <c r="M499" s="59"/>
      <c r="N499" s="59"/>
      <c r="O499" s="59"/>
      <c r="P499" s="59"/>
      <c r="Q499" s="59"/>
      <c r="R499" s="59"/>
      <c r="S499" s="59"/>
      <c r="T499" s="59"/>
      <c r="U499" s="59"/>
      <c r="V499" s="59"/>
      <c r="W499" s="59"/>
      <c r="X499" s="59"/>
      <c r="Y499" s="59"/>
      <c r="Z499" s="59"/>
    </row>
    <row r="500" spans="1:26" ht="15.75" customHeight="1">
      <c r="A500" s="59"/>
      <c r="B500" s="59"/>
      <c r="C500" s="59"/>
      <c r="D500" s="59"/>
      <c r="E500" s="59"/>
      <c r="F500" s="59"/>
      <c r="G500" s="59"/>
      <c r="H500" s="59"/>
      <c r="I500" s="59"/>
      <c r="J500" s="59"/>
      <c r="K500" s="59"/>
      <c r="L500" s="59"/>
      <c r="M500" s="59"/>
      <c r="N500" s="59"/>
      <c r="O500" s="59"/>
      <c r="P500" s="59"/>
      <c r="Q500" s="59"/>
      <c r="R500" s="59"/>
      <c r="S500" s="59"/>
      <c r="T500" s="59"/>
      <c r="U500" s="59"/>
      <c r="V500" s="59"/>
      <c r="W500" s="59"/>
      <c r="X500" s="59"/>
      <c r="Y500" s="59"/>
      <c r="Z500" s="59"/>
    </row>
    <row r="501" spans="1:26" ht="15.75" customHeight="1">
      <c r="A501" s="59"/>
      <c r="B501" s="59"/>
      <c r="C501" s="59"/>
      <c r="D501" s="59"/>
      <c r="E501" s="59"/>
      <c r="F501" s="59"/>
      <c r="G501" s="59"/>
      <c r="H501" s="59"/>
      <c r="I501" s="59"/>
      <c r="J501" s="59"/>
      <c r="K501" s="59"/>
      <c r="L501" s="59"/>
      <c r="M501" s="59"/>
      <c r="N501" s="59"/>
      <c r="O501" s="59"/>
      <c r="P501" s="59"/>
      <c r="Q501" s="59"/>
      <c r="R501" s="59"/>
      <c r="S501" s="59"/>
      <c r="T501" s="59"/>
      <c r="U501" s="59"/>
      <c r="V501" s="59"/>
      <c r="W501" s="59"/>
      <c r="X501" s="59"/>
      <c r="Y501" s="59"/>
      <c r="Z501" s="59"/>
    </row>
    <row r="502" spans="1:26" ht="15.75" customHeight="1">
      <c r="A502" s="59"/>
      <c r="B502" s="59"/>
      <c r="C502" s="59"/>
      <c r="D502" s="59"/>
      <c r="E502" s="59"/>
      <c r="F502" s="59"/>
      <c r="G502" s="59"/>
      <c r="H502" s="59"/>
      <c r="I502" s="59"/>
      <c r="J502" s="59"/>
      <c r="K502" s="59"/>
      <c r="L502" s="59"/>
      <c r="M502" s="59"/>
      <c r="N502" s="59"/>
      <c r="O502" s="59"/>
      <c r="P502" s="59"/>
      <c r="Q502" s="59"/>
      <c r="R502" s="59"/>
      <c r="S502" s="59"/>
      <c r="T502" s="59"/>
      <c r="U502" s="59"/>
      <c r="V502" s="59"/>
      <c r="W502" s="59"/>
      <c r="X502" s="59"/>
      <c r="Y502" s="59"/>
      <c r="Z502" s="59"/>
    </row>
    <row r="503" spans="1:26" ht="15.75" customHeight="1">
      <c r="A503" s="59"/>
      <c r="B503" s="59"/>
      <c r="C503" s="59"/>
      <c r="D503" s="59"/>
      <c r="E503" s="59"/>
      <c r="F503" s="59"/>
      <c r="G503" s="59"/>
      <c r="H503" s="59"/>
      <c r="I503" s="59"/>
      <c r="J503" s="59"/>
      <c r="K503" s="59"/>
      <c r="L503" s="59"/>
      <c r="M503" s="59"/>
      <c r="N503" s="59"/>
      <c r="O503" s="59"/>
      <c r="P503" s="59"/>
      <c r="Q503" s="59"/>
      <c r="R503" s="59"/>
      <c r="S503" s="59"/>
      <c r="T503" s="59"/>
      <c r="U503" s="59"/>
      <c r="V503" s="59"/>
      <c r="W503" s="59"/>
      <c r="X503" s="59"/>
      <c r="Y503" s="59"/>
      <c r="Z503" s="59"/>
    </row>
    <row r="504" spans="1:26" ht="15.75" customHeight="1">
      <c r="A504" s="59"/>
      <c r="B504" s="59"/>
      <c r="C504" s="59"/>
      <c r="D504" s="59"/>
      <c r="E504" s="59"/>
      <c r="F504" s="59"/>
      <c r="G504" s="59"/>
      <c r="H504" s="59"/>
      <c r="I504" s="59"/>
      <c r="J504" s="59"/>
      <c r="K504" s="59"/>
      <c r="L504" s="59"/>
      <c r="M504" s="59"/>
      <c r="N504" s="59"/>
      <c r="O504" s="59"/>
      <c r="P504" s="59"/>
      <c r="Q504" s="59"/>
      <c r="R504" s="59"/>
      <c r="S504" s="59"/>
      <c r="T504" s="59"/>
      <c r="U504" s="59"/>
      <c r="V504" s="59"/>
      <c r="W504" s="59"/>
      <c r="X504" s="59"/>
      <c r="Y504" s="59"/>
      <c r="Z504" s="59"/>
    </row>
    <row r="505" spans="1:26" ht="15.75" customHeight="1">
      <c r="A505" s="59"/>
      <c r="B505" s="59"/>
      <c r="C505" s="59"/>
      <c r="D505" s="59"/>
      <c r="E505" s="59"/>
      <c r="F505" s="59"/>
      <c r="G505" s="59"/>
      <c r="H505" s="59"/>
      <c r="I505" s="59"/>
      <c r="J505" s="59"/>
      <c r="K505" s="59"/>
      <c r="L505" s="59"/>
      <c r="M505" s="59"/>
      <c r="N505" s="59"/>
      <c r="O505" s="59"/>
      <c r="P505" s="59"/>
      <c r="Q505" s="59"/>
      <c r="R505" s="59"/>
      <c r="S505" s="59"/>
      <c r="T505" s="59"/>
      <c r="U505" s="59"/>
      <c r="V505" s="59"/>
      <c r="W505" s="59"/>
      <c r="X505" s="59"/>
      <c r="Y505" s="59"/>
      <c r="Z505" s="59"/>
    </row>
    <row r="506" spans="1:26" ht="15.75" customHeight="1">
      <c r="A506" s="59"/>
      <c r="B506" s="59"/>
      <c r="C506" s="59"/>
      <c r="D506" s="59"/>
      <c r="E506" s="59"/>
      <c r="F506" s="59"/>
      <c r="G506" s="59"/>
      <c r="H506" s="59"/>
      <c r="I506" s="59"/>
      <c r="J506" s="59"/>
      <c r="K506" s="59"/>
      <c r="L506" s="59"/>
      <c r="M506" s="59"/>
      <c r="N506" s="59"/>
      <c r="O506" s="59"/>
      <c r="P506" s="59"/>
      <c r="Q506" s="59"/>
      <c r="R506" s="59"/>
      <c r="S506" s="59"/>
      <c r="T506" s="59"/>
      <c r="U506" s="59"/>
      <c r="V506" s="59"/>
      <c r="W506" s="59"/>
      <c r="X506" s="59"/>
      <c r="Y506" s="59"/>
      <c r="Z506" s="59"/>
    </row>
    <row r="507" spans="1:26" ht="15.75" customHeight="1">
      <c r="A507" s="59"/>
      <c r="B507" s="59"/>
      <c r="C507" s="59"/>
      <c r="D507" s="59"/>
      <c r="E507" s="59"/>
      <c r="F507" s="59"/>
      <c r="G507" s="59"/>
      <c r="H507" s="59"/>
      <c r="I507" s="59"/>
      <c r="J507" s="59"/>
      <c r="K507" s="59"/>
      <c r="L507" s="59"/>
      <c r="M507" s="59"/>
      <c r="N507" s="59"/>
      <c r="O507" s="59"/>
      <c r="P507" s="59"/>
      <c r="Q507" s="59"/>
      <c r="R507" s="59"/>
      <c r="S507" s="59"/>
      <c r="T507" s="59"/>
      <c r="U507" s="59"/>
      <c r="V507" s="59"/>
      <c r="W507" s="59"/>
      <c r="X507" s="59"/>
      <c r="Y507" s="59"/>
      <c r="Z507" s="59"/>
    </row>
    <row r="508" spans="1:26" ht="15.75" customHeight="1">
      <c r="A508" s="59"/>
      <c r="B508" s="59"/>
      <c r="C508" s="59"/>
      <c r="D508" s="59"/>
      <c r="E508" s="59"/>
      <c r="F508" s="59"/>
      <c r="G508" s="59"/>
      <c r="H508" s="59"/>
      <c r="I508" s="59"/>
      <c r="J508" s="59"/>
      <c r="K508" s="59"/>
      <c r="L508" s="59"/>
      <c r="M508" s="59"/>
      <c r="N508" s="59"/>
      <c r="O508" s="59"/>
      <c r="P508" s="59"/>
      <c r="Q508" s="59"/>
      <c r="R508" s="59"/>
      <c r="S508" s="59"/>
      <c r="T508" s="59"/>
      <c r="U508" s="59"/>
      <c r="V508" s="59"/>
      <c r="W508" s="59"/>
      <c r="X508" s="59"/>
      <c r="Y508" s="59"/>
      <c r="Z508" s="59"/>
    </row>
    <row r="509" spans="1:26" ht="15.75" customHeight="1">
      <c r="A509" s="59"/>
      <c r="B509" s="59"/>
      <c r="C509" s="59"/>
      <c r="D509" s="59"/>
      <c r="E509" s="59"/>
      <c r="F509" s="59"/>
      <c r="G509" s="59"/>
      <c r="H509" s="59"/>
      <c r="I509" s="59"/>
      <c r="J509" s="59"/>
      <c r="K509" s="59"/>
      <c r="L509" s="59"/>
      <c r="M509" s="59"/>
      <c r="N509" s="59"/>
      <c r="O509" s="59"/>
      <c r="P509" s="59"/>
      <c r="Q509" s="59"/>
      <c r="R509" s="59"/>
      <c r="S509" s="59"/>
      <c r="T509" s="59"/>
      <c r="U509" s="59"/>
      <c r="V509" s="59"/>
      <c r="W509" s="59"/>
      <c r="X509" s="59"/>
      <c r="Y509" s="59"/>
      <c r="Z509" s="59"/>
    </row>
    <row r="510" spans="1:26" ht="15.75" customHeight="1">
      <c r="A510" s="59"/>
      <c r="B510" s="59"/>
      <c r="C510" s="59"/>
      <c r="D510" s="59"/>
      <c r="E510" s="59"/>
      <c r="F510" s="59"/>
      <c r="G510" s="59"/>
      <c r="H510" s="59"/>
      <c r="I510" s="59"/>
      <c r="J510" s="59"/>
      <c r="K510" s="59"/>
      <c r="L510" s="59"/>
      <c r="M510" s="59"/>
      <c r="N510" s="59"/>
      <c r="O510" s="59"/>
      <c r="P510" s="59"/>
      <c r="Q510" s="59"/>
      <c r="R510" s="59"/>
      <c r="S510" s="59"/>
      <c r="T510" s="59"/>
      <c r="U510" s="59"/>
      <c r="V510" s="59"/>
      <c r="W510" s="59"/>
      <c r="X510" s="59"/>
      <c r="Y510" s="59"/>
      <c r="Z510" s="59"/>
    </row>
    <row r="511" spans="1:26" ht="15.75" customHeight="1">
      <c r="A511" s="59"/>
      <c r="B511" s="59"/>
      <c r="C511" s="59"/>
      <c r="D511" s="59"/>
      <c r="E511" s="59"/>
      <c r="F511" s="59"/>
      <c r="G511" s="59"/>
      <c r="H511" s="59"/>
      <c r="I511" s="59"/>
      <c r="J511" s="59"/>
      <c r="K511" s="59"/>
      <c r="L511" s="59"/>
      <c r="M511" s="59"/>
      <c r="N511" s="59"/>
      <c r="O511" s="59"/>
      <c r="P511" s="59"/>
      <c r="Q511" s="59"/>
      <c r="R511" s="59"/>
      <c r="S511" s="59"/>
      <c r="T511" s="59"/>
      <c r="U511" s="59"/>
      <c r="V511" s="59"/>
      <c r="W511" s="59"/>
      <c r="X511" s="59"/>
      <c r="Y511" s="59"/>
      <c r="Z511" s="59"/>
    </row>
    <row r="512" spans="1:26" ht="15.75" customHeight="1">
      <c r="A512" s="59"/>
      <c r="B512" s="59"/>
      <c r="C512" s="59"/>
      <c r="D512" s="59"/>
      <c r="E512" s="59"/>
      <c r="F512" s="59"/>
      <c r="G512" s="59"/>
      <c r="H512" s="59"/>
      <c r="I512" s="59"/>
      <c r="J512" s="59"/>
      <c r="K512" s="59"/>
      <c r="L512" s="59"/>
      <c r="M512" s="59"/>
      <c r="N512" s="59"/>
      <c r="O512" s="59"/>
      <c r="P512" s="59"/>
      <c r="Q512" s="59"/>
      <c r="R512" s="59"/>
      <c r="S512" s="59"/>
      <c r="T512" s="59"/>
      <c r="U512" s="59"/>
      <c r="V512" s="59"/>
      <c r="W512" s="59"/>
      <c r="X512" s="59"/>
      <c r="Y512" s="59"/>
      <c r="Z512" s="59"/>
    </row>
    <row r="513" spans="1:26" ht="15.75" customHeight="1">
      <c r="A513" s="59"/>
      <c r="B513" s="59"/>
      <c r="C513" s="59"/>
      <c r="D513" s="59"/>
      <c r="E513" s="59"/>
      <c r="F513" s="59"/>
      <c r="G513" s="59"/>
      <c r="H513" s="59"/>
      <c r="I513" s="59"/>
      <c r="J513" s="59"/>
      <c r="K513" s="59"/>
      <c r="L513" s="59"/>
      <c r="M513" s="59"/>
      <c r="N513" s="59"/>
      <c r="O513" s="59"/>
      <c r="P513" s="59"/>
      <c r="Q513" s="59"/>
      <c r="R513" s="59"/>
      <c r="S513" s="59"/>
      <c r="T513" s="59"/>
      <c r="U513" s="59"/>
      <c r="V513" s="59"/>
      <c r="W513" s="59"/>
      <c r="X513" s="59"/>
      <c r="Y513" s="59"/>
      <c r="Z513" s="59"/>
    </row>
    <row r="514" spans="1:26" ht="15.75" customHeight="1">
      <c r="A514" s="59"/>
      <c r="B514" s="59"/>
      <c r="C514" s="59"/>
      <c r="D514" s="59"/>
      <c r="E514" s="59"/>
      <c r="F514" s="59"/>
      <c r="G514" s="59"/>
      <c r="H514" s="59"/>
      <c r="I514" s="59"/>
      <c r="J514" s="59"/>
      <c r="K514" s="59"/>
      <c r="L514" s="59"/>
      <c r="M514" s="59"/>
      <c r="N514" s="59"/>
      <c r="O514" s="59"/>
      <c r="P514" s="59"/>
      <c r="Q514" s="59"/>
      <c r="R514" s="59"/>
      <c r="S514" s="59"/>
      <c r="T514" s="59"/>
      <c r="U514" s="59"/>
      <c r="V514" s="59"/>
      <c r="W514" s="59"/>
      <c r="X514" s="59"/>
      <c r="Y514" s="59"/>
      <c r="Z514" s="59"/>
    </row>
    <row r="515" spans="1:26" ht="15.75" customHeight="1">
      <c r="A515" s="59"/>
      <c r="B515" s="59"/>
      <c r="C515" s="59"/>
      <c r="D515" s="59"/>
      <c r="E515" s="59"/>
      <c r="F515" s="59"/>
      <c r="G515" s="59"/>
      <c r="H515" s="59"/>
      <c r="I515" s="59"/>
      <c r="J515" s="59"/>
      <c r="K515" s="59"/>
      <c r="L515" s="59"/>
      <c r="M515" s="59"/>
      <c r="N515" s="59"/>
      <c r="O515" s="59"/>
      <c r="P515" s="59"/>
      <c r="Q515" s="59"/>
      <c r="R515" s="59"/>
      <c r="S515" s="59"/>
      <c r="T515" s="59"/>
      <c r="U515" s="59"/>
      <c r="V515" s="59"/>
      <c r="W515" s="59"/>
      <c r="X515" s="59"/>
      <c r="Y515" s="59"/>
      <c r="Z515" s="59"/>
    </row>
    <row r="516" spans="1:26" ht="15.75" customHeight="1">
      <c r="A516" s="59"/>
      <c r="B516" s="59"/>
      <c r="C516" s="59"/>
      <c r="D516" s="59"/>
      <c r="E516" s="59"/>
      <c r="F516" s="59"/>
      <c r="G516" s="59"/>
      <c r="H516" s="59"/>
      <c r="I516" s="59"/>
      <c r="J516" s="59"/>
      <c r="K516" s="59"/>
      <c r="L516" s="59"/>
      <c r="M516" s="59"/>
      <c r="N516" s="59"/>
      <c r="O516" s="59"/>
      <c r="P516" s="59"/>
      <c r="Q516" s="59"/>
      <c r="R516" s="59"/>
      <c r="S516" s="59"/>
      <c r="T516" s="59"/>
      <c r="U516" s="59"/>
      <c r="V516" s="59"/>
      <c r="W516" s="59"/>
      <c r="X516" s="59"/>
      <c r="Y516" s="59"/>
      <c r="Z516" s="59"/>
    </row>
    <row r="517" spans="1:26" ht="15.75" customHeight="1">
      <c r="A517" s="59"/>
      <c r="B517" s="59"/>
      <c r="C517" s="59"/>
      <c r="D517" s="59"/>
      <c r="E517" s="59"/>
      <c r="F517" s="59"/>
      <c r="G517" s="59"/>
      <c r="H517" s="59"/>
      <c r="I517" s="59"/>
      <c r="J517" s="59"/>
      <c r="K517" s="59"/>
      <c r="L517" s="59"/>
      <c r="M517" s="59"/>
      <c r="N517" s="59"/>
      <c r="O517" s="59"/>
      <c r="P517" s="59"/>
      <c r="Q517" s="59"/>
      <c r="R517" s="59"/>
      <c r="S517" s="59"/>
      <c r="T517" s="59"/>
      <c r="U517" s="59"/>
      <c r="V517" s="59"/>
      <c r="W517" s="59"/>
      <c r="X517" s="59"/>
      <c r="Y517" s="59"/>
      <c r="Z517" s="59"/>
    </row>
    <row r="518" spans="1:26" ht="15.75" customHeight="1">
      <c r="A518" s="59"/>
      <c r="B518" s="59"/>
      <c r="C518" s="59"/>
      <c r="D518" s="59"/>
      <c r="E518" s="59"/>
      <c r="F518" s="59"/>
      <c r="G518" s="59"/>
      <c r="H518" s="59"/>
      <c r="I518" s="59"/>
      <c r="J518" s="59"/>
      <c r="K518" s="59"/>
      <c r="L518" s="59"/>
      <c r="M518" s="59"/>
      <c r="N518" s="59"/>
      <c r="O518" s="59"/>
      <c r="P518" s="59"/>
      <c r="Q518" s="59"/>
      <c r="R518" s="59"/>
      <c r="S518" s="59"/>
      <c r="T518" s="59"/>
      <c r="U518" s="59"/>
      <c r="V518" s="59"/>
      <c r="W518" s="59"/>
      <c r="X518" s="59"/>
      <c r="Y518" s="59"/>
      <c r="Z518" s="59"/>
    </row>
    <row r="519" spans="1:26" ht="15.75" customHeight="1">
      <c r="A519" s="59"/>
      <c r="B519" s="59"/>
      <c r="C519" s="59"/>
      <c r="D519" s="59"/>
      <c r="E519" s="59"/>
      <c r="F519" s="59"/>
      <c r="G519" s="59"/>
      <c r="H519" s="59"/>
      <c r="I519" s="59"/>
      <c r="J519" s="59"/>
      <c r="K519" s="59"/>
      <c r="L519" s="59"/>
      <c r="M519" s="59"/>
      <c r="N519" s="59"/>
      <c r="O519" s="59"/>
      <c r="P519" s="59"/>
      <c r="Q519" s="59"/>
      <c r="R519" s="59"/>
      <c r="S519" s="59"/>
      <c r="T519" s="59"/>
      <c r="U519" s="59"/>
      <c r="V519" s="59"/>
      <c r="W519" s="59"/>
      <c r="X519" s="59"/>
      <c r="Y519" s="59"/>
      <c r="Z519" s="59"/>
    </row>
    <row r="520" spans="1:26" ht="15.75" customHeight="1">
      <c r="A520" s="59"/>
      <c r="B520" s="59"/>
      <c r="C520" s="59"/>
      <c r="D520" s="59"/>
      <c r="E520" s="59"/>
      <c r="F520" s="59"/>
      <c r="G520" s="59"/>
      <c r="H520" s="59"/>
      <c r="I520" s="59"/>
      <c r="J520" s="59"/>
      <c r="K520" s="59"/>
      <c r="L520" s="59"/>
      <c r="M520" s="59"/>
      <c r="N520" s="59"/>
      <c r="O520" s="59"/>
      <c r="P520" s="59"/>
      <c r="Q520" s="59"/>
      <c r="R520" s="59"/>
      <c r="S520" s="59"/>
      <c r="T520" s="59"/>
      <c r="U520" s="59"/>
      <c r="V520" s="59"/>
      <c r="W520" s="59"/>
      <c r="X520" s="59"/>
      <c r="Y520" s="59"/>
      <c r="Z520" s="59"/>
    </row>
    <row r="521" spans="1:26" ht="15.75" customHeight="1">
      <c r="A521" s="59"/>
      <c r="B521" s="59"/>
      <c r="C521" s="59"/>
      <c r="D521" s="59"/>
      <c r="E521" s="59"/>
      <c r="F521" s="59"/>
      <c r="G521" s="59"/>
      <c r="H521" s="59"/>
      <c r="I521" s="59"/>
      <c r="J521" s="59"/>
      <c r="K521" s="59"/>
      <c r="L521" s="59"/>
      <c r="M521" s="59"/>
      <c r="N521" s="59"/>
      <c r="O521" s="59"/>
      <c r="P521" s="59"/>
      <c r="Q521" s="59"/>
      <c r="R521" s="59"/>
      <c r="S521" s="59"/>
      <c r="T521" s="59"/>
      <c r="U521" s="59"/>
      <c r="V521" s="59"/>
      <c r="W521" s="59"/>
      <c r="X521" s="59"/>
      <c r="Y521" s="59"/>
      <c r="Z521" s="59"/>
    </row>
    <row r="522" spans="1:26" ht="15.75" customHeight="1">
      <c r="A522" s="59"/>
      <c r="B522" s="59"/>
      <c r="C522" s="59"/>
      <c r="D522" s="59"/>
      <c r="E522" s="59"/>
      <c r="F522" s="59"/>
      <c r="G522" s="59"/>
      <c r="H522" s="59"/>
      <c r="I522" s="59"/>
      <c r="J522" s="59"/>
      <c r="K522" s="59"/>
      <c r="L522" s="59"/>
      <c r="M522" s="59"/>
      <c r="N522" s="59"/>
      <c r="O522" s="59"/>
      <c r="P522" s="59"/>
      <c r="Q522" s="59"/>
      <c r="R522" s="59"/>
      <c r="S522" s="59"/>
      <c r="T522" s="59"/>
      <c r="U522" s="59"/>
      <c r="V522" s="59"/>
      <c r="W522" s="59"/>
      <c r="X522" s="59"/>
      <c r="Y522" s="59"/>
      <c r="Z522" s="59"/>
    </row>
    <row r="523" spans="1:26" ht="15.75" customHeight="1">
      <c r="A523" s="59"/>
      <c r="B523" s="59"/>
      <c r="C523" s="59"/>
      <c r="D523" s="59"/>
      <c r="E523" s="59"/>
      <c r="F523" s="59"/>
      <c r="G523" s="59"/>
      <c r="H523" s="59"/>
      <c r="I523" s="59"/>
      <c r="J523" s="59"/>
      <c r="K523" s="59"/>
      <c r="L523" s="59"/>
      <c r="M523" s="59"/>
      <c r="N523" s="59"/>
      <c r="O523" s="59"/>
      <c r="P523" s="59"/>
      <c r="Q523" s="59"/>
      <c r="R523" s="59"/>
      <c r="S523" s="59"/>
      <c r="T523" s="59"/>
      <c r="U523" s="59"/>
      <c r="V523" s="59"/>
      <c r="W523" s="59"/>
      <c r="X523" s="59"/>
      <c r="Y523" s="59"/>
      <c r="Z523" s="59"/>
    </row>
    <row r="524" spans="1:26" ht="15.75" customHeight="1">
      <c r="A524" s="59"/>
      <c r="B524" s="59"/>
      <c r="C524" s="59"/>
      <c r="D524" s="59"/>
      <c r="E524" s="59"/>
      <c r="F524" s="59"/>
      <c r="G524" s="59"/>
      <c r="H524" s="59"/>
      <c r="I524" s="59"/>
      <c r="J524" s="59"/>
      <c r="K524" s="59"/>
      <c r="L524" s="59"/>
      <c r="M524" s="59"/>
      <c r="N524" s="59"/>
      <c r="O524" s="59"/>
      <c r="P524" s="59"/>
      <c r="Q524" s="59"/>
      <c r="R524" s="59"/>
      <c r="S524" s="59"/>
      <c r="T524" s="59"/>
      <c r="U524" s="59"/>
      <c r="V524" s="59"/>
      <c r="W524" s="59"/>
      <c r="X524" s="59"/>
      <c r="Y524" s="59"/>
      <c r="Z524" s="59"/>
    </row>
    <row r="525" spans="1:26" ht="15.75" customHeight="1">
      <c r="A525" s="59"/>
      <c r="B525" s="59"/>
      <c r="C525" s="59"/>
      <c r="D525" s="59"/>
      <c r="E525" s="59"/>
      <c r="F525" s="59"/>
      <c r="G525" s="59"/>
      <c r="H525" s="59"/>
      <c r="I525" s="59"/>
      <c r="J525" s="59"/>
      <c r="K525" s="59"/>
      <c r="L525" s="59"/>
      <c r="M525" s="59"/>
      <c r="N525" s="59"/>
      <c r="O525" s="59"/>
      <c r="P525" s="59"/>
      <c r="Q525" s="59"/>
      <c r="R525" s="59"/>
      <c r="S525" s="59"/>
      <c r="T525" s="59"/>
      <c r="U525" s="59"/>
      <c r="V525" s="59"/>
      <c r="W525" s="59"/>
      <c r="X525" s="59"/>
      <c r="Y525" s="59"/>
      <c r="Z525" s="59"/>
    </row>
    <row r="526" spans="1:26" ht="15.75" customHeight="1">
      <c r="A526" s="59"/>
      <c r="B526" s="59"/>
      <c r="C526" s="59"/>
      <c r="D526" s="59"/>
      <c r="E526" s="59"/>
      <c r="F526" s="59"/>
      <c r="G526" s="59"/>
      <c r="H526" s="59"/>
      <c r="I526" s="59"/>
      <c r="J526" s="59"/>
      <c r="K526" s="59"/>
      <c r="L526" s="59"/>
      <c r="M526" s="59"/>
      <c r="N526" s="59"/>
      <c r="O526" s="59"/>
      <c r="P526" s="59"/>
      <c r="Q526" s="59"/>
      <c r="R526" s="59"/>
      <c r="S526" s="59"/>
      <c r="T526" s="59"/>
      <c r="U526" s="59"/>
      <c r="V526" s="59"/>
      <c r="W526" s="59"/>
      <c r="X526" s="59"/>
      <c r="Y526" s="59"/>
      <c r="Z526" s="59"/>
    </row>
    <row r="527" spans="1:26" ht="15.75" customHeight="1">
      <c r="A527" s="59"/>
      <c r="B527" s="59"/>
      <c r="C527" s="59"/>
      <c r="D527" s="59"/>
      <c r="E527" s="59"/>
      <c r="F527" s="59"/>
      <c r="G527" s="59"/>
      <c r="H527" s="59"/>
      <c r="I527" s="59"/>
      <c r="J527" s="59"/>
      <c r="K527" s="59"/>
      <c r="L527" s="59"/>
      <c r="M527" s="59"/>
      <c r="N527" s="59"/>
      <c r="O527" s="59"/>
      <c r="P527" s="59"/>
      <c r="Q527" s="59"/>
      <c r="R527" s="59"/>
      <c r="S527" s="59"/>
      <c r="T527" s="59"/>
      <c r="U527" s="59"/>
      <c r="V527" s="59"/>
      <c r="W527" s="59"/>
      <c r="X527" s="59"/>
      <c r="Y527" s="59"/>
      <c r="Z527" s="59"/>
    </row>
    <row r="528" spans="1:26" ht="15.75" customHeight="1">
      <c r="A528" s="59"/>
      <c r="B528" s="59"/>
      <c r="C528" s="59"/>
      <c r="D528" s="59"/>
      <c r="E528" s="59"/>
      <c r="F528" s="59"/>
      <c r="G528" s="59"/>
      <c r="H528" s="59"/>
      <c r="I528" s="59"/>
      <c r="J528" s="59"/>
      <c r="K528" s="59"/>
      <c r="L528" s="59"/>
      <c r="M528" s="59"/>
      <c r="N528" s="59"/>
      <c r="O528" s="59"/>
      <c r="P528" s="59"/>
      <c r="Q528" s="59"/>
      <c r="R528" s="59"/>
      <c r="S528" s="59"/>
      <c r="T528" s="59"/>
      <c r="U528" s="59"/>
      <c r="V528" s="59"/>
      <c r="W528" s="59"/>
      <c r="X528" s="59"/>
      <c r="Y528" s="59"/>
      <c r="Z528" s="59"/>
    </row>
    <row r="529" spans="1:26" ht="15.75" customHeight="1">
      <c r="A529" s="59"/>
      <c r="B529" s="59"/>
      <c r="C529" s="59"/>
      <c r="D529" s="59"/>
      <c r="E529" s="59"/>
      <c r="F529" s="59"/>
      <c r="G529" s="59"/>
      <c r="H529" s="59"/>
      <c r="I529" s="59"/>
      <c r="J529" s="59"/>
      <c r="K529" s="59"/>
      <c r="L529" s="59"/>
      <c r="M529" s="59"/>
      <c r="N529" s="59"/>
      <c r="O529" s="59"/>
      <c r="P529" s="59"/>
      <c r="Q529" s="59"/>
      <c r="R529" s="59"/>
      <c r="S529" s="59"/>
      <c r="T529" s="59"/>
      <c r="U529" s="59"/>
      <c r="V529" s="59"/>
      <c r="W529" s="59"/>
      <c r="X529" s="59"/>
      <c r="Y529" s="59"/>
      <c r="Z529" s="59"/>
    </row>
    <row r="530" spans="1:26" ht="15.75" customHeight="1">
      <c r="A530" s="59"/>
      <c r="B530" s="59"/>
      <c r="C530" s="59"/>
      <c r="D530" s="59"/>
      <c r="E530" s="59"/>
      <c r="F530" s="59"/>
      <c r="G530" s="59"/>
      <c r="H530" s="59"/>
      <c r="I530" s="59"/>
      <c r="J530" s="59"/>
      <c r="K530" s="59"/>
      <c r="L530" s="59"/>
      <c r="M530" s="59"/>
      <c r="N530" s="59"/>
      <c r="O530" s="59"/>
      <c r="P530" s="59"/>
      <c r="Q530" s="59"/>
      <c r="R530" s="59"/>
      <c r="S530" s="59"/>
      <c r="T530" s="59"/>
      <c r="U530" s="59"/>
      <c r="V530" s="59"/>
      <c r="W530" s="59"/>
      <c r="X530" s="59"/>
      <c r="Y530" s="59"/>
      <c r="Z530" s="59"/>
    </row>
    <row r="531" spans="1:26" ht="15.75" customHeight="1">
      <c r="A531" s="59"/>
      <c r="B531" s="59"/>
      <c r="C531" s="59"/>
      <c r="D531" s="59"/>
      <c r="E531" s="59"/>
      <c r="F531" s="59"/>
      <c r="G531" s="59"/>
      <c r="H531" s="59"/>
      <c r="I531" s="59"/>
      <c r="J531" s="59"/>
      <c r="K531" s="59"/>
      <c r="L531" s="59"/>
      <c r="M531" s="59"/>
      <c r="N531" s="59"/>
      <c r="O531" s="59"/>
      <c r="P531" s="59"/>
      <c r="Q531" s="59"/>
      <c r="R531" s="59"/>
      <c r="S531" s="59"/>
      <c r="T531" s="59"/>
      <c r="U531" s="59"/>
      <c r="V531" s="59"/>
      <c r="W531" s="59"/>
      <c r="X531" s="59"/>
      <c r="Y531" s="59"/>
      <c r="Z531" s="59"/>
    </row>
    <row r="532" spans="1:26" ht="15.75" customHeight="1">
      <c r="A532" s="59"/>
      <c r="B532" s="59"/>
      <c r="C532" s="59"/>
      <c r="D532" s="59"/>
      <c r="E532" s="59"/>
      <c r="F532" s="59"/>
      <c r="G532" s="59"/>
      <c r="H532" s="59"/>
      <c r="I532" s="59"/>
      <c r="J532" s="59"/>
      <c r="K532" s="59"/>
      <c r="L532" s="59"/>
      <c r="M532" s="59"/>
      <c r="N532" s="59"/>
      <c r="O532" s="59"/>
      <c r="P532" s="59"/>
      <c r="Q532" s="59"/>
      <c r="R532" s="59"/>
      <c r="S532" s="59"/>
      <c r="T532" s="59"/>
      <c r="U532" s="59"/>
      <c r="V532" s="59"/>
      <c r="W532" s="59"/>
      <c r="X532" s="59"/>
      <c r="Y532" s="59"/>
      <c r="Z532" s="59"/>
    </row>
    <row r="533" spans="1:26" ht="15.75" customHeight="1">
      <c r="A533" s="59"/>
      <c r="B533" s="59"/>
      <c r="C533" s="59"/>
      <c r="D533" s="59"/>
      <c r="E533" s="59"/>
      <c r="F533" s="59"/>
      <c r="G533" s="59"/>
      <c r="H533" s="59"/>
      <c r="I533" s="59"/>
      <c r="J533" s="59"/>
      <c r="K533" s="59"/>
      <c r="L533" s="59"/>
      <c r="M533" s="59"/>
      <c r="N533" s="59"/>
      <c r="O533" s="59"/>
      <c r="P533" s="59"/>
      <c r="Q533" s="59"/>
      <c r="R533" s="59"/>
      <c r="S533" s="59"/>
      <c r="T533" s="59"/>
      <c r="U533" s="59"/>
      <c r="V533" s="59"/>
      <c r="W533" s="59"/>
      <c r="X533" s="59"/>
      <c r="Y533" s="59"/>
      <c r="Z533" s="59"/>
    </row>
    <row r="534" spans="1:26" ht="15.75" customHeight="1">
      <c r="A534" s="59"/>
      <c r="B534" s="59"/>
      <c r="C534" s="59"/>
      <c r="D534" s="59"/>
      <c r="E534" s="59"/>
      <c r="F534" s="59"/>
      <c r="G534" s="59"/>
      <c r="H534" s="59"/>
      <c r="I534" s="59"/>
      <c r="J534" s="59"/>
      <c r="K534" s="59"/>
      <c r="L534" s="59"/>
      <c r="M534" s="59"/>
      <c r="N534" s="59"/>
      <c r="O534" s="59"/>
      <c r="P534" s="59"/>
      <c r="Q534" s="59"/>
      <c r="R534" s="59"/>
      <c r="S534" s="59"/>
      <c r="T534" s="59"/>
      <c r="U534" s="59"/>
      <c r="V534" s="59"/>
      <c r="W534" s="59"/>
      <c r="X534" s="59"/>
      <c r="Y534" s="59"/>
      <c r="Z534" s="59"/>
    </row>
    <row r="535" spans="1:26" ht="15.75" customHeight="1">
      <c r="A535" s="59"/>
      <c r="B535" s="59"/>
      <c r="C535" s="59"/>
      <c r="D535" s="59"/>
      <c r="E535" s="59"/>
      <c r="F535" s="59"/>
      <c r="G535" s="59"/>
      <c r="H535" s="59"/>
      <c r="I535" s="59"/>
      <c r="J535" s="59"/>
      <c r="K535" s="59"/>
      <c r="L535" s="59"/>
      <c r="M535" s="59"/>
      <c r="N535" s="59"/>
      <c r="O535" s="59"/>
      <c r="P535" s="59"/>
      <c r="Q535" s="59"/>
      <c r="R535" s="59"/>
      <c r="S535" s="59"/>
      <c r="T535" s="59"/>
      <c r="U535" s="59"/>
      <c r="V535" s="59"/>
      <c r="W535" s="59"/>
      <c r="X535" s="59"/>
      <c r="Y535" s="59"/>
      <c r="Z535" s="59"/>
    </row>
    <row r="536" spans="1:26" ht="15.75" customHeight="1">
      <c r="A536" s="59"/>
      <c r="B536" s="59"/>
      <c r="C536" s="59"/>
      <c r="D536" s="59"/>
      <c r="E536" s="59"/>
      <c r="F536" s="59"/>
      <c r="G536" s="59"/>
      <c r="H536" s="59"/>
      <c r="I536" s="59"/>
      <c r="J536" s="59"/>
      <c r="K536" s="59"/>
      <c r="L536" s="59"/>
      <c r="M536" s="59"/>
      <c r="N536" s="59"/>
      <c r="O536" s="59"/>
      <c r="P536" s="59"/>
      <c r="Q536" s="59"/>
      <c r="R536" s="59"/>
      <c r="S536" s="59"/>
      <c r="T536" s="59"/>
      <c r="U536" s="59"/>
      <c r="V536" s="59"/>
      <c r="W536" s="59"/>
      <c r="X536" s="59"/>
      <c r="Y536" s="59"/>
      <c r="Z536" s="59"/>
    </row>
    <row r="537" spans="1:26" ht="15.75" customHeight="1">
      <c r="A537" s="59"/>
      <c r="B537" s="59"/>
      <c r="C537" s="59"/>
      <c r="D537" s="59"/>
      <c r="E537" s="59"/>
      <c r="F537" s="59"/>
      <c r="G537" s="59"/>
      <c r="H537" s="59"/>
      <c r="I537" s="59"/>
      <c r="J537" s="59"/>
      <c r="K537" s="59"/>
      <c r="L537" s="59"/>
      <c r="M537" s="59"/>
      <c r="N537" s="59"/>
      <c r="O537" s="59"/>
      <c r="P537" s="59"/>
      <c r="Q537" s="59"/>
      <c r="R537" s="59"/>
      <c r="S537" s="59"/>
      <c r="T537" s="59"/>
      <c r="U537" s="59"/>
      <c r="V537" s="59"/>
      <c r="W537" s="59"/>
      <c r="X537" s="59"/>
      <c r="Y537" s="59"/>
      <c r="Z537" s="59"/>
    </row>
    <row r="538" spans="1:26" ht="15.75" customHeight="1">
      <c r="A538" s="59"/>
      <c r="B538" s="59"/>
      <c r="C538" s="59"/>
      <c r="D538" s="59"/>
      <c r="E538" s="59"/>
      <c r="F538" s="59"/>
      <c r="G538" s="59"/>
      <c r="H538" s="59"/>
      <c r="I538" s="59"/>
      <c r="J538" s="59"/>
      <c r="K538" s="59"/>
      <c r="L538" s="59"/>
      <c r="M538" s="59"/>
      <c r="N538" s="59"/>
      <c r="O538" s="59"/>
      <c r="P538" s="59"/>
      <c r="Q538" s="59"/>
      <c r="R538" s="59"/>
      <c r="S538" s="59"/>
      <c r="T538" s="59"/>
      <c r="U538" s="59"/>
      <c r="V538" s="59"/>
      <c r="W538" s="59"/>
      <c r="X538" s="59"/>
      <c r="Y538" s="59"/>
      <c r="Z538" s="59"/>
    </row>
    <row r="539" spans="1:26" ht="15.75" customHeight="1">
      <c r="A539" s="59"/>
      <c r="B539" s="59"/>
      <c r="C539" s="59"/>
      <c r="D539" s="59"/>
      <c r="E539" s="59"/>
      <c r="F539" s="59"/>
      <c r="G539" s="59"/>
      <c r="H539" s="59"/>
      <c r="I539" s="59"/>
      <c r="J539" s="59"/>
      <c r="K539" s="59"/>
      <c r="L539" s="59"/>
      <c r="M539" s="59"/>
      <c r="N539" s="59"/>
      <c r="O539" s="59"/>
      <c r="P539" s="59"/>
      <c r="Q539" s="59"/>
      <c r="R539" s="59"/>
      <c r="S539" s="59"/>
      <c r="T539" s="59"/>
      <c r="U539" s="59"/>
      <c r="V539" s="59"/>
      <c r="W539" s="59"/>
      <c r="X539" s="59"/>
      <c r="Y539" s="59"/>
      <c r="Z539" s="59"/>
    </row>
    <row r="540" spans="1:26" ht="15.75" customHeight="1">
      <c r="A540" s="59"/>
      <c r="B540" s="59"/>
      <c r="C540" s="59"/>
      <c r="D540" s="59"/>
      <c r="E540" s="59"/>
      <c r="F540" s="59"/>
      <c r="G540" s="59"/>
      <c r="H540" s="59"/>
      <c r="I540" s="59"/>
      <c r="J540" s="59"/>
      <c r="K540" s="59"/>
      <c r="L540" s="59"/>
      <c r="M540" s="59"/>
      <c r="N540" s="59"/>
      <c r="O540" s="59"/>
      <c r="P540" s="59"/>
      <c r="Q540" s="59"/>
      <c r="R540" s="59"/>
      <c r="S540" s="59"/>
      <c r="T540" s="59"/>
      <c r="U540" s="59"/>
      <c r="V540" s="59"/>
      <c r="W540" s="59"/>
      <c r="X540" s="59"/>
      <c r="Y540" s="59"/>
      <c r="Z540" s="59"/>
    </row>
    <row r="541" spans="1:26" ht="15.75" customHeight="1">
      <c r="A541" s="59"/>
      <c r="B541" s="59"/>
      <c r="C541" s="59"/>
      <c r="D541" s="59"/>
      <c r="E541" s="59"/>
      <c r="F541" s="59"/>
      <c r="G541" s="59"/>
      <c r="H541" s="59"/>
      <c r="I541" s="59"/>
      <c r="J541" s="59"/>
      <c r="K541" s="59"/>
      <c r="L541" s="59"/>
      <c r="M541" s="59"/>
      <c r="N541" s="59"/>
      <c r="O541" s="59"/>
      <c r="P541" s="59"/>
      <c r="Q541" s="59"/>
      <c r="R541" s="59"/>
      <c r="S541" s="59"/>
      <c r="T541" s="59"/>
      <c r="U541" s="59"/>
      <c r="V541" s="59"/>
      <c r="W541" s="59"/>
      <c r="X541" s="59"/>
      <c r="Y541" s="59"/>
      <c r="Z541" s="59"/>
    </row>
    <row r="542" spans="1:26" ht="15.75" customHeight="1">
      <c r="A542" s="59"/>
      <c r="B542" s="59"/>
      <c r="C542" s="59"/>
      <c r="D542" s="59"/>
      <c r="E542" s="59"/>
      <c r="F542" s="59"/>
      <c r="G542" s="59"/>
      <c r="H542" s="59"/>
      <c r="I542" s="59"/>
      <c r="J542" s="59"/>
      <c r="K542" s="59"/>
      <c r="L542" s="59"/>
      <c r="M542" s="59"/>
      <c r="N542" s="59"/>
      <c r="O542" s="59"/>
      <c r="P542" s="59"/>
      <c r="Q542" s="59"/>
      <c r="R542" s="59"/>
      <c r="S542" s="59"/>
      <c r="T542" s="59"/>
      <c r="U542" s="59"/>
      <c r="V542" s="59"/>
      <c r="W542" s="59"/>
      <c r="X542" s="59"/>
      <c r="Y542" s="59"/>
      <c r="Z542" s="59"/>
    </row>
    <row r="543" spans="1:26" ht="15.75" customHeight="1">
      <c r="A543" s="59"/>
      <c r="B543" s="59"/>
      <c r="C543" s="59"/>
      <c r="D543" s="59"/>
      <c r="E543" s="59"/>
      <c r="F543" s="59"/>
      <c r="G543" s="59"/>
      <c r="H543" s="59"/>
      <c r="I543" s="59"/>
      <c r="J543" s="59"/>
      <c r="K543" s="59"/>
      <c r="L543" s="59"/>
      <c r="M543" s="59"/>
      <c r="N543" s="59"/>
      <c r="O543" s="59"/>
      <c r="P543" s="59"/>
      <c r="Q543" s="59"/>
      <c r="R543" s="59"/>
      <c r="S543" s="59"/>
      <c r="T543" s="59"/>
      <c r="U543" s="59"/>
      <c r="V543" s="59"/>
      <c r="W543" s="59"/>
      <c r="X543" s="59"/>
      <c r="Y543" s="59"/>
      <c r="Z543" s="59"/>
    </row>
    <row r="544" spans="1:26" ht="15.75" customHeight="1">
      <c r="A544" s="59"/>
      <c r="B544" s="59"/>
      <c r="C544" s="59"/>
      <c r="D544" s="59"/>
      <c r="E544" s="59"/>
      <c r="F544" s="59"/>
      <c r="G544" s="59"/>
      <c r="H544" s="59"/>
      <c r="I544" s="59"/>
      <c r="J544" s="59"/>
      <c r="K544" s="59"/>
      <c r="L544" s="59"/>
      <c r="M544" s="59"/>
      <c r="N544" s="59"/>
      <c r="O544" s="59"/>
      <c r="P544" s="59"/>
      <c r="Q544" s="59"/>
      <c r="R544" s="59"/>
      <c r="S544" s="59"/>
      <c r="T544" s="59"/>
      <c r="U544" s="59"/>
      <c r="V544" s="59"/>
      <c r="W544" s="59"/>
      <c r="X544" s="59"/>
      <c r="Y544" s="59"/>
      <c r="Z544" s="59"/>
    </row>
    <row r="545" spans="1:26" ht="15.75" customHeight="1">
      <c r="A545" s="59"/>
      <c r="B545" s="59"/>
      <c r="C545" s="59"/>
      <c r="D545" s="59"/>
      <c r="E545" s="59"/>
      <c r="F545" s="59"/>
      <c r="G545" s="59"/>
      <c r="H545" s="59"/>
      <c r="I545" s="59"/>
      <c r="J545" s="59"/>
      <c r="K545" s="59"/>
      <c r="L545" s="59"/>
      <c r="M545" s="59"/>
      <c r="N545" s="59"/>
      <c r="O545" s="59"/>
      <c r="P545" s="59"/>
      <c r="Q545" s="59"/>
      <c r="R545" s="59"/>
      <c r="S545" s="59"/>
      <c r="T545" s="59"/>
      <c r="U545" s="59"/>
      <c r="V545" s="59"/>
      <c r="W545" s="59"/>
      <c r="X545" s="59"/>
      <c r="Y545" s="59"/>
      <c r="Z545" s="59"/>
    </row>
    <row r="546" spans="1:26" ht="15.75" customHeight="1">
      <c r="A546" s="59"/>
      <c r="B546" s="59"/>
      <c r="C546" s="59"/>
      <c r="D546" s="59"/>
      <c r="E546" s="59"/>
      <c r="F546" s="59"/>
      <c r="G546" s="59"/>
      <c r="H546" s="59"/>
      <c r="I546" s="59"/>
      <c r="J546" s="59"/>
      <c r="K546" s="59"/>
      <c r="L546" s="59"/>
      <c r="M546" s="59"/>
      <c r="N546" s="59"/>
      <c r="O546" s="59"/>
      <c r="P546" s="59"/>
      <c r="Q546" s="59"/>
      <c r="R546" s="59"/>
      <c r="S546" s="59"/>
      <c r="T546" s="59"/>
      <c r="U546" s="59"/>
      <c r="V546" s="59"/>
      <c r="W546" s="59"/>
      <c r="X546" s="59"/>
      <c r="Y546" s="59"/>
      <c r="Z546" s="59"/>
    </row>
    <row r="547" spans="1:26" ht="15.75" customHeight="1">
      <c r="A547" s="59"/>
      <c r="B547" s="59"/>
      <c r="C547" s="59"/>
      <c r="D547" s="59"/>
      <c r="E547" s="59"/>
      <c r="F547" s="59"/>
      <c r="G547" s="59"/>
      <c r="H547" s="59"/>
      <c r="I547" s="59"/>
      <c r="J547" s="59"/>
      <c r="K547" s="59"/>
      <c r="L547" s="59"/>
      <c r="M547" s="59"/>
      <c r="N547" s="59"/>
      <c r="O547" s="59"/>
      <c r="P547" s="59"/>
      <c r="Q547" s="59"/>
      <c r="R547" s="59"/>
      <c r="S547" s="59"/>
      <c r="T547" s="59"/>
      <c r="U547" s="59"/>
      <c r="V547" s="59"/>
      <c r="W547" s="59"/>
      <c r="X547" s="59"/>
      <c r="Y547" s="59"/>
      <c r="Z547" s="59"/>
    </row>
    <row r="548" spans="1:26" ht="15.75" customHeight="1">
      <c r="A548" s="59"/>
      <c r="B548" s="59"/>
      <c r="C548" s="59"/>
      <c r="D548" s="59"/>
      <c r="E548" s="59"/>
      <c r="F548" s="59"/>
      <c r="G548" s="59"/>
      <c r="H548" s="59"/>
      <c r="I548" s="59"/>
      <c r="J548" s="59"/>
      <c r="K548" s="59"/>
      <c r="L548" s="59"/>
      <c r="M548" s="59"/>
      <c r="N548" s="59"/>
      <c r="O548" s="59"/>
      <c r="P548" s="59"/>
      <c r="Q548" s="59"/>
      <c r="R548" s="59"/>
      <c r="S548" s="59"/>
      <c r="T548" s="59"/>
      <c r="U548" s="59"/>
      <c r="V548" s="59"/>
      <c r="W548" s="59"/>
      <c r="X548" s="59"/>
      <c r="Y548" s="59"/>
      <c r="Z548" s="59"/>
    </row>
    <row r="549" spans="1:26" ht="15.75" customHeight="1">
      <c r="A549" s="59"/>
      <c r="B549" s="59"/>
      <c r="C549" s="59"/>
      <c r="D549" s="59"/>
      <c r="E549" s="59"/>
      <c r="F549" s="59"/>
      <c r="G549" s="59"/>
      <c r="H549" s="59"/>
      <c r="I549" s="59"/>
      <c r="J549" s="59"/>
      <c r="K549" s="59"/>
      <c r="L549" s="59"/>
      <c r="M549" s="59"/>
      <c r="N549" s="59"/>
      <c r="O549" s="59"/>
      <c r="P549" s="59"/>
      <c r="Q549" s="59"/>
      <c r="R549" s="59"/>
      <c r="S549" s="59"/>
      <c r="T549" s="59"/>
      <c r="U549" s="59"/>
      <c r="V549" s="59"/>
      <c r="W549" s="59"/>
      <c r="X549" s="59"/>
      <c r="Y549" s="59"/>
      <c r="Z549" s="59"/>
    </row>
    <row r="550" spans="1:26" ht="15.75" customHeight="1">
      <c r="A550" s="59"/>
      <c r="B550" s="59"/>
      <c r="C550" s="59"/>
      <c r="D550" s="59"/>
      <c r="E550" s="59"/>
      <c r="F550" s="59"/>
      <c r="G550" s="59"/>
      <c r="H550" s="59"/>
      <c r="I550" s="59"/>
      <c r="J550" s="59"/>
      <c r="K550" s="59"/>
      <c r="L550" s="59"/>
      <c r="M550" s="59"/>
      <c r="N550" s="59"/>
      <c r="O550" s="59"/>
      <c r="P550" s="59"/>
      <c r="Q550" s="59"/>
      <c r="R550" s="59"/>
      <c r="S550" s="59"/>
      <c r="T550" s="59"/>
      <c r="U550" s="59"/>
      <c r="V550" s="59"/>
      <c r="W550" s="59"/>
      <c r="X550" s="59"/>
      <c r="Y550" s="59"/>
      <c r="Z550" s="59"/>
    </row>
    <row r="551" spans="1:26" ht="15.75" customHeight="1">
      <c r="A551" s="59"/>
      <c r="B551" s="59"/>
      <c r="C551" s="59"/>
      <c r="D551" s="59"/>
      <c r="E551" s="59"/>
      <c r="F551" s="59"/>
      <c r="G551" s="59"/>
      <c r="H551" s="59"/>
      <c r="I551" s="59"/>
      <c r="J551" s="59"/>
      <c r="K551" s="59"/>
      <c r="L551" s="59"/>
      <c r="M551" s="59"/>
      <c r="N551" s="59"/>
      <c r="O551" s="59"/>
      <c r="P551" s="59"/>
      <c r="Q551" s="59"/>
      <c r="R551" s="59"/>
      <c r="S551" s="59"/>
      <c r="T551" s="59"/>
      <c r="U551" s="59"/>
      <c r="V551" s="59"/>
      <c r="W551" s="59"/>
      <c r="X551" s="59"/>
      <c r="Y551" s="59"/>
      <c r="Z551" s="59"/>
    </row>
    <row r="552" spans="1:26" ht="15.75" customHeight="1">
      <c r="A552" s="59"/>
      <c r="B552" s="59"/>
      <c r="C552" s="59"/>
      <c r="D552" s="59"/>
      <c r="E552" s="59"/>
      <c r="F552" s="59"/>
      <c r="G552" s="59"/>
      <c r="H552" s="59"/>
      <c r="I552" s="59"/>
      <c r="J552" s="59"/>
      <c r="K552" s="59"/>
      <c r="L552" s="59"/>
      <c r="M552" s="59"/>
      <c r="N552" s="59"/>
      <c r="O552" s="59"/>
      <c r="P552" s="59"/>
      <c r="Q552" s="59"/>
      <c r="R552" s="59"/>
      <c r="S552" s="59"/>
      <c r="T552" s="59"/>
      <c r="U552" s="59"/>
      <c r="V552" s="59"/>
      <c r="W552" s="59"/>
      <c r="X552" s="59"/>
      <c r="Y552" s="59"/>
      <c r="Z552" s="59"/>
    </row>
    <row r="553" spans="1:26" ht="15.75" customHeight="1">
      <c r="A553" s="59"/>
      <c r="B553" s="59"/>
      <c r="C553" s="59"/>
      <c r="D553" s="59"/>
      <c r="E553" s="59"/>
      <c r="F553" s="59"/>
      <c r="G553" s="59"/>
      <c r="H553" s="59"/>
      <c r="I553" s="59"/>
      <c r="J553" s="59"/>
      <c r="K553" s="59"/>
      <c r="L553" s="59"/>
      <c r="M553" s="59"/>
      <c r="N553" s="59"/>
      <c r="O553" s="59"/>
      <c r="P553" s="59"/>
      <c r="Q553" s="59"/>
      <c r="R553" s="59"/>
      <c r="S553" s="59"/>
      <c r="T553" s="59"/>
      <c r="U553" s="59"/>
      <c r="V553" s="59"/>
      <c r="W553" s="59"/>
      <c r="X553" s="59"/>
      <c r="Y553" s="59"/>
      <c r="Z553" s="59"/>
    </row>
    <row r="554" spans="1:26" ht="15.75" customHeight="1">
      <c r="A554" s="59"/>
      <c r="B554" s="59"/>
      <c r="C554" s="59"/>
      <c r="D554" s="59"/>
      <c r="E554" s="59"/>
      <c r="F554" s="59"/>
      <c r="G554" s="59"/>
      <c r="H554" s="59"/>
      <c r="I554" s="59"/>
      <c r="J554" s="59"/>
      <c r="K554" s="59"/>
      <c r="L554" s="59"/>
      <c r="M554" s="59"/>
      <c r="N554" s="59"/>
      <c r="O554" s="59"/>
      <c r="P554" s="59"/>
      <c r="Q554" s="59"/>
      <c r="R554" s="59"/>
      <c r="S554" s="59"/>
      <c r="T554" s="59"/>
      <c r="U554" s="59"/>
      <c r="V554" s="59"/>
      <c r="W554" s="59"/>
      <c r="X554" s="59"/>
      <c r="Y554" s="59"/>
      <c r="Z554" s="59"/>
    </row>
    <row r="555" spans="1:26" ht="15.75" customHeight="1">
      <c r="A555" s="59"/>
      <c r="B555" s="59"/>
      <c r="C555" s="59"/>
      <c r="D555" s="59"/>
      <c r="E555" s="59"/>
      <c r="F555" s="59"/>
      <c r="G555" s="59"/>
      <c r="H555" s="59"/>
      <c r="I555" s="59"/>
      <c r="J555" s="59"/>
      <c r="K555" s="59"/>
      <c r="L555" s="59"/>
      <c r="M555" s="59"/>
      <c r="N555" s="59"/>
      <c r="O555" s="59"/>
      <c r="P555" s="59"/>
      <c r="Q555" s="59"/>
      <c r="R555" s="59"/>
      <c r="S555" s="59"/>
      <c r="T555" s="59"/>
      <c r="U555" s="59"/>
      <c r="V555" s="59"/>
      <c r="W555" s="59"/>
      <c r="X555" s="59"/>
      <c r="Y555" s="59"/>
      <c r="Z555" s="59"/>
    </row>
    <row r="556" spans="1:26" ht="15.75" customHeight="1">
      <c r="A556" s="59"/>
      <c r="B556" s="59"/>
      <c r="C556" s="59"/>
      <c r="D556" s="59"/>
      <c r="E556" s="59"/>
      <c r="F556" s="59"/>
      <c r="G556" s="59"/>
      <c r="H556" s="59"/>
      <c r="I556" s="59"/>
      <c r="J556" s="59"/>
      <c r="K556" s="59"/>
      <c r="L556" s="59"/>
      <c r="M556" s="59"/>
      <c r="N556" s="59"/>
      <c r="O556" s="59"/>
      <c r="P556" s="59"/>
      <c r="Q556" s="59"/>
      <c r="R556" s="59"/>
      <c r="S556" s="59"/>
      <c r="T556" s="59"/>
      <c r="U556" s="59"/>
      <c r="V556" s="59"/>
      <c r="W556" s="59"/>
      <c r="X556" s="59"/>
      <c r="Y556" s="59"/>
      <c r="Z556" s="59"/>
    </row>
    <row r="557" spans="1:26" ht="15.75" customHeight="1">
      <c r="A557" s="59"/>
      <c r="B557" s="59"/>
      <c r="C557" s="59"/>
      <c r="D557" s="59"/>
      <c r="E557" s="59"/>
      <c r="F557" s="59"/>
      <c r="G557" s="59"/>
      <c r="H557" s="59"/>
      <c r="I557" s="59"/>
      <c r="J557" s="59"/>
      <c r="K557" s="59"/>
      <c r="L557" s="59"/>
      <c r="M557" s="59"/>
      <c r="N557" s="59"/>
      <c r="O557" s="59"/>
      <c r="P557" s="59"/>
      <c r="Q557" s="59"/>
      <c r="R557" s="59"/>
      <c r="S557" s="59"/>
      <c r="T557" s="59"/>
      <c r="U557" s="59"/>
      <c r="V557" s="59"/>
      <c r="W557" s="59"/>
      <c r="X557" s="59"/>
      <c r="Y557" s="59"/>
      <c r="Z557" s="59"/>
    </row>
    <row r="558" spans="1:26" ht="15.75" customHeight="1">
      <c r="A558" s="59"/>
      <c r="B558" s="59"/>
      <c r="C558" s="59"/>
      <c r="D558" s="59"/>
      <c r="E558" s="59"/>
      <c r="F558" s="59"/>
      <c r="G558" s="59"/>
      <c r="H558" s="59"/>
      <c r="I558" s="59"/>
      <c r="J558" s="59"/>
      <c r="K558" s="59"/>
      <c r="L558" s="59"/>
      <c r="M558" s="59"/>
      <c r="N558" s="59"/>
      <c r="O558" s="59"/>
      <c r="P558" s="59"/>
      <c r="Q558" s="59"/>
      <c r="R558" s="59"/>
      <c r="S558" s="59"/>
      <c r="T558" s="59"/>
      <c r="U558" s="59"/>
      <c r="V558" s="59"/>
      <c r="W558" s="59"/>
      <c r="X558" s="59"/>
      <c r="Y558" s="59"/>
      <c r="Z558" s="59"/>
    </row>
    <row r="559" spans="1:26" ht="15.75" customHeight="1">
      <c r="A559" s="59"/>
      <c r="B559" s="59"/>
      <c r="C559" s="59"/>
      <c r="D559" s="59"/>
      <c r="E559" s="59"/>
      <c r="F559" s="59"/>
      <c r="G559" s="59"/>
      <c r="H559" s="59"/>
      <c r="I559" s="59"/>
      <c r="J559" s="59"/>
      <c r="K559" s="59"/>
      <c r="L559" s="59"/>
      <c r="M559" s="59"/>
      <c r="N559" s="59"/>
      <c r="O559" s="59"/>
      <c r="P559" s="59"/>
      <c r="Q559" s="59"/>
      <c r="R559" s="59"/>
      <c r="S559" s="59"/>
      <c r="T559" s="59"/>
      <c r="U559" s="59"/>
      <c r="V559" s="59"/>
      <c r="W559" s="59"/>
      <c r="X559" s="59"/>
      <c r="Y559" s="59"/>
      <c r="Z559" s="59"/>
    </row>
    <row r="560" spans="1:26" ht="15.75" customHeight="1">
      <c r="A560" s="59"/>
      <c r="B560" s="59"/>
      <c r="C560" s="59"/>
      <c r="D560" s="59"/>
      <c r="E560" s="59"/>
      <c r="F560" s="59"/>
      <c r="G560" s="59"/>
      <c r="H560" s="59"/>
      <c r="I560" s="59"/>
      <c r="J560" s="59"/>
      <c r="K560" s="59"/>
      <c r="L560" s="59"/>
      <c r="M560" s="59"/>
      <c r="N560" s="59"/>
      <c r="O560" s="59"/>
      <c r="P560" s="59"/>
      <c r="Q560" s="59"/>
      <c r="R560" s="59"/>
      <c r="S560" s="59"/>
      <c r="T560" s="59"/>
      <c r="U560" s="59"/>
      <c r="V560" s="59"/>
      <c r="W560" s="59"/>
      <c r="X560" s="59"/>
      <c r="Y560" s="59"/>
      <c r="Z560" s="59"/>
    </row>
    <row r="561" spans="1:26" ht="15.75" customHeight="1">
      <c r="A561" s="59"/>
      <c r="B561" s="59"/>
      <c r="C561" s="59"/>
      <c r="D561" s="59"/>
      <c r="E561" s="59"/>
      <c r="F561" s="59"/>
      <c r="G561" s="59"/>
      <c r="H561" s="59"/>
      <c r="I561" s="59"/>
      <c r="J561" s="59"/>
      <c r="K561" s="59"/>
      <c r="L561" s="59"/>
      <c r="M561" s="59"/>
      <c r="N561" s="59"/>
      <c r="O561" s="59"/>
      <c r="P561" s="59"/>
      <c r="Q561" s="59"/>
      <c r="R561" s="59"/>
      <c r="S561" s="59"/>
      <c r="T561" s="59"/>
      <c r="U561" s="59"/>
      <c r="V561" s="59"/>
      <c r="W561" s="59"/>
      <c r="X561" s="59"/>
      <c r="Y561" s="59"/>
      <c r="Z561" s="59"/>
    </row>
    <row r="562" spans="1:26" ht="15.75" customHeight="1">
      <c r="A562" s="59"/>
      <c r="B562" s="59"/>
      <c r="C562" s="59"/>
      <c r="D562" s="59"/>
      <c r="E562" s="59"/>
      <c r="F562" s="59"/>
      <c r="G562" s="59"/>
      <c r="H562" s="59"/>
      <c r="I562" s="59"/>
      <c r="J562" s="59"/>
      <c r="K562" s="59"/>
      <c r="L562" s="59"/>
      <c r="M562" s="59"/>
      <c r="N562" s="59"/>
      <c r="O562" s="59"/>
      <c r="P562" s="59"/>
      <c r="Q562" s="59"/>
      <c r="R562" s="59"/>
      <c r="S562" s="59"/>
      <c r="T562" s="59"/>
      <c r="U562" s="59"/>
      <c r="V562" s="59"/>
      <c r="W562" s="59"/>
      <c r="X562" s="59"/>
      <c r="Y562" s="59"/>
      <c r="Z562" s="59"/>
    </row>
    <row r="563" spans="1:26" ht="15.75" customHeight="1">
      <c r="A563" s="59"/>
      <c r="B563" s="59"/>
      <c r="C563" s="59"/>
      <c r="D563" s="59"/>
      <c r="E563" s="59"/>
      <c r="F563" s="59"/>
      <c r="G563" s="59"/>
      <c r="H563" s="59"/>
      <c r="I563" s="59"/>
      <c r="J563" s="59"/>
      <c r="K563" s="59"/>
      <c r="L563" s="59"/>
      <c r="M563" s="59"/>
      <c r="N563" s="59"/>
      <c r="O563" s="59"/>
      <c r="P563" s="59"/>
      <c r="Q563" s="59"/>
      <c r="R563" s="59"/>
      <c r="S563" s="59"/>
      <c r="T563" s="59"/>
      <c r="U563" s="59"/>
      <c r="V563" s="59"/>
      <c r="W563" s="59"/>
      <c r="X563" s="59"/>
      <c r="Y563" s="59"/>
      <c r="Z563" s="59"/>
    </row>
    <row r="564" spans="1:26" ht="15.75" customHeight="1">
      <c r="A564" s="59"/>
      <c r="B564" s="59"/>
      <c r="C564" s="59"/>
      <c r="D564" s="59"/>
      <c r="E564" s="59"/>
      <c r="F564" s="59"/>
      <c r="G564" s="59"/>
      <c r="H564" s="59"/>
      <c r="I564" s="59"/>
      <c r="J564" s="59"/>
      <c r="K564" s="59"/>
      <c r="L564" s="59"/>
      <c r="M564" s="59"/>
      <c r="N564" s="59"/>
      <c r="O564" s="59"/>
      <c r="P564" s="59"/>
      <c r="Q564" s="59"/>
      <c r="R564" s="59"/>
      <c r="S564" s="59"/>
      <c r="T564" s="59"/>
      <c r="U564" s="59"/>
      <c r="V564" s="59"/>
      <c r="W564" s="59"/>
      <c r="X564" s="59"/>
      <c r="Y564" s="59"/>
      <c r="Z564" s="59"/>
    </row>
    <row r="565" spans="1:26" ht="15.75" customHeight="1">
      <c r="A565" s="59"/>
      <c r="B565" s="59"/>
      <c r="C565" s="59"/>
      <c r="D565" s="59"/>
      <c r="E565" s="59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9"/>
      <c r="V565" s="59"/>
      <c r="W565" s="59"/>
      <c r="X565" s="59"/>
      <c r="Y565" s="59"/>
      <c r="Z565" s="59"/>
    </row>
    <row r="566" spans="1:26" ht="15.75" customHeight="1">
      <c r="A566" s="59"/>
      <c r="B566" s="59"/>
      <c r="C566" s="59"/>
      <c r="D566" s="59"/>
      <c r="E566" s="59"/>
      <c r="F566" s="59"/>
      <c r="G566" s="59"/>
      <c r="H566" s="59"/>
      <c r="I566" s="59"/>
      <c r="J566" s="59"/>
      <c r="K566" s="59"/>
      <c r="L566" s="59"/>
      <c r="M566" s="59"/>
      <c r="N566" s="59"/>
      <c r="O566" s="59"/>
      <c r="P566" s="59"/>
      <c r="Q566" s="59"/>
      <c r="R566" s="59"/>
      <c r="S566" s="59"/>
      <c r="T566" s="59"/>
      <c r="U566" s="59"/>
      <c r="V566" s="59"/>
      <c r="W566" s="59"/>
      <c r="X566" s="59"/>
      <c r="Y566" s="59"/>
      <c r="Z566" s="59"/>
    </row>
    <row r="567" spans="1:26" ht="15.75" customHeight="1">
      <c r="A567" s="59"/>
      <c r="B567" s="59"/>
      <c r="C567" s="59"/>
      <c r="D567" s="59"/>
      <c r="E567" s="59"/>
      <c r="F567" s="59"/>
      <c r="G567" s="59"/>
      <c r="H567" s="59"/>
      <c r="I567" s="59"/>
      <c r="J567" s="59"/>
      <c r="K567" s="59"/>
      <c r="L567" s="59"/>
      <c r="M567" s="59"/>
      <c r="N567" s="59"/>
      <c r="O567" s="59"/>
      <c r="P567" s="59"/>
      <c r="Q567" s="59"/>
      <c r="R567" s="59"/>
      <c r="S567" s="59"/>
      <c r="T567" s="59"/>
      <c r="U567" s="59"/>
      <c r="V567" s="59"/>
      <c r="W567" s="59"/>
      <c r="X567" s="59"/>
      <c r="Y567" s="59"/>
      <c r="Z567" s="59"/>
    </row>
    <row r="568" spans="1:26" ht="15.75" customHeight="1">
      <c r="A568" s="59"/>
      <c r="B568" s="59"/>
      <c r="C568" s="59"/>
      <c r="D568" s="59"/>
      <c r="E568" s="59"/>
      <c r="F568" s="59"/>
      <c r="G568" s="59"/>
      <c r="H568" s="59"/>
      <c r="I568" s="59"/>
      <c r="J568" s="59"/>
      <c r="K568" s="59"/>
      <c r="L568" s="59"/>
      <c r="M568" s="59"/>
      <c r="N568" s="59"/>
      <c r="O568" s="59"/>
      <c r="P568" s="59"/>
      <c r="Q568" s="59"/>
      <c r="R568" s="59"/>
      <c r="S568" s="59"/>
      <c r="T568" s="59"/>
      <c r="U568" s="59"/>
      <c r="V568" s="59"/>
      <c r="W568" s="59"/>
      <c r="X568" s="59"/>
      <c r="Y568" s="59"/>
      <c r="Z568" s="59"/>
    </row>
    <row r="569" spans="1:26" ht="15.75" customHeight="1">
      <c r="A569" s="59"/>
      <c r="B569" s="59"/>
      <c r="C569" s="59"/>
      <c r="D569" s="59"/>
      <c r="E569" s="59"/>
      <c r="F569" s="59"/>
      <c r="G569" s="59"/>
      <c r="H569" s="59"/>
      <c r="I569" s="59"/>
      <c r="J569" s="59"/>
      <c r="K569" s="59"/>
      <c r="L569" s="59"/>
      <c r="M569" s="59"/>
      <c r="N569" s="59"/>
      <c r="O569" s="59"/>
      <c r="P569" s="59"/>
      <c r="Q569" s="59"/>
      <c r="R569" s="59"/>
      <c r="S569" s="59"/>
      <c r="T569" s="59"/>
      <c r="U569" s="59"/>
      <c r="V569" s="59"/>
      <c r="W569" s="59"/>
      <c r="X569" s="59"/>
      <c r="Y569" s="59"/>
      <c r="Z569" s="59"/>
    </row>
    <row r="570" spans="1:26" ht="15.75" customHeight="1">
      <c r="A570" s="59"/>
      <c r="B570" s="59"/>
      <c r="C570" s="59"/>
      <c r="D570" s="59"/>
      <c r="E570" s="59"/>
      <c r="F570" s="59"/>
      <c r="G570" s="59"/>
      <c r="H570" s="59"/>
      <c r="I570" s="59"/>
      <c r="J570" s="59"/>
      <c r="K570" s="59"/>
      <c r="L570" s="59"/>
      <c r="M570" s="59"/>
      <c r="N570" s="59"/>
      <c r="O570" s="59"/>
      <c r="P570" s="59"/>
      <c r="Q570" s="59"/>
      <c r="R570" s="59"/>
      <c r="S570" s="59"/>
      <c r="T570" s="59"/>
      <c r="U570" s="59"/>
      <c r="V570" s="59"/>
      <c r="W570" s="59"/>
      <c r="X570" s="59"/>
      <c r="Y570" s="59"/>
      <c r="Z570" s="59"/>
    </row>
    <row r="571" spans="1:26" ht="15.75" customHeight="1">
      <c r="A571" s="59"/>
      <c r="B571" s="59"/>
      <c r="C571" s="59"/>
      <c r="D571" s="59"/>
      <c r="E571" s="59"/>
      <c r="F571" s="59"/>
      <c r="G571" s="59"/>
      <c r="H571" s="59"/>
      <c r="I571" s="59"/>
      <c r="J571" s="59"/>
      <c r="K571" s="59"/>
      <c r="L571" s="59"/>
      <c r="M571" s="59"/>
      <c r="N571" s="59"/>
      <c r="O571" s="59"/>
      <c r="P571" s="59"/>
      <c r="Q571" s="59"/>
      <c r="R571" s="59"/>
      <c r="S571" s="59"/>
      <c r="T571" s="59"/>
      <c r="U571" s="59"/>
      <c r="V571" s="59"/>
      <c r="W571" s="59"/>
      <c r="X571" s="59"/>
      <c r="Y571" s="59"/>
      <c r="Z571" s="59"/>
    </row>
    <row r="572" spans="1:26" ht="15.75" customHeight="1">
      <c r="A572" s="59"/>
      <c r="B572" s="59"/>
      <c r="C572" s="59"/>
      <c r="D572" s="59"/>
      <c r="E572" s="59"/>
      <c r="F572" s="59"/>
      <c r="G572" s="59"/>
      <c r="H572" s="59"/>
      <c r="I572" s="59"/>
      <c r="J572" s="59"/>
      <c r="K572" s="59"/>
      <c r="L572" s="59"/>
      <c r="M572" s="59"/>
      <c r="N572" s="59"/>
      <c r="O572" s="59"/>
      <c r="P572" s="59"/>
      <c r="Q572" s="59"/>
      <c r="R572" s="59"/>
      <c r="S572" s="59"/>
      <c r="T572" s="59"/>
      <c r="U572" s="59"/>
      <c r="V572" s="59"/>
      <c r="W572" s="59"/>
      <c r="X572" s="59"/>
      <c r="Y572" s="59"/>
      <c r="Z572" s="59"/>
    </row>
    <row r="573" spans="1:26" ht="15.75" customHeight="1">
      <c r="A573" s="59"/>
      <c r="B573" s="59"/>
      <c r="C573" s="59"/>
      <c r="D573" s="59"/>
      <c r="E573" s="59"/>
      <c r="F573" s="59"/>
      <c r="G573" s="59"/>
      <c r="H573" s="59"/>
      <c r="I573" s="59"/>
      <c r="J573" s="59"/>
      <c r="K573" s="59"/>
      <c r="L573" s="59"/>
      <c r="M573" s="59"/>
      <c r="N573" s="59"/>
      <c r="O573" s="59"/>
      <c r="P573" s="59"/>
      <c r="Q573" s="59"/>
      <c r="R573" s="59"/>
      <c r="S573" s="59"/>
      <c r="T573" s="59"/>
      <c r="U573" s="59"/>
      <c r="V573" s="59"/>
      <c r="W573" s="59"/>
      <c r="X573" s="59"/>
      <c r="Y573" s="59"/>
      <c r="Z573" s="59"/>
    </row>
    <row r="574" spans="1:26" ht="15.75" customHeight="1">
      <c r="A574" s="59"/>
      <c r="B574" s="59"/>
      <c r="C574" s="59"/>
      <c r="D574" s="59"/>
      <c r="E574" s="59"/>
      <c r="F574" s="59"/>
      <c r="G574" s="59"/>
      <c r="H574" s="59"/>
      <c r="I574" s="59"/>
      <c r="J574" s="59"/>
      <c r="K574" s="59"/>
      <c r="L574" s="59"/>
      <c r="M574" s="59"/>
      <c r="N574" s="59"/>
      <c r="O574" s="59"/>
      <c r="P574" s="59"/>
      <c r="Q574" s="59"/>
      <c r="R574" s="59"/>
      <c r="S574" s="59"/>
      <c r="T574" s="59"/>
      <c r="U574" s="59"/>
      <c r="V574" s="59"/>
      <c r="W574" s="59"/>
      <c r="X574" s="59"/>
      <c r="Y574" s="59"/>
      <c r="Z574" s="59"/>
    </row>
    <row r="575" spans="1:26" ht="15.75" customHeight="1">
      <c r="A575" s="59"/>
      <c r="B575" s="59"/>
      <c r="C575" s="59"/>
      <c r="D575" s="59"/>
      <c r="E575" s="59"/>
      <c r="F575" s="59"/>
      <c r="G575" s="59"/>
      <c r="H575" s="59"/>
      <c r="I575" s="59"/>
      <c r="J575" s="59"/>
      <c r="K575" s="59"/>
      <c r="L575" s="59"/>
      <c r="M575" s="59"/>
      <c r="N575" s="59"/>
      <c r="O575" s="59"/>
      <c r="P575" s="59"/>
      <c r="Q575" s="59"/>
      <c r="R575" s="59"/>
      <c r="S575" s="59"/>
      <c r="T575" s="59"/>
      <c r="U575" s="59"/>
      <c r="V575" s="59"/>
      <c r="W575" s="59"/>
      <c r="X575" s="59"/>
      <c r="Y575" s="59"/>
      <c r="Z575" s="59"/>
    </row>
    <row r="576" spans="1:26" ht="15.75" customHeight="1">
      <c r="A576" s="59"/>
      <c r="B576" s="59"/>
      <c r="C576" s="59"/>
      <c r="D576" s="59"/>
      <c r="E576" s="59"/>
      <c r="F576" s="59"/>
      <c r="G576" s="59"/>
      <c r="H576" s="59"/>
      <c r="I576" s="59"/>
      <c r="J576" s="59"/>
      <c r="K576" s="59"/>
      <c r="L576" s="59"/>
      <c r="M576" s="59"/>
      <c r="N576" s="59"/>
      <c r="O576" s="59"/>
      <c r="P576" s="59"/>
      <c r="Q576" s="59"/>
      <c r="R576" s="59"/>
      <c r="S576" s="59"/>
      <c r="T576" s="59"/>
      <c r="U576" s="59"/>
      <c r="V576" s="59"/>
      <c r="W576" s="59"/>
      <c r="X576" s="59"/>
      <c r="Y576" s="59"/>
      <c r="Z576" s="59"/>
    </row>
    <row r="577" spans="1:26" ht="15.75" customHeight="1">
      <c r="A577" s="59"/>
      <c r="B577" s="59"/>
      <c r="C577" s="59"/>
      <c r="D577" s="59"/>
      <c r="E577" s="59"/>
      <c r="F577" s="59"/>
      <c r="G577" s="59"/>
      <c r="H577" s="59"/>
      <c r="I577" s="59"/>
      <c r="J577" s="59"/>
      <c r="K577" s="59"/>
      <c r="L577" s="59"/>
      <c r="M577" s="59"/>
      <c r="N577" s="59"/>
      <c r="O577" s="59"/>
      <c r="P577" s="59"/>
      <c r="Q577" s="59"/>
      <c r="R577" s="59"/>
      <c r="S577" s="59"/>
      <c r="T577" s="59"/>
      <c r="U577" s="59"/>
      <c r="V577" s="59"/>
      <c r="W577" s="59"/>
      <c r="X577" s="59"/>
      <c r="Y577" s="59"/>
      <c r="Z577" s="59"/>
    </row>
    <row r="578" spans="1:26" ht="15.75" customHeight="1">
      <c r="A578" s="59"/>
      <c r="B578" s="59"/>
      <c r="C578" s="59"/>
      <c r="D578" s="59"/>
      <c r="E578" s="59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9"/>
      <c r="V578" s="59"/>
      <c r="W578" s="59"/>
      <c r="X578" s="59"/>
      <c r="Y578" s="59"/>
      <c r="Z578" s="59"/>
    </row>
    <row r="579" spans="1:26" ht="15.75" customHeight="1">
      <c r="A579" s="59"/>
      <c r="B579" s="59"/>
      <c r="C579" s="59"/>
      <c r="D579" s="59"/>
      <c r="E579" s="59"/>
      <c r="F579" s="59"/>
      <c r="G579" s="59"/>
      <c r="H579" s="59"/>
      <c r="I579" s="59"/>
      <c r="J579" s="59"/>
      <c r="K579" s="59"/>
      <c r="L579" s="59"/>
      <c r="M579" s="59"/>
      <c r="N579" s="59"/>
      <c r="O579" s="59"/>
      <c r="P579" s="59"/>
      <c r="Q579" s="59"/>
      <c r="R579" s="59"/>
      <c r="S579" s="59"/>
      <c r="T579" s="59"/>
      <c r="U579" s="59"/>
      <c r="V579" s="59"/>
      <c r="W579" s="59"/>
      <c r="X579" s="59"/>
      <c r="Y579" s="59"/>
      <c r="Z579" s="59"/>
    </row>
    <row r="580" spans="1:26" ht="15.75" customHeight="1">
      <c r="A580" s="59"/>
      <c r="B580" s="59"/>
      <c r="C580" s="59"/>
      <c r="D580" s="59"/>
      <c r="E580" s="59"/>
      <c r="F580" s="59"/>
      <c r="G580" s="59"/>
      <c r="H580" s="59"/>
      <c r="I580" s="59"/>
      <c r="J580" s="59"/>
      <c r="K580" s="59"/>
      <c r="L580" s="59"/>
      <c r="M580" s="59"/>
      <c r="N580" s="59"/>
      <c r="O580" s="59"/>
      <c r="P580" s="59"/>
      <c r="Q580" s="59"/>
      <c r="R580" s="59"/>
      <c r="S580" s="59"/>
      <c r="T580" s="59"/>
      <c r="U580" s="59"/>
      <c r="V580" s="59"/>
      <c r="W580" s="59"/>
      <c r="X580" s="59"/>
      <c r="Y580" s="59"/>
      <c r="Z580" s="59"/>
    </row>
    <row r="581" spans="1:26" ht="15.75" customHeight="1">
      <c r="A581" s="59"/>
      <c r="B581" s="59"/>
      <c r="C581" s="59"/>
      <c r="D581" s="59"/>
      <c r="E581" s="59"/>
      <c r="F581" s="59"/>
      <c r="G581" s="59"/>
      <c r="H581" s="59"/>
      <c r="I581" s="59"/>
      <c r="J581" s="59"/>
      <c r="K581" s="59"/>
      <c r="L581" s="59"/>
      <c r="M581" s="59"/>
      <c r="N581" s="59"/>
      <c r="O581" s="59"/>
      <c r="P581" s="59"/>
      <c r="Q581" s="59"/>
      <c r="R581" s="59"/>
      <c r="S581" s="59"/>
      <c r="T581" s="59"/>
      <c r="U581" s="59"/>
      <c r="V581" s="59"/>
      <c r="W581" s="59"/>
      <c r="X581" s="59"/>
      <c r="Y581" s="59"/>
      <c r="Z581" s="59"/>
    </row>
    <row r="582" spans="1:26" ht="15.75" customHeight="1">
      <c r="A582" s="59"/>
      <c r="B582" s="59"/>
      <c r="C582" s="59"/>
      <c r="D582" s="59"/>
      <c r="E582" s="59"/>
      <c r="F582" s="59"/>
      <c r="G582" s="59"/>
      <c r="H582" s="59"/>
      <c r="I582" s="59"/>
      <c r="J582" s="59"/>
      <c r="K582" s="59"/>
      <c r="L582" s="59"/>
      <c r="M582" s="59"/>
      <c r="N582" s="59"/>
      <c r="O582" s="59"/>
      <c r="P582" s="59"/>
      <c r="Q582" s="59"/>
      <c r="R582" s="59"/>
      <c r="S582" s="59"/>
      <c r="T582" s="59"/>
      <c r="U582" s="59"/>
      <c r="V582" s="59"/>
      <c r="W582" s="59"/>
      <c r="X582" s="59"/>
      <c r="Y582" s="59"/>
      <c r="Z582" s="59"/>
    </row>
    <row r="583" spans="1:26" ht="15.75" customHeight="1">
      <c r="A583" s="59"/>
      <c r="B583" s="59"/>
      <c r="C583" s="59"/>
      <c r="D583" s="59"/>
      <c r="E583" s="59"/>
      <c r="F583" s="59"/>
      <c r="G583" s="59"/>
      <c r="H583" s="59"/>
      <c r="I583" s="59"/>
      <c r="J583" s="59"/>
      <c r="K583" s="59"/>
      <c r="L583" s="59"/>
      <c r="M583" s="59"/>
      <c r="N583" s="59"/>
      <c r="O583" s="59"/>
      <c r="P583" s="59"/>
      <c r="Q583" s="59"/>
      <c r="R583" s="59"/>
      <c r="S583" s="59"/>
      <c r="T583" s="59"/>
      <c r="U583" s="59"/>
      <c r="V583" s="59"/>
      <c r="W583" s="59"/>
      <c r="X583" s="59"/>
      <c r="Y583" s="59"/>
      <c r="Z583" s="59"/>
    </row>
    <row r="584" spans="1:26" ht="15.75" customHeight="1">
      <c r="A584" s="59"/>
      <c r="B584" s="59"/>
      <c r="C584" s="59"/>
      <c r="D584" s="59"/>
      <c r="E584" s="59"/>
      <c r="F584" s="59"/>
      <c r="G584" s="59"/>
      <c r="H584" s="59"/>
      <c r="I584" s="59"/>
      <c r="J584" s="59"/>
      <c r="K584" s="59"/>
      <c r="L584" s="59"/>
      <c r="M584" s="59"/>
      <c r="N584" s="59"/>
      <c r="O584" s="59"/>
      <c r="P584" s="59"/>
      <c r="Q584" s="59"/>
      <c r="R584" s="59"/>
      <c r="S584" s="59"/>
      <c r="T584" s="59"/>
      <c r="U584" s="59"/>
      <c r="V584" s="59"/>
      <c r="W584" s="59"/>
      <c r="X584" s="59"/>
      <c r="Y584" s="59"/>
      <c r="Z584" s="59"/>
    </row>
    <row r="585" spans="1:26" ht="15.75" customHeight="1">
      <c r="A585" s="59"/>
      <c r="B585" s="59"/>
      <c r="C585" s="59"/>
      <c r="D585" s="59"/>
      <c r="E585" s="59"/>
      <c r="F585" s="59"/>
      <c r="G585" s="59"/>
      <c r="H585" s="59"/>
      <c r="I585" s="59"/>
      <c r="J585" s="59"/>
      <c r="K585" s="59"/>
      <c r="L585" s="59"/>
      <c r="M585" s="59"/>
      <c r="N585" s="59"/>
      <c r="O585" s="59"/>
      <c r="P585" s="59"/>
      <c r="Q585" s="59"/>
      <c r="R585" s="59"/>
      <c r="S585" s="59"/>
      <c r="T585" s="59"/>
      <c r="U585" s="59"/>
      <c r="V585" s="59"/>
      <c r="W585" s="59"/>
      <c r="X585" s="59"/>
      <c r="Y585" s="59"/>
      <c r="Z585" s="59"/>
    </row>
    <row r="586" spans="1:26" ht="15.75" customHeight="1">
      <c r="A586" s="59"/>
      <c r="B586" s="59"/>
      <c r="C586" s="59"/>
      <c r="D586" s="59"/>
      <c r="E586" s="59"/>
      <c r="F586" s="59"/>
      <c r="G586" s="59"/>
      <c r="H586" s="59"/>
      <c r="I586" s="59"/>
      <c r="J586" s="59"/>
      <c r="K586" s="59"/>
      <c r="L586" s="59"/>
      <c r="M586" s="59"/>
      <c r="N586" s="59"/>
      <c r="O586" s="59"/>
      <c r="P586" s="59"/>
      <c r="Q586" s="59"/>
      <c r="R586" s="59"/>
      <c r="S586" s="59"/>
      <c r="T586" s="59"/>
      <c r="U586" s="59"/>
      <c r="V586" s="59"/>
      <c r="W586" s="59"/>
      <c r="X586" s="59"/>
      <c r="Y586" s="59"/>
      <c r="Z586" s="59"/>
    </row>
    <row r="587" spans="1:26" ht="15.75" customHeight="1">
      <c r="A587" s="59"/>
      <c r="B587" s="59"/>
      <c r="C587" s="59"/>
      <c r="D587" s="59"/>
      <c r="E587" s="59"/>
      <c r="F587" s="59"/>
      <c r="G587" s="59"/>
      <c r="H587" s="59"/>
      <c r="I587" s="59"/>
      <c r="J587" s="59"/>
      <c r="K587" s="59"/>
      <c r="L587" s="59"/>
      <c r="M587" s="59"/>
      <c r="N587" s="59"/>
      <c r="O587" s="59"/>
      <c r="P587" s="59"/>
      <c r="Q587" s="59"/>
      <c r="R587" s="59"/>
      <c r="S587" s="59"/>
      <c r="T587" s="59"/>
      <c r="U587" s="59"/>
      <c r="V587" s="59"/>
      <c r="W587" s="59"/>
      <c r="X587" s="59"/>
      <c r="Y587" s="59"/>
      <c r="Z587" s="59"/>
    </row>
    <row r="588" spans="1:26" ht="15.75" customHeight="1">
      <c r="A588" s="59"/>
      <c r="B588" s="59"/>
      <c r="C588" s="59"/>
      <c r="D588" s="59"/>
      <c r="E588" s="59"/>
      <c r="F588" s="59"/>
      <c r="G588" s="59"/>
      <c r="H588" s="59"/>
      <c r="I588" s="59"/>
      <c r="J588" s="59"/>
      <c r="K588" s="59"/>
      <c r="L588" s="59"/>
      <c r="M588" s="59"/>
      <c r="N588" s="59"/>
      <c r="O588" s="59"/>
      <c r="P588" s="59"/>
      <c r="Q588" s="59"/>
      <c r="R588" s="59"/>
      <c r="S588" s="59"/>
      <c r="T588" s="59"/>
      <c r="U588" s="59"/>
      <c r="V588" s="59"/>
      <c r="W588" s="59"/>
      <c r="X588" s="59"/>
      <c r="Y588" s="59"/>
      <c r="Z588" s="59"/>
    </row>
    <row r="589" spans="1:26" ht="15.75" customHeight="1">
      <c r="A589" s="59"/>
      <c r="B589" s="59"/>
      <c r="C589" s="59"/>
      <c r="D589" s="59"/>
      <c r="E589" s="59"/>
      <c r="F589" s="59"/>
      <c r="G589" s="59"/>
      <c r="H589" s="59"/>
      <c r="I589" s="59"/>
      <c r="J589" s="59"/>
      <c r="K589" s="59"/>
      <c r="L589" s="59"/>
      <c r="M589" s="59"/>
      <c r="N589" s="59"/>
      <c r="O589" s="59"/>
      <c r="P589" s="59"/>
      <c r="Q589" s="59"/>
      <c r="R589" s="59"/>
      <c r="S589" s="59"/>
      <c r="T589" s="59"/>
      <c r="U589" s="59"/>
      <c r="V589" s="59"/>
      <c r="W589" s="59"/>
      <c r="X589" s="59"/>
      <c r="Y589" s="59"/>
      <c r="Z589" s="59"/>
    </row>
    <row r="590" spans="1:26" ht="15.75" customHeight="1">
      <c r="A590" s="59"/>
      <c r="B590" s="59"/>
      <c r="C590" s="59"/>
      <c r="D590" s="59"/>
      <c r="E590" s="59"/>
      <c r="F590" s="59"/>
      <c r="G590" s="59"/>
      <c r="H590" s="59"/>
      <c r="I590" s="59"/>
      <c r="J590" s="59"/>
      <c r="K590" s="59"/>
      <c r="L590" s="59"/>
      <c r="M590" s="59"/>
      <c r="N590" s="59"/>
      <c r="O590" s="59"/>
      <c r="P590" s="59"/>
      <c r="Q590" s="59"/>
      <c r="R590" s="59"/>
      <c r="S590" s="59"/>
      <c r="T590" s="59"/>
      <c r="U590" s="59"/>
      <c r="V590" s="59"/>
      <c r="W590" s="59"/>
      <c r="X590" s="59"/>
      <c r="Y590" s="59"/>
      <c r="Z590" s="59"/>
    </row>
    <row r="591" spans="1:26" ht="15.75" customHeight="1">
      <c r="A591" s="59"/>
      <c r="B591" s="59"/>
      <c r="C591" s="59"/>
      <c r="D591" s="59"/>
      <c r="E591" s="59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9"/>
      <c r="V591" s="59"/>
      <c r="W591" s="59"/>
      <c r="X591" s="59"/>
      <c r="Y591" s="59"/>
      <c r="Z591" s="59"/>
    </row>
    <row r="592" spans="1:26" ht="15.75" customHeight="1">
      <c r="A592" s="59"/>
      <c r="B592" s="59"/>
      <c r="C592" s="59"/>
      <c r="D592" s="59"/>
      <c r="E592" s="59"/>
      <c r="F592" s="59"/>
      <c r="G592" s="59"/>
      <c r="H592" s="59"/>
      <c r="I592" s="59"/>
      <c r="J592" s="59"/>
      <c r="K592" s="59"/>
      <c r="L592" s="59"/>
      <c r="M592" s="59"/>
      <c r="N592" s="59"/>
      <c r="O592" s="59"/>
      <c r="P592" s="59"/>
      <c r="Q592" s="59"/>
      <c r="R592" s="59"/>
      <c r="S592" s="59"/>
      <c r="T592" s="59"/>
      <c r="U592" s="59"/>
      <c r="V592" s="59"/>
      <c r="W592" s="59"/>
      <c r="X592" s="59"/>
      <c r="Y592" s="59"/>
      <c r="Z592" s="59"/>
    </row>
    <row r="593" spans="1:26" ht="15.75" customHeight="1">
      <c r="A593" s="59"/>
      <c r="B593" s="59"/>
      <c r="C593" s="59"/>
      <c r="D593" s="59"/>
      <c r="E593" s="59"/>
      <c r="F593" s="59"/>
      <c r="G593" s="59"/>
      <c r="H593" s="59"/>
      <c r="I593" s="59"/>
      <c r="J593" s="59"/>
      <c r="K593" s="59"/>
      <c r="L593" s="59"/>
      <c r="M593" s="59"/>
      <c r="N593" s="59"/>
      <c r="O593" s="59"/>
      <c r="P593" s="59"/>
      <c r="Q593" s="59"/>
      <c r="R593" s="59"/>
      <c r="S593" s="59"/>
      <c r="T593" s="59"/>
      <c r="U593" s="59"/>
      <c r="V593" s="59"/>
      <c r="W593" s="59"/>
      <c r="X593" s="59"/>
      <c r="Y593" s="59"/>
      <c r="Z593" s="59"/>
    </row>
    <row r="594" spans="1:26" ht="15.75" customHeight="1">
      <c r="A594" s="59"/>
      <c r="B594" s="59"/>
      <c r="C594" s="59"/>
      <c r="D594" s="59"/>
      <c r="E594" s="59"/>
      <c r="F594" s="59"/>
      <c r="G594" s="59"/>
      <c r="H594" s="59"/>
      <c r="I594" s="59"/>
      <c r="J594" s="59"/>
      <c r="K594" s="59"/>
      <c r="L594" s="59"/>
      <c r="M594" s="59"/>
      <c r="N594" s="59"/>
      <c r="O594" s="59"/>
      <c r="P594" s="59"/>
      <c r="Q594" s="59"/>
      <c r="R594" s="59"/>
      <c r="S594" s="59"/>
      <c r="T594" s="59"/>
      <c r="U594" s="59"/>
      <c r="V594" s="59"/>
      <c r="W594" s="59"/>
      <c r="X594" s="59"/>
      <c r="Y594" s="59"/>
      <c r="Z594" s="59"/>
    </row>
    <row r="595" spans="1:26" ht="15.75" customHeight="1">
      <c r="A595" s="59"/>
      <c r="B595" s="59"/>
      <c r="C595" s="59"/>
      <c r="D595" s="59"/>
      <c r="E595" s="59"/>
      <c r="F595" s="59"/>
      <c r="G595" s="59"/>
      <c r="H595" s="59"/>
      <c r="I595" s="59"/>
      <c r="J595" s="59"/>
      <c r="K595" s="59"/>
      <c r="L595" s="59"/>
      <c r="M595" s="59"/>
      <c r="N595" s="59"/>
      <c r="O595" s="59"/>
      <c r="P595" s="59"/>
      <c r="Q595" s="59"/>
      <c r="R595" s="59"/>
      <c r="S595" s="59"/>
      <c r="T595" s="59"/>
      <c r="U595" s="59"/>
      <c r="V595" s="59"/>
      <c r="W595" s="59"/>
      <c r="X595" s="59"/>
      <c r="Y595" s="59"/>
      <c r="Z595" s="59"/>
    </row>
    <row r="596" spans="1:26" ht="15.75" customHeight="1">
      <c r="A596" s="59"/>
      <c r="B596" s="59"/>
      <c r="C596" s="59"/>
      <c r="D596" s="59"/>
      <c r="E596" s="59"/>
      <c r="F596" s="59"/>
      <c r="G596" s="59"/>
      <c r="H596" s="59"/>
      <c r="I596" s="59"/>
      <c r="J596" s="59"/>
      <c r="K596" s="59"/>
      <c r="L596" s="59"/>
      <c r="M596" s="59"/>
      <c r="N596" s="59"/>
      <c r="O596" s="59"/>
      <c r="P596" s="59"/>
      <c r="Q596" s="59"/>
      <c r="R596" s="59"/>
      <c r="S596" s="59"/>
      <c r="T596" s="59"/>
      <c r="U596" s="59"/>
      <c r="V596" s="59"/>
      <c r="W596" s="59"/>
      <c r="X596" s="59"/>
      <c r="Y596" s="59"/>
      <c r="Z596" s="59"/>
    </row>
    <row r="597" spans="1:26" ht="15.75" customHeight="1">
      <c r="A597" s="59"/>
      <c r="B597" s="59"/>
      <c r="C597" s="59"/>
      <c r="D597" s="59"/>
      <c r="E597" s="59"/>
      <c r="F597" s="59"/>
      <c r="G597" s="59"/>
      <c r="H597" s="59"/>
      <c r="I597" s="59"/>
      <c r="J597" s="59"/>
      <c r="K597" s="59"/>
      <c r="L597" s="59"/>
      <c r="M597" s="59"/>
      <c r="N597" s="59"/>
      <c r="O597" s="59"/>
      <c r="P597" s="59"/>
      <c r="Q597" s="59"/>
      <c r="R597" s="59"/>
      <c r="S597" s="59"/>
      <c r="T597" s="59"/>
      <c r="U597" s="59"/>
      <c r="V597" s="59"/>
      <c r="W597" s="59"/>
      <c r="X597" s="59"/>
      <c r="Y597" s="59"/>
      <c r="Z597" s="59"/>
    </row>
    <row r="598" spans="1:26" ht="15.75" customHeight="1">
      <c r="A598" s="59"/>
      <c r="B598" s="59"/>
      <c r="C598" s="59"/>
      <c r="D598" s="59"/>
      <c r="E598" s="59"/>
      <c r="F598" s="59"/>
      <c r="G598" s="59"/>
      <c r="H598" s="59"/>
      <c r="I598" s="59"/>
      <c r="J598" s="59"/>
      <c r="K598" s="59"/>
      <c r="L598" s="59"/>
      <c r="M598" s="59"/>
      <c r="N598" s="59"/>
      <c r="O598" s="59"/>
      <c r="P598" s="59"/>
      <c r="Q598" s="59"/>
      <c r="R598" s="59"/>
      <c r="S598" s="59"/>
      <c r="T598" s="59"/>
      <c r="U598" s="59"/>
      <c r="V598" s="59"/>
      <c r="W598" s="59"/>
      <c r="X598" s="59"/>
      <c r="Y598" s="59"/>
      <c r="Z598" s="59"/>
    </row>
    <row r="599" spans="1:26" ht="15.75" customHeight="1">
      <c r="A599" s="59"/>
      <c r="B599" s="59"/>
      <c r="C599" s="59"/>
      <c r="D599" s="59"/>
      <c r="E599" s="59"/>
      <c r="F599" s="59"/>
      <c r="G599" s="59"/>
      <c r="H599" s="59"/>
      <c r="I599" s="59"/>
      <c r="J599" s="59"/>
      <c r="K599" s="59"/>
      <c r="L599" s="59"/>
      <c r="M599" s="59"/>
      <c r="N599" s="59"/>
      <c r="O599" s="59"/>
      <c r="P599" s="59"/>
      <c r="Q599" s="59"/>
      <c r="R599" s="59"/>
      <c r="S599" s="59"/>
      <c r="T599" s="59"/>
      <c r="U599" s="59"/>
      <c r="V599" s="59"/>
      <c r="W599" s="59"/>
      <c r="X599" s="59"/>
      <c r="Y599" s="59"/>
      <c r="Z599" s="59"/>
    </row>
    <row r="600" spans="1:26" ht="15.75" customHeight="1">
      <c r="A600" s="59"/>
      <c r="B600" s="59"/>
      <c r="C600" s="59"/>
      <c r="D600" s="59"/>
      <c r="E600" s="59"/>
      <c r="F600" s="59"/>
      <c r="G600" s="59"/>
      <c r="H600" s="59"/>
      <c r="I600" s="59"/>
      <c r="J600" s="59"/>
      <c r="K600" s="59"/>
      <c r="L600" s="59"/>
      <c r="M600" s="59"/>
      <c r="N600" s="59"/>
      <c r="O600" s="59"/>
      <c r="P600" s="59"/>
      <c r="Q600" s="59"/>
      <c r="R600" s="59"/>
      <c r="S600" s="59"/>
      <c r="T600" s="59"/>
      <c r="U600" s="59"/>
      <c r="V600" s="59"/>
      <c r="W600" s="59"/>
      <c r="X600" s="59"/>
      <c r="Y600" s="59"/>
      <c r="Z600" s="59"/>
    </row>
    <row r="601" spans="1:26" ht="15.75" customHeight="1">
      <c r="A601" s="59"/>
      <c r="B601" s="59"/>
      <c r="C601" s="59"/>
      <c r="D601" s="59"/>
      <c r="E601" s="59"/>
      <c r="F601" s="59"/>
      <c r="G601" s="59"/>
      <c r="H601" s="59"/>
      <c r="I601" s="59"/>
      <c r="J601" s="59"/>
      <c r="K601" s="59"/>
      <c r="L601" s="59"/>
      <c r="M601" s="59"/>
      <c r="N601" s="59"/>
      <c r="O601" s="59"/>
      <c r="P601" s="59"/>
      <c r="Q601" s="59"/>
      <c r="R601" s="59"/>
      <c r="S601" s="59"/>
      <c r="T601" s="59"/>
      <c r="U601" s="59"/>
      <c r="V601" s="59"/>
      <c r="W601" s="59"/>
      <c r="X601" s="59"/>
      <c r="Y601" s="59"/>
      <c r="Z601" s="59"/>
    </row>
    <row r="602" spans="1:26" ht="15.75" customHeight="1">
      <c r="A602" s="59"/>
      <c r="B602" s="59"/>
      <c r="C602" s="59"/>
      <c r="D602" s="59"/>
      <c r="E602" s="59"/>
      <c r="F602" s="59"/>
      <c r="G602" s="59"/>
      <c r="H602" s="59"/>
      <c r="I602" s="59"/>
      <c r="J602" s="59"/>
      <c r="K602" s="59"/>
      <c r="L602" s="59"/>
      <c r="M602" s="59"/>
      <c r="N602" s="59"/>
      <c r="O602" s="59"/>
      <c r="P602" s="59"/>
      <c r="Q602" s="59"/>
      <c r="R602" s="59"/>
      <c r="S602" s="59"/>
      <c r="T602" s="59"/>
      <c r="U602" s="59"/>
      <c r="V602" s="59"/>
      <c r="W602" s="59"/>
      <c r="X602" s="59"/>
      <c r="Y602" s="59"/>
      <c r="Z602" s="59"/>
    </row>
    <row r="603" spans="1:26" ht="15.75" customHeight="1">
      <c r="A603" s="59"/>
      <c r="B603" s="59"/>
      <c r="C603" s="59"/>
      <c r="D603" s="59"/>
      <c r="E603" s="59"/>
      <c r="F603" s="59"/>
      <c r="G603" s="59"/>
      <c r="H603" s="59"/>
      <c r="I603" s="59"/>
      <c r="J603" s="59"/>
      <c r="K603" s="59"/>
      <c r="L603" s="59"/>
      <c r="M603" s="59"/>
      <c r="N603" s="59"/>
      <c r="O603" s="59"/>
      <c r="P603" s="59"/>
      <c r="Q603" s="59"/>
      <c r="R603" s="59"/>
      <c r="S603" s="59"/>
      <c r="T603" s="59"/>
      <c r="U603" s="59"/>
      <c r="V603" s="59"/>
      <c r="W603" s="59"/>
      <c r="X603" s="59"/>
      <c r="Y603" s="59"/>
      <c r="Z603" s="59"/>
    </row>
    <row r="604" spans="1:26" ht="15.75" customHeight="1">
      <c r="A604" s="59"/>
      <c r="B604" s="59"/>
      <c r="C604" s="59"/>
      <c r="D604" s="59"/>
      <c r="E604" s="59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9"/>
      <c r="V604" s="59"/>
      <c r="W604" s="59"/>
      <c r="X604" s="59"/>
      <c r="Y604" s="59"/>
      <c r="Z604" s="59"/>
    </row>
    <row r="605" spans="1:26" ht="15.75" customHeight="1">
      <c r="A605" s="59"/>
      <c r="B605" s="59"/>
      <c r="C605" s="59"/>
      <c r="D605" s="59"/>
      <c r="E605" s="59"/>
      <c r="F605" s="59"/>
      <c r="G605" s="59"/>
      <c r="H605" s="59"/>
      <c r="I605" s="59"/>
      <c r="J605" s="59"/>
      <c r="K605" s="59"/>
      <c r="L605" s="59"/>
      <c r="M605" s="59"/>
      <c r="N605" s="59"/>
      <c r="O605" s="59"/>
      <c r="P605" s="59"/>
      <c r="Q605" s="59"/>
      <c r="R605" s="59"/>
      <c r="S605" s="59"/>
      <c r="T605" s="59"/>
      <c r="U605" s="59"/>
      <c r="V605" s="59"/>
      <c r="W605" s="59"/>
      <c r="X605" s="59"/>
      <c r="Y605" s="59"/>
      <c r="Z605" s="59"/>
    </row>
    <row r="606" spans="1:26" ht="15.75" customHeight="1">
      <c r="A606" s="59"/>
      <c r="B606" s="59"/>
      <c r="C606" s="59"/>
      <c r="D606" s="59"/>
      <c r="E606" s="59"/>
      <c r="F606" s="59"/>
      <c r="G606" s="59"/>
      <c r="H606" s="59"/>
      <c r="I606" s="59"/>
      <c r="J606" s="59"/>
      <c r="K606" s="59"/>
      <c r="L606" s="59"/>
      <c r="M606" s="59"/>
      <c r="N606" s="59"/>
      <c r="O606" s="59"/>
      <c r="P606" s="59"/>
      <c r="Q606" s="59"/>
      <c r="R606" s="59"/>
      <c r="S606" s="59"/>
      <c r="T606" s="59"/>
      <c r="U606" s="59"/>
      <c r="V606" s="59"/>
      <c r="W606" s="59"/>
      <c r="X606" s="59"/>
      <c r="Y606" s="59"/>
      <c r="Z606" s="59"/>
    </row>
    <row r="607" spans="1:26" ht="15.75" customHeight="1">
      <c r="A607" s="59"/>
      <c r="B607" s="59"/>
      <c r="C607" s="59"/>
      <c r="D607" s="59"/>
      <c r="E607" s="59"/>
      <c r="F607" s="59"/>
      <c r="G607" s="59"/>
      <c r="H607" s="59"/>
      <c r="I607" s="59"/>
      <c r="J607" s="59"/>
      <c r="K607" s="59"/>
      <c r="L607" s="59"/>
      <c r="M607" s="59"/>
      <c r="N607" s="59"/>
      <c r="O607" s="59"/>
      <c r="P607" s="59"/>
      <c r="Q607" s="59"/>
      <c r="R607" s="59"/>
      <c r="S607" s="59"/>
      <c r="T607" s="59"/>
      <c r="U607" s="59"/>
      <c r="V607" s="59"/>
      <c r="W607" s="59"/>
      <c r="X607" s="59"/>
      <c r="Y607" s="59"/>
      <c r="Z607" s="59"/>
    </row>
    <row r="608" spans="1:26" ht="15.75" customHeight="1">
      <c r="A608" s="59"/>
      <c r="B608" s="59"/>
      <c r="C608" s="59"/>
      <c r="D608" s="59"/>
      <c r="E608" s="59"/>
      <c r="F608" s="59"/>
      <c r="G608" s="59"/>
      <c r="H608" s="59"/>
      <c r="I608" s="59"/>
      <c r="J608" s="59"/>
      <c r="K608" s="59"/>
      <c r="L608" s="59"/>
      <c r="M608" s="59"/>
      <c r="N608" s="59"/>
      <c r="O608" s="59"/>
      <c r="P608" s="59"/>
      <c r="Q608" s="59"/>
      <c r="R608" s="59"/>
      <c r="S608" s="59"/>
      <c r="T608" s="59"/>
      <c r="U608" s="59"/>
      <c r="V608" s="59"/>
      <c r="W608" s="59"/>
      <c r="X608" s="59"/>
      <c r="Y608" s="59"/>
      <c r="Z608" s="59"/>
    </row>
    <row r="609" spans="1:26" ht="15.75" customHeight="1">
      <c r="A609" s="59"/>
      <c r="B609" s="59"/>
      <c r="C609" s="59"/>
      <c r="D609" s="59"/>
      <c r="E609" s="59"/>
      <c r="F609" s="59"/>
      <c r="G609" s="59"/>
      <c r="H609" s="59"/>
      <c r="I609" s="59"/>
      <c r="J609" s="59"/>
      <c r="K609" s="59"/>
      <c r="L609" s="59"/>
      <c r="M609" s="59"/>
      <c r="N609" s="59"/>
      <c r="O609" s="59"/>
      <c r="P609" s="59"/>
      <c r="Q609" s="59"/>
      <c r="R609" s="59"/>
      <c r="S609" s="59"/>
      <c r="T609" s="59"/>
      <c r="U609" s="59"/>
      <c r="V609" s="59"/>
      <c r="W609" s="59"/>
      <c r="X609" s="59"/>
      <c r="Y609" s="59"/>
      <c r="Z609" s="59"/>
    </row>
    <row r="610" spans="1:26" ht="15.75" customHeight="1">
      <c r="A610" s="59"/>
      <c r="B610" s="59"/>
      <c r="C610" s="59"/>
      <c r="D610" s="59"/>
      <c r="E610" s="59"/>
      <c r="F610" s="59"/>
      <c r="G610" s="59"/>
      <c r="H610" s="59"/>
      <c r="I610" s="59"/>
      <c r="J610" s="59"/>
      <c r="K610" s="59"/>
      <c r="L610" s="59"/>
      <c r="M610" s="59"/>
      <c r="N610" s="59"/>
      <c r="O610" s="59"/>
      <c r="P610" s="59"/>
      <c r="Q610" s="59"/>
      <c r="R610" s="59"/>
      <c r="S610" s="59"/>
      <c r="T610" s="59"/>
      <c r="U610" s="59"/>
      <c r="V610" s="59"/>
      <c r="W610" s="59"/>
      <c r="X610" s="59"/>
      <c r="Y610" s="59"/>
      <c r="Z610" s="59"/>
    </row>
    <row r="611" spans="1:26" ht="15.75" customHeight="1">
      <c r="A611" s="59"/>
      <c r="B611" s="59"/>
      <c r="C611" s="59"/>
      <c r="D611" s="59"/>
      <c r="E611" s="59"/>
      <c r="F611" s="59"/>
      <c r="G611" s="59"/>
      <c r="H611" s="59"/>
      <c r="I611" s="59"/>
      <c r="J611" s="59"/>
      <c r="K611" s="59"/>
      <c r="L611" s="59"/>
      <c r="M611" s="59"/>
      <c r="N611" s="59"/>
      <c r="O611" s="59"/>
      <c r="P611" s="59"/>
      <c r="Q611" s="59"/>
      <c r="R611" s="59"/>
      <c r="S611" s="59"/>
      <c r="T611" s="59"/>
      <c r="U611" s="59"/>
      <c r="V611" s="59"/>
      <c r="W611" s="59"/>
      <c r="X611" s="59"/>
      <c r="Y611" s="59"/>
      <c r="Z611" s="59"/>
    </row>
    <row r="612" spans="1:26" ht="15.75" customHeight="1">
      <c r="A612" s="59"/>
      <c r="B612" s="59"/>
      <c r="C612" s="59"/>
      <c r="D612" s="59"/>
      <c r="E612" s="59"/>
      <c r="F612" s="59"/>
      <c r="G612" s="59"/>
      <c r="H612" s="59"/>
      <c r="I612" s="59"/>
      <c r="J612" s="59"/>
      <c r="K612" s="59"/>
      <c r="L612" s="59"/>
      <c r="M612" s="59"/>
      <c r="N612" s="59"/>
      <c r="O612" s="59"/>
      <c r="P612" s="59"/>
      <c r="Q612" s="59"/>
      <c r="R612" s="59"/>
      <c r="S612" s="59"/>
      <c r="T612" s="59"/>
      <c r="U612" s="59"/>
      <c r="V612" s="59"/>
      <c r="W612" s="59"/>
      <c r="X612" s="59"/>
      <c r="Y612" s="59"/>
      <c r="Z612" s="59"/>
    </row>
    <row r="613" spans="1:26" ht="15.75" customHeight="1">
      <c r="A613" s="59"/>
      <c r="B613" s="59"/>
      <c r="C613" s="59"/>
      <c r="D613" s="59"/>
      <c r="E613" s="59"/>
      <c r="F613" s="59"/>
      <c r="G613" s="59"/>
      <c r="H613" s="59"/>
      <c r="I613" s="59"/>
      <c r="J613" s="59"/>
      <c r="K613" s="59"/>
      <c r="L613" s="59"/>
      <c r="M613" s="59"/>
      <c r="N613" s="59"/>
      <c r="O613" s="59"/>
      <c r="P613" s="59"/>
      <c r="Q613" s="59"/>
      <c r="R613" s="59"/>
      <c r="S613" s="59"/>
      <c r="T613" s="59"/>
      <c r="U613" s="59"/>
      <c r="V613" s="59"/>
      <c r="W613" s="59"/>
      <c r="X613" s="59"/>
      <c r="Y613" s="59"/>
      <c r="Z613" s="59"/>
    </row>
    <row r="614" spans="1:26" ht="15.75" customHeight="1">
      <c r="A614" s="59"/>
      <c r="B614" s="59"/>
      <c r="C614" s="59"/>
      <c r="D614" s="59"/>
      <c r="E614" s="59"/>
      <c r="F614" s="59"/>
      <c r="G614" s="59"/>
      <c r="H614" s="59"/>
      <c r="I614" s="59"/>
      <c r="J614" s="59"/>
      <c r="K614" s="59"/>
      <c r="L614" s="59"/>
      <c r="M614" s="59"/>
      <c r="N614" s="59"/>
      <c r="O614" s="59"/>
      <c r="P614" s="59"/>
      <c r="Q614" s="59"/>
      <c r="R614" s="59"/>
      <c r="S614" s="59"/>
      <c r="T614" s="59"/>
      <c r="U614" s="59"/>
      <c r="V614" s="59"/>
      <c r="W614" s="59"/>
      <c r="X614" s="59"/>
      <c r="Y614" s="59"/>
      <c r="Z614" s="59"/>
    </row>
    <row r="615" spans="1:26" ht="15.75" customHeight="1">
      <c r="A615" s="59"/>
      <c r="B615" s="59"/>
      <c r="C615" s="59"/>
      <c r="D615" s="59"/>
      <c r="E615" s="59"/>
      <c r="F615" s="59"/>
      <c r="G615" s="59"/>
      <c r="H615" s="59"/>
      <c r="I615" s="59"/>
      <c r="J615" s="59"/>
      <c r="K615" s="59"/>
      <c r="L615" s="59"/>
      <c r="M615" s="59"/>
      <c r="N615" s="59"/>
      <c r="O615" s="59"/>
      <c r="P615" s="59"/>
      <c r="Q615" s="59"/>
      <c r="R615" s="59"/>
      <c r="S615" s="59"/>
      <c r="T615" s="59"/>
      <c r="U615" s="59"/>
      <c r="V615" s="59"/>
      <c r="W615" s="59"/>
      <c r="X615" s="59"/>
      <c r="Y615" s="59"/>
      <c r="Z615" s="59"/>
    </row>
    <row r="616" spans="1:26" ht="15.75" customHeight="1">
      <c r="A616" s="59"/>
      <c r="B616" s="59"/>
      <c r="C616" s="59"/>
      <c r="D616" s="59"/>
      <c r="E616" s="59"/>
      <c r="F616" s="59"/>
      <c r="G616" s="59"/>
      <c r="H616" s="59"/>
      <c r="I616" s="59"/>
      <c r="J616" s="59"/>
      <c r="K616" s="59"/>
      <c r="L616" s="59"/>
      <c r="M616" s="59"/>
      <c r="N616" s="59"/>
      <c r="O616" s="59"/>
      <c r="P616" s="59"/>
      <c r="Q616" s="59"/>
      <c r="R616" s="59"/>
      <c r="S616" s="59"/>
      <c r="T616" s="59"/>
      <c r="U616" s="59"/>
      <c r="V616" s="59"/>
      <c r="W616" s="59"/>
      <c r="X616" s="59"/>
      <c r="Y616" s="59"/>
      <c r="Z616" s="59"/>
    </row>
    <row r="617" spans="1:26" ht="15.75" customHeight="1">
      <c r="A617" s="59"/>
      <c r="B617" s="59"/>
      <c r="C617" s="59"/>
      <c r="D617" s="59"/>
      <c r="E617" s="59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9"/>
      <c r="V617" s="59"/>
      <c r="W617" s="59"/>
      <c r="X617" s="59"/>
      <c r="Y617" s="59"/>
      <c r="Z617" s="59"/>
    </row>
    <row r="618" spans="1:26" ht="15.75" customHeight="1">
      <c r="A618" s="59"/>
      <c r="B618" s="59"/>
      <c r="C618" s="59"/>
      <c r="D618" s="59"/>
      <c r="E618" s="59"/>
      <c r="F618" s="59"/>
      <c r="G618" s="59"/>
      <c r="H618" s="59"/>
      <c r="I618" s="59"/>
      <c r="J618" s="59"/>
      <c r="K618" s="59"/>
      <c r="L618" s="59"/>
      <c r="M618" s="59"/>
      <c r="N618" s="59"/>
      <c r="O618" s="59"/>
      <c r="P618" s="59"/>
      <c r="Q618" s="59"/>
      <c r="R618" s="59"/>
      <c r="S618" s="59"/>
      <c r="T618" s="59"/>
      <c r="U618" s="59"/>
      <c r="V618" s="59"/>
      <c r="W618" s="59"/>
      <c r="X618" s="59"/>
      <c r="Y618" s="59"/>
      <c r="Z618" s="59"/>
    </row>
    <row r="619" spans="1:26" ht="15.75" customHeight="1">
      <c r="A619" s="59"/>
      <c r="B619" s="59"/>
      <c r="C619" s="59"/>
      <c r="D619" s="59"/>
      <c r="E619" s="59"/>
      <c r="F619" s="59"/>
      <c r="G619" s="59"/>
      <c r="H619" s="59"/>
      <c r="I619" s="59"/>
      <c r="J619" s="59"/>
      <c r="K619" s="59"/>
      <c r="L619" s="59"/>
      <c r="M619" s="59"/>
      <c r="N619" s="59"/>
      <c r="O619" s="59"/>
      <c r="P619" s="59"/>
      <c r="Q619" s="59"/>
      <c r="R619" s="59"/>
      <c r="S619" s="59"/>
      <c r="T619" s="59"/>
      <c r="U619" s="59"/>
      <c r="V619" s="59"/>
      <c r="W619" s="59"/>
      <c r="X619" s="59"/>
      <c r="Y619" s="59"/>
      <c r="Z619" s="59"/>
    </row>
    <row r="620" spans="1:26" ht="15.75" customHeight="1">
      <c r="A620" s="59"/>
      <c r="B620" s="59"/>
      <c r="C620" s="59"/>
      <c r="D620" s="59"/>
      <c r="E620" s="59"/>
      <c r="F620" s="59"/>
      <c r="G620" s="59"/>
      <c r="H620" s="59"/>
      <c r="I620" s="59"/>
      <c r="J620" s="59"/>
      <c r="K620" s="59"/>
      <c r="L620" s="59"/>
      <c r="M620" s="59"/>
      <c r="N620" s="59"/>
      <c r="O620" s="59"/>
      <c r="P620" s="59"/>
      <c r="Q620" s="59"/>
      <c r="R620" s="59"/>
      <c r="S620" s="59"/>
      <c r="T620" s="59"/>
      <c r="U620" s="59"/>
      <c r="V620" s="59"/>
      <c r="W620" s="59"/>
      <c r="X620" s="59"/>
      <c r="Y620" s="59"/>
      <c r="Z620" s="59"/>
    </row>
    <row r="621" spans="1:26" ht="15.75" customHeight="1">
      <c r="A621" s="59"/>
      <c r="B621" s="59"/>
      <c r="C621" s="59"/>
      <c r="D621" s="59"/>
      <c r="E621" s="59"/>
      <c r="F621" s="59"/>
      <c r="G621" s="59"/>
      <c r="H621" s="59"/>
      <c r="I621" s="59"/>
      <c r="J621" s="59"/>
      <c r="K621" s="59"/>
      <c r="L621" s="59"/>
      <c r="M621" s="59"/>
      <c r="N621" s="59"/>
      <c r="O621" s="59"/>
      <c r="P621" s="59"/>
      <c r="Q621" s="59"/>
      <c r="R621" s="59"/>
      <c r="S621" s="59"/>
      <c r="T621" s="59"/>
      <c r="U621" s="59"/>
      <c r="V621" s="59"/>
      <c r="W621" s="59"/>
      <c r="X621" s="59"/>
      <c r="Y621" s="59"/>
      <c r="Z621" s="59"/>
    </row>
    <row r="622" spans="1:26" ht="15.75" customHeight="1">
      <c r="A622" s="59"/>
      <c r="B622" s="59"/>
      <c r="C622" s="59"/>
      <c r="D622" s="59"/>
      <c r="E622" s="59"/>
      <c r="F622" s="59"/>
      <c r="G622" s="59"/>
      <c r="H622" s="59"/>
      <c r="I622" s="59"/>
      <c r="J622" s="59"/>
      <c r="K622" s="59"/>
      <c r="L622" s="59"/>
      <c r="M622" s="59"/>
      <c r="N622" s="59"/>
      <c r="O622" s="59"/>
      <c r="P622" s="59"/>
      <c r="Q622" s="59"/>
      <c r="R622" s="59"/>
      <c r="S622" s="59"/>
      <c r="T622" s="59"/>
      <c r="U622" s="59"/>
      <c r="V622" s="59"/>
      <c r="W622" s="59"/>
      <c r="X622" s="59"/>
      <c r="Y622" s="59"/>
      <c r="Z622" s="59"/>
    </row>
    <row r="623" spans="1:26" ht="15.75" customHeight="1">
      <c r="A623" s="59"/>
      <c r="B623" s="59"/>
      <c r="C623" s="59"/>
      <c r="D623" s="59"/>
      <c r="E623" s="59"/>
      <c r="F623" s="59"/>
      <c r="G623" s="59"/>
      <c r="H623" s="59"/>
      <c r="I623" s="59"/>
      <c r="J623" s="59"/>
      <c r="K623" s="59"/>
      <c r="L623" s="59"/>
      <c r="M623" s="59"/>
      <c r="N623" s="59"/>
      <c r="O623" s="59"/>
      <c r="P623" s="59"/>
      <c r="Q623" s="59"/>
      <c r="R623" s="59"/>
      <c r="S623" s="59"/>
      <c r="T623" s="59"/>
      <c r="U623" s="59"/>
      <c r="V623" s="59"/>
      <c r="W623" s="59"/>
      <c r="X623" s="59"/>
      <c r="Y623" s="59"/>
      <c r="Z623" s="59"/>
    </row>
    <row r="624" spans="1:26" ht="15.75" customHeight="1">
      <c r="A624" s="59"/>
      <c r="B624" s="59"/>
      <c r="C624" s="59"/>
      <c r="D624" s="59"/>
      <c r="E624" s="59"/>
      <c r="F624" s="59"/>
      <c r="G624" s="59"/>
      <c r="H624" s="59"/>
      <c r="I624" s="59"/>
      <c r="J624" s="59"/>
      <c r="K624" s="59"/>
      <c r="L624" s="59"/>
      <c r="M624" s="59"/>
      <c r="N624" s="59"/>
      <c r="O624" s="59"/>
      <c r="P624" s="59"/>
      <c r="Q624" s="59"/>
      <c r="R624" s="59"/>
      <c r="S624" s="59"/>
      <c r="T624" s="59"/>
      <c r="U624" s="59"/>
      <c r="V624" s="59"/>
      <c r="W624" s="59"/>
      <c r="X624" s="59"/>
      <c r="Y624" s="59"/>
      <c r="Z624" s="59"/>
    </row>
    <row r="625" spans="1:26" ht="15.75" customHeight="1">
      <c r="A625" s="59"/>
      <c r="B625" s="59"/>
      <c r="C625" s="59"/>
      <c r="D625" s="59"/>
      <c r="E625" s="59"/>
      <c r="F625" s="59"/>
      <c r="G625" s="59"/>
      <c r="H625" s="59"/>
      <c r="I625" s="59"/>
      <c r="J625" s="59"/>
      <c r="K625" s="59"/>
      <c r="L625" s="59"/>
      <c r="M625" s="59"/>
      <c r="N625" s="59"/>
      <c r="O625" s="59"/>
      <c r="P625" s="59"/>
      <c r="Q625" s="59"/>
      <c r="R625" s="59"/>
      <c r="S625" s="59"/>
      <c r="T625" s="59"/>
      <c r="U625" s="59"/>
      <c r="V625" s="59"/>
      <c r="W625" s="59"/>
      <c r="X625" s="59"/>
      <c r="Y625" s="59"/>
      <c r="Z625" s="59"/>
    </row>
    <row r="626" spans="1:26" ht="15.75" customHeight="1">
      <c r="A626" s="59"/>
      <c r="B626" s="59"/>
      <c r="C626" s="59"/>
      <c r="D626" s="59"/>
      <c r="E626" s="59"/>
      <c r="F626" s="59"/>
      <c r="G626" s="59"/>
      <c r="H626" s="59"/>
      <c r="I626" s="59"/>
      <c r="J626" s="59"/>
      <c r="K626" s="59"/>
      <c r="L626" s="59"/>
      <c r="M626" s="59"/>
      <c r="N626" s="59"/>
      <c r="O626" s="59"/>
      <c r="P626" s="59"/>
      <c r="Q626" s="59"/>
      <c r="R626" s="59"/>
      <c r="S626" s="59"/>
      <c r="T626" s="59"/>
      <c r="U626" s="59"/>
      <c r="V626" s="59"/>
      <c r="W626" s="59"/>
      <c r="X626" s="59"/>
      <c r="Y626" s="59"/>
      <c r="Z626" s="59"/>
    </row>
    <row r="627" spans="1:26" ht="15.75" customHeight="1">
      <c r="A627" s="59"/>
      <c r="B627" s="59"/>
      <c r="C627" s="59"/>
      <c r="D627" s="59"/>
      <c r="E627" s="59"/>
      <c r="F627" s="59"/>
      <c r="G627" s="59"/>
      <c r="H627" s="59"/>
      <c r="I627" s="59"/>
      <c r="J627" s="59"/>
      <c r="K627" s="59"/>
      <c r="L627" s="59"/>
      <c r="M627" s="59"/>
      <c r="N627" s="59"/>
      <c r="O627" s="59"/>
      <c r="P627" s="59"/>
      <c r="Q627" s="59"/>
      <c r="R627" s="59"/>
      <c r="S627" s="59"/>
      <c r="T627" s="59"/>
      <c r="U627" s="59"/>
      <c r="V627" s="59"/>
      <c r="W627" s="59"/>
      <c r="X627" s="59"/>
      <c r="Y627" s="59"/>
      <c r="Z627" s="59"/>
    </row>
    <row r="628" spans="1:26" ht="15.75" customHeight="1">
      <c r="A628" s="59"/>
      <c r="B628" s="59"/>
      <c r="C628" s="59"/>
      <c r="D628" s="59"/>
      <c r="E628" s="59"/>
      <c r="F628" s="59"/>
      <c r="G628" s="59"/>
      <c r="H628" s="59"/>
      <c r="I628" s="59"/>
      <c r="J628" s="59"/>
      <c r="K628" s="59"/>
      <c r="L628" s="59"/>
      <c r="M628" s="59"/>
      <c r="N628" s="59"/>
      <c r="O628" s="59"/>
      <c r="P628" s="59"/>
      <c r="Q628" s="59"/>
      <c r="R628" s="59"/>
      <c r="S628" s="59"/>
      <c r="T628" s="59"/>
      <c r="U628" s="59"/>
      <c r="V628" s="59"/>
      <c r="W628" s="59"/>
      <c r="X628" s="59"/>
      <c r="Y628" s="59"/>
      <c r="Z628" s="59"/>
    </row>
    <row r="629" spans="1:26" ht="15.75" customHeight="1">
      <c r="A629" s="59"/>
      <c r="B629" s="59"/>
      <c r="C629" s="59"/>
      <c r="D629" s="59"/>
      <c r="E629" s="59"/>
      <c r="F629" s="59"/>
      <c r="G629" s="59"/>
      <c r="H629" s="59"/>
      <c r="I629" s="59"/>
      <c r="J629" s="59"/>
      <c r="K629" s="59"/>
      <c r="L629" s="59"/>
      <c r="M629" s="59"/>
      <c r="N629" s="59"/>
      <c r="O629" s="59"/>
      <c r="P629" s="59"/>
      <c r="Q629" s="59"/>
      <c r="R629" s="59"/>
      <c r="S629" s="59"/>
      <c r="T629" s="59"/>
      <c r="U629" s="59"/>
      <c r="V629" s="59"/>
      <c r="W629" s="59"/>
      <c r="X629" s="59"/>
      <c r="Y629" s="59"/>
      <c r="Z629" s="59"/>
    </row>
    <row r="630" spans="1:26" ht="15.75" customHeight="1">
      <c r="A630" s="59"/>
      <c r="B630" s="59"/>
      <c r="C630" s="59"/>
      <c r="D630" s="59"/>
      <c r="E630" s="59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9"/>
      <c r="V630" s="59"/>
      <c r="W630" s="59"/>
      <c r="X630" s="59"/>
      <c r="Y630" s="59"/>
      <c r="Z630" s="59"/>
    </row>
    <row r="631" spans="1:26" ht="15.75" customHeight="1">
      <c r="A631" s="59"/>
      <c r="B631" s="59"/>
      <c r="C631" s="59"/>
      <c r="D631" s="59"/>
      <c r="E631" s="59"/>
      <c r="F631" s="59"/>
      <c r="G631" s="59"/>
      <c r="H631" s="59"/>
      <c r="I631" s="59"/>
      <c r="J631" s="59"/>
      <c r="K631" s="59"/>
      <c r="L631" s="59"/>
      <c r="M631" s="59"/>
      <c r="N631" s="59"/>
      <c r="O631" s="59"/>
      <c r="P631" s="59"/>
      <c r="Q631" s="59"/>
      <c r="R631" s="59"/>
      <c r="S631" s="59"/>
      <c r="T631" s="59"/>
      <c r="U631" s="59"/>
      <c r="V631" s="59"/>
      <c r="W631" s="59"/>
      <c r="X631" s="59"/>
      <c r="Y631" s="59"/>
      <c r="Z631" s="59"/>
    </row>
    <row r="632" spans="1:26" ht="15.75" customHeight="1">
      <c r="A632" s="59"/>
      <c r="B632" s="59"/>
      <c r="C632" s="59"/>
      <c r="D632" s="59"/>
      <c r="E632" s="59"/>
      <c r="F632" s="59"/>
      <c r="G632" s="59"/>
      <c r="H632" s="59"/>
      <c r="I632" s="59"/>
      <c r="J632" s="59"/>
      <c r="K632" s="59"/>
      <c r="L632" s="59"/>
      <c r="M632" s="59"/>
      <c r="N632" s="59"/>
      <c r="O632" s="59"/>
      <c r="P632" s="59"/>
      <c r="Q632" s="59"/>
      <c r="R632" s="59"/>
      <c r="S632" s="59"/>
      <c r="T632" s="59"/>
      <c r="U632" s="59"/>
      <c r="V632" s="59"/>
      <c r="W632" s="59"/>
      <c r="X632" s="59"/>
      <c r="Y632" s="59"/>
      <c r="Z632" s="59"/>
    </row>
    <row r="633" spans="1:26" ht="15.75" customHeight="1">
      <c r="A633" s="59"/>
      <c r="B633" s="59"/>
      <c r="C633" s="59"/>
      <c r="D633" s="59"/>
      <c r="E633" s="59"/>
      <c r="F633" s="59"/>
      <c r="G633" s="59"/>
      <c r="H633" s="59"/>
      <c r="I633" s="59"/>
      <c r="J633" s="59"/>
      <c r="K633" s="59"/>
      <c r="L633" s="59"/>
      <c r="M633" s="59"/>
      <c r="N633" s="59"/>
      <c r="O633" s="59"/>
      <c r="P633" s="59"/>
      <c r="Q633" s="59"/>
      <c r="R633" s="59"/>
      <c r="S633" s="59"/>
      <c r="T633" s="59"/>
      <c r="U633" s="59"/>
      <c r="V633" s="59"/>
      <c r="W633" s="59"/>
      <c r="X633" s="59"/>
      <c r="Y633" s="59"/>
      <c r="Z633" s="59"/>
    </row>
    <row r="634" spans="1:26" ht="15.75" customHeight="1">
      <c r="A634" s="59"/>
      <c r="B634" s="59"/>
      <c r="C634" s="59"/>
      <c r="D634" s="59"/>
      <c r="E634" s="59"/>
      <c r="F634" s="59"/>
      <c r="G634" s="59"/>
      <c r="H634" s="59"/>
      <c r="I634" s="59"/>
      <c r="J634" s="59"/>
      <c r="K634" s="59"/>
      <c r="L634" s="59"/>
      <c r="M634" s="59"/>
      <c r="N634" s="59"/>
      <c r="O634" s="59"/>
      <c r="P634" s="59"/>
      <c r="Q634" s="59"/>
      <c r="R634" s="59"/>
      <c r="S634" s="59"/>
      <c r="T634" s="59"/>
      <c r="U634" s="59"/>
      <c r="V634" s="59"/>
      <c r="W634" s="59"/>
      <c r="X634" s="59"/>
      <c r="Y634" s="59"/>
      <c r="Z634" s="59"/>
    </row>
    <row r="635" spans="1:26" ht="15.75" customHeight="1">
      <c r="A635" s="59"/>
      <c r="B635" s="59"/>
      <c r="C635" s="59"/>
      <c r="D635" s="59"/>
      <c r="E635" s="59"/>
      <c r="F635" s="59"/>
      <c r="G635" s="59"/>
      <c r="H635" s="59"/>
      <c r="I635" s="59"/>
      <c r="J635" s="59"/>
      <c r="K635" s="59"/>
      <c r="L635" s="59"/>
      <c r="M635" s="59"/>
      <c r="N635" s="59"/>
      <c r="O635" s="59"/>
      <c r="P635" s="59"/>
      <c r="Q635" s="59"/>
      <c r="R635" s="59"/>
      <c r="S635" s="59"/>
      <c r="T635" s="59"/>
      <c r="U635" s="59"/>
      <c r="V635" s="59"/>
      <c r="W635" s="59"/>
      <c r="X635" s="59"/>
      <c r="Y635" s="59"/>
      <c r="Z635" s="59"/>
    </row>
    <row r="636" spans="1:26" ht="15.75" customHeight="1">
      <c r="A636" s="59"/>
      <c r="B636" s="59"/>
      <c r="C636" s="59"/>
      <c r="D636" s="59"/>
      <c r="E636" s="59"/>
      <c r="F636" s="59"/>
      <c r="G636" s="59"/>
      <c r="H636" s="59"/>
      <c r="I636" s="59"/>
      <c r="J636" s="59"/>
      <c r="K636" s="59"/>
      <c r="L636" s="59"/>
      <c r="M636" s="59"/>
      <c r="N636" s="59"/>
      <c r="O636" s="59"/>
      <c r="P636" s="59"/>
      <c r="Q636" s="59"/>
      <c r="R636" s="59"/>
      <c r="S636" s="59"/>
      <c r="T636" s="59"/>
      <c r="U636" s="59"/>
      <c r="V636" s="59"/>
      <c r="W636" s="59"/>
      <c r="X636" s="59"/>
      <c r="Y636" s="59"/>
      <c r="Z636" s="59"/>
    </row>
    <row r="637" spans="1:26" ht="15.75" customHeight="1">
      <c r="A637" s="59"/>
      <c r="B637" s="59"/>
      <c r="C637" s="59"/>
      <c r="D637" s="59"/>
      <c r="E637" s="59"/>
      <c r="F637" s="59"/>
      <c r="G637" s="59"/>
      <c r="H637" s="59"/>
      <c r="I637" s="59"/>
      <c r="J637" s="59"/>
      <c r="K637" s="59"/>
      <c r="L637" s="59"/>
      <c r="M637" s="59"/>
      <c r="N637" s="59"/>
      <c r="O637" s="59"/>
      <c r="P637" s="59"/>
      <c r="Q637" s="59"/>
      <c r="R637" s="59"/>
      <c r="S637" s="59"/>
      <c r="T637" s="59"/>
      <c r="U637" s="59"/>
      <c r="V637" s="59"/>
      <c r="W637" s="59"/>
      <c r="X637" s="59"/>
      <c r="Y637" s="59"/>
      <c r="Z637" s="59"/>
    </row>
    <row r="638" spans="1:26" ht="15.75" customHeight="1">
      <c r="A638" s="59"/>
      <c r="B638" s="59"/>
      <c r="C638" s="59"/>
      <c r="D638" s="59"/>
      <c r="E638" s="59"/>
      <c r="F638" s="59"/>
      <c r="G638" s="59"/>
      <c r="H638" s="59"/>
      <c r="I638" s="59"/>
      <c r="J638" s="59"/>
      <c r="K638" s="59"/>
      <c r="L638" s="59"/>
      <c r="M638" s="59"/>
      <c r="N638" s="59"/>
      <c r="O638" s="59"/>
      <c r="P638" s="59"/>
      <c r="Q638" s="59"/>
      <c r="R638" s="59"/>
      <c r="S638" s="59"/>
      <c r="T638" s="59"/>
      <c r="U638" s="59"/>
      <c r="V638" s="59"/>
      <c r="W638" s="59"/>
      <c r="X638" s="59"/>
      <c r="Y638" s="59"/>
      <c r="Z638" s="59"/>
    </row>
    <row r="639" spans="1:26" ht="15.75" customHeight="1">
      <c r="A639" s="59"/>
      <c r="B639" s="59"/>
      <c r="C639" s="59"/>
      <c r="D639" s="59"/>
      <c r="E639" s="59"/>
      <c r="F639" s="59"/>
      <c r="G639" s="59"/>
      <c r="H639" s="59"/>
      <c r="I639" s="59"/>
      <c r="J639" s="59"/>
      <c r="K639" s="59"/>
      <c r="L639" s="59"/>
      <c r="M639" s="59"/>
      <c r="N639" s="59"/>
      <c r="O639" s="59"/>
      <c r="P639" s="59"/>
      <c r="Q639" s="59"/>
      <c r="R639" s="59"/>
      <c r="S639" s="59"/>
      <c r="T639" s="59"/>
      <c r="U639" s="59"/>
      <c r="V639" s="59"/>
      <c r="W639" s="59"/>
      <c r="X639" s="59"/>
      <c r="Y639" s="59"/>
      <c r="Z639" s="59"/>
    </row>
    <row r="640" spans="1:26" ht="15.75" customHeight="1">
      <c r="A640" s="59"/>
      <c r="B640" s="59"/>
      <c r="C640" s="59"/>
      <c r="D640" s="59"/>
      <c r="E640" s="59"/>
      <c r="F640" s="59"/>
      <c r="G640" s="59"/>
      <c r="H640" s="59"/>
      <c r="I640" s="59"/>
      <c r="J640" s="59"/>
      <c r="K640" s="59"/>
      <c r="L640" s="59"/>
      <c r="M640" s="59"/>
      <c r="N640" s="59"/>
      <c r="O640" s="59"/>
      <c r="P640" s="59"/>
      <c r="Q640" s="59"/>
      <c r="R640" s="59"/>
      <c r="S640" s="59"/>
      <c r="T640" s="59"/>
      <c r="U640" s="59"/>
      <c r="V640" s="59"/>
      <c r="W640" s="59"/>
      <c r="X640" s="59"/>
      <c r="Y640" s="59"/>
      <c r="Z640" s="59"/>
    </row>
    <row r="641" spans="1:26" ht="15.75" customHeight="1">
      <c r="A641" s="59"/>
      <c r="B641" s="59"/>
      <c r="C641" s="59"/>
      <c r="D641" s="59"/>
      <c r="E641" s="59"/>
      <c r="F641" s="59"/>
      <c r="G641" s="59"/>
      <c r="H641" s="59"/>
      <c r="I641" s="59"/>
      <c r="J641" s="59"/>
      <c r="K641" s="59"/>
      <c r="L641" s="59"/>
      <c r="M641" s="59"/>
      <c r="N641" s="59"/>
      <c r="O641" s="59"/>
      <c r="P641" s="59"/>
      <c r="Q641" s="59"/>
      <c r="R641" s="59"/>
      <c r="S641" s="59"/>
      <c r="T641" s="59"/>
      <c r="U641" s="59"/>
      <c r="V641" s="59"/>
      <c r="W641" s="59"/>
      <c r="X641" s="59"/>
      <c r="Y641" s="59"/>
      <c r="Z641" s="59"/>
    </row>
    <row r="642" spans="1:26" ht="15.75" customHeight="1">
      <c r="A642" s="59"/>
      <c r="B642" s="59"/>
      <c r="C642" s="59"/>
      <c r="D642" s="59"/>
      <c r="E642" s="59"/>
      <c r="F642" s="59"/>
      <c r="G642" s="59"/>
      <c r="H642" s="59"/>
      <c r="I642" s="59"/>
      <c r="J642" s="59"/>
      <c r="K642" s="59"/>
      <c r="L642" s="59"/>
      <c r="M642" s="59"/>
      <c r="N642" s="59"/>
      <c r="O642" s="59"/>
      <c r="P642" s="59"/>
      <c r="Q642" s="59"/>
      <c r="R642" s="59"/>
      <c r="S642" s="59"/>
      <c r="T642" s="59"/>
      <c r="U642" s="59"/>
      <c r="V642" s="59"/>
      <c r="W642" s="59"/>
      <c r="X642" s="59"/>
      <c r="Y642" s="59"/>
      <c r="Z642" s="59"/>
    </row>
    <row r="643" spans="1:26" ht="15.75" customHeight="1">
      <c r="A643" s="59"/>
      <c r="B643" s="59"/>
      <c r="C643" s="59"/>
      <c r="D643" s="59"/>
      <c r="E643" s="59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9"/>
      <c r="V643" s="59"/>
      <c r="W643" s="59"/>
      <c r="X643" s="59"/>
      <c r="Y643" s="59"/>
      <c r="Z643" s="59"/>
    </row>
    <row r="644" spans="1:26" ht="15.75" customHeight="1">
      <c r="A644" s="59"/>
      <c r="B644" s="59"/>
      <c r="C644" s="59"/>
      <c r="D644" s="59"/>
      <c r="E644" s="59"/>
      <c r="F644" s="59"/>
      <c r="G644" s="59"/>
      <c r="H644" s="59"/>
      <c r="I644" s="59"/>
      <c r="J644" s="59"/>
      <c r="K644" s="59"/>
      <c r="L644" s="59"/>
      <c r="M644" s="59"/>
      <c r="N644" s="59"/>
      <c r="O644" s="59"/>
      <c r="P644" s="59"/>
      <c r="Q644" s="59"/>
      <c r="R644" s="59"/>
      <c r="S644" s="59"/>
      <c r="T644" s="59"/>
      <c r="U644" s="59"/>
      <c r="V644" s="59"/>
      <c r="W644" s="59"/>
      <c r="X644" s="59"/>
      <c r="Y644" s="59"/>
      <c r="Z644" s="59"/>
    </row>
    <row r="645" spans="1:26" ht="15.75" customHeight="1">
      <c r="A645" s="59"/>
      <c r="B645" s="59"/>
      <c r="C645" s="59"/>
      <c r="D645" s="59"/>
      <c r="E645" s="59"/>
      <c r="F645" s="59"/>
      <c r="G645" s="59"/>
      <c r="H645" s="59"/>
      <c r="I645" s="59"/>
      <c r="J645" s="59"/>
      <c r="K645" s="59"/>
      <c r="L645" s="59"/>
      <c r="M645" s="59"/>
      <c r="N645" s="59"/>
      <c r="O645" s="59"/>
      <c r="P645" s="59"/>
      <c r="Q645" s="59"/>
      <c r="R645" s="59"/>
      <c r="S645" s="59"/>
      <c r="T645" s="59"/>
      <c r="U645" s="59"/>
      <c r="V645" s="59"/>
      <c r="W645" s="59"/>
      <c r="X645" s="59"/>
      <c r="Y645" s="59"/>
      <c r="Z645" s="59"/>
    </row>
    <row r="646" spans="1:26" ht="15.75" customHeight="1">
      <c r="A646" s="59"/>
      <c r="B646" s="59"/>
      <c r="C646" s="59"/>
      <c r="D646" s="59"/>
      <c r="E646" s="59"/>
      <c r="F646" s="59"/>
      <c r="G646" s="59"/>
      <c r="H646" s="59"/>
      <c r="I646" s="59"/>
      <c r="J646" s="59"/>
      <c r="K646" s="59"/>
      <c r="L646" s="59"/>
      <c r="M646" s="59"/>
      <c r="N646" s="59"/>
      <c r="O646" s="59"/>
      <c r="P646" s="59"/>
      <c r="Q646" s="59"/>
      <c r="R646" s="59"/>
      <c r="S646" s="59"/>
      <c r="T646" s="59"/>
      <c r="U646" s="59"/>
      <c r="V646" s="59"/>
      <c r="W646" s="59"/>
      <c r="X646" s="59"/>
      <c r="Y646" s="59"/>
      <c r="Z646" s="59"/>
    </row>
    <row r="647" spans="1:26" ht="15.75" customHeight="1">
      <c r="A647" s="59"/>
      <c r="B647" s="59"/>
      <c r="C647" s="59"/>
      <c r="D647" s="59"/>
      <c r="E647" s="59"/>
      <c r="F647" s="59"/>
      <c r="G647" s="59"/>
      <c r="H647" s="59"/>
      <c r="I647" s="59"/>
      <c r="J647" s="59"/>
      <c r="K647" s="59"/>
      <c r="L647" s="59"/>
      <c r="M647" s="59"/>
      <c r="N647" s="59"/>
      <c r="O647" s="59"/>
      <c r="P647" s="59"/>
      <c r="Q647" s="59"/>
      <c r="R647" s="59"/>
      <c r="S647" s="59"/>
      <c r="T647" s="59"/>
      <c r="U647" s="59"/>
      <c r="V647" s="59"/>
      <c r="W647" s="59"/>
      <c r="X647" s="59"/>
      <c r="Y647" s="59"/>
      <c r="Z647" s="59"/>
    </row>
    <row r="648" spans="1:26" ht="15.75" customHeight="1">
      <c r="A648" s="59"/>
      <c r="B648" s="59"/>
      <c r="C648" s="59"/>
      <c r="D648" s="59"/>
      <c r="E648" s="59"/>
      <c r="F648" s="59"/>
      <c r="G648" s="59"/>
      <c r="H648" s="59"/>
      <c r="I648" s="59"/>
      <c r="J648" s="59"/>
      <c r="K648" s="59"/>
      <c r="L648" s="59"/>
      <c r="M648" s="59"/>
      <c r="N648" s="59"/>
      <c r="O648" s="59"/>
      <c r="P648" s="59"/>
      <c r="Q648" s="59"/>
      <c r="R648" s="59"/>
      <c r="S648" s="59"/>
      <c r="T648" s="59"/>
      <c r="U648" s="59"/>
      <c r="V648" s="59"/>
      <c r="W648" s="59"/>
      <c r="X648" s="59"/>
      <c r="Y648" s="59"/>
      <c r="Z648" s="59"/>
    </row>
    <row r="649" spans="1:26" ht="15.75" customHeight="1">
      <c r="A649" s="59"/>
      <c r="B649" s="59"/>
      <c r="C649" s="59"/>
      <c r="D649" s="59"/>
      <c r="E649" s="59"/>
      <c r="F649" s="59"/>
      <c r="G649" s="59"/>
      <c r="H649" s="59"/>
      <c r="I649" s="59"/>
      <c r="J649" s="59"/>
      <c r="K649" s="59"/>
      <c r="L649" s="59"/>
      <c r="M649" s="59"/>
      <c r="N649" s="59"/>
      <c r="O649" s="59"/>
      <c r="P649" s="59"/>
      <c r="Q649" s="59"/>
      <c r="R649" s="59"/>
      <c r="S649" s="59"/>
      <c r="T649" s="59"/>
      <c r="U649" s="59"/>
      <c r="V649" s="59"/>
      <c r="W649" s="59"/>
      <c r="X649" s="59"/>
      <c r="Y649" s="59"/>
      <c r="Z649" s="59"/>
    </row>
    <row r="650" spans="1:26" ht="15.75" customHeight="1">
      <c r="A650" s="59"/>
      <c r="B650" s="59"/>
      <c r="C650" s="59"/>
      <c r="D650" s="59"/>
      <c r="E650" s="59"/>
      <c r="F650" s="59"/>
      <c r="G650" s="59"/>
      <c r="H650" s="59"/>
      <c r="I650" s="59"/>
      <c r="J650" s="59"/>
      <c r="K650" s="59"/>
      <c r="L650" s="59"/>
      <c r="M650" s="59"/>
      <c r="N650" s="59"/>
      <c r="O650" s="59"/>
      <c r="P650" s="59"/>
      <c r="Q650" s="59"/>
      <c r="R650" s="59"/>
      <c r="S650" s="59"/>
      <c r="T650" s="59"/>
      <c r="U650" s="59"/>
      <c r="V650" s="59"/>
      <c r="W650" s="59"/>
      <c r="X650" s="59"/>
      <c r="Y650" s="59"/>
      <c r="Z650" s="59"/>
    </row>
    <row r="651" spans="1:26" ht="15.75" customHeight="1">
      <c r="A651" s="59"/>
      <c r="B651" s="59"/>
      <c r="C651" s="59"/>
      <c r="D651" s="59"/>
      <c r="E651" s="59"/>
      <c r="F651" s="59"/>
      <c r="G651" s="59"/>
      <c r="H651" s="59"/>
      <c r="I651" s="59"/>
      <c r="J651" s="59"/>
      <c r="K651" s="59"/>
      <c r="L651" s="59"/>
      <c r="M651" s="59"/>
      <c r="N651" s="59"/>
      <c r="O651" s="59"/>
      <c r="P651" s="59"/>
      <c r="Q651" s="59"/>
      <c r="R651" s="59"/>
      <c r="S651" s="59"/>
      <c r="T651" s="59"/>
      <c r="U651" s="59"/>
      <c r="V651" s="59"/>
      <c r="W651" s="59"/>
      <c r="X651" s="59"/>
      <c r="Y651" s="59"/>
      <c r="Z651" s="59"/>
    </row>
    <row r="652" spans="1:26" ht="15.75" customHeight="1">
      <c r="A652" s="59"/>
      <c r="B652" s="59"/>
      <c r="C652" s="59"/>
      <c r="D652" s="59"/>
      <c r="E652" s="59"/>
      <c r="F652" s="59"/>
      <c r="G652" s="59"/>
      <c r="H652" s="59"/>
      <c r="I652" s="59"/>
      <c r="J652" s="59"/>
      <c r="K652" s="59"/>
      <c r="L652" s="59"/>
      <c r="M652" s="59"/>
      <c r="N652" s="59"/>
      <c r="O652" s="59"/>
      <c r="P652" s="59"/>
      <c r="Q652" s="59"/>
      <c r="R652" s="59"/>
      <c r="S652" s="59"/>
      <c r="T652" s="59"/>
      <c r="U652" s="59"/>
      <c r="V652" s="59"/>
      <c r="W652" s="59"/>
      <c r="X652" s="59"/>
      <c r="Y652" s="59"/>
      <c r="Z652" s="59"/>
    </row>
    <row r="653" spans="1:26" ht="15.75" customHeight="1">
      <c r="A653" s="59"/>
      <c r="B653" s="59"/>
      <c r="C653" s="59"/>
      <c r="D653" s="59"/>
      <c r="E653" s="59"/>
      <c r="F653" s="59"/>
      <c r="G653" s="59"/>
      <c r="H653" s="59"/>
      <c r="I653" s="59"/>
      <c r="J653" s="59"/>
      <c r="K653" s="59"/>
      <c r="L653" s="59"/>
      <c r="M653" s="59"/>
      <c r="N653" s="59"/>
      <c r="O653" s="59"/>
      <c r="P653" s="59"/>
      <c r="Q653" s="59"/>
      <c r="R653" s="59"/>
      <c r="S653" s="59"/>
      <c r="T653" s="59"/>
      <c r="U653" s="59"/>
      <c r="V653" s="59"/>
      <c r="W653" s="59"/>
      <c r="X653" s="59"/>
      <c r="Y653" s="59"/>
      <c r="Z653" s="59"/>
    </row>
    <row r="654" spans="1:26" ht="15.75" customHeight="1">
      <c r="A654" s="59"/>
      <c r="B654" s="59"/>
      <c r="C654" s="59"/>
      <c r="D654" s="59"/>
      <c r="E654" s="59"/>
      <c r="F654" s="59"/>
      <c r="G654" s="59"/>
      <c r="H654" s="59"/>
      <c r="I654" s="59"/>
      <c r="J654" s="59"/>
      <c r="K654" s="59"/>
      <c r="L654" s="59"/>
      <c r="M654" s="59"/>
      <c r="N654" s="59"/>
      <c r="O654" s="59"/>
      <c r="P654" s="59"/>
      <c r="Q654" s="59"/>
      <c r="R654" s="59"/>
      <c r="S654" s="59"/>
      <c r="T654" s="59"/>
      <c r="U654" s="59"/>
      <c r="V654" s="59"/>
      <c r="W654" s="59"/>
      <c r="X654" s="59"/>
      <c r="Y654" s="59"/>
      <c r="Z654" s="59"/>
    </row>
    <row r="655" spans="1:26" ht="15.75" customHeight="1">
      <c r="A655" s="59"/>
      <c r="B655" s="59"/>
      <c r="C655" s="59"/>
      <c r="D655" s="59"/>
      <c r="E655" s="59"/>
      <c r="F655" s="59"/>
      <c r="G655" s="59"/>
      <c r="H655" s="59"/>
      <c r="I655" s="59"/>
      <c r="J655" s="59"/>
      <c r="K655" s="59"/>
      <c r="L655" s="59"/>
      <c r="M655" s="59"/>
      <c r="N655" s="59"/>
      <c r="O655" s="59"/>
      <c r="P655" s="59"/>
      <c r="Q655" s="59"/>
      <c r="R655" s="59"/>
      <c r="S655" s="59"/>
      <c r="T655" s="59"/>
      <c r="U655" s="59"/>
      <c r="V655" s="59"/>
      <c r="W655" s="59"/>
      <c r="X655" s="59"/>
      <c r="Y655" s="59"/>
      <c r="Z655" s="59"/>
    </row>
    <row r="656" spans="1:26" ht="15.75" customHeight="1">
      <c r="A656" s="59"/>
      <c r="B656" s="59"/>
      <c r="C656" s="59"/>
      <c r="D656" s="59"/>
      <c r="E656" s="59"/>
      <c r="F656" s="59"/>
      <c r="G656" s="59"/>
      <c r="H656" s="59"/>
      <c r="I656" s="59"/>
      <c r="J656" s="59"/>
      <c r="K656" s="59"/>
      <c r="L656" s="59"/>
      <c r="M656" s="59"/>
      <c r="N656" s="59"/>
      <c r="O656" s="59"/>
      <c r="P656" s="59"/>
      <c r="Q656" s="59"/>
      <c r="R656" s="59"/>
      <c r="S656" s="59"/>
      <c r="T656" s="59"/>
      <c r="U656" s="59"/>
      <c r="V656" s="59"/>
      <c r="W656" s="59"/>
      <c r="X656" s="59"/>
      <c r="Y656" s="59"/>
      <c r="Z656" s="59"/>
    </row>
    <row r="657" spans="1:26" ht="15.75" customHeight="1">
      <c r="A657" s="59"/>
      <c r="B657" s="59"/>
      <c r="C657" s="59"/>
      <c r="D657" s="59"/>
      <c r="E657" s="59"/>
      <c r="F657" s="59"/>
      <c r="G657" s="59"/>
      <c r="H657" s="59"/>
      <c r="I657" s="59"/>
      <c r="J657" s="59"/>
      <c r="K657" s="59"/>
      <c r="L657" s="59"/>
      <c r="M657" s="59"/>
      <c r="N657" s="59"/>
      <c r="O657" s="59"/>
      <c r="P657" s="59"/>
      <c r="Q657" s="59"/>
      <c r="R657" s="59"/>
      <c r="S657" s="59"/>
      <c r="T657" s="59"/>
      <c r="U657" s="59"/>
      <c r="V657" s="59"/>
      <c r="W657" s="59"/>
      <c r="X657" s="59"/>
      <c r="Y657" s="59"/>
      <c r="Z657" s="59"/>
    </row>
    <row r="658" spans="1:26" ht="15.75" customHeight="1">
      <c r="A658" s="59"/>
      <c r="B658" s="59"/>
      <c r="C658" s="59"/>
      <c r="D658" s="59"/>
      <c r="E658" s="59"/>
      <c r="F658" s="59"/>
      <c r="G658" s="59"/>
      <c r="H658" s="59"/>
      <c r="I658" s="59"/>
      <c r="J658" s="59"/>
      <c r="K658" s="59"/>
      <c r="L658" s="59"/>
      <c r="M658" s="59"/>
      <c r="N658" s="59"/>
      <c r="O658" s="59"/>
      <c r="P658" s="59"/>
      <c r="Q658" s="59"/>
      <c r="R658" s="59"/>
      <c r="S658" s="59"/>
      <c r="T658" s="59"/>
      <c r="U658" s="59"/>
      <c r="V658" s="59"/>
      <c r="W658" s="59"/>
      <c r="X658" s="59"/>
      <c r="Y658" s="59"/>
      <c r="Z658" s="59"/>
    </row>
    <row r="659" spans="1:26" ht="15.75" customHeight="1">
      <c r="A659" s="59"/>
      <c r="B659" s="59"/>
      <c r="C659" s="59"/>
      <c r="D659" s="59"/>
      <c r="E659" s="59"/>
      <c r="F659" s="59"/>
      <c r="G659" s="59"/>
      <c r="H659" s="59"/>
      <c r="I659" s="59"/>
      <c r="J659" s="59"/>
      <c r="K659" s="59"/>
      <c r="L659" s="59"/>
      <c r="M659" s="59"/>
      <c r="N659" s="59"/>
      <c r="O659" s="59"/>
      <c r="P659" s="59"/>
      <c r="Q659" s="59"/>
      <c r="R659" s="59"/>
      <c r="S659" s="59"/>
      <c r="T659" s="59"/>
      <c r="U659" s="59"/>
      <c r="V659" s="59"/>
      <c r="W659" s="59"/>
      <c r="X659" s="59"/>
      <c r="Y659" s="59"/>
      <c r="Z659" s="59"/>
    </row>
    <row r="660" spans="1:26" ht="15.75" customHeight="1">
      <c r="A660" s="59"/>
      <c r="B660" s="59"/>
      <c r="C660" s="59"/>
      <c r="D660" s="59"/>
      <c r="E660" s="59"/>
      <c r="F660" s="59"/>
      <c r="G660" s="59"/>
      <c r="H660" s="59"/>
      <c r="I660" s="59"/>
      <c r="J660" s="59"/>
      <c r="K660" s="59"/>
      <c r="L660" s="59"/>
      <c r="M660" s="59"/>
      <c r="N660" s="59"/>
      <c r="O660" s="59"/>
      <c r="P660" s="59"/>
      <c r="Q660" s="59"/>
      <c r="R660" s="59"/>
      <c r="S660" s="59"/>
      <c r="T660" s="59"/>
      <c r="U660" s="59"/>
      <c r="V660" s="59"/>
      <c r="W660" s="59"/>
      <c r="X660" s="59"/>
      <c r="Y660" s="59"/>
      <c r="Z660" s="59"/>
    </row>
    <row r="661" spans="1:26" ht="15.75" customHeight="1">
      <c r="A661" s="59"/>
      <c r="B661" s="59"/>
      <c r="C661" s="59"/>
      <c r="D661" s="59"/>
      <c r="E661" s="59"/>
      <c r="F661" s="59"/>
      <c r="G661" s="59"/>
      <c r="H661" s="59"/>
      <c r="I661" s="59"/>
      <c r="J661" s="59"/>
      <c r="K661" s="59"/>
      <c r="L661" s="59"/>
      <c r="M661" s="59"/>
      <c r="N661" s="59"/>
      <c r="O661" s="59"/>
      <c r="P661" s="59"/>
      <c r="Q661" s="59"/>
      <c r="R661" s="59"/>
      <c r="S661" s="59"/>
      <c r="T661" s="59"/>
      <c r="U661" s="59"/>
      <c r="V661" s="59"/>
      <c r="W661" s="59"/>
      <c r="X661" s="59"/>
      <c r="Y661" s="59"/>
      <c r="Z661" s="59"/>
    </row>
    <row r="662" spans="1:26" ht="15.75" customHeight="1">
      <c r="A662" s="59"/>
      <c r="B662" s="59"/>
      <c r="C662" s="59"/>
      <c r="D662" s="59"/>
      <c r="E662" s="59"/>
      <c r="F662" s="59"/>
      <c r="G662" s="59"/>
      <c r="H662" s="59"/>
      <c r="I662" s="59"/>
      <c r="J662" s="59"/>
      <c r="K662" s="59"/>
      <c r="L662" s="59"/>
      <c r="M662" s="59"/>
      <c r="N662" s="59"/>
      <c r="O662" s="59"/>
      <c r="P662" s="59"/>
      <c r="Q662" s="59"/>
      <c r="R662" s="59"/>
      <c r="S662" s="59"/>
      <c r="T662" s="59"/>
      <c r="U662" s="59"/>
      <c r="V662" s="59"/>
      <c r="W662" s="59"/>
      <c r="X662" s="59"/>
      <c r="Y662" s="59"/>
      <c r="Z662" s="59"/>
    </row>
    <row r="663" spans="1:26" ht="15.75" customHeight="1">
      <c r="A663" s="59"/>
      <c r="B663" s="59"/>
      <c r="C663" s="59"/>
      <c r="D663" s="59"/>
      <c r="E663" s="59"/>
      <c r="F663" s="59"/>
      <c r="G663" s="59"/>
      <c r="H663" s="59"/>
      <c r="I663" s="59"/>
      <c r="J663" s="59"/>
      <c r="K663" s="59"/>
      <c r="L663" s="59"/>
      <c r="M663" s="59"/>
      <c r="N663" s="59"/>
      <c r="O663" s="59"/>
      <c r="P663" s="59"/>
      <c r="Q663" s="59"/>
      <c r="R663" s="59"/>
      <c r="S663" s="59"/>
      <c r="T663" s="59"/>
      <c r="U663" s="59"/>
      <c r="V663" s="59"/>
      <c r="W663" s="59"/>
      <c r="X663" s="59"/>
      <c r="Y663" s="59"/>
      <c r="Z663" s="59"/>
    </row>
    <row r="664" spans="1:26" ht="15.75" customHeight="1">
      <c r="A664" s="59"/>
      <c r="B664" s="59"/>
      <c r="C664" s="59"/>
      <c r="D664" s="59"/>
      <c r="E664" s="59"/>
      <c r="F664" s="59"/>
      <c r="G664" s="59"/>
      <c r="H664" s="59"/>
      <c r="I664" s="59"/>
      <c r="J664" s="59"/>
      <c r="K664" s="59"/>
      <c r="L664" s="59"/>
      <c r="M664" s="59"/>
      <c r="N664" s="59"/>
      <c r="O664" s="59"/>
      <c r="P664" s="59"/>
      <c r="Q664" s="59"/>
      <c r="R664" s="59"/>
      <c r="S664" s="59"/>
      <c r="T664" s="59"/>
      <c r="U664" s="59"/>
      <c r="V664" s="59"/>
      <c r="W664" s="59"/>
      <c r="X664" s="59"/>
      <c r="Y664" s="59"/>
      <c r="Z664" s="59"/>
    </row>
    <row r="665" spans="1:26" ht="15.75" customHeight="1">
      <c r="A665" s="59"/>
      <c r="B665" s="59"/>
      <c r="C665" s="59"/>
      <c r="D665" s="59"/>
      <c r="E665" s="59"/>
      <c r="F665" s="59"/>
      <c r="G665" s="59"/>
      <c r="H665" s="59"/>
      <c r="I665" s="59"/>
      <c r="J665" s="59"/>
      <c r="K665" s="59"/>
      <c r="L665" s="59"/>
      <c r="M665" s="59"/>
      <c r="N665" s="59"/>
      <c r="O665" s="59"/>
      <c r="P665" s="59"/>
      <c r="Q665" s="59"/>
      <c r="R665" s="59"/>
      <c r="S665" s="59"/>
      <c r="T665" s="59"/>
      <c r="U665" s="59"/>
      <c r="V665" s="59"/>
      <c r="W665" s="59"/>
      <c r="X665" s="59"/>
      <c r="Y665" s="59"/>
      <c r="Z665" s="59"/>
    </row>
    <row r="666" spans="1:26" ht="15.75" customHeight="1">
      <c r="A666" s="59"/>
      <c r="B666" s="59"/>
      <c r="C666" s="59"/>
      <c r="D666" s="59"/>
      <c r="E666" s="59"/>
      <c r="F666" s="59"/>
      <c r="G666" s="59"/>
      <c r="H666" s="59"/>
      <c r="I666" s="59"/>
      <c r="J666" s="59"/>
      <c r="K666" s="59"/>
      <c r="L666" s="59"/>
      <c r="M666" s="59"/>
      <c r="N666" s="59"/>
      <c r="O666" s="59"/>
      <c r="P666" s="59"/>
      <c r="Q666" s="59"/>
      <c r="R666" s="59"/>
      <c r="S666" s="59"/>
      <c r="T666" s="59"/>
      <c r="U666" s="59"/>
      <c r="V666" s="59"/>
      <c r="W666" s="59"/>
      <c r="X666" s="59"/>
      <c r="Y666" s="59"/>
      <c r="Z666" s="59"/>
    </row>
    <row r="667" spans="1:26" ht="15.75" customHeight="1">
      <c r="A667" s="59"/>
      <c r="B667" s="59"/>
      <c r="C667" s="59"/>
      <c r="D667" s="59"/>
      <c r="E667" s="59"/>
      <c r="F667" s="59"/>
      <c r="G667" s="59"/>
      <c r="H667" s="59"/>
      <c r="I667" s="59"/>
      <c r="J667" s="59"/>
      <c r="K667" s="59"/>
      <c r="L667" s="59"/>
      <c r="M667" s="59"/>
      <c r="N667" s="59"/>
      <c r="O667" s="59"/>
      <c r="P667" s="59"/>
      <c r="Q667" s="59"/>
      <c r="R667" s="59"/>
      <c r="S667" s="59"/>
      <c r="T667" s="59"/>
      <c r="U667" s="59"/>
      <c r="V667" s="59"/>
      <c r="W667" s="59"/>
      <c r="X667" s="59"/>
      <c r="Y667" s="59"/>
      <c r="Z667" s="59"/>
    </row>
    <row r="668" spans="1:26" ht="15.75" customHeight="1">
      <c r="A668" s="59"/>
      <c r="B668" s="59"/>
      <c r="C668" s="59"/>
      <c r="D668" s="59"/>
      <c r="E668" s="59"/>
      <c r="F668" s="59"/>
      <c r="G668" s="59"/>
      <c r="H668" s="59"/>
      <c r="I668" s="59"/>
      <c r="J668" s="59"/>
      <c r="K668" s="59"/>
      <c r="L668" s="59"/>
      <c r="M668" s="59"/>
      <c r="N668" s="59"/>
      <c r="O668" s="59"/>
      <c r="P668" s="59"/>
      <c r="Q668" s="59"/>
      <c r="R668" s="59"/>
      <c r="S668" s="59"/>
      <c r="T668" s="59"/>
      <c r="U668" s="59"/>
      <c r="V668" s="59"/>
      <c r="W668" s="59"/>
      <c r="X668" s="59"/>
      <c r="Y668" s="59"/>
      <c r="Z668" s="59"/>
    </row>
    <row r="669" spans="1:26" ht="15.75" customHeight="1">
      <c r="A669" s="59"/>
      <c r="B669" s="59"/>
      <c r="C669" s="59"/>
      <c r="D669" s="59"/>
      <c r="E669" s="59"/>
      <c r="F669" s="59"/>
      <c r="G669" s="59"/>
      <c r="H669" s="59"/>
      <c r="I669" s="59"/>
      <c r="J669" s="59"/>
      <c r="K669" s="59"/>
      <c r="L669" s="59"/>
      <c r="M669" s="59"/>
      <c r="N669" s="59"/>
      <c r="O669" s="59"/>
      <c r="P669" s="59"/>
      <c r="Q669" s="59"/>
      <c r="R669" s="59"/>
      <c r="S669" s="59"/>
      <c r="T669" s="59"/>
      <c r="U669" s="59"/>
      <c r="V669" s="59"/>
      <c r="W669" s="59"/>
      <c r="X669" s="59"/>
      <c r="Y669" s="59"/>
      <c r="Z669" s="59"/>
    </row>
    <row r="670" spans="1:26" ht="15.75" customHeight="1">
      <c r="A670" s="59"/>
      <c r="B670" s="59"/>
      <c r="C670" s="59"/>
      <c r="D670" s="59"/>
      <c r="E670" s="59"/>
      <c r="F670" s="59"/>
      <c r="G670" s="59"/>
      <c r="H670" s="59"/>
      <c r="I670" s="59"/>
      <c r="J670" s="59"/>
      <c r="K670" s="59"/>
      <c r="L670" s="59"/>
      <c r="M670" s="59"/>
      <c r="N670" s="59"/>
      <c r="O670" s="59"/>
      <c r="P670" s="59"/>
      <c r="Q670" s="59"/>
      <c r="R670" s="59"/>
      <c r="S670" s="59"/>
      <c r="T670" s="59"/>
      <c r="U670" s="59"/>
      <c r="V670" s="59"/>
      <c r="W670" s="59"/>
      <c r="X670" s="59"/>
      <c r="Y670" s="59"/>
      <c r="Z670" s="59"/>
    </row>
    <row r="671" spans="1:26" ht="15.75" customHeight="1">
      <c r="A671" s="59"/>
      <c r="B671" s="59"/>
      <c r="C671" s="59"/>
      <c r="D671" s="59"/>
      <c r="E671" s="59"/>
      <c r="F671" s="59"/>
      <c r="G671" s="59"/>
      <c r="H671" s="59"/>
      <c r="I671" s="59"/>
      <c r="J671" s="59"/>
      <c r="K671" s="59"/>
      <c r="L671" s="59"/>
      <c r="M671" s="59"/>
      <c r="N671" s="59"/>
      <c r="O671" s="59"/>
      <c r="P671" s="59"/>
      <c r="Q671" s="59"/>
      <c r="R671" s="59"/>
      <c r="S671" s="59"/>
      <c r="T671" s="59"/>
      <c r="U671" s="59"/>
      <c r="V671" s="59"/>
      <c r="W671" s="59"/>
      <c r="X671" s="59"/>
      <c r="Y671" s="59"/>
      <c r="Z671" s="59"/>
    </row>
    <row r="672" spans="1:26" ht="15.75" customHeight="1">
      <c r="A672" s="59"/>
      <c r="B672" s="59"/>
      <c r="C672" s="59"/>
      <c r="D672" s="59"/>
      <c r="E672" s="59"/>
      <c r="F672" s="59"/>
      <c r="G672" s="59"/>
      <c r="H672" s="59"/>
      <c r="I672" s="59"/>
      <c r="J672" s="59"/>
      <c r="K672" s="59"/>
      <c r="L672" s="59"/>
      <c r="M672" s="59"/>
      <c r="N672" s="59"/>
      <c r="O672" s="59"/>
      <c r="P672" s="59"/>
      <c r="Q672" s="59"/>
      <c r="R672" s="59"/>
      <c r="S672" s="59"/>
      <c r="T672" s="59"/>
      <c r="U672" s="59"/>
      <c r="V672" s="59"/>
      <c r="W672" s="59"/>
      <c r="X672" s="59"/>
      <c r="Y672" s="59"/>
      <c r="Z672" s="59"/>
    </row>
    <row r="673" spans="1:26" ht="15.75" customHeight="1">
      <c r="A673" s="59"/>
      <c r="B673" s="59"/>
      <c r="C673" s="59"/>
      <c r="D673" s="59"/>
      <c r="E673" s="59"/>
      <c r="F673" s="59"/>
      <c r="G673" s="59"/>
      <c r="H673" s="59"/>
      <c r="I673" s="59"/>
      <c r="J673" s="59"/>
      <c r="K673" s="59"/>
      <c r="L673" s="59"/>
      <c r="M673" s="59"/>
      <c r="N673" s="59"/>
      <c r="O673" s="59"/>
      <c r="P673" s="59"/>
      <c r="Q673" s="59"/>
      <c r="R673" s="59"/>
      <c r="S673" s="59"/>
      <c r="T673" s="59"/>
      <c r="U673" s="59"/>
      <c r="V673" s="59"/>
      <c r="W673" s="59"/>
      <c r="X673" s="59"/>
      <c r="Y673" s="59"/>
      <c r="Z673" s="59"/>
    </row>
    <row r="674" spans="1:26" ht="15.75" customHeight="1">
      <c r="A674" s="59"/>
      <c r="B674" s="59"/>
      <c r="C674" s="59"/>
      <c r="D674" s="59"/>
      <c r="E674" s="59"/>
      <c r="F674" s="59"/>
      <c r="G674" s="59"/>
      <c r="H674" s="59"/>
      <c r="I674" s="59"/>
      <c r="J674" s="59"/>
      <c r="K674" s="59"/>
      <c r="L674" s="59"/>
      <c r="M674" s="59"/>
      <c r="N674" s="59"/>
      <c r="O674" s="59"/>
      <c r="P674" s="59"/>
      <c r="Q674" s="59"/>
      <c r="R674" s="59"/>
      <c r="S674" s="59"/>
      <c r="T674" s="59"/>
      <c r="U674" s="59"/>
      <c r="V674" s="59"/>
      <c r="W674" s="59"/>
      <c r="X674" s="59"/>
      <c r="Y674" s="59"/>
      <c r="Z674" s="59"/>
    </row>
    <row r="675" spans="1:26" ht="15.75" customHeight="1">
      <c r="A675" s="59"/>
      <c r="B675" s="59"/>
      <c r="C675" s="59"/>
      <c r="D675" s="59"/>
      <c r="E675" s="59"/>
      <c r="F675" s="59"/>
      <c r="G675" s="59"/>
      <c r="H675" s="59"/>
      <c r="I675" s="59"/>
      <c r="J675" s="59"/>
      <c r="K675" s="59"/>
      <c r="L675" s="59"/>
      <c r="M675" s="59"/>
      <c r="N675" s="59"/>
      <c r="O675" s="59"/>
      <c r="P675" s="59"/>
      <c r="Q675" s="59"/>
      <c r="R675" s="59"/>
      <c r="S675" s="59"/>
      <c r="T675" s="59"/>
      <c r="U675" s="59"/>
      <c r="V675" s="59"/>
      <c r="W675" s="59"/>
      <c r="X675" s="59"/>
      <c r="Y675" s="59"/>
      <c r="Z675" s="59"/>
    </row>
    <row r="676" spans="1:26" ht="15.75" customHeight="1">
      <c r="A676" s="59"/>
      <c r="B676" s="59"/>
      <c r="C676" s="59"/>
      <c r="D676" s="59"/>
      <c r="E676" s="59"/>
      <c r="F676" s="59"/>
      <c r="G676" s="59"/>
      <c r="H676" s="59"/>
      <c r="I676" s="59"/>
      <c r="J676" s="59"/>
      <c r="K676" s="59"/>
      <c r="L676" s="59"/>
      <c r="M676" s="59"/>
      <c r="N676" s="59"/>
      <c r="O676" s="59"/>
      <c r="P676" s="59"/>
      <c r="Q676" s="59"/>
      <c r="R676" s="59"/>
      <c r="S676" s="59"/>
      <c r="T676" s="59"/>
      <c r="U676" s="59"/>
      <c r="V676" s="59"/>
      <c r="W676" s="59"/>
      <c r="X676" s="59"/>
      <c r="Y676" s="59"/>
      <c r="Z676" s="59"/>
    </row>
    <row r="677" spans="1:26" ht="15.75" customHeight="1">
      <c r="A677" s="59"/>
      <c r="B677" s="59"/>
      <c r="C677" s="59"/>
      <c r="D677" s="59"/>
      <c r="E677" s="59"/>
      <c r="F677" s="59"/>
      <c r="G677" s="59"/>
      <c r="H677" s="59"/>
      <c r="I677" s="59"/>
      <c r="J677" s="59"/>
      <c r="K677" s="59"/>
      <c r="L677" s="59"/>
      <c r="M677" s="59"/>
      <c r="N677" s="59"/>
      <c r="O677" s="59"/>
      <c r="P677" s="59"/>
      <c r="Q677" s="59"/>
      <c r="R677" s="59"/>
      <c r="S677" s="59"/>
      <c r="T677" s="59"/>
      <c r="U677" s="59"/>
      <c r="V677" s="59"/>
      <c r="W677" s="59"/>
      <c r="X677" s="59"/>
      <c r="Y677" s="59"/>
      <c r="Z677" s="59"/>
    </row>
    <row r="678" spans="1:26" ht="15.75" customHeight="1">
      <c r="A678" s="59"/>
      <c r="B678" s="59"/>
      <c r="C678" s="59"/>
      <c r="D678" s="59"/>
      <c r="E678" s="59"/>
      <c r="F678" s="59"/>
      <c r="G678" s="59"/>
      <c r="H678" s="59"/>
      <c r="I678" s="59"/>
      <c r="J678" s="59"/>
      <c r="K678" s="59"/>
      <c r="L678" s="59"/>
      <c r="M678" s="59"/>
      <c r="N678" s="59"/>
      <c r="O678" s="59"/>
      <c r="P678" s="59"/>
      <c r="Q678" s="59"/>
      <c r="R678" s="59"/>
      <c r="S678" s="59"/>
      <c r="T678" s="59"/>
      <c r="U678" s="59"/>
      <c r="V678" s="59"/>
      <c r="W678" s="59"/>
      <c r="X678" s="59"/>
      <c r="Y678" s="59"/>
      <c r="Z678" s="59"/>
    </row>
    <row r="679" spans="1:26" ht="15.75" customHeight="1">
      <c r="A679" s="59"/>
      <c r="B679" s="59"/>
      <c r="C679" s="59"/>
      <c r="D679" s="59"/>
      <c r="E679" s="59"/>
      <c r="F679" s="59"/>
      <c r="G679" s="59"/>
      <c r="H679" s="59"/>
      <c r="I679" s="59"/>
      <c r="J679" s="59"/>
      <c r="K679" s="59"/>
      <c r="L679" s="59"/>
      <c r="M679" s="59"/>
      <c r="N679" s="59"/>
      <c r="O679" s="59"/>
      <c r="P679" s="59"/>
      <c r="Q679" s="59"/>
      <c r="R679" s="59"/>
      <c r="S679" s="59"/>
      <c r="T679" s="59"/>
      <c r="U679" s="59"/>
      <c r="V679" s="59"/>
      <c r="W679" s="59"/>
      <c r="X679" s="59"/>
      <c r="Y679" s="59"/>
      <c r="Z679" s="59"/>
    </row>
    <row r="680" spans="1:26" ht="15.75" customHeight="1">
      <c r="A680" s="59"/>
      <c r="B680" s="59"/>
      <c r="C680" s="59"/>
      <c r="D680" s="59"/>
      <c r="E680" s="59"/>
      <c r="F680" s="59"/>
      <c r="G680" s="59"/>
      <c r="H680" s="59"/>
      <c r="I680" s="59"/>
      <c r="J680" s="59"/>
      <c r="K680" s="59"/>
      <c r="L680" s="59"/>
      <c r="M680" s="59"/>
      <c r="N680" s="59"/>
      <c r="O680" s="59"/>
      <c r="P680" s="59"/>
      <c r="Q680" s="59"/>
      <c r="R680" s="59"/>
      <c r="S680" s="59"/>
      <c r="T680" s="59"/>
      <c r="U680" s="59"/>
      <c r="V680" s="59"/>
      <c r="W680" s="59"/>
      <c r="X680" s="59"/>
      <c r="Y680" s="59"/>
      <c r="Z680" s="59"/>
    </row>
    <row r="681" spans="1:26" ht="15.75" customHeight="1">
      <c r="A681" s="59"/>
      <c r="B681" s="59"/>
      <c r="C681" s="59"/>
      <c r="D681" s="59"/>
      <c r="E681" s="59"/>
      <c r="F681" s="59"/>
      <c r="G681" s="59"/>
      <c r="H681" s="59"/>
      <c r="I681" s="59"/>
      <c r="J681" s="59"/>
      <c r="K681" s="59"/>
      <c r="L681" s="59"/>
      <c r="M681" s="59"/>
      <c r="N681" s="59"/>
      <c r="O681" s="59"/>
      <c r="P681" s="59"/>
      <c r="Q681" s="59"/>
      <c r="R681" s="59"/>
      <c r="S681" s="59"/>
      <c r="T681" s="59"/>
      <c r="U681" s="59"/>
      <c r="V681" s="59"/>
      <c r="W681" s="59"/>
      <c r="X681" s="59"/>
      <c r="Y681" s="59"/>
      <c r="Z681" s="59"/>
    </row>
    <row r="682" spans="1:26" ht="15.75" customHeight="1">
      <c r="A682" s="59"/>
      <c r="B682" s="59"/>
      <c r="C682" s="59"/>
      <c r="D682" s="59"/>
      <c r="E682" s="59"/>
      <c r="F682" s="59"/>
      <c r="G682" s="59"/>
      <c r="H682" s="59"/>
      <c r="I682" s="59"/>
      <c r="J682" s="59"/>
      <c r="K682" s="59"/>
      <c r="L682" s="59"/>
      <c r="M682" s="59"/>
      <c r="N682" s="59"/>
      <c r="O682" s="59"/>
      <c r="P682" s="59"/>
      <c r="Q682" s="59"/>
      <c r="R682" s="59"/>
      <c r="S682" s="59"/>
      <c r="T682" s="59"/>
      <c r="U682" s="59"/>
      <c r="V682" s="59"/>
      <c r="W682" s="59"/>
      <c r="X682" s="59"/>
      <c r="Y682" s="59"/>
      <c r="Z682" s="59"/>
    </row>
    <row r="683" spans="1:26" ht="15.75" customHeight="1">
      <c r="A683" s="59"/>
      <c r="B683" s="59"/>
      <c r="C683" s="59"/>
      <c r="D683" s="59"/>
      <c r="E683" s="59"/>
      <c r="F683" s="59"/>
      <c r="G683" s="59"/>
      <c r="H683" s="59"/>
      <c r="I683" s="59"/>
      <c r="J683" s="59"/>
      <c r="K683" s="59"/>
      <c r="L683" s="59"/>
      <c r="M683" s="59"/>
      <c r="N683" s="59"/>
      <c r="O683" s="59"/>
      <c r="P683" s="59"/>
      <c r="Q683" s="59"/>
      <c r="R683" s="59"/>
      <c r="S683" s="59"/>
      <c r="T683" s="59"/>
      <c r="U683" s="59"/>
      <c r="V683" s="59"/>
      <c r="W683" s="59"/>
      <c r="X683" s="59"/>
      <c r="Y683" s="59"/>
      <c r="Z683" s="59"/>
    </row>
    <row r="684" spans="1:26" ht="15.75" customHeight="1">
      <c r="A684" s="59"/>
      <c r="B684" s="59"/>
      <c r="C684" s="59"/>
      <c r="D684" s="59"/>
      <c r="E684" s="59"/>
      <c r="F684" s="59"/>
      <c r="G684" s="59"/>
      <c r="H684" s="59"/>
      <c r="I684" s="59"/>
      <c r="J684" s="59"/>
      <c r="K684" s="59"/>
      <c r="L684" s="59"/>
      <c r="M684" s="59"/>
      <c r="N684" s="59"/>
      <c r="O684" s="59"/>
      <c r="P684" s="59"/>
      <c r="Q684" s="59"/>
      <c r="R684" s="59"/>
      <c r="S684" s="59"/>
      <c r="T684" s="59"/>
      <c r="U684" s="59"/>
      <c r="V684" s="59"/>
      <c r="W684" s="59"/>
      <c r="X684" s="59"/>
      <c r="Y684" s="59"/>
      <c r="Z684" s="59"/>
    </row>
    <row r="685" spans="1:26" ht="15.75" customHeight="1">
      <c r="A685" s="59"/>
      <c r="B685" s="59"/>
      <c r="C685" s="59"/>
      <c r="D685" s="59"/>
      <c r="E685" s="59"/>
      <c r="F685" s="59"/>
      <c r="G685" s="59"/>
      <c r="H685" s="59"/>
      <c r="I685" s="59"/>
      <c r="J685" s="59"/>
      <c r="K685" s="59"/>
      <c r="L685" s="59"/>
      <c r="M685" s="59"/>
      <c r="N685" s="59"/>
      <c r="O685" s="59"/>
      <c r="P685" s="59"/>
      <c r="Q685" s="59"/>
      <c r="R685" s="59"/>
      <c r="S685" s="59"/>
      <c r="T685" s="59"/>
      <c r="U685" s="59"/>
      <c r="V685" s="59"/>
      <c r="W685" s="59"/>
      <c r="X685" s="59"/>
      <c r="Y685" s="59"/>
      <c r="Z685" s="59"/>
    </row>
    <row r="686" spans="1:26" ht="15.75" customHeight="1">
      <c r="A686" s="59"/>
      <c r="B686" s="59"/>
      <c r="C686" s="59"/>
      <c r="D686" s="59"/>
      <c r="E686" s="59"/>
      <c r="F686" s="59"/>
      <c r="G686" s="59"/>
      <c r="H686" s="59"/>
      <c r="I686" s="59"/>
      <c r="J686" s="59"/>
      <c r="K686" s="59"/>
      <c r="L686" s="59"/>
      <c r="M686" s="59"/>
      <c r="N686" s="59"/>
      <c r="O686" s="59"/>
      <c r="P686" s="59"/>
      <c r="Q686" s="59"/>
      <c r="R686" s="59"/>
      <c r="S686" s="59"/>
      <c r="T686" s="59"/>
      <c r="U686" s="59"/>
      <c r="V686" s="59"/>
      <c r="W686" s="59"/>
      <c r="X686" s="59"/>
      <c r="Y686" s="59"/>
      <c r="Z686" s="59"/>
    </row>
    <row r="687" spans="1:26" ht="15.75" customHeight="1">
      <c r="A687" s="59"/>
      <c r="B687" s="59"/>
      <c r="C687" s="59"/>
      <c r="D687" s="59"/>
      <c r="E687" s="59"/>
      <c r="F687" s="59"/>
      <c r="G687" s="59"/>
      <c r="H687" s="59"/>
      <c r="I687" s="59"/>
      <c r="J687" s="59"/>
      <c r="K687" s="59"/>
      <c r="L687" s="59"/>
      <c r="M687" s="59"/>
      <c r="N687" s="59"/>
      <c r="O687" s="59"/>
      <c r="P687" s="59"/>
      <c r="Q687" s="59"/>
      <c r="R687" s="59"/>
      <c r="S687" s="59"/>
      <c r="T687" s="59"/>
      <c r="U687" s="59"/>
      <c r="V687" s="59"/>
      <c r="W687" s="59"/>
      <c r="X687" s="59"/>
      <c r="Y687" s="59"/>
      <c r="Z687" s="59"/>
    </row>
    <row r="688" spans="1:26" ht="15.75" customHeight="1">
      <c r="A688" s="59"/>
      <c r="B688" s="59"/>
      <c r="C688" s="59"/>
      <c r="D688" s="59"/>
      <c r="E688" s="59"/>
      <c r="F688" s="59"/>
      <c r="G688" s="59"/>
      <c r="H688" s="59"/>
      <c r="I688" s="59"/>
      <c r="J688" s="59"/>
      <c r="K688" s="59"/>
      <c r="L688" s="59"/>
      <c r="M688" s="59"/>
      <c r="N688" s="59"/>
      <c r="O688" s="59"/>
      <c r="P688" s="59"/>
      <c r="Q688" s="59"/>
      <c r="R688" s="59"/>
      <c r="S688" s="59"/>
      <c r="T688" s="59"/>
      <c r="U688" s="59"/>
      <c r="V688" s="59"/>
      <c r="W688" s="59"/>
      <c r="X688" s="59"/>
      <c r="Y688" s="59"/>
      <c r="Z688" s="59"/>
    </row>
    <row r="689" spans="1:26" ht="15.75" customHeight="1">
      <c r="A689" s="59"/>
      <c r="B689" s="59"/>
      <c r="C689" s="59"/>
      <c r="D689" s="59"/>
      <c r="E689" s="59"/>
      <c r="F689" s="59"/>
      <c r="G689" s="59"/>
      <c r="H689" s="59"/>
      <c r="I689" s="59"/>
      <c r="J689" s="59"/>
      <c r="K689" s="59"/>
      <c r="L689" s="59"/>
      <c r="M689" s="59"/>
      <c r="N689" s="59"/>
      <c r="O689" s="59"/>
      <c r="P689" s="59"/>
      <c r="Q689" s="59"/>
      <c r="R689" s="59"/>
      <c r="S689" s="59"/>
      <c r="T689" s="59"/>
      <c r="U689" s="59"/>
      <c r="V689" s="59"/>
      <c r="W689" s="59"/>
      <c r="X689" s="59"/>
      <c r="Y689" s="59"/>
      <c r="Z689" s="59"/>
    </row>
    <row r="690" spans="1:26" ht="15.75" customHeight="1">
      <c r="A690" s="59"/>
      <c r="B690" s="59"/>
      <c r="C690" s="59"/>
      <c r="D690" s="59"/>
      <c r="E690" s="59"/>
      <c r="F690" s="59"/>
      <c r="G690" s="59"/>
      <c r="H690" s="59"/>
      <c r="I690" s="59"/>
      <c r="J690" s="59"/>
      <c r="K690" s="59"/>
      <c r="L690" s="59"/>
      <c r="M690" s="59"/>
      <c r="N690" s="59"/>
      <c r="O690" s="59"/>
      <c r="P690" s="59"/>
      <c r="Q690" s="59"/>
      <c r="R690" s="59"/>
      <c r="S690" s="59"/>
      <c r="T690" s="59"/>
      <c r="U690" s="59"/>
      <c r="V690" s="59"/>
      <c r="W690" s="59"/>
      <c r="X690" s="59"/>
      <c r="Y690" s="59"/>
      <c r="Z690" s="59"/>
    </row>
    <row r="691" spans="1:26" ht="15.75" customHeight="1">
      <c r="A691" s="59"/>
      <c r="B691" s="59"/>
      <c r="C691" s="59"/>
      <c r="D691" s="59"/>
      <c r="E691" s="59"/>
      <c r="F691" s="59"/>
      <c r="G691" s="59"/>
      <c r="H691" s="59"/>
      <c r="I691" s="59"/>
      <c r="J691" s="59"/>
      <c r="K691" s="59"/>
      <c r="L691" s="59"/>
      <c r="M691" s="59"/>
      <c r="N691" s="59"/>
      <c r="O691" s="59"/>
      <c r="P691" s="59"/>
      <c r="Q691" s="59"/>
      <c r="R691" s="59"/>
      <c r="S691" s="59"/>
      <c r="T691" s="59"/>
      <c r="U691" s="59"/>
      <c r="V691" s="59"/>
      <c r="W691" s="59"/>
      <c r="X691" s="59"/>
      <c r="Y691" s="59"/>
      <c r="Z691" s="59"/>
    </row>
    <row r="692" spans="1:26" ht="15.75" customHeight="1">
      <c r="A692" s="59"/>
      <c r="B692" s="59"/>
      <c r="C692" s="59"/>
      <c r="D692" s="59"/>
      <c r="E692" s="59"/>
      <c r="F692" s="59"/>
      <c r="G692" s="59"/>
      <c r="H692" s="59"/>
      <c r="I692" s="59"/>
      <c r="J692" s="59"/>
      <c r="K692" s="59"/>
      <c r="L692" s="59"/>
      <c r="M692" s="59"/>
      <c r="N692" s="59"/>
      <c r="O692" s="59"/>
      <c r="P692" s="59"/>
      <c r="Q692" s="59"/>
      <c r="R692" s="59"/>
      <c r="S692" s="59"/>
      <c r="T692" s="59"/>
      <c r="U692" s="59"/>
      <c r="V692" s="59"/>
      <c r="W692" s="59"/>
      <c r="X692" s="59"/>
      <c r="Y692" s="59"/>
      <c r="Z692" s="59"/>
    </row>
    <row r="693" spans="1:26" ht="15.75" customHeight="1">
      <c r="A693" s="59"/>
      <c r="B693" s="59"/>
      <c r="C693" s="59"/>
      <c r="D693" s="59"/>
      <c r="E693" s="59"/>
      <c r="F693" s="59"/>
      <c r="G693" s="59"/>
      <c r="H693" s="59"/>
      <c r="I693" s="59"/>
      <c r="J693" s="59"/>
      <c r="K693" s="59"/>
      <c r="L693" s="59"/>
      <c r="M693" s="59"/>
      <c r="N693" s="59"/>
      <c r="O693" s="59"/>
      <c r="P693" s="59"/>
      <c r="Q693" s="59"/>
      <c r="R693" s="59"/>
      <c r="S693" s="59"/>
      <c r="T693" s="59"/>
      <c r="U693" s="59"/>
      <c r="V693" s="59"/>
      <c r="W693" s="59"/>
      <c r="X693" s="59"/>
      <c r="Y693" s="59"/>
      <c r="Z693" s="59"/>
    </row>
    <row r="694" spans="1:26" ht="15.75" customHeight="1">
      <c r="A694" s="59"/>
      <c r="B694" s="59"/>
      <c r="C694" s="59"/>
      <c r="D694" s="59"/>
      <c r="E694" s="59"/>
      <c r="F694" s="59"/>
      <c r="G694" s="59"/>
      <c r="H694" s="59"/>
      <c r="I694" s="59"/>
      <c r="J694" s="59"/>
      <c r="K694" s="59"/>
      <c r="L694" s="59"/>
      <c r="M694" s="59"/>
      <c r="N694" s="59"/>
      <c r="O694" s="59"/>
      <c r="P694" s="59"/>
      <c r="Q694" s="59"/>
      <c r="R694" s="59"/>
      <c r="S694" s="59"/>
      <c r="T694" s="59"/>
      <c r="U694" s="59"/>
      <c r="V694" s="59"/>
      <c r="W694" s="59"/>
      <c r="X694" s="59"/>
      <c r="Y694" s="59"/>
      <c r="Z694" s="59"/>
    </row>
    <row r="695" spans="1:26" ht="15.75" customHeight="1">
      <c r="A695" s="59"/>
      <c r="B695" s="59"/>
      <c r="C695" s="59"/>
      <c r="D695" s="59"/>
      <c r="E695" s="59"/>
      <c r="F695" s="59"/>
      <c r="G695" s="59"/>
      <c r="H695" s="59"/>
      <c r="I695" s="59"/>
      <c r="J695" s="59"/>
      <c r="K695" s="59"/>
      <c r="L695" s="59"/>
      <c r="M695" s="59"/>
      <c r="N695" s="59"/>
      <c r="O695" s="59"/>
      <c r="P695" s="59"/>
      <c r="Q695" s="59"/>
      <c r="R695" s="59"/>
      <c r="S695" s="59"/>
      <c r="T695" s="59"/>
      <c r="U695" s="59"/>
      <c r="V695" s="59"/>
      <c r="W695" s="59"/>
      <c r="X695" s="59"/>
      <c r="Y695" s="59"/>
      <c r="Z695" s="59"/>
    </row>
    <row r="696" spans="1:26" ht="15.75" customHeight="1">
      <c r="A696" s="59"/>
      <c r="B696" s="59"/>
      <c r="C696" s="59"/>
      <c r="D696" s="59"/>
      <c r="E696" s="59"/>
      <c r="F696" s="59"/>
      <c r="G696" s="59"/>
      <c r="H696" s="59"/>
      <c r="I696" s="59"/>
      <c r="J696" s="59"/>
      <c r="K696" s="59"/>
      <c r="L696" s="59"/>
      <c r="M696" s="59"/>
      <c r="N696" s="59"/>
      <c r="O696" s="59"/>
      <c r="P696" s="59"/>
      <c r="Q696" s="59"/>
      <c r="R696" s="59"/>
      <c r="S696" s="59"/>
      <c r="T696" s="59"/>
      <c r="U696" s="59"/>
      <c r="V696" s="59"/>
      <c r="W696" s="59"/>
      <c r="X696" s="59"/>
      <c r="Y696" s="59"/>
      <c r="Z696" s="59"/>
    </row>
    <row r="697" spans="1:26" ht="15.75" customHeight="1">
      <c r="A697" s="59"/>
      <c r="B697" s="59"/>
      <c r="C697" s="59"/>
      <c r="D697" s="59"/>
      <c r="E697" s="59"/>
      <c r="F697" s="59"/>
      <c r="G697" s="59"/>
      <c r="H697" s="59"/>
      <c r="I697" s="59"/>
      <c r="J697" s="59"/>
      <c r="K697" s="59"/>
      <c r="L697" s="59"/>
      <c r="M697" s="59"/>
      <c r="N697" s="59"/>
      <c r="O697" s="59"/>
      <c r="P697" s="59"/>
      <c r="Q697" s="59"/>
      <c r="R697" s="59"/>
      <c r="S697" s="59"/>
      <c r="T697" s="59"/>
      <c r="U697" s="59"/>
      <c r="V697" s="59"/>
      <c r="W697" s="59"/>
      <c r="X697" s="59"/>
      <c r="Y697" s="59"/>
      <c r="Z697" s="59"/>
    </row>
    <row r="698" spans="1:26" ht="15.75" customHeight="1">
      <c r="A698" s="59"/>
      <c r="B698" s="59"/>
      <c r="C698" s="59"/>
      <c r="D698" s="59"/>
      <c r="E698" s="59"/>
      <c r="F698" s="59"/>
      <c r="G698" s="59"/>
      <c r="H698" s="59"/>
      <c r="I698" s="59"/>
      <c r="J698" s="59"/>
      <c r="K698" s="59"/>
      <c r="L698" s="59"/>
      <c r="M698" s="59"/>
      <c r="N698" s="59"/>
      <c r="O698" s="59"/>
      <c r="P698" s="59"/>
      <c r="Q698" s="59"/>
      <c r="R698" s="59"/>
      <c r="S698" s="59"/>
      <c r="T698" s="59"/>
      <c r="U698" s="59"/>
      <c r="V698" s="59"/>
      <c r="W698" s="59"/>
      <c r="X698" s="59"/>
      <c r="Y698" s="59"/>
      <c r="Z698" s="59"/>
    </row>
    <row r="699" spans="1:26" ht="15.75" customHeight="1">
      <c r="A699" s="59"/>
      <c r="B699" s="59"/>
      <c r="C699" s="59"/>
      <c r="D699" s="59"/>
      <c r="E699" s="59"/>
      <c r="F699" s="59"/>
      <c r="G699" s="59"/>
      <c r="H699" s="59"/>
      <c r="I699" s="59"/>
      <c r="J699" s="59"/>
      <c r="K699" s="59"/>
      <c r="L699" s="59"/>
      <c r="M699" s="59"/>
      <c r="N699" s="59"/>
      <c r="O699" s="59"/>
      <c r="P699" s="59"/>
      <c r="Q699" s="59"/>
      <c r="R699" s="59"/>
      <c r="S699" s="59"/>
      <c r="T699" s="59"/>
      <c r="U699" s="59"/>
      <c r="V699" s="59"/>
      <c r="W699" s="59"/>
      <c r="X699" s="59"/>
      <c r="Y699" s="59"/>
      <c r="Z699" s="59"/>
    </row>
    <row r="700" spans="1:26" ht="15.75" customHeight="1">
      <c r="A700" s="59"/>
      <c r="B700" s="59"/>
      <c r="C700" s="59"/>
      <c r="D700" s="59"/>
      <c r="E700" s="59"/>
      <c r="F700" s="59"/>
      <c r="G700" s="59"/>
      <c r="H700" s="59"/>
      <c r="I700" s="59"/>
      <c r="J700" s="59"/>
      <c r="K700" s="59"/>
      <c r="L700" s="59"/>
      <c r="M700" s="59"/>
      <c r="N700" s="59"/>
      <c r="O700" s="59"/>
      <c r="P700" s="59"/>
      <c r="Q700" s="59"/>
      <c r="R700" s="59"/>
      <c r="S700" s="59"/>
      <c r="T700" s="59"/>
      <c r="U700" s="59"/>
      <c r="V700" s="59"/>
      <c r="W700" s="59"/>
      <c r="X700" s="59"/>
      <c r="Y700" s="59"/>
      <c r="Z700" s="59"/>
    </row>
    <row r="701" spans="1:26" ht="15.75" customHeight="1">
      <c r="A701" s="59"/>
      <c r="B701" s="59"/>
      <c r="C701" s="59"/>
      <c r="D701" s="59"/>
      <c r="E701" s="59"/>
      <c r="F701" s="59"/>
      <c r="G701" s="59"/>
      <c r="H701" s="59"/>
      <c r="I701" s="59"/>
      <c r="J701" s="59"/>
      <c r="K701" s="59"/>
      <c r="L701" s="59"/>
      <c r="M701" s="59"/>
      <c r="N701" s="59"/>
      <c r="O701" s="59"/>
      <c r="P701" s="59"/>
      <c r="Q701" s="59"/>
      <c r="R701" s="59"/>
      <c r="S701" s="59"/>
      <c r="T701" s="59"/>
      <c r="U701" s="59"/>
      <c r="V701" s="59"/>
      <c r="W701" s="59"/>
      <c r="X701" s="59"/>
      <c r="Y701" s="59"/>
      <c r="Z701" s="59"/>
    </row>
    <row r="702" spans="1:26" ht="15.75" customHeight="1">
      <c r="A702" s="59"/>
      <c r="B702" s="59"/>
      <c r="C702" s="59"/>
      <c r="D702" s="59"/>
      <c r="E702" s="59"/>
      <c r="F702" s="59"/>
      <c r="G702" s="59"/>
      <c r="H702" s="59"/>
      <c r="I702" s="59"/>
      <c r="J702" s="59"/>
      <c r="K702" s="59"/>
      <c r="L702" s="59"/>
      <c r="M702" s="59"/>
      <c r="N702" s="59"/>
      <c r="O702" s="59"/>
      <c r="P702" s="59"/>
      <c r="Q702" s="59"/>
      <c r="R702" s="59"/>
      <c r="S702" s="59"/>
      <c r="T702" s="59"/>
      <c r="U702" s="59"/>
      <c r="V702" s="59"/>
      <c r="W702" s="59"/>
      <c r="X702" s="59"/>
      <c r="Y702" s="59"/>
      <c r="Z702" s="59"/>
    </row>
    <row r="703" spans="1:26" ht="15.75" customHeight="1">
      <c r="A703" s="59"/>
      <c r="B703" s="59"/>
      <c r="C703" s="59"/>
      <c r="D703" s="59"/>
      <c r="E703" s="59"/>
      <c r="F703" s="59"/>
      <c r="G703" s="59"/>
      <c r="H703" s="59"/>
      <c r="I703" s="59"/>
      <c r="J703" s="59"/>
      <c r="K703" s="59"/>
      <c r="L703" s="59"/>
      <c r="M703" s="59"/>
      <c r="N703" s="59"/>
      <c r="O703" s="59"/>
      <c r="P703" s="59"/>
      <c r="Q703" s="59"/>
      <c r="R703" s="59"/>
      <c r="S703" s="59"/>
      <c r="T703" s="59"/>
      <c r="U703" s="59"/>
      <c r="V703" s="59"/>
      <c r="W703" s="59"/>
      <c r="X703" s="59"/>
      <c r="Y703" s="59"/>
      <c r="Z703" s="59"/>
    </row>
    <row r="704" spans="1:26" ht="15.75" customHeight="1">
      <c r="A704" s="59"/>
      <c r="B704" s="59"/>
      <c r="C704" s="59"/>
      <c r="D704" s="59"/>
      <c r="E704" s="59"/>
      <c r="F704" s="59"/>
      <c r="G704" s="59"/>
      <c r="H704" s="59"/>
      <c r="I704" s="59"/>
      <c r="J704" s="59"/>
      <c r="K704" s="59"/>
      <c r="L704" s="59"/>
      <c r="M704" s="59"/>
      <c r="N704" s="59"/>
      <c r="O704" s="59"/>
      <c r="P704" s="59"/>
      <c r="Q704" s="59"/>
      <c r="R704" s="59"/>
      <c r="S704" s="59"/>
      <c r="T704" s="59"/>
      <c r="U704" s="59"/>
      <c r="V704" s="59"/>
      <c r="W704" s="59"/>
      <c r="X704" s="59"/>
      <c r="Y704" s="59"/>
      <c r="Z704" s="59"/>
    </row>
    <row r="705" spans="1:26" ht="15.75" customHeight="1">
      <c r="A705" s="59"/>
      <c r="B705" s="59"/>
      <c r="C705" s="59"/>
      <c r="D705" s="59"/>
      <c r="E705" s="59"/>
      <c r="F705" s="59"/>
      <c r="G705" s="59"/>
      <c r="H705" s="59"/>
      <c r="I705" s="59"/>
      <c r="J705" s="59"/>
      <c r="K705" s="59"/>
      <c r="L705" s="59"/>
      <c r="M705" s="59"/>
      <c r="N705" s="59"/>
      <c r="O705" s="59"/>
      <c r="P705" s="59"/>
      <c r="Q705" s="59"/>
      <c r="R705" s="59"/>
      <c r="S705" s="59"/>
      <c r="T705" s="59"/>
      <c r="U705" s="59"/>
      <c r="V705" s="59"/>
      <c r="W705" s="59"/>
      <c r="X705" s="59"/>
      <c r="Y705" s="59"/>
      <c r="Z705" s="59"/>
    </row>
    <row r="706" spans="1:26" ht="15.75" customHeight="1">
      <c r="A706" s="59"/>
      <c r="B706" s="59"/>
      <c r="C706" s="59"/>
      <c r="D706" s="59"/>
      <c r="E706" s="59"/>
      <c r="F706" s="59"/>
      <c r="G706" s="59"/>
      <c r="H706" s="59"/>
      <c r="I706" s="59"/>
      <c r="J706" s="59"/>
      <c r="K706" s="59"/>
      <c r="L706" s="59"/>
      <c r="M706" s="59"/>
      <c r="N706" s="59"/>
      <c r="O706" s="59"/>
      <c r="P706" s="59"/>
      <c r="Q706" s="59"/>
      <c r="R706" s="59"/>
      <c r="S706" s="59"/>
      <c r="T706" s="59"/>
      <c r="U706" s="59"/>
      <c r="V706" s="59"/>
      <c r="W706" s="59"/>
      <c r="X706" s="59"/>
      <c r="Y706" s="59"/>
      <c r="Z706" s="59"/>
    </row>
    <row r="707" spans="1:26" ht="15.75" customHeight="1">
      <c r="A707" s="59"/>
      <c r="B707" s="59"/>
      <c r="C707" s="59"/>
      <c r="D707" s="59"/>
      <c r="E707" s="59"/>
      <c r="F707" s="59"/>
      <c r="G707" s="59"/>
      <c r="H707" s="59"/>
      <c r="I707" s="59"/>
      <c r="J707" s="59"/>
      <c r="K707" s="59"/>
      <c r="L707" s="59"/>
      <c r="M707" s="59"/>
      <c r="N707" s="59"/>
      <c r="O707" s="59"/>
      <c r="P707" s="59"/>
      <c r="Q707" s="59"/>
      <c r="R707" s="59"/>
      <c r="S707" s="59"/>
      <c r="T707" s="59"/>
      <c r="U707" s="59"/>
      <c r="V707" s="59"/>
      <c r="W707" s="59"/>
      <c r="X707" s="59"/>
      <c r="Y707" s="59"/>
      <c r="Z707" s="59"/>
    </row>
    <row r="708" spans="1:26" ht="15.75" customHeight="1">
      <c r="A708" s="59"/>
      <c r="B708" s="59"/>
      <c r="C708" s="59"/>
      <c r="D708" s="59"/>
      <c r="E708" s="59"/>
      <c r="F708" s="59"/>
      <c r="G708" s="59"/>
      <c r="H708" s="59"/>
      <c r="I708" s="59"/>
      <c r="J708" s="59"/>
      <c r="K708" s="59"/>
      <c r="L708" s="59"/>
      <c r="M708" s="59"/>
      <c r="N708" s="59"/>
      <c r="O708" s="59"/>
      <c r="P708" s="59"/>
      <c r="Q708" s="59"/>
      <c r="R708" s="59"/>
      <c r="S708" s="59"/>
      <c r="T708" s="59"/>
      <c r="U708" s="59"/>
      <c r="V708" s="59"/>
      <c r="W708" s="59"/>
      <c r="X708" s="59"/>
      <c r="Y708" s="59"/>
      <c r="Z708" s="59"/>
    </row>
    <row r="709" spans="1:26" ht="15.75" customHeight="1">
      <c r="A709" s="59"/>
      <c r="B709" s="59"/>
      <c r="C709" s="59"/>
      <c r="D709" s="59"/>
      <c r="E709" s="59"/>
      <c r="F709" s="59"/>
      <c r="G709" s="59"/>
      <c r="H709" s="59"/>
      <c r="I709" s="59"/>
      <c r="J709" s="59"/>
      <c r="K709" s="59"/>
      <c r="L709" s="59"/>
      <c r="M709" s="59"/>
      <c r="N709" s="59"/>
      <c r="O709" s="59"/>
      <c r="P709" s="59"/>
      <c r="Q709" s="59"/>
      <c r="R709" s="59"/>
      <c r="S709" s="59"/>
      <c r="T709" s="59"/>
      <c r="U709" s="59"/>
      <c r="V709" s="59"/>
      <c r="W709" s="59"/>
      <c r="X709" s="59"/>
      <c r="Y709" s="59"/>
      <c r="Z709" s="59"/>
    </row>
    <row r="710" spans="1:26" ht="15.75" customHeight="1">
      <c r="A710" s="59"/>
      <c r="B710" s="59"/>
      <c r="C710" s="59"/>
      <c r="D710" s="59"/>
      <c r="E710" s="59"/>
      <c r="F710" s="59"/>
      <c r="G710" s="59"/>
      <c r="H710" s="59"/>
      <c r="I710" s="59"/>
      <c r="J710" s="59"/>
      <c r="K710" s="59"/>
      <c r="L710" s="59"/>
      <c r="M710" s="59"/>
      <c r="N710" s="59"/>
      <c r="O710" s="59"/>
      <c r="P710" s="59"/>
      <c r="Q710" s="59"/>
      <c r="R710" s="59"/>
      <c r="S710" s="59"/>
      <c r="T710" s="59"/>
      <c r="U710" s="59"/>
      <c r="V710" s="59"/>
      <c r="W710" s="59"/>
      <c r="X710" s="59"/>
      <c r="Y710" s="59"/>
      <c r="Z710" s="59"/>
    </row>
    <row r="711" spans="1:26" ht="15.75" customHeight="1">
      <c r="A711" s="59"/>
      <c r="B711" s="59"/>
      <c r="C711" s="59"/>
      <c r="D711" s="59"/>
      <c r="E711" s="59"/>
      <c r="F711" s="59"/>
      <c r="G711" s="59"/>
      <c r="H711" s="59"/>
      <c r="I711" s="59"/>
      <c r="J711" s="59"/>
      <c r="K711" s="59"/>
      <c r="L711" s="59"/>
      <c r="M711" s="59"/>
      <c r="N711" s="59"/>
      <c r="O711" s="59"/>
      <c r="P711" s="59"/>
      <c r="Q711" s="59"/>
      <c r="R711" s="59"/>
      <c r="S711" s="59"/>
      <c r="T711" s="59"/>
      <c r="U711" s="59"/>
      <c r="V711" s="59"/>
      <c r="W711" s="59"/>
      <c r="X711" s="59"/>
      <c r="Y711" s="59"/>
      <c r="Z711" s="59"/>
    </row>
    <row r="712" spans="1:26" ht="15.75" customHeight="1">
      <c r="A712" s="59"/>
      <c r="B712" s="59"/>
      <c r="C712" s="59"/>
      <c r="D712" s="59"/>
      <c r="E712" s="59"/>
      <c r="F712" s="59"/>
      <c r="G712" s="59"/>
      <c r="H712" s="59"/>
      <c r="I712" s="59"/>
      <c r="J712" s="59"/>
      <c r="K712" s="59"/>
      <c r="L712" s="59"/>
      <c r="M712" s="59"/>
      <c r="N712" s="59"/>
      <c r="O712" s="59"/>
      <c r="P712" s="59"/>
      <c r="Q712" s="59"/>
      <c r="R712" s="59"/>
      <c r="S712" s="59"/>
      <c r="T712" s="59"/>
      <c r="U712" s="59"/>
      <c r="V712" s="59"/>
      <c r="W712" s="59"/>
      <c r="X712" s="59"/>
      <c r="Y712" s="59"/>
      <c r="Z712" s="59"/>
    </row>
    <row r="713" spans="1:26" ht="15.75" customHeight="1">
      <c r="A713" s="59"/>
      <c r="B713" s="59"/>
      <c r="C713" s="59"/>
      <c r="D713" s="59"/>
      <c r="E713" s="59"/>
      <c r="F713" s="59"/>
      <c r="G713" s="59"/>
      <c r="H713" s="59"/>
      <c r="I713" s="59"/>
      <c r="J713" s="59"/>
      <c r="K713" s="59"/>
      <c r="L713" s="59"/>
      <c r="M713" s="59"/>
      <c r="N713" s="59"/>
      <c r="O713" s="59"/>
      <c r="P713" s="59"/>
      <c r="Q713" s="59"/>
      <c r="R713" s="59"/>
      <c r="S713" s="59"/>
      <c r="T713" s="59"/>
      <c r="U713" s="59"/>
      <c r="V713" s="59"/>
      <c r="W713" s="59"/>
      <c r="X713" s="59"/>
      <c r="Y713" s="59"/>
      <c r="Z713" s="59"/>
    </row>
    <row r="714" spans="1:26" ht="15.75" customHeight="1">
      <c r="A714" s="59"/>
      <c r="B714" s="59"/>
      <c r="C714" s="59"/>
      <c r="D714" s="59"/>
      <c r="E714" s="59"/>
      <c r="F714" s="59"/>
      <c r="G714" s="59"/>
      <c r="H714" s="59"/>
      <c r="I714" s="59"/>
      <c r="J714" s="59"/>
      <c r="K714" s="59"/>
      <c r="L714" s="59"/>
      <c r="M714" s="59"/>
      <c r="N714" s="59"/>
      <c r="O714" s="59"/>
      <c r="P714" s="59"/>
      <c r="Q714" s="59"/>
      <c r="R714" s="59"/>
      <c r="S714" s="59"/>
      <c r="T714" s="59"/>
      <c r="U714" s="59"/>
      <c r="V714" s="59"/>
      <c r="W714" s="59"/>
      <c r="X714" s="59"/>
      <c r="Y714" s="59"/>
      <c r="Z714" s="59"/>
    </row>
    <row r="715" spans="1:26" ht="15.75" customHeight="1">
      <c r="A715" s="59"/>
      <c r="B715" s="59"/>
      <c r="C715" s="59"/>
      <c r="D715" s="59"/>
      <c r="E715" s="59"/>
      <c r="F715" s="59"/>
      <c r="G715" s="59"/>
      <c r="H715" s="59"/>
      <c r="I715" s="59"/>
      <c r="J715" s="59"/>
      <c r="K715" s="59"/>
      <c r="L715" s="59"/>
      <c r="M715" s="59"/>
      <c r="N715" s="59"/>
      <c r="O715" s="59"/>
      <c r="P715" s="59"/>
      <c r="Q715" s="59"/>
      <c r="R715" s="59"/>
      <c r="S715" s="59"/>
      <c r="T715" s="59"/>
      <c r="U715" s="59"/>
      <c r="V715" s="59"/>
      <c r="W715" s="59"/>
      <c r="X715" s="59"/>
      <c r="Y715" s="59"/>
      <c r="Z715" s="59"/>
    </row>
    <row r="716" spans="1:26" ht="15.75" customHeight="1">
      <c r="A716" s="59"/>
      <c r="B716" s="59"/>
      <c r="C716" s="59"/>
      <c r="D716" s="59"/>
      <c r="E716" s="59"/>
      <c r="F716" s="59"/>
      <c r="G716" s="59"/>
      <c r="H716" s="59"/>
      <c r="I716" s="59"/>
      <c r="J716" s="59"/>
      <c r="K716" s="59"/>
      <c r="L716" s="59"/>
      <c r="M716" s="59"/>
      <c r="N716" s="59"/>
      <c r="O716" s="59"/>
      <c r="P716" s="59"/>
      <c r="Q716" s="59"/>
      <c r="R716" s="59"/>
      <c r="S716" s="59"/>
      <c r="T716" s="59"/>
      <c r="U716" s="59"/>
      <c r="V716" s="59"/>
      <c r="W716" s="59"/>
      <c r="X716" s="59"/>
      <c r="Y716" s="59"/>
      <c r="Z716" s="59"/>
    </row>
    <row r="717" spans="1:26" ht="15.75" customHeight="1">
      <c r="A717" s="59"/>
      <c r="B717" s="59"/>
      <c r="C717" s="59"/>
      <c r="D717" s="59"/>
      <c r="E717" s="59"/>
      <c r="F717" s="59"/>
      <c r="G717" s="59"/>
      <c r="H717" s="59"/>
      <c r="I717" s="59"/>
      <c r="J717" s="59"/>
      <c r="K717" s="59"/>
      <c r="L717" s="59"/>
      <c r="M717" s="59"/>
      <c r="N717" s="59"/>
      <c r="O717" s="59"/>
      <c r="P717" s="59"/>
      <c r="Q717" s="59"/>
      <c r="R717" s="59"/>
      <c r="S717" s="59"/>
      <c r="T717" s="59"/>
      <c r="U717" s="59"/>
      <c r="V717" s="59"/>
      <c r="W717" s="59"/>
      <c r="X717" s="59"/>
      <c r="Y717" s="59"/>
      <c r="Z717" s="59"/>
    </row>
    <row r="718" spans="1:26" ht="15.75" customHeight="1">
      <c r="A718" s="59"/>
      <c r="B718" s="59"/>
      <c r="C718" s="59"/>
      <c r="D718" s="59"/>
      <c r="E718" s="59"/>
      <c r="F718" s="59"/>
      <c r="G718" s="59"/>
      <c r="H718" s="59"/>
      <c r="I718" s="59"/>
      <c r="J718" s="59"/>
      <c r="K718" s="59"/>
      <c r="L718" s="59"/>
      <c r="M718" s="59"/>
      <c r="N718" s="59"/>
      <c r="O718" s="59"/>
      <c r="P718" s="59"/>
      <c r="Q718" s="59"/>
      <c r="R718" s="59"/>
      <c r="S718" s="59"/>
      <c r="T718" s="59"/>
      <c r="U718" s="59"/>
      <c r="V718" s="59"/>
      <c r="W718" s="59"/>
      <c r="X718" s="59"/>
      <c r="Y718" s="59"/>
      <c r="Z718" s="59"/>
    </row>
    <row r="719" spans="1:26" ht="15.75" customHeight="1">
      <c r="A719" s="59"/>
      <c r="B719" s="59"/>
      <c r="C719" s="59"/>
      <c r="D719" s="59"/>
      <c r="E719" s="59"/>
      <c r="F719" s="59"/>
      <c r="G719" s="59"/>
      <c r="H719" s="59"/>
      <c r="I719" s="59"/>
      <c r="J719" s="59"/>
      <c r="K719" s="59"/>
      <c r="L719" s="59"/>
      <c r="M719" s="59"/>
      <c r="N719" s="59"/>
      <c r="O719" s="59"/>
      <c r="P719" s="59"/>
      <c r="Q719" s="59"/>
      <c r="R719" s="59"/>
      <c r="S719" s="59"/>
      <c r="T719" s="59"/>
      <c r="U719" s="59"/>
      <c r="V719" s="59"/>
      <c r="W719" s="59"/>
      <c r="X719" s="59"/>
      <c r="Y719" s="59"/>
      <c r="Z719" s="59"/>
    </row>
    <row r="720" spans="1:26" ht="15.75" customHeight="1">
      <c r="A720" s="59"/>
      <c r="B720" s="59"/>
      <c r="C720" s="59"/>
      <c r="D720" s="59"/>
      <c r="E720" s="59"/>
      <c r="F720" s="59"/>
      <c r="G720" s="59"/>
      <c r="H720" s="59"/>
      <c r="I720" s="59"/>
      <c r="J720" s="59"/>
      <c r="K720" s="59"/>
      <c r="L720" s="59"/>
      <c r="M720" s="59"/>
      <c r="N720" s="59"/>
      <c r="O720" s="59"/>
      <c r="P720" s="59"/>
      <c r="Q720" s="59"/>
      <c r="R720" s="59"/>
      <c r="S720" s="59"/>
      <c r="T720" s="59"/>
      <c r="U720" s="59"/>
      <c r="V720" s="59"/>
      <c r="W720" s="59"/>
      <c r="X720" s="59"/>
      <c r="Y720" s="59"/>
      <c r="Z720" s="59"/>
    </row>
    <row r="721" spans="1:26" ht="15.75" customHeight="1">
      <c r="A721" s="59"/>
      <c r="B721" s="59"/>
      <c r="C721" s="59"/>
      <c r="D721" s="59"/>
      <c r="E721" s="59"/>
      <c r="F721" s="59"/>
      <c r="G721" s="59"/>
      <c r="H721" s="59"/>
      <c r="I721" s="59"/>
      <c r="J721" s="59"/>
      <c r="K721" s="59"/>
      <c r="L721" s="59"/>
      <c r="M721" s="59"/>
      <c r="N721" s="59"/>
      <c r="O721" s="59"/>
      <c r="P721" s="59"/>
      <c r="Q721" s="59"/>
      <c r="R721" s="59"/>
      <c r="S721" s="59"/>
      <c r="T721" s="59"/>
      <c r="U721" s="59"/>
      <c r="V721" s="59"/>
      <c r="W721" s="59"/>
      <c r="X721" s="59"/>
      <c r="Y721" s="59"/>
      <c r="Z721" s="59"/>
    </row>
    <row r="722" spans="1:26" ht="15.75" customHeight="1">
      <c r="A722" s="59"/>
      <c r="B722" s="59"/>
      <c r="C722" s="59"/>
      <c r="D722" s="59"/>
      <c r="E722" s="59"/>
      <c r="F722" s="59"/>
      <c r="G722" s="59"/>
      <c r="H722" s="59"/>
      <c r="I722" s="59"/>
      <c r="J722" s="59"/>
      <c r="K722" s="59"/>
      <c r="L722" s="59"/>
      <c r="M722" s="59"/>
      <c r="N722" s="59"/>
      <c r="O722" s="59"/>
      <c r="P722" s="59"/>
      <c r="Q722" s="59"/>
      <c r="R722" s="59"/>
      <c r="S722" s="59"/>
      <c r="T722" s="59"/>
      <c r="U722" s="59"/>
      <c r="V722" s="59"/>
      <c r="W722" s="59"/>
      <c r="X722" s="59"/>
      <c r="Y722" s="59"/>
      <c r="Z722" s="59"/>
    </row>
    <row r="723" spans="1:26" ht="15.75" customHeight="1">
      <c r="A723" s="59"/>
      <c r="B723" s="59"/>
      <c r="C723" s="59"/>
      <c r="D723" s="59"/>
      <c r="E723" s="59"/>
      <c r="F723" s="59"/>
      <c r="G723" s="59"/>
      <c r="H723" s="59"/>
      <c r="I723" s="59"/>
      <c r="J723" s="59"/>
      <c r="K723" s="59"/>
      <c r="L723" s="59"/>
      <c r="M723" s="59"/>
      <c r="N723" s="59"/>
      <c r="O723" s="59"/>
      <c r="P723" s="59"/>
      <c r="Q723" s="59"/>
      <c r="R723" s="59"/>
      <c r="S723" s="59"/>
      <c r="T723" s="59"/>
      <c r="U723" s="59"/>
      <c r="V723" s="59"/>
      <c r="W723" s="59"/>
      <c r="X723" s="59"/>
      <c r="Y723" s="59"/>
      <c r="Z723" s="59"/>
    </row>
    <row r="724" spans="1:26" ht="15.75" customHeight="1">
      <c r="A724" s="59"/>
      <c r="B724" s="59"/>
      <c r="C724" s="59"/>
      <c r="D724" s="59"/>
      <c r="E724" s="59"/>
      <c r="F724" s="59"/>
      <c r="G724" s="59"/>
      <c r="H724" s="59"/>
      <c r="I724" s="59"/>
      <c r="J724" s="59"/>
      <c r="K724" s="59"/>
      <c r="L724" s="59"/>
      <c r="M724" s="59"/>
      <c r="N724" s="59"/>
      <c r="O724" s="59"/>
      <c r="P724" s="59"/>
      <c r="Q724" s="59"/>
      <c r="R724" s="59"/>
      <c r="S724" s="59"/>
      <c r="T724" s="59"/>
      <c r="U724" s="59"/>
      <c r="V724" s="59"/>
      <c r="W724" s="59"/>
      <c r="X724" s="59"/>
      <c r="Y724" s="59"/>
      <c r="Z724" s="59"/>
    </row>
    <row r="725" spans="1:26" ht="15.75" customHeight="1">
      <c r="A725" s="59"/>
      <c r="B725" s="59"/>
      <c r="C725" s="59"/>
      <c r="D725" s="59"/>
      <c r="E725" s="59"/>
      <c r="F725" s="59"/>
      <c r="G725" s="59"/>
      <c r="H725" s="59"/>
      <c r="I725" s="59"/>
      <c r="J725" s="59"/>
      <c r="K725" s="59"/>
      <c r="L725" s="59"/>
      <c r="M725" s="59"/>
      <c r="N725" s="59"/>
      <c r="O725" s="59"/>
      <c r="P725" s="59"/>
      <c r="Q725" s="59"/>
      <c r="R725" s="59"/>
      <c r="S725" s="59"/>
      <c r="T725" s="59"/>
      <c r="U725" s="59"/>
      <c r="V725" s="59"/>
      <c r="W725" s="59"/>
      <c r="X725" s="59"/>
      <c r="Y725" s="59"/>
      <c r="Z725" s="59"/>
    </row>
    <row r="726" spans="1:26" ht="15.75" customHeight="1">
      <c r="A726" s="59"/>
      <c r="B726" s="59"/>
      <c r="C726" s="59"/>
      <c r="D726" s="59"/>
      <c r="E726" s="59"/>
      <c r="F726" s="59"/>
      <c r="G726" s="59"/>
      <c r="H726" s="59"/>
      <c r="I726" s="59"/>
      <c r="J726" s="59"/>
      <c r="K726" s="59"/>
      <c r="L726" s="59"/>
      <c r="M726" s="59"/>
      <c r="N726" s="59"/>
      <c r="O726" s="59"/>
      <c r="P726" s="59"/>
      <c r="Q726" s="59"/>
      <c r="R726" s="59"/>
      <c r="S726" s="59"/>
      <c r="T726" s="59"/>
      <c r="U726" s="59"/>
      <c r="V726" s="59"/>
      <c r="W726" s="59"/>
      <c r="X726" s="59"/>
      <c r="Y726" s="59"/>
      <c r="Z726" s="59"/>
    </row>
    <row r="727" spans="1:26" ht="15.75" customHeight="1">
      <c r="A727" s="59"/>
      <c r="B727" s="59"/>
      <c r="C727" s="59"/>
      <c r="D727" s="59"/>
      <c r="E727" s="59"/>
      <c r="F727" s="59"/>
      <c r="G727" s="59"/>
      <c r="H727" s="59"/>
      <c r="I727" s="59"/>
      <c r="J727" s="59"/>
      <c r="K727" s="59"/>
      <c r="L727" s="59"/>
      <c r="M727" s="59"/>
      <c r="N727" s="59"/>
      <c r="O727" s="59"/>
      <c r="P727" s="59"/>
      <c r="Q727" s="59"/>
      <c r="R727" s="59"/>
      <c r="S727" s="59"/>
      <c r="T727" s="59"/>
      <c r="U727" s="59"/>
      <c r="V727" s="59"/>
      <c r="W727" s="59"/>
      <c r="X727" s="59"/>
      <c r="Y727" s="59"/>
      <c r="Z727" s="59"/>
    </row>
    <row r="728" spans="1:26" ht="15.75" customHeight="1">
      <c r="A728" s="59"/>
      <c r="B728" s="59"/>
      <c r="C728" s="59"/>
      <c r="D728" s="59"/>
      <c r="E728" s="59"/>
      <c r="F728" s="59"/>
      <c r="G728" s="59"/>
      <c r="H728" s="59"/>
      <c r="I728" s="59"/>
      <c r="J728" s="59"/>
      <c r="K728" s="59"/>
      <c r="L728" s="59"/>
      <c r="M728" s="59"/>
      <c r="N728" s="59"/>
      <c r="O728" s="59"/>
      <c r="P728" s="59"/>
      <c r="Q728" s="59"/>
      <c r="R728" s="59"/>
      <c r="S728" s="59"/>
      <c r="T728" s="59"/>
      <c r="U728" s="59"/>
      <c r="V728" s="59"/>
      <c r="W728" s="59"/>
      <c r="X728" s="59"/>
      <c r="Y728" s="59"/>
      <c r="Z728" s="59"/>
    </row>
    <row r="729" spans="1:26" ht="15.75" customHeight="1">
      <c r="A729" s="59"/>
      <c r="B729" s="59"/>
      <c r="C729" s="59"/>
      <c r="D729" s="59"/>
      <c r="E729" s="59"/>
      <c r="F729" s="59"/>
      <c r="G729" s="59"/>
      <c r="H729" s="59"/>
      <c r="I729" s="59"/>
      <c r="J729" s="59"/>
      <c r="K729" s="59"/>
      <c r="L729" s="59"/>
      <c r="M729" s="59"/>
      <c r="N729" s="59"/>
      <c r="O729" s="59"/>
      <c r="P729" s="59"/>
      <c r="Q729" s="59"/>
      <c r="R729" s="59"/>
      <c r="S729" s="59"/>
      <c r="T729" s="59"/>
      <c r="U729" s="59"/>
      <c r="V729" s="59"/>
      <c r="W729" s="59"/>
      <c r="X729" s="59"/>
      <c r="Y729" s="59"/>
      <c r="Z729" s="59"/>
    </row>
    <row r="730" spans="1:26" ht="15.75" customHeight="1">
      <c r="A730" s="59"/>
      <c r="B730" s="59"/>
      <c r="C730" s="59"/>
      <c r="D730" s="59"/>
      <c r="E730" s="59"/>
      <c r="F730" s="59"/>
      <c r="G730" s="59"/>
      <c r="H730" s="59"/>
      <c r="I730" s="59"/>
      <c r="J730" s="59"/>
      <c r="K730" s="59"/>
      <c r="L730" s="59"/>
      <c r="M730" s="59"/>
      <c r="N730" s="59"/>
      <c r="O730" s="59"/>
      <c r="P730" s="59"/>
      <c r="Q730" s="59"/>
      <c r="R730" s="59"/>
      <c r="S730" s="59"/>
      <c r="T730" s="59"/>
      <c r="U730" s="59"/>
      <c r="V730" s="59"/>
      <c r="W730" s="59"/>
      <c r="X730" s="59"/>
      <c r="Y730" s="59"/>
      <c r="Z730" s="59"/>
    </row>
    <row r="731" spans="1:26" ht="15.75" customHeight="1">
      <c r="A731" s="59"/>
      <c r="B731" s="59"/>
      <c r="C731" s="59"/>
      <c r="D731" s="59"/>
      <c r="E731" s="59"/>
      <c r="F731" s="59"/>
      <c r="G731" s="59"/>
      <c r="H731" s="59"/>
      <c r="I731" s="59"/>
      <c r="J731" s="59"/>
      <c r="K731" s="59"/>
      <c r="L731" s="59"/>
      <c r="M731" s="59"/>
      <c r="N731" s="59"/>
      <c r="O731" s="59"/>
      <c r="P731" s="59"/>
      <c r="Q731" s="59"/>
      <c r="R731" s="59"/>
      <c r="S731" s="59"/>
      <c r="T731" s="59"/>
      <c r="U731" s="59"/>
      <c r="V731" s="59"/>
      <c r="W731" s="59"/>
      <c r="X731" s="59"/>
      <c r="Y731" s="59"/>
      <c r="Z731" s="59"/>
    </row>
    <row r="732" spans="1:26" ht="15.75" customHeight="1">
      <c r="A732" s="59"/>
      <c r="B732" s="59"/>
      <c r="C732" s="59"/>
      <c r="D732" s="59"/>
      <c r="E732" s="59"/>
      <c r="F732" s="59"/>
      <c r="G732" s="59"/>
      <c r="H732" s="59"/>
      <c r="I732" s="59"/>
      <c r="J732" s="59"/>
      <c r="K732" s="59"/>
      <c r="L732" s="59"/>
      <c r="M732" s="59"/>
      <c r="N732" s="59"/>
      <c r="O732" s="59"/>
      <c r="P732" s="59"/>
      <c r="Q732" s="59"/>
      <c r="R732" s="59"/>
      <c r="S732" s="59"/>
      <c r="T732" s="59"/>
      <c r="U732" s="59"/>
      <c r="V732" s="59"/>
      <c r="W732" s="59"/>
      <c r="X732" s="59"/>
      <c r="Y732" s="59"/>
      <c r="Z732" s="59"/>
    </row>
    <row r="733" spans="1:26" ht="15.75" customHeight="1">
      <c r="A733" s="59"/>
      <c r="B733" s="59"/>
      <c r="C733" s="59"/>
      <c r="D733" s="59"/>
      <c r="E733" s="59"/>
      <c r="F733" s="59"/>
      <c r="G733" s="59"/>
      <c r="H733" s="59"/>
      <c r="I733" s="59"/>
      <c r="J733" s="59"/>
      <c r="K733" s="59"/>
      <c r="L733" s="59"/>
      <c r="M733" s="59"/>
      <c r="N733" s="59"/>
      <c r="O733" s="59"/>
      <c r="P733" s="59"/>
      <c r="Q733" s="59"/>
      <c r="R733" s="59"/>
      <c r="S733" s="59"/>
      <c r="T733" s="59"/>
      <c r="U733" s="59"/>
      <c r="V733" s="59"/>
      <c r="W733" s="59"/>
      <c r="X733" s="59"/>
      <c r="Y733" s="59"/>
      <c r="Z733" s="59"/>
    </row>
    <row r="734" spans="1:26" ht="15.75" customHeight="1">
      <c r="A734" s="59"/>
      <c r="B734" s="59"/>
      <c r="C734" s="59"/>
      <c r="D734" s="59"/>
      <c r="E734" s="59"/>
      <c r="F734" s="59"/>
      <c r="G734" s="59"/>
      <c r="H734" s="59"/>
      <c r="I734" s="59"/>
      <c r="J734" s="59"/>
      <c r="K734" s="59"/>
      <c r="L734" s="59"/>
      <c r="M734" s="59"/>
      <c r="N734" s="59"/>
      <c r="O734" s="59"/>
      <c r="P734" s="59"/>
      <c r="Q734" s="59"/>
      <c r="R734" s="59"/>
      <c r="S734" s="59"/>
      <c r="T734" s="59"/>
      <c r="U734" s="59"/>
      <c r="V734" s="59"/>
      <c r="W734" s="59"/>
      <c r="X734" s="59"/>
      <c r="Y734" s="59"/>
      <c r="Z734" s="59"/>
    </row>
    <row r="735" spans="1:26" ht="15.75" customHeight="1">
      <c r="A735" s="59"/>
      <c r="B735" s="59"/>
      <c r="C735" s="59"/>
      <c r="D735" s="59"/>
      <c r="E735" s="59"/>
      <c r="F735" s="59"/>
      <c r="G735" s="59"/>
      <c r="H735" s="59"/>
      <c r="I735" s="59"/>
      <c r="J735" s="59"/>
      <c r="K735" s="59"/>
      <c r="L735" s="59"/>
      <c r="M735" s="59"/>
      <c r="N735" s="59"/>
      <c r="O735" s="59"/>
      <c r="P735" s="59"/>
      <c r="Q735" s="59"/>
      <c r="R735" s="59"/>
      <c r="S735" s="59"/>
      <c r="T735" s="59"/>
      <c r="U735" s="59"/>
      <c r="V735" s="59"/>
      <c r="W735" s="59"/>
      <c r="X735" s="59"/>
      <c r="Y735" s="59"/>
      <c r="Z735" s="59"/>
    </row>
    <row r="736" spans="1:26" ht="15.75" customHeight="1">
      <c r="A736" s="59"/>
      <c r="B736" s="59"/>
      <c r="C736" s="59"/>
      <c r="D736" s="59"/>
      <c r="E736" s="59"/>
      <c r="F736" s="59"/>
      <c r="G736" s="59"/>
      <c r="H736" s="59"/>
      <c r="I736" s="59"/>
      <c r="J736" s="59"/>
      <c r="K736" s="59"/>
      <c r="L736" s="59"/>
      <c r="M736" s="59"/>
      <c r="N736" s="59"/>
      <c r="O736" s="59"/>
      <c r="P736" s="59"/>
      <c r="Q736" s="59"/>
      <c r="R736" s="59"/>
      <c r="S736" s="59"/>
      <c r="T736" s="59"/>
      <c r="U736" s="59"/>
      <c r="V736" s="59"/>
      <c r="W736" s="59"/>
      <c r="X736" s="59"/>
      <c r="Y736" s="59"/>
      <c r="Z736" s="59"/>
    </row>
    <row r="737" spans="1:26" ht="15.75" customHeight="1">
      <c r="A737" s="59"/>
      <c r="B737" s="59"/>
      <c r="C737" s="59"/>
      <c r="D737" s="59"/>
      <c r="E737" s="59"/>
      <c r="F737" s="59"/>
      <c r="G737" s="59"/>
      <c r="H737" s="59"/>
      <c r="I737" s="59"/>
      <c r="J737" s="59"/>
      <c r="K737" s="59"/>
      <c r="L737" s="59"/>
      <c r="M737" s="59"/>
      <c r="N737" s="59"/>
      <c r="O737" s="59"/>
      <c r="P737" s="59"/>
      <c r="Q737" s="59"/>
      <c r="R737" s="59"/>
      <c r="S737" s="59"/>
      <c r="T737" s="59"/>
      <c r="U737" s="59"/>
      <c r="V737" s="59"/>
      <c r="W737" s="59"/>
      <c r="X737" s="59"/>
      <c r="Y737" s="59"/>
      <c r="Z737" s="59"/>
    </row>
    <row r="738" spans="1:26" ht="15.75" customHeight="1">
      <c r="A738" s="59"/>
      <c r="B738" s="59"/>
      <c r="C738" s="59"/>
      <c r="D738" s="59"/>
      <c r="E738" s="59"/>
      <c r="F738" s="59"/>
      <c r="G738" s="59"/>
      <c r="H738" s="59"/>
      <c r="I738" s="59"/>
      <c r="J738" s="59"/>
      <c r="K738" s="59"/>
      <c r="L738" s="59"/>
      <c r="M738" s="59"/>
      <c r="N738" s="59"/>
      <c r="O738" s="59"/>
      <c r="P738" s="59"/>
      <c r="Q738" s="59"/>
      <c r="R738" s="59"/>
      <c r="S738" s="59"/>
      <c r="T738" s="59"/>
      <c r="U738" s="59"/>
      <c r="V738" s="59"/>
      <c r="W738" s="59"/>
      <c r="X738" s="59"/>
      <c r="Y738" s="59"/>
      <c r="Z738" s="59"/>
    </row>
    <row r="739" spans="1:26" ht="15.75" customHeight="1">
      <c r="A739" s="59"/>
      <c r="B739" s="59"/>
      <c r="C739" s="59"/>
      <c r="D739" s="59"/>
      <c r="E739" s="59"/>
      <c r="F739" s="59"/>
      <c r="G739" s="59"/>
      <c r="H739" s="59"/>
      <c r="I739" s="59"/>
      <c r="J739" s="59"/>
      <c r="K739" s="59"/>
      <c r="L739" s="59"/>
      <c r="M739" s="59"/>
      <c r="N739" s="59"/>
      <c r="O739" s="59"/>
      <c r="P739" s="59"/>
      <c r="Q739" s="59"/>
      <c r="R739" s="59"/>
      <c r="S739" s="59"/>
      <c r="T739" s="59"/>
      <c r="U739" s="59"/>
      <c r="V739" s="59"/>
      <c r="W739" s="59"/>
      <c r="X739" s="59"/>
      <c r="Y739" s="59"/>
      <c r="Z739" s="59"/>
    </row>
    <row r="740" spans="1:26" ht="15.75" customHeight="1">
      <c r="A740" s="59"/>
      <c r="B740" s="59"/>
      <c r="C740" s="59"/>
      <c r="D740" s="59"/>
      <c r="E740" s="59"/>
      <c r="F740" s="59"/>
      <c r="G740" s="59"/>
      <c r="H740" s="59"/>
      <c r="I740" s="59"/>
      <c r="J740" s="59"/>
      <c r="K740" s="59"/>
      <c r="L740" s="59"/>
      <c r="M740" s="59"/>
      <c r="N740" s="59"/>
      <c r="O740" s="59"/>
      <c r="P740" s="59"/>
      <c r="Q740" s="59"/>
      <c r="R740" s="59"/>
      <c r="S740" s="59"/>
      <c r="T740" s="59"/>
      <c r="U740" s="59"/>
      <c r="V740" s="59"/>
      <c r="W740" s="59"/>
      <c r="X740" s="59"/>
      <c r="Y740" s="59"/>
      <c r="Z740" s="59"/>
    </row>
    <row r="741" spans="1:26" ht="15.75" customHeight="1">
      <c r="A741" s="59"/>
      <c r="B741" s="59"/>
      <c r="C741" s="59"/>
      <c r="D741" s="59"/>
      <c r="E741" s="59"/>
      <c r="F741" s="59"/>
      <c r="G741" s="59"/>
      <c r="H741" s="59"/>
      <c r="I741" s="59"/>
      <c r="J741" s="59"/>
      <c r="K741" s="59"/>
      <c r="L741" s="59"/>
      <c r="M741" s="59"/>
      <c r="N741" s="59"/>
      <c r="O741" s="59"/>
      <c r="P741" s="59"/>
      <c r="Q741" s="59"/>
      <c r="R741" s="59"/>
      <c r="S741" s="59"/>
      <c r="T741" s="59"/>
      <c r="U741" s="59"/>
      <c r="V741" s="59"/>
      <c r="W741" s="59"/>
      <c r="X741" s="59"/>
      <c r="Y741" s="59"/>
      <c r="Z741" s="59"/>
    </row>
    <row r="742" spans="1:26" ht="15.75" customHeight="1">
      <c r="A742" s="59"/>
      <c r="B742" s="59"/>
      <c r="C742" s="59"/>
      <c r="D742" s="59"/>
      <c r="E742" s="59"/>
      <c r="F742" s="59"/>
      <c r="G742" s="59"/>
      <c r="H742" s="59"/>
      <c r="I742" s="59"/>
      <c r="J742" s="59"/>
      <c r="K742" s="59"/>
      <c r="L742" s="59"/>
      <c r="M742" s="59"/>
      <c r="N742" s="59"/>
      <c r="O742" s="59"/>
      <c r="P742" s="59"/>
      <c r="Q742" s="59"/>
      <c r="R742" s="59"/>
      <c r="S742" s="59"/>
      <c r="T742" s="59"/>
      <c r="U742" s="59"/>
      <c r="V742" s="59"/>
      <c r="W742" s="59"/>
      <c r="X742" s="59"/>
      <c r="Y742" s="59"/>
      <c r="Z742" s="59"/>
    </row>
    <row r="743" spans="1:26" ht="15.75" customHeight="1">
      <c r="A743" s="59"/>
      <c r="B743" s="59"/>
      <c r="C743" s="59"/>
      <c r="D743" s="59"/>
      <c r="E743" s="59"/>
      <c r="F743" s="59"/>
      <c r="G743" s="59"/>
      <c r="H743" s="59"/>
      <c r="I743" s="59"/>
      <c r="J743" s="59"/>
      <c r="K743" s="59"/>
      <c r="L743" s="59"/>
      <c r="M743" s="59"/>
      <c r="N743" s="59"/>
      <c r="O743" s="59"/>
      <c r="P743" s="59"/>
      <c r="Q743" s="59"/>
      <c r="R743" s="59"/>
      <c r="S743" s="59"/>
      <c r="T743" s="59"/>
      <c r="U743" s="59"/>
      <c r="V743" s="59"/>
      <c r="W743" s="59"/>
      <c r="X743" s="59"/>
      <c r="Y743" s="59"/>
      <c r="Z743" s="59"/>
    </row>
    <row r="744" spans="1:26" ht="15.75" customHeight="1">
      <c r="A744" s="59"/>
      <c r="B744" s="59"/>
      <c r="C744" s="59"/>
      <c r="D744" s="59"/>
      <c r="E744" s="59"/>
      <c r="F744" s="59"/>
      <c r="G744" s="59"/>
      <c r="H744" s="59"/>
      <c r="I744" s="59"/>
      <c r="J744" s="59"/>
      <c r="K744" s="59"/>
      <c r="L744" s="59"/>
      <c r="M744" s="59"/>
      <c r="N744" s="59"/>
      <c r="O744" s="59"/>
      <c r="P744" s="59"/>
      <c r="Q744" s="59"/>
      <c r="R744" s="59"/>
      <c r="S744" s="59"/>
      <c r="T744" s="59"/>
      <c r="U744" s="59"/>
      <c r="V744" s="59"/>
      <c r="W744" s="59"/>
      <c r="X744" s="59"/>
      <c r="Y744" s="59"/>
      <c r="Z744" s="59"/>
    </row>
    <row r="745" spans="1:26" ht="15.75" customHeight="1">
      <c r="A745" s="59"/>
      <c r="B745" s="59"/>
      <c r="C745" s="59"/>
      <c r="D745" s="59"/>
      <c r="E745" s="59"/>
      <c r="F745" s="59"/>
      <c r="G745" s="59"/>
      <c r="H745" s="59"/>
      <c r="I745" s="59"/>
      <c r="J745" s="59"/>
      <c r="K745" s="59"/>
      <c r="L745" s="59"/>
      <c r="M745" s="59"/>
      <c r="N745" s="59"/>
      <c r="O745" s="59"/>
      <c r="P745" s="59"/>
      <c r="Q745" s="59"/>
      <c r="R745" s="59"/>
      <c r="S745" s="59"/>
      <c r="T745" s="59"/>
      <c r="U745" s="59"/>
      <c r="V745" s="59"/>
      <c r="W745" s="59"/>
      <c r="X745" s="59"/>
      <c r="Y745" s="59"/>
      <c r="Z745" s="59"/>
    </row>
    <row r="746" spans="1:26" ht="15.75" customHeight="1">
      <c r="A746" s="59"/>
      <c r="B746" s="59"/>
      <c r="C746" s="59"/>
      <c r="D746" s="59"/>
      <c r="E746" s="59"/>
      <c r="F746" s="59"/>
      <c r="G746" s="59"/>
      <c r="H746" s="59"/>
      <c r="I746" s="59"/>
      <c r="J746" s="59"/>
      <c r="K746" s="59"/>
      <c r="L746" s="59"/>
      <c r="M746" s="59"/>
      <c r="N746" s="59"/>
      <c r="O746" s="59"/>
      <c r="P746" s="59"/>
      <c r="Q746" s="59"/>
      <c r="R746" s="59"/>
      <c r="S746" s="59"/>
      <c r="T746" s="59"/>
      <c r="U746" s="59"/>
      <c r="V746" s="59"/>
      <c r="W746" s="59"/>
      <c r="X746" s="59"/>
      <c r="Y746" s="59"/>
      <c r="Z746" s="59"/>
    </row>
    <row r="747" spans="1:26" ht="15.75" customHeight="1">
      <c r="A747" s="59"/>
      <c r="B747" s="59"/>
      <c r="C747" s="59"/>
      <c r="D747" s="59"/>
      <c r="E747" s="59"/>
      <c r="F747" s="59"/>
      <c r="G747" s="59"/>
      <c r="H747" s="59"/>
      <c r="I747" s="59"/>
      <c r="J747" s="59"/>
      <c r="K747" s="59"/>
      <c r="L747" s="59"/>
      <c r="M747" s="59"/>
      <c r="N747" s="59"/>
      <c r="O747" s="59"/>
      <c r="P747" s="59"/>
      <c r="Q747" s="59"/>
      <c r="R747" s="59"/>
      <c r="S747" s="59"/>
      <c r="T747" s="59"/>
      <c r="U747" s="59"/>
      <c r="V747" s="59"/>
      <c r="W747" s="59"/>
      <c r="X747" s="59"/>
      <c r="Y747" s="59"/>
      <c r="Z747" s="59"/>
    </row>
    <row r="748" spans="1:26" ht="15.75" customHeight="1">
      <c r="A748" s="59"/>
      <c r="B748" s="59"/>
      <c r="C748" s="59"/>
      <c r="D748" s="59"/>
      <c r="E748" s="59"/>
      <c r="F748" s="59"/>
      <c r="G748" s="59"/>
      <c r="H748" s="59"/>
      <c r="I748" s="59"/>
      <c r="J748" s="59"/>
      <c r="K748" s="59"/>
      <c r="L748" s="59"/>
      <c r="M748" s="59"/>
      <c r="N748" s="59"/>
      <c r="O748" s="59"/>
      <c r="P748" s="59"/>
      <c r="Q748" s="59"/>
      <c r="R748" s="59"/>
      <c r="S748" s="59"/>
      <c r="T748" s="59"/>
      <c r="U748" s="59"/>
      <c r="V748" s="59"/>
      <c r="W748" s="59"/>
      <c r="X748" s="59"/>
      <c r="Y748" s="59"/>
      <c r="Z748" s="59"/>
    </row>
    <row r="749" spans="1:26" ht="15.75" customHeight="1">
      <c r="A749" s="59"/>
      <c r="B749" s="59"/>
      <c r="C749" s="59"/>
      <c r="D749" s="59"/>
      <c r="E749" s="59"/>
      <c r="F749" s="59"/>
      <c r="G749" s="59"/>
      <c r="H749" s="59"/>
      <c r="I749" s="59"/>
      <c r="J749" s="59"/>
      <c r="K749" s="59"/>
      <c r="L749" s="59"/>
      <c r="M749" s="59"/>
      <c r="N749" s="59"/>
      <c r="O749" s="59"/>
      <c r="P749" s="59"/>
      <c r="Q749" s="59"/>
      <c r="R749" s="59"/>
      <c r="S749" s="59"/>
      <c r="T749" s="59"/>
      <c r="U749" s="59"/>
      <c r="V749" s="59"/>
      <c r="W749" s="59"/>
      <c r="X749" s="59"/>
      <c r="Y749" s="59"/>
      <c r="Z749" s="59"/>
    </row>
    <row r="750" spans="1:26" ht="15.75" customHeight="1">
      <c r="A750" s="59"/>
      <c r="B750" s="59"/>
      <c r="C750" s="59"/>
      <c r="D750" s="59"/>
      <c r="E750" s="59"/>
      <c r="F750" s="59"/>
      <c r="G750" s="59"/>
      <c r="H750" s="59"/>
      <c r="I750" s="59"/>
      <c r="J750" s="59"/>
      <c r="K750" s="59"/>
      <c r="L750" s="59"/>
      <c r="M750" s="59"/>
      <c r="N750" s="59"/>
      <c r="O750" s="59"/>
      <c r="P750" s="59"/>
      <c r="Q750" s="59"/>
      <c r="R750" s="59"/>
      <c r="S750" s="59"/>
      <c r="T750" s="59"/>
      <c r="U750" s="59"/>
      <c r="V750" s="59"/>
      <c r="W750" s="59"/>
      <c r="X750" s="59"/>
      <c r="Y750" s="59"/>
      <c r="Z750" s="59"/>
    </row>
    <row r="751" spans="1:26" ht="15.75" customHeight="1">
      <c r="A751" s="59"/>
      <c r="B751" s="59"/>
      <c r="C751" s="59"/>
      <c r="D751" s="59"/>
      <c r="E751" s="59"/>
      <c r="F751" s="59"/>
      <c r="G751" s="59"/>
      <c r="H751" s="59"/>
      <c r="I751" s="59"/>
      <c r="J751" s="59"/>
      <c r="K751" s="59"/>
      <c r="L751" s="59"/>
      <c r="M751" s="59"/>
      <c r="N751" s="59"/>
      <c r="O751" s="59"/>
      <c r="P751" s="59"/>
      <c r="Q751" s="59"/>
      <c r="R751" s="59"/>
      <c r="S751" s="59"/>
      <c r="T751" s="59"/>
      <c r="U751" s="59"/>
      <c r="V751" s="59"/>
      <c r="W751" s="59"/>
      <c r="X751" s="59"/>
      <c r="Y751" s="59"/>
      <c r="Z751" s="59"/>
    </row>
    <row r="752" spans="1:26" ht="15.75" customHeight="1">
      <c r="A752" s="59"/>
      <c r="B752" s="59"/>
      <c r="C752" s="59"/>
      <c r="D752" s="59"/>
      <c r="E752" s="59"/>
      <c r="F752" s="59"/>
      <c r="G752" s="59"/>
      <c r="H752" s="59"/>
      <c r="I752" s="59"/>
      <c r="J752" s="59"/>
      <c r="K752" s="59"/>
      <c r="L752" s="59"/>
      <c r="M752" s="59"/>
      <c r="N752" s="59"/>
      <c r="O752" s="59"/>
      <c r="P752" s="59"/>
      <c r="Q752" s="59"/>
      <c r="R752" s="59"/>
      <c r="S752" s="59"/>
      <c r="T752" s="59"/>
      <c r="U752" s="59"/>
      <c r="V752" s="59"/>
      <c r="W752" s="59"/>
      <c r="X752" s="59"/>
      <c r="Y752" s="59"/>
      <c r="Z752" s="59"/>
    </row>
    <row r="753" spans="1:26" ht="15.75" customHeight="1">
      <c r="A753" s="59"/>
      <c r="B753" s="59"/>
      <c r="C753" s="59"/>
      <c r="D753" s="59"/>
      <c r="E753" s="59"/>
      <c r="F753" s="59"/>
      <c r="G753" s="59"/>
      <c r="H753" s="59"/>
      <c r="I753" s="59"/>
      <c r="J753" s="59"/>
      <c r="K753" s="59"/>
      <c r="L753" s="59"/>
      <c r="M753" s="59"/>
      <c r="N753" s="59"/>
      <c r="O753" s="59"/>
      <c r="P753" s="59"/>
      <c r="Q753" s="59"/>
      <c r="R753" s="59"/>
      <c r="S753" s="59"/>
      <c r="T753" s="59"/>
      <c r="U753" s="59"/>
      <c r="V753" s="59"/>
      <c r="W753" s="59"/>
      <c r="X753" s="59"/>
      <c r="Y753" s="59"/>
      <c r="Z753" s="59"/>
    </row>
    <row r="754" spans="1:26" ht="15.75" customHeight="1">
      <c r="A754" s="59"/>
      <c r="B754" s="59"/>
      <c r="C754" s="59"/>
      <c r="D754" s="59"/>
      <c r="E754" s="59"/>
      <c r="F754" s="59"/>
      <c r="G754" s="59"/>
      <c r="H754" s="59"/>
      <c r="I754" s="59"/>
      <c r="J754" s="59"/>
      <c r="K754" s="59"/>
      <c r="L754" s="59"/>
      <c r="M754" s="59"/>
      <c r="N754" s="59"/>
      <c r="O754" s="59"/>
      <c r="P754" s="59"/>
      <c r="Q754" s="59"/>
      <c r="R754" s="59"/>
      <c r="S754" s="59"/>
      <c r="T754" s="59"/>
      <c r="U754" s="59"/>
      <c r="V754" s="59"/>
      <c r="W754" s="59"/>
      <c r="X754" s="59"/>
      <c r="Y754" s="59"/>
      <c r="Z754" s="59"/>
    </row>
    <row r="755" spans="1:26" ht="15.75" customHeight="1">
      <c r="A755" s="59"/>
      <c r="B755" s="59"/>
      <c r="C755" s="59"/>
      <c r="D755" s="59"/>
      <c r="E755" s="59"/>
      <c r="F755" s="59"/>
      <c r="G755" s="59"/>
      <c r="H755" s="59"/>
      <c r="I755" s="59"/>
      <c r="J755" s="59"/>
      <c r="K755" s="59"/>
      <c r="L755" s="59"/>
      <c r="M755" s="59"/>
      <c r="N755" s="59"/>
      <c r="O755" s="59"/>
      <c r="P755" s="59"/>
      <c r="Q755" s="59"/>
      <c r="R755" s="59"/>
      <c r="S755" s="59"/>
      <c r="T755" s="59"/>
      <c r="U755" s="59"/>
      <c r="V755" s="59"/>
      <c r="W755" s="59"/>
      <c r="X755" s="59"/>
      <c r="Y755" s="59"/>
      <c r="Z755" s="59"/>
    </row>
    <row r="756" spans="1:26" ht="15.75" customHeight="1">
      <c r="A756" s="59"/>
      <c r="B756" s="59"/>
      <c r="C756" s="59"/>
      <c r="D756" s="59"/>
      <c r="E756" s="59"/>
      <c r="F756" s="59"/>
      <c r="G756" s="59"/>
      <c r="H756" s="59"/>
      <c r="I756" s="59"/>
      <c r="J756" s="59"/>
      <c r="K756" s="59"/>
      <c r="L756" s="59"/>
      <c r="M756" s="59"/>
      <c r="N756" s="59"/>
      <c r="O756" s="59"/>
      <c r="P756" s="59"/>
      <c r="Q756" s="59"/>
      <c r="R756" s="59"/>
      <c r="S756" s="59"/>
      <c r="T756" s="59"/>
      <c r="U756" s="59"/>
      <c r="V756" s="59"/>
      <c r="W756" s="59"/>
      <c r="X756" s="59"/>
      <c r="Y756" s="59"/>
      <c r="Z756" s="59"/>
    </row>
    <row r="757" spans="1:26" ht="15.75" customHeight="1">
      <c r="A757" s="59"/>
      <c r="B757" s="59"/>
      <c r="C757" s="59"/>
      <c r="D757" s="59"/>
      <c r="E757" s="59"/>
      <c r="F757" s="59"/>
      <c r="G757" s="59"/>
      <c r="H757" s="59"/>
      <c r="I757" s="59"/>
      <c r="J757" s="59"/>
      <c r="K757" s="59"/>
      <c r="L757" s="59"/>
      <c r="M757" s="59"/>
      <c r="N757" s="59"/>
      <c r="O757" s="59"/>
      <c r="P757" s="59"/>
      <c r="Q757" s="59"/>
      <c r="R757" s="59"/>
      <c r="S757" s="59"/>
      <c r="T757" s="59"/>
      <c r="U757" s="59"/>
      <c r="V757" s="59"/>
      <c r="W757" s="59"/>
      <c r="X757" s="59"/>
      <c r="Y757" s="59"/>
      <c r="Z757" s="59"/>
    </row>
    <row r="758" spans="1:26" ht="15.75" customHeight="1">
      <c r="A758" s="59"/>
      <c r="B758" s="59"/>
      <c r="C758" s="59"/>
      <c r="D758" s="59"/>
      <c r="E758" s="59"/>
      <c r="F758" s="59"/>
      <c r="G758" s="59"/>
      <c r="H758" s="59"/>
      <c r="I758" s="59"/>
      <c r="J758" s="59"/>
      <c r="K758" s="59"/>
      <c r="L758" s="59"/>
      <c r="M758" s="59"/>
      <c r="N758" s="59"/>
      <c r="O758" s="59"/>
      <c r="P758" s="59"/>
      <c r="Q758" s="59"/>
      <c r="R758" s="59"/>
      <c r="S758" s="59"/>
      <c r="T758" s="59"/>
      <c r="U758" s="59"/>
      <c r="V758" s="59"/>
      <c r="W758" s="59"/>
      <c r="X758" s="59"/>
      <c r="Y758" s="59"/>
      <c r="Z758" s="59"/>
    </row>
    <row r="759" spans="1:26" ht="15.75" customHeight="1">
      <c r="A759" s="59"/>
      <c r="B759" s="59"/>
      <c r="C759" s="59"/>
      <c r="D759" s="59"/>
      <c r="E759" s="59"/>
      <c r="F759" s="59"/>
      <c r="G759" s="59"/>
      <c r="H759" s="59"/>
      <c r="I759" s="59"/>
      <c r="J759" s="59"/>
      <c r="K759" s="59"/>
      <c r="L759" s="59"/>
      <c r="M759" s="59"/>
      <c r="N759" s="59"/>
      <c r="O759" s="59"/>
      <c r="P759" s="59"/>
      <c r="Q759" s="59"/>
      <c r="R759" s="59"/>
      <c r="S759" s="59"/>
      <c r="T759" s="59"/>
      <c r="U759" s="59"/>
      <c r="V759" s="59"/>
      <c r="W759" s="59"/>
      <c r="X759" s="59"/>
      <c r="Y759" s="59"/>
      <c r="Z759" s="59"/>
    </row>
    <row r="760" spans="1:26" ht="15.75" customHeight="1">
      <c r="A760" s="59"/>
      <c r="B760" s="59"/>
      <c r="C760" s="59"/>
      <c r="D760" s="59"/>
      <c r="E760" s="59"/>
      <c r="F760" s="59"/>
      <c r="G760" s="59"/>
      <c r="H760" s="59"/>
      <c r="I760" s="59"/>
      <c r="J760" s="59"/>
      <c r="K760" s="59"/>
      <c r="L760" s="59"/>
      <c r="M760" s="59"/>
      <c r="N760" s="59"/>
      <c r="O760" s="59"/>
      <c r="P760" s="59"/>
      <c r="Q760" s="59"/>
      <c r="R760" s="59"/>
      <c r="S760" s="59"/>
      <c r="T760" s="59"/>
      <c r="U760" s="59"/>
      <c r="V760" s="59"/>
      <c r="W760" s="59"/>
      <c r="X760" s="59"/>
      <c r="Y760" s="59"/>
      <c r="Z760" s="59"/>
    </row>
    <row r="761" spans="1:26" ht="15.75" customHeight="1">
      <c r="A761" s="59"/>
      <c r="B761" s="59"/>
      <c r="C761" s="59"/>
      <c r="D761" s="59"/>
      <c r="E761" s="59"/>
      <c r="F761" s="59"/>
      <c r="G761" s="59"/>
      <c r="H761" s="59"/>
      <c r="I761" s="59"/>
      <c r="J761" s="59"/>
      <c r="K761" s="59"/>
      <c r="L761" s="59"/>
      <c r="M761" s="59"/>
      <c r="N761" s="59"/>
      <c r="O761" s="59"/>
      <c r="P761" s="59"/>
      <c r="Q761" s="59"/>
      <c r="R761" s="59"/>
      <c r="S761" s="59"/>
      <c r="T761" s="59"/>
      <c r="U761" s="59"/>
      <c r="V761" s="59"/>
      <c r="W761" s="59"/>
      <c r="X761" s="59"/>
      <c r="Y761" s="59"/>
      <c r="Z761" s="59"/>
    </row>
    <row r="762" spans="1:26" ht="15.75" customHeight="1">
      <c r="A762" s="59"/>
      <c r="B762" s="59"/>
      <c r="C762" s="59"/>
      <c r="D762" s="59"/>
      <c r="E762" s="59"/>
      <c r="F762" s="59"/>
      <c r="G762" s="59"/>
      <c r="H762" s="59"/>
      <c r="I762" s="59"/>
      <c r="J762" s="59"/>
      <c r="K762" s="59"/>
      <c r="L762" s="59"/>
      <c r="M762" s="59"/>
      <c r="N762" s="59"/>
      <c r="O762" s="59"/>
      <c r="P762" s="59"/>
      <c r="Q762" s="59"/>
      <c r="R762" s="59"/>
      <c r="S762" s="59"/>
      <c r="T762" s="59"/>
      <c r="U762" s="59"/>
      <c r="V762" s="59"/>
      <c r="W762" s="59"/>
      <c r="X762" s="59"/>
      <c r="Y762" s="59"/>
      <c r="Z762" s="59"/>
    </row>
    <row r="763" spans="1:26" ht="15.75" customHeight="1">
      <c r="A763" s="59"/>
      <c r="B763" s="59"/>
      <c r="C763" s="59"/>
      <c r="D763" s="59"/>
      <c r="E763" s="59"/>
      <c r="F763" s="59"/>
      <c r="G763" s="59"/>
      <c r="H763" s="59"/>
      <c r="I763" s="59"/>
      <c r="J763" s="59"/>
      <c r="K763" s="59"/>
      <c r="L763" s="59"/>
      <c r="M763" s="59"/>
      <c r="N763" s="59"/>
      <c r="O763" s="59"/>
      <c r="P763" s="59"/>
      <c r="Q763" s="59"/>
      <c r="R763" s="59"/>
      <c r="S763" s="59"/>
      <c r="T763" s="59"/>
      <c r="U763" s="59"/>
      <c r="V763" s="59"/>
      <c r="W763" s="59"/>
      <c r="X763" s="59"/>
      <c r="Y763" s="59"/>
      <c r="Z763" s="59"/>
    </row>
    <row r="764" spans="1:26" ht="15.75" customHeight="1">
      <c r="A764" s="59"/>
      <c r="B764" s="59"/>
      <c r="C764" s="59"/>
      <c r="D764" s="59"/>
      <c r="E764" s="59"/>
      <c r="F764" s="59"/>
      <c r="G764" s="59"/>
      <c r="H764" s="59"/>
      <c r="I764" s="59"/>
      <c r="J764" s="59"/>
      <c r="K764" s="59"/>
      <c r="L764" s="59"/>
      <c r="M764" s="59"/>
      <c r="N764" s="59"/>
      <c r="O764" s="59"/>
      <c r="P764" s="59"/>
      <c r="Q764" s="59"/>
      <c r="R764" s="59"/>
      <c r="S764" s="59"/>
      <c r="T764" s="59"/>
      <c r="U764" s="59"/>
      <c r="V764" s="59"/>
      <c r="W764" s="59"/>
      <c r="X764" s="59"/>
      <c r="Y764" s="59"/>
      <c r="Z764" s="59"/>
    </row>
    <row r="765" spans="1:26" ht="15.75" customHeight="1">
      <c r="A765" s="59"/>
      <c r="B765" s="59"/>
      <c r="C765" s="59"/>
      <c r="D765" s="59"/>
      <c r="E765" s="59"/>
      <c r="F765" s="59"/>
      <c r="G765" s="59"/>
      <c r="H765" s="59"/>
      <c r="I765" s="59"/>
      <c r="J765" s="59"/>
      <c r="K765" s="59"/>
      <c r="L765" s="59"/>
      <c r="M765" s="59"/>
      <c r="N765" s="59"/>
      <c r="O765" s="59"/>
      <c r="P765" s="59"/>
      <c r="Q765" s="59"/>
      <c r="R765" s="59"/>
      <c r="S765" s="59"/>
      <c r="T765" s="59"/>
      <c r="U765" s="59"/>
      <c r="V765" s="59"/>
      <c r="W765" s="59"/>
      <c r="X765" s="59"/>
      <c r="Y765" s="59"/>
      <c r="Z765" s="59"/>
    </row>
    <row r="766" spans="1:26" ht="15.75" customHeight="1">
      <c r="A766" s="59"/>
      <c r="B766" s="59"/>
      <c r="C766" s="59"/>
      <c r="D766" s="59"/>
      <c r="E766" s="59"/>
      <c r="F766" s="59"/>
      <c r="G766" s="59"/>
      <c r="H766" s="59"/>
      <c r="I766" s="59"/>
      <c r="J766" s="59"/>
      <c r="K766" s="59"/>
      <c r="L766" s="59"/>
      <c r="M766" s="59"/>
      <c r="N766" s="59"/>
      <c r="O766" s="59"/>
      <c r="P766" s="59"/>
      <c r="Q766" s="59"/>
      <c r="R766" s="59"/>
      <c r="S766" s="59"/>
      <c r="T766" s="59"/>
      <c r="U766" s="59"/>
      <c r="V766" s="59"/>
      <c r="W766" s="59"/>
      <c r="X766" s="59"/>
      <c r="Y766" s="59"/>
      <c r="Z766" s="59"/>
    </row>
    <row r="767" spans="1:26" ht="15.75" customHeight="1">
      <c r="A767" s="59"/>
      <c r="B767" s="59"/>
      <c r="C767" s="59"/>
      <c r="D767" s="59"/>
      <c r="E767" s="59"/>
      <c r="F767" s="59"/>
      <c r="G767" s="59"/>
      <c r="H767" s="59"/>
      <c r="I767" s="59"/>
      <c r="J767" s="59"/>
      <c r="K767" s="59"/>
      <c r="L767" s="59"/>
      <c r="M767" s="59"/>
      <c r="N767" s="59"/>
      <c r="O767" s="59"/>
      <c r="P767" s="59"/>
      <c r="Q767" s="59"/>
      <c r="R767" s="59"/>
      <c r="S767" s="59"/>
      <c r="T767" s="59"/>
      <c r="U767" s="59"/>
      <c r="V767" s="59"/>
      <c r="W767" s="59"/>
      <c r="X767" s="59"/>
      <c r="Y767" s="59"/>
      <c r="Z767" s="59"/>
    </row>
    <row r="768" spans="1:26" ht="15.75" customHeight="1">
      <c r="A768" s="59"/>
      <c r="B768" s="59"/>
      <c r="C768" s="59"/>
      <c r="D768" s="59"/>
      <c r="E768" s="59"/>
      <c r="F768" s="59"/>
      <c r="G768" s="59"/>
      <c r="H768" s="59"/>
      <c r="I768" s="59"/>
      <c r="J768" s="59"/>
      <c r="K768" s="59"/>
      <c r="L768" s="59"/>
      <c r="M768" s="59"/>
      <c r="N768" s="59"/>
      <c r="O768" s="59"/>
      <c r="P768" s="59"/>
      <c r="Q768" s="59"/>
      <c r="R768" s="59"/>
      <c r="S768" s="59"/>
      <c r="T768" s="59"/>
      <c r="U768" s="59"/>
      <c r="V768" s="59"/>
      <c r="W768" s="59"/>
      <c r="X768" s="59"/>
      <c r="Y768" s="59"/>
      <c r="Z768" s="59"/>
    </row>
    <row r="769" spans="1:26" ht="15.75" customHeight="1">
      <c r="A769" s="59"/>
      <c r="B769" s="59"/>
      <c r="C769" s="59"/>
      <c r="D769" s="59"/>
      <c r="E769" s="59"/>
      <c r="F769" s="59"/>
      <c r="G769" s="59"/>
      <c r="H769" s="59"/>
      <c r="I769" s="59"/>
      <c r="J769" s="59"/>
      <c r="K769" s="59"/>
      <c r="L769" s="59"/>
      <c r="M769" s="59"/>
      <c r="N769" s="59"/>
      <c r="O769" s="59"/>
      <c r="P769" s="59"/>
      <c r="Q769" s="59"/>
      <c r="R769" s="59"/>
      <c r="S769" s="59"/>
      <c r="T769" s="59"/>
      <c r="U769" s="59"/>
      <c r="V769" s="59"/>
      <c r="W769" s="59"/>
      <c r="X769" s="59"/>
      <c r="Y769" s="59"/>
      <c r="Z769" s="59"/>
    </row>
    <row r="770" spans="1:26" ht="15.75" customHeight="1">
      <c r="A770" s="59"/>
      <c r="B770" s="59"/>
      <c r="C770" s="59"/>
      <c r="D770" s="59"/>
      <c r="E770" s="59"/>
      <c r="F770" s="59"/>
      <c r="G770" s="59"/>
      <c r="H770" s="59"/>
      <c r="I770" s="59"/>
      <c r="J770" s="59"/>
      <c r="K770" s="59"/>
      <c r="L770" s="59"/>
      <c r="M770" s="59"/>
      <c r="N770" s="59"/>
      <c r="O770" s="59"/>
      <c r="P770" s="59"/>
      <c r="Q770" s="59"/>
      <c r="R770" s="59"/>
      <c r="S770" s="59"/>
      <c r="T770" s="59"/>
      <c r="U770" s="59"/>
      <c r="V770" s="59"/>
      <c r="W770" s="59"/>
      <c r="X770" s="59"/>
      <c r="Y770" s="59"/>
      <c r="Z770" s="59"/>
    </row>
    <row r="771" spans="1:26" ht="15.75" customHeight="1">
      <c r="A771" s="59"/>
      <c r="B771" s="59"/>
      <c r="C771" s="59"/>
      <c r="D771" s="59"/>
      <c r="E771" s="59"/>
      <c r="F771" s="59"/>
      <c r="G771" s="59"/>
      <c r="H771" s="59"/>
      <c r="I771" s="59"/>
      <c r="J771" s="59"/>
      <c r="K771" s="59"/>
      <c r="L771" s="59"/>
      <c r="M771" s="59"/>
      <c r="N771" s="59"/>
      <c r="O771" s="59"/>
      <c r="P771" s="59"/>
      <c r="Q771" s="59"/>
      <c r="R771" s="59"/>
      <c r="S771" s="59"/>
      <c r="T771" s="59"/>
      <c r="U771" s="59"/>
      <c r="V771" s="59"/>
      <c r="W771" s="59"/>
      <c r="X771" s="59"/>
      <c r="Y771" s="59"/>
      <c r="Z771" s="59"/>
    </row>
    <row r="772" spans="1:26" ht="15.75" customHeight="1">
      <c r="A772" s="59"/>
      <c r="B772" s="59"/>
      <c r="C772" s="59"/>
      <c r="D772" s="59"/>
      <c r="E772" s="59"/>
      <c r="F772" s="59"/>
      <c r="G772" s="59"/>
      <c r="H772" s="59"/>
      <c r="I772" s="59"/>
      <c r="J772" s="59"/>
      <c r="K772" s="59"/>
      <c r="L772" s="59"/>
      <c r="M772" s="59"/>
      <c r="N772" s="59"/>
      <c r="O772" s="59"/>
      <c r="P772" s="59"/>
      <c r="Q772" s="59"/>
      <c r="R772" s="59"/>
      <c r="S772" s="59"/>
      <c r="T772" s="59"/>
      <c r="U772" s="59"/>
      <c r="V772" s="59"/>
      <c r="W772" s="59"/>
      <c r="X772" s="59"/>
      <c r="Y772" s="59"/>
      <c r="Z772" s="59"/>
    </row>
    <row r="773" spans="1:26" ht="15.75" customHeight="1">
      <c r="A773" s="59"/>
      <c r="B773" s="59"/>
      <c r="C773" s="59"/>
      <c r="D773" s="59"/>
      <c r="E773" s="59"/>
      <c r="F773" s="59"/>
      <c r="G773" s="59"/>
      <c r="H773" s="59"/>
      <c r="I773" s="59"/>
      <c r="J773" s="59"/>
      <c r="K773" s="59"/>
      <c r="L773" s="59"/>
      <c r="M773" s="59"/>
      <c r="N773" s="59"/>
      <c r="O773" s="59"/>
      <c r="P773" s="59"/>
      <c r="Q773" s="59"/>
      <c r="R773" s="59"/>
      <c r="S773" s="59"/>
      <c r="T773" s="59"/>
      <c r="U773" s="59"/>
      <c r="V773" s="59"/>
      <c r="W773" s="59"/>
      <c r="X773" s="59"/>
      <c r="Y773" s="59"/>
      <c r="Z773" s="59"/>
    </row>
    <row r="774" spans="1:26" ht="15.75" customHeight="1">
      <c r="A774" s="59"/>
      <c r="B774" s="59"/>
      <c r="C774" s="59"/>
      <c r="D774" s="59"/>
      <c r="E774" s="59"/>
      <c r="F774" s="59"/>
      <c r="G774" s="59"/>
      <c r="H774" s="59"/>
      <c r="I774" s="59"/>
      <c r="J774" s="59"/>
      <c r="K774" s="59"/>
      <c r="L774" s="59"/>
      <c r="M774" s="59"/>
      <c r="N774" s="59"/>
      <c r="O774" s="59"/>
      <c r="P774" s="59"/>
      <c r="Q774" s="59"/>
      <c r="R774" s="59"/>
      <c r="S774" s="59"/>
      <c r="T774" s="59"/>
      <c r="U774" s="59"/>
      <c r="V774" s="59"/>
      <c r="W774" s="59"/>
      <c r="X774" s="59"/>
      <c r="Y774" s="59"/>
      <c r="Z774" s="59"/>
    </row>
    <row r="775" spans="1:26" ht="15.75" customHeight="1">
      <c r="A775" s="59"/>
      <c r="B775" s="59"/>
      <c r="C775" s="59"/>
      <c r="D775" s="59"/>
      <c r="E775" s="59"/>
      <c r="F775" s="59"/>
      <c r="G775" s="59"/>
      <c r="H775" s="59"/>
      <c r="I775" s="59"/>
      <c r="J775" s="59"/>
      <c r="K775" s="59"/>
      <c r="L775" s="59"/>
      <c r="M775" s="59"/>
      <c r="N775" s="59"/>
      <c r="O775" s="59"/>
      <c r="P775" s="59"/>
      <c r="Q775" s="59"/>
      <c r="R775" s="59"/>
      <c r="S775" s="59"/>
      <c r="T775" s="59"/>
      <c r="U775" s="59"/>
      <c r="V775" s="59"/>
      <c r="W775" s="59"/>
      <c r="X775" s="59"/>
      <c r="Y775" s="59"/>
      <c r="Z775" s="59"/>
    </row>
    <row r="776" spans="1:26" ht="15.75" customHeight="1">
      <c r="A776" s="59"/>
      <c r="B776" s="59"/>
      <c r="C776" s="59"/>
      <c r="D776" s="59"/>
      <c r="E776" s="59"/>
      <c r="F776" s="59"/>
      <c r="G776" s="59"/>
      <c r="H776" s="59"/>
      <c r="I776" s="59"/>
      <c r="J776" s="59"/>
      <c r="K776" s="59"/>
      <c r="L776" s="59"/>
      <c r="M776" s="59"/>
      <c r="N776" s="59"/>
      <c r="O776" s="59"/>
      <c r="P776" s="59"/>
      <c r="Q776" s="59"/>
      <c r="R776" s="59"/>
      <c r="S776" s="59"/>
      <c r="T776" s="59"/>
      <c r="U776" s="59"/>
      <c r="V776" s="59"/>
      <c r="W776" s="59"/>
      <c r="X776" s="59"/>
      <c r="Y776" s="59"/>
      <c r="Z776" s="59"/>
    </row>
    <row r="777" spans="1:26" ht="15.75" customHeight="1">
      <c r="A777" s="59"/>
      <c r="B777" s="59"/>
      <c r="C777" s="59"/>
      <c r="D777" s="59"/>
      <c r="E777" s="59"/>
      <c r="F777" s="59"/>
      <c r="G777" s="59"/>
      <c r="H777" s="59"/>
      <c r="I777" s="59"/>
      <c r="J777" s="59"/>
      <c r="K777" s="59"/>
      <c r="L777" s="59"/>
      <c r="M777" s="59"/>
      <c r="N777" s="59"/>
      <c r="O777" s="59"/>
      <c r="P777" s="59"/>
      <c r="Q777" s="59"/>
      <c r="R777" s="59"/>
      <c r="S777" s="59"/>
      <c r="T777" s="59"/>
      <c r="U777" s="59"/>
      <c r="V777" s="59"/>
      <c r="W777" s="59"/>
      <c r="X777" s="59"/>
      <c r="Y777" s="59"/>
      <c r="Z777" s="59"/>
    </row>
    <row r="778" spans="1:26" ht="15.75" customHeight="1">
      <c r="A778" s="59"/>
      <c r="B778" s="59"/>
      <c r="C778" s="59"/>
      <c r="D778" s="59"/>
      <c r="E778" s="59"/>
      <c r="F778" s="59"/>
      <c r="G778" s="59"/>
      <c r="H778" s="59"/>
      <c r="I778" s="59"/>
      <c r="J778" s="59"/>
      <c r="K778" s="59"/>
      <c r="L778" s="59"/>
      <c r="M778" s="59"/>
      <c r="N778" s="59"/>
      <c r="O778" s="59"/>
      <c r="P778" s="59"/>
      <c r="Q778" s="59"/>
      <c r="R778" s="59"/>
      <c r="S778" s="59"/>
      <c r="T778" s="59"/>
      <c r="U778" s="59"/>
      <c r="V778" s="59"/>
      <c r="W778" s="59"/>
      <c r="X778" s="59"/>
      <c r="Y778" s="59"/>
      <c r="Z778" s="59"/>
    </row>
    <row r="779" spans="1:26" ht="15.75" customHeight="1">
      <c r="A779" s="59"/>
      <c r="B779" s="59"/>
      <c r="C779" s="59"/>
      <c r="D779" s="59"/>
      <c r="E779" s="59"/>
      <c r="F779" s="59"/>
      <c r="G779" s="59"/>
      <c r="H779" s="59"/>
      <c r="I779" s="59"/>
      <c r="J779" s="59"/>
      <c r="K779" s="59"/>
      <c r="L779" s="59"/>
      <c r="M779" s="59"/>
      <c r="N779" s="59"/>
      <c r="O779" s="59"/>
      <c r="P779" s="59"/>
      <c r="Q779" s="59"/>
      <c r="R779" s="59"/>
      <c r="S779" s="59"/>
      <c r="T779" s="59"/>
      <c r="U779" s="59"/>
      <c r="V779" s="59"/>
      <c r="W779" s="59"/>
      <c r="X779" s="59"/>
      <c r="Y779" s="59"/>
      <c r="Z779" s="59"/>
    </row>
    <row r="780" spans="1:26" ht="15.75" customHeight="1">
      <c r="A780" s="59"/>
      <c r="B780" s="59"/>
      <c r="C780" s="59"/>
      <c r="D780" s="59"/>
      <c r="E780" s="59"/>
      <c r="F780" s="59"/>
      <c r="G780" s="59"/>
      <c r="H780" s="59"/>
      <c r="I780" s="59"/>
      <c r="J780" s="59"/>
      <c r="K780" s="59"/>
      <c r="L780" s="59"/>
      <c r="M780" s="59"/>
      <c r="N780" s="59"/>
      <c r="O780" s="59"/>
      <c r="P780" s="59"/>
      <c r="Q780" s="59"/>
      <c r="R780" s="59"/>
      <c r="S780" s="59"/>
      <c r="T780" s="59"/>
      <c r="U780" s="59"/>
      <c r="V780" s="59"/>
      <c r="W780" s="59"/>
      <c r="X780" s="59"/>
      <c r="Y780" s="59"/>
      <c r="Z780" s="59"/>
    </row>
    <row r="781" spans="1:26" ht="15.75" customHeight="1">
      <c r="A781" s="59"/>
      <c r="B781" s="59"/>
      <c r="C781" s="59"/>
      <c r="D781" s="59"/>
      <c r="E781" s="59"/>
      <c r="F781" s="59"/>
      <c r="G781" s="59"/>
      <c r="H781" s="59"/>
      <c r="I781" s="59"/>
      <c r="J781" s="59"/>
      <c r="K781" s="59"/>
      <c r="L781" s="59"/>
      <c r="M781" s="59"/>
      <c r="N781" s="59"/>
      <c r="O781" s="59"/>
      <c r="P781" s="59"/>
      <c r="Q781" s="59"/>
      <c r="R781" s="59"/>
      <c r="S781" s="59"/>
      <c r="T781" s="59"/>
      <c r="U781" s="59"/>
      <c r="V781" s="59"/>
      <c r="W781" s="59"/>
      <c r="X781" s="59"/>
      <c r="Y781" s="59"/>
      <c r="Z781" s="59"/>
    </row>
    <row r="782" spans="1:26" ht="15.75" customHeight="1">
      <c r="A782" s="59"/>
      <c r="B782" s="59"/>
      <c r="C782" s="59"/>
      <c r="D782" s="59"/>
      <c r="E782" s="59"/>
      <c r="F782" s="59"/>
      <c r="G782" s="59"/>
      <c r="H782" s="59"/>
      <c r="I782" s="59"/>
      <c r="J782" s="59"/>
      <c r="K782" s="59"/>
      <c r="L782" s="59"/>
      <c r="M782" s="59"/>
      <c r="N782" s="59"/>
      <c r="O782" s="59"/>
      <c r="P782" s="59"/>
      <c r="Q782" s="59"/>
      <c r="R782" s="59"/>
      <c r="S782" s="59"/>
      <c r="T782" s="59"/>
      <c r="U782" s="59"/>
      <c r="V782" s="59"/>
      <c r="W782" s="59"/>
      <c r="X782" s="59"/>
      <c r="Y782" s="59"/>
      <c r="Z782" s="59"/>
    </row>
    <row r="783" spans="1:26" ht="15.75" customHeight="1">
      <c r="A783" s="59"/>
      <c r="B783" s="59"/>
      <c r="C783" s="59"/>
      <c r="D783" s="59"/>
      <c r="E783" s="59"/>
      <c r="F783" s="59"/>
      <c r="G783" s="59"/>
      <c r="H783" s="59"/>
      <c r="I783" s="59"/>
      <c r="J783" s="59"/>
      <c r="K783" s="59"/>
      <c r="L783" s="59"/>
      <c r="M783" s="59"/>
      <c r="N783" s="59"/>
      <c r="O783" s="59"/>
      <c r="P783" s="59"/>
      <c r="Q783" s="59"/>
      <c r="R783" s="59"/>
      <c r="S783" s="59"/>
      <c r="T783" s="59"/>
      <c r="U783" s="59"/>
      <c r="V783" s="59"/>
      <c r="W783" s="59"/>
      <c r="X783" s="59"/>
      <c r="Y783" s="59"/>
      <c r="Z783" s="59"/>
    </row>
    <row r="784" spans="1:26" ht="15.75" customHeight="1">
      <c r="A784" s="59"/>
      <c r="B784" s="59"/>
      <c r="C784" s="59"/>
      <c r="D784" s="59"/>
      <c r="E784" s="59"/>
      <c r="F784" s="59"/>
      <c r="G784" s="59"/>
      <c r="H784" s="59"/>
      <c r="I784" s="59"/>
      <c r="J784" s="59"/>
      <c r="K784" s="59"/>
      <c r="L784" s="59"/>
      <c r="M784" s="59"/>
      <c r="N784" s="59"/>
      <c r="O784" s="59"/>
      <c r="P784" s="59"/>
      <c r="Q784" s="59"/>
      <c r="R784" s="59"/>
      <c r="S784" s="59"/>
      <c r="T784" s="59"/>
      <c r="U784" s="59"/>
      <c r="V784" s="59"/>
      <c r="W784" s="59"/>
      <c r="X784" s="59"/>
      <c r="Y784" s="59"/>
      <c r="Z784" s="59"/>
    </row>
    <row r="785" spans="1:26" ht="15.75" customHeight="1">
      <c r="A785" s="59"/>
      <c r="B785" s="59"/>
      <c r="C785" s="59"/>
      <c r="D785" s="59"/>
      <c r="E785" s="59"/>
      <c r="F785" s="59"/>
      <c r="G785" s="59"/>
      <c r="H785" s="59"/>
      <c r="I785" s="59"/>
      <c r="J785" s="59"/>
      <c r="K785" s="59"/>
      <c r="L785" s="59"/>
      <c r="M785" s="59"/>
      <c r="N785" s="59"/>
      <c r="O785" s="59"/>
      <c r="P785" s="59"/>
      <c r="Q785" s="59"/>
      <c r="R785" s="59"/>
      <c r="S785" s="59"/>
      <c r="T785" s="59"/>
      <c r="U785" s="59"/>
      <c r="V785" s="59"/>
      <c r="W785" s="59"/>
      <c r="X785" s="59"/>
      <c r="Y785" s="59"/>
      <c r="Z785" s="59"/>
    </row>
    <row r="786" spans="1:26" ht="15.75" customHeight="1">
      <c r="A786" s="59"/>
      <c r="B786" s="59"/>
      <c r="C786" s="59"/>
      <c r="D786" s="59"/>
      <c r="E786" s="59"/>
      <c r="F786" s="59"/>
      <c r="G786" s="59"/>
      <c r="H786" s="59"/>
      <c r="I786" s="59"/>
      <c r="J786" s="59"/>
      <c r="K786" s="59"/>
      <c r="L786" s="59"/>
      <c r="M786" s="59"/>
      <c r="N786" s="59"/>
      <c r="O786" s="59"/>
      <c r="P786" s="59"/>
      <c r="Q786" s="59"/>
      <c r="R786" s="59"/>
      <c r="S786" s="59"/>
      <c r="T786" s="59"/>
      <c r="U786" s="59"/>
      <c r="V786" s="59"/>
      <c r="W786" s="59"/>
      <c r="X786" s="59"/>
      <c r="Y786" s="59"/>
      <c r="Z786" s="59"/>
    </row>
    <row r="787" spans="1:26" ht="15.75" customHeight="1">
      <c r="A787" s="59"/>
      <c r="B787" s="59"/>
      <c r="C787" s="59"/>
      <c r="D787" s="59"/>
      <c r="E787" s="59"/>
      <c r="F787" s="59"/>
      <c r="G787" s="59"/>
      <c r="H787" s="59"/>
      <c r="I787" s="59"/>
      <c r="J787" s="59"/>
      <c r="K787" s="59"/>
      <c r="L787" s="59"/>
      <c r="M787" s="59"/>
      <c r="N787" s="59"/>
      <c r="O787" s="59"/>
      <c r="P787" s="59"/>
      <c r="Q787" s="59"/>
      <c r="R787" s="59"/>
      <c r="S787" s="59"/>
      <c r="T787" s="59"/>
      <c r="U787" s="59"/>
      <c r="V787" s="59"/>
      <c r="W787" s="59"/>
      <c r="X787" s="59"/>
      <c r="Y787" s="59"/>
      <c r="Z787" s="59"/>
    </row>
    <row r="788" spans="1:26" ht="15.75" customHeight="1">
      <c r="A788" s="59"/>
      <c r="B788" s="59"/>
      <c r="C788" s="59"/>
      <c r="D788" s="59"/>
      <c r="E788" s="59"/>
      <c r="F788" s="59"/>
      <c r="G788" s="59"/>
      <c r="H788" s="59"/>
      <c r="I788" s="59"/>
      <c r="J788" s="59"/>
      <c r="K788" s="59"/>
      <c r="L788" s="59"/>
      <c r="M788" s="59"/>
      <c r="N788" s="59"/>
      <c r="O788" s="59"/>
      <c r="P788" s="59"/>
      <c r="Q788" s="59"/>
      <c r="R788" s="59"/>
      <c r="S788" s="59"/>
      <c r="T788" s="59"/>
      <c r="U788" s="59"/>
      <c r="V788" s="59"/>
      <c r="W788" s="59"/>
      <c r="X788" s="59"/>
      <c r="Y788" s="59"/>
      <c r="Z788" s="59"/>
    </row>
    <row r="789" spans="1:26" ht="15.75" customHeight="1">
      <c r="A789" s="59"/>
      <c r="B789" s="59"/>
      <c r="C789" s="59"/>
      <c r="D789" s="59"/>
      <c r="E789" s="59"/>
      <c r="F789" s="59"/>
      <c r="G789" s="59"/>
      <c r="H789" s="59"/>
      <c r="I789" s="59"/>
      <c r="J789" s="59"/>
      <c r="K789" s="59"/>
      <c r="L789" s="59"/>
      <c r="M789" s="59"/>
      <c r="N789" s="59"/>
      <c r="O789" s="59"/>
      <c r="P789" s="59"/>
      <c r="Q789" s="59"/>
      <c r="R789" s="59"/>
      <c r="S789" s="59"/>
      <c r="T789" s="59"/>
      <c r="U789" s="59"/>
      <c r="V789" s="59"/>
      <c r="W789" s="59"/>
      <c r="X789" s="59"/>
      <c r="Y789" s="59"/>
      <c r="Z789" s="59"/>
    </row>
    <row r="790" spans="1:26" ht="15.75" customHeight="1">
      <c r="A790" s="59"/>
      <c r="B790" s="59"/>
      <c r="C790" s="59"/>
      <c r="D790" s="59"/>
      <c r="E790" s="59"/>
      <c r="F790" s="59"/>
      <c r="G790" s="59"/>
      <c r="H790" s="59"/>
      <c r="I790" s="59"/>
      <c r="J790" s="59"/>
      <c r="K790" s="59"/>
      <c r="L790" s="59"/>
      <c r="M790" s="59"/>
      <c r="N790" s="59"/>
      <c r="O790" s="59"/>
      <c r="P790" s="59"/>
      <c r="Q790" s="59"/>
      <c r="R790" s="59"/>
      <c r="S790" s="59"/>
      <c r="T790" s="59"/>
      <c r="U790" s="59"/>
      <c r="V790" s="59"/>
      <c r="W790" s="59"/>
      <c r="X790" s="59"/>
      <c r="Y790" s="59"/>
      <c r="Z790" s="59"/>
    </row>
    <row r="791" spans="1:26" ht="15.75" customHeight="1">
      <c r="A791" s="59"/>
      <c r="B791" s="59"/>
      <c r="C791" s="59"/>
      <c r="D791" s="59"/>
      <c r="E791" s="59"/>
      <c r="F791" s="59"/>
      <c r="G791" s="59"/>
      <c r="H791" s="59"/>
      <c r="I791" s="59"/>
      <c r="J791" s="59"/>
      <c r="K791" s="59"/>
      <c r="L791" s="59"/>
      <c r="M791" s="59"/>
      <c r="N791" s="59"/>
      <c r="O791" s="59"/>
      <c r="P791" s="59"/>
      <c r="Q791" s="59"/>
      <c r="R791" s="59"/>
      <c r="S791" s="59"/>
      <c r="T791" s="59"/>
      <c r="U791" s="59"/>
      <c r="V791" s="59"/>
      <c r="W791" s="59"/>
      <c r="X791" s="59"/>
      <c r="Y791" s="59"/>
      <c r="Z791" s="59"/>
    </row>
    <row r="792" spans="1:26" ht="15.75" customHeight="1">
      <c r="A792" s="59"/>
      <c r="B792" s="59"/>
      <c r="C792" s="59"/>
      <c r="D792" s="59"/>
      <c r="E792" s="59"/>
      <c r="F792" s="59"/>
      <c r="G792" s="59"/>
      <c r="H792" s="59"/>
      <c r="I792" s="59"/>
      <c r="J792" s="59"/>
      <c r="K792" s="59"/>
      <c r="L792" s="59"/>
      <c r="M792" s="59"/>
      <c r="N792" s="59"/>
      <c r="O792" s="59"/>
      <c r="P792" s="59"/>
      <c r="Q792" s="59"/>
      <c r="R792" s="59"/>
      <c r="S792" s="59"/>
      <c r="T792" s="59"/>
      <c r="U792" s="59"/>
      <c r="V792" s="59"/>
      <c r="W792" s="59"/>
      <c r="X792" s="59"/>
      <c r="Y792" s="59"/>
      <c r="Z792" s="59"/>
    </row>
    <row r="793" spans="1:26" ht="15.75" customHeight="1">
      <c r="A793" s="59"/>
      <c r="B793" s="59"/>
      <c r="C793" s="59"/>
      <c r="D793" s="59"/>
      <c r="E793" s="59"/>
      <c r="F793" s="59"/>
      <c r="G793" s="59"/>
      <c r="H793" s="59"/>
      <c r="I793" s="59"/>
      <c r="J793" s="59"/>
      <c r="K793" s="59"/>
      <c r="L793" s="59"/>
      <c r="M793" s="59"/>
      <c r="N793" s="59"/>
      <c r="O793" s="59"/>
      <c r="P793" s="59"/>
      <c r="Q793" s="59"/>
      <c r="R793" s="59"/>
      <c r="S793" s="59"/>
      <c r="T793" s="59"/>
      <c r="U793" s="59"/>
      <c r="V793" s="59"/>
      <c r="W793" s="59"/>
      <c r="X793" s="59"/>
      <c r="Y793" s="59"/>
      <c r="Z793" s="59"/>
    </row>
    <row r="794" spans="1:26" ht="15.75" customHeight="1">
      <c r="A794" s="59"/>
      <c r="B794" s="59"/>
      <c r="C794" s="59"/>
      <c r="D794" s="59"/>
      <c r="E794" s="59"/>
      <c r="F794" s="59"/>
      <c r="G794" s="59"/>
      <c r="H794" s="59"/>
      <c r="I794" s="59"/>
      <c r="J794" s="59"/>
      <c r="K794" s="59"/>
      <c r="L794" s="59"/>
      <c r="M794" s="59"/>
      <c r="N794" s="59"/>
      <c r="O794" s="59"/>
      <c r="P794" s="59"/>
      <c r="Q794" s="59"/>
      <c r="R794" s="59"/>
      <c r="S794" s="59"/>
      <c r="T794" s="59"/>
      <c r="U794" s="59"/>
      <c r="V794" s="59"/>
      <c r="W794" s="59"/>
      <c r="X794" s="59"/>
      <c r="Y794" s="59"/>
      <c r="Z794" s="59"/>
    </row>
    <row r="795" spans="1:26" ht="15.75" customHeight="1">
      <c r="A795" s="59"/>
      <c r="B795" s="59"/>
      <c r="C795" s="59"/>
      <c r="D795" s="59"/>
      <c r="E795" s="59"/>
      <c r="F795" s="59"/>
      <c r="G795" s="59"/>
      <c r="H795" s="59"/>
      <c r="I795" s="59"/>
      <c r="J795" s="59"/>
      <c r="K795" s="59"/>
      <c r="L795" s="59"/>
      <c r="M795" s="59"/>
      <c r="N795" s="59"/>
      <c r="O795" s="59"/>
      <c r="P795" s="59"/>
      <c r="Q795" s="59"/>
      <c r="R795" s="59"/>
      <c r="S795" s="59"/>
      <c r="T795" s="59"/>
      <c r="U795" s="59"/>
      <c r="V795" s="59"/>
      <c r="W795" s="59"/>
      <c r="X795" s="59"/>
      <c r="Y795" s="59"/>
      <c r="Z795" s="59"/>
    </row>
    <row r="796" spans="1:26" ht="15.75" customHeight="1">
      <c r="A796" s="59"/>
      <c r="B796" s="59"/>
      <c r="C796" s="59"/>
      <c r="D796" s="59"/>
      <c r="E796" s="59"/>
      <c r="F796" s="59"/>
      <c r="G796" s="59"/>
      <c r="H796" s="59"/>
      <c r="I796" s="59"/>
      <c r="J796" s="59"/>
      <c r="K796" s="59"/>
      <c r="L796" s="59"/>
      <c r="M796" s="59"/>
      <c r="N796" s="59"/>
      <c r="O796" s="59"/>
      <c r="P796" s="59"/>
      <c r="Q796" s="59"/>
      <c r="R796" s="59"/>
      <c r="S796" s="59"/>
      <c r="T796" s="59"/>
      <c r="U796" s="59"/>
      <c r="V796" s="59"/>
      <c r="W796" s="59"/>
      <c r="X796" s="59"/>
      <c r="Y796" s="59"/>
      <c r="Z796" s="59"/>
    </row>
    <row r="797" spans="1:26" ht="15.75" customHeight="1">
      <c r="A797" s="59"/>
      <c r="B797" s="59"/>
      <c r="C797" s="59"/>
      <c r="D797" s="59"/>
      <c r="E797" s="59"/>
      <c r="F797" s="59"/>
      <c r="G797" s="59"/>
      <c r="H797" s="59"/>
      <c r="I797" s="59"/>
      <c r="J797" s="59"/>
      <c r="K797" s="59"/>
      <c r="L797" s="59"/>
      <c r="M797" s="59"/>
      <c r="N797" s="59"/>
      <c r="O797" s="59"/>
      <c r="P797" s="59"/>
      <c r="Q797" s="59"/>
      <c r="R797" s="59"/>
      <c r="S797" s="59"/>
      <c r="T797" s="59"/>
      <c r="U797" s="59"/>
      <c r="V797" s="59"/>
      <c r="W797" s="59"/>
      <c r="X797" s="59"/>
      <c r="Y797" s="59"/>
      <c r="Z797" s="59"/>
    </row>
    <row r="798" spans="1:26" ht="15.75" customHeight="1">
      <c r="A798" s="59"/>
      <c r="B798" s="59"/>
      <c r="C798" s="59"/>
      <c r="D798" s="59"/>
      <c r="E798" s="59"/>
      <c r="F798" s="59"/>
      <c r="G798" s="59"/>
      <c r="H798" s="59"/>
      <c r="I798" s="59"/>
      <c r="J798" s="59"/>
      <c r="K798" s="59"/>
      <c r="L798" s="59"/>
      <c r="M798" s="59"/>
      <c r="N798" s="59"/>
      <c r="O798" s="59"/>
      <c r="P798" s="59"/>
      <c r="Q798" s="59"/>
      <c r="R798" s="59"/>
      <c r="S798" s="59"/>
      <c r="T798" s="59"/>
      <c r="U798" s="59"/>
      <c r="V798" s="59"/>
      <c r="W798" s="59"/>
      <c r="X798" s="59"/>
      <c r="Y798" s="59"/>
      <c r="Z798" s="59"/>
    </row>
    <row r="799" spans="1:26" ht="15.75" customHeight="1">
      <c r="A799" s="59"/>
      <c r="B799" s="59"/>
      <c r="C799" s="59"/>
      <c r="D799" s="59"/>
      <c r="E799" s="59"/>
      <c r="F799" s="59"/>
      <c r="G799" s="59"/>
      <c r="H799" s="59"/>
      <c r="I799" s="59"/>
      <c r="J799" s="59"/>
      <c r="K799" s="59"/>
      <c r="L799" s="59"/>
      <c r="M799" s="59"/>
      <c r="N799" s="59"/>
      <c r="O799" s="59"/>
      <c r="P799" s="59"/>
      <c r="Q799" s="59"/>
      <c r="R799" s="59"/>
      <c r="S799" s="59"/>
      <c r="T799" s="59"/>
      <c r="U799" s="59"/>
      <c r="V799" s="59"/>
      <c r="W799" s="59"/>
      <c r="X799" s="59"/>
      <c r="Y799" s="59"/>
      <c r="Z799" s="59"/>
    </row>
    <row r="800" spans="1:26" ht="15.75" customHeight="1">
      <c r="A800" s="59"/>
      <c r="B800" s="59"/>
      <c r="C800" s="59"/>
      <c r="D800" s="59"/>
      <c r="E800" s="59"/>
      <c r="F800" s="59"/>
      <c r="G800" s="59"/>
      <c r="H800" s="59"/>
      <c r="I800" s="59"/>
      <c r="J800" s="59"/>
      <c r="K800" s="59"/>
      <c r="L800" s="59"/>
      <c r="M800" s="59"/>
      <c r="N800" s="59"/>
      <c r="O800" s="59"/>
      <c r="P800" s="59"/>
      <c r="Q800" s="59"/>
      <c r="R800" s="59"/>
      <c r="S800" s="59"/>
      <c r="T800" s="59"/>
      <c r="U800" s="59"/>
      <c r="V800" s="59"/>
      <c r="W800" s="59"/>
      <c r="X800" s="59"/>
      <c r="Y800" s="59"/>
      <c r="Z800" s="59"/>
    </row>
    <row r="801" spans="1:26" ht="15.75" customHeight="1">
      <c r="A801" s="59"/>
      <c r="B801" s="59"/>
      <c r="C801" s="59"/>
      <c r="D801" s="59"/>
      <c r="E801" s="59"/>
      <c r="F801" s="59"/>
      <c r="G801" s="59"/>
      <c r="H801" s="59"/>
      <c r="I801" s="59"/>
      <c r="J801" s="59"/>
      <c r="K801" s="59"/>
      <c r="L801" s="59"/>
      <c r="M801" s="59"/>
      <c r="N801" s="59"/>
      <c r="O801" s="59"/>
      <c r="P801" s="59"/>
      <c r="Q801" s="59"/>
      <c r="R801" s="59"/>
      <c r="S801" s="59"/>
      <c r="T801" s="59"/>
      <c r="U801" s="59"/>
      <c r="V801" s="59"/>
      <c r="W801" s="59"/>
      <c r="X801" s="59"/>
      <c r="Y801" s="59"/>
      <c r="Z801" s="59"/>
    </row>
    <row r="802" spans="1:26" ht="15.75" customHeight="1">
      <c r="A802" s="59"/>
      <c r="B802" s="59"/>
      <c r="C802" s="59"/>
      <c r="D802" s="59"/>
      <c r="E802" s="59"/>
      <c r="F802" s="59"/>
      <c r="G802" s="59"/>
      <c r="H802" s="59"/>
      <c r="I802" s="59"/>
      <c r="J802" s="59"/>
      <c r="K802" s="59"/>
      <c r="L802" s="59"/>
      <c r="M802" s="59"/>
      <c r="N802" s="59"/>
      <c r="O802" s="59"/>
      <c r="P802" s="59"/>
      <c r="Q802" s="59"/>
      <c r="R802" s="59"/>
      <c r="S802" s="59"/>
      <c r="T802" s="59"/>
      <c r="U802" s="59"/>
      <c r="V802" s="59"/>
      <c r="W802" s="59"/>
      <c r="X802" s="59"/>
      <c r="Y802" s="59"/>
      <c r="Z802" s="59"/>
    </row>
    <row r="803" spans="1:26" ht="15.75" customHeight="1">
      <c r="A803" s="59"/>
      <c r="B803" s="59"/>
      <c r="C803" s="59"/>
      <c r="D803" s="59"/>
      <c r="E803" s="59"/>
      <c r="F803" s="59"/>
      <c r="G803" s="59"/>
      <c r="H803" s="59"/>
      <c r="I803" s="59"/>
      <c r="J803" s="59"/>
      <c r="K803" s="59"/>
      <c r="L803" s="59"/>
      <c r="M803" s="59"/>
      <c r="N803" s="59"/>
      <c r="O803" s="59"/>
      <c r="P803" s="59"/>
      <c r="Q803" s="59"/>
      <c r="R803" s="59"/>
      <c r="S803" s="59"/>
      <c r="T803" s="59"/>
      <c r="U803" s="59"/>
      <c r="V803" s="59"/>
      <c r="W803" s="59"/>
      <c r="X803" s="59"/>
      <c r="Y803" s="59"/>
      <c r="Z803" s="59"/>
    </row>
    <row r="804" spans="1:26" ht="15.75" customHeight="1">
      <c r="A804" s="59"/>
      <c r="B804" s="59"/>
      <c r="C804" s="59"/>
      <c r="D804" s="59"/>
      <c r="E804" s="59"/>
      <c r="F804" s="59"/>
      <c r="G804" s="59"/>
      <c r="H804" s="59"/>
      <c r="I804" s="59"/>
      <c r="J804" s="59"/>
      <c r="K804" s="59"/>
      <c r="L804" s="59"/>
      <c r="M804" s="59"/>
      <c r="N804" s="59"/>
      <c r="O804" s="59"/>
      <c r="P804" s="59"/>
      <c r="Q804" s="59"/>
      <c r="R804" s="59"/>
      <c r="S804" s="59"/>
      <c r="T804" s="59"/>
      <c r="U804" s="59"/>
      <c r="V804" s="59"/>
      <c r="W804" s="59"/>
      <c r="X804" s="59"/>
      <c r="Y804" s="59"/>
      <c r="Z804" s="59"/>
    </row>
    <row r="805" spans="1:26" ht="15.75" customHeight="1">
      <c r="A805" s="59"/>
      <c r="B805" s="59"/>
      <c r="C805" s="59"/>
      <c r="D805" s="59"/>
      <c r="E805" s="59"/>
      <c r="F805" s="59"/>
      <c r="G805" s="59"/>
      <c r="H805" s="59"/>
      <c r="I805" s="59"/>
      <c r="J805" s="59"/>
      <c r="K805" s="59"/>
      <c r="L805" s="59"/>
      <c r="M805" s="59"/>
      <c r="N805" s="59"/>
      <c r="O805" s="59"/>
      <c r="P805" s="59"/>
      <c r="Q805" s="59"/>
      <c r="R805" s="59"/>
      <c r="S805" s="59"/>
      <c r="T805" s="59"/>
      <c r="U805" s="59"/>
      <c r="V805" s="59"/>
      <c r="W805" s="59"/>
      <c r="X805" s="59"/>
      <c r="Y805" s="59"/>
      <c r="Z805" s="59"/>
    </row>
    <row r="806" spans="1:26" ht="15.75" customHeight="1">
      <c r="A806" s="59"/>
      <c r="B806" s="59"/>
      <c r="C806" s="59"/>
      <c r="D806" s="59"/>
      <c r="E806" s="59"/>
      <c r="F806" s="59"/>
      <c r="G806" s="59"/>
      <c r="H806" s="59"/>
      <c r="I806" s="59"/>
      <c r="J806" s="59"/>
      <c r="K806" s="59"/>
      <c r="L806" s="59"/>
      <c r="M806" s="59"/>
      <c r="N806" s="59"/>
      <c r="O806" s="59"/>
      <c r="P806" s="59"/>
      <c r="Q806" s="59"/>
      <c r="R806" s="59"/>
      <c r="S806" s="59"/>
      <c r="T806" s="59"/>
      <c r="U806" s="59"/>
      <c r="V806" s="59"/>
      <c r="W806" s="59"/>
      <c r="X806" s="59"/>
      <c r="Y806" s="59"/>
      <c r="Z806" s="59"/>
    </row>
    <row r="807" spans="1:26" ht="15.75" customHeight="1">
      <c r="A807" s="59"/>
      <c r="B807" s="59"/>
      <c r="C807" s="59"/>
      <c r="D807" s="59"/>
      <c r="E807" s="59"/>
      <c r="F807" s="59"/>
      <c r="G807" s="59"/>
      <c r="H807" s="59"/>
      <c r="I807" s="59"/>
      <c r="J807" s="59"/>
      <c r="K807" s="59"/>
      <c r="L807" s="59"/>
      <c r="M807" s="59"/>
      <c r="N807" s="59"/>
      <c r="O807" s="59"/>
      <c r="P807" s="59"/>
      <c r="Q807" s="59"/>
      <c r="R807" s="59"/>
      <c r="S807" s="59"/>
      <c r="T807" s="59"/>
      <c r="U807" s="59"/>
      <c r="V807" s="59"/>
      <c r="W807" s="59"/>
      <c r="X807" s="59"/>
      <c r="Y807" s="59"/>
      <c r="Z807" s="59"/>
    </row>
    <row r="808" spans="1:26" ht="15.75" customHeight="1">
      <c r="A808" s="59"/>
      <c r="B808" s="59"/>
      <c r="C808" s="59"/>
      <c r="D808" s="59"/>
      <c r="E808" s="59"/>
      <c r="F808" s="59"/>
      <c r="G808" s="59"/>
      <c r="H808" s="59"/>
      <c r="I808" s="59"/>
      <c r="J808" s="59"/>
      <c r="K808" s="59"/>
      <c r="L808" s="59"/>
      <c r="M808" s="59"/>
      <c r="N808" s="59"/>
      <c r="O808" s="59"/>
      <c r="P808" s="59"/>
      <c r="Q808" s="59"/>
      <c r="R808" s="59"/>
      <c r="S808" s="59"/>
      <c r="T808" s="59"/>
      <c r="U808" s="59"/>
      <c r="V808" s="59"/>
      <c r="W808" s="59"/>
      <c r="X808" s="59"/>
      <c r="Y808" s="59"/>
      <c r="Z808" s="59"/>
    </row>
    <row r="809" spans="1:26" ht="15.75" customHeight="1">
      <c r="A809" s="59"/>
      <c r="B809" s="59"/>
      <c r="C809" s="59"/>
      <c r="D809" s="59"/>
      <c r="E809" s="59"/>
      <c r="F809" s="59"/>
      <c r="G809" s="59"/>
      <c r="H809" s="59"/>
      <c r="I809" s="59"/>
      <c r="J809" s="59"/>
      <c r="K809" s="59"/>
      <c r="L809" s="59"/>
      <c r="M809" s="59"/>
      <c r="N809" s="59"/>
      <c r="O809" s="59"/>
      <c r="P809" s="59"/>
      <c r="Q809" s="59"/>
      <c r="R809" s="59"/>
      <c r="S809" s="59"/>
      <c r="T809" s="59"/>
      <c r="U809" s="59"/>
      <c r="V809" s="59"/>
      <c r="W809" s="59"/>
      <c r="X809" s="59"/>
      <c r="Y809" s="59"/>
      <c r="Z809" s="59"/>
    </row>
    <row r="810" spans="1:26" ht="15.75" customHeight="1">
      <c r="A810" s="59"/>
      <c r="B810" s="59"/>
      <c r="C810" s="59"/>
      <c r="D810" s="59"/>
      <c r="E810" s="59"/>
      <c r="F810" s="59"/>
      <c r="G810" s="59"/>
      <c r="H810" s="59"/>
      <c r="I810" s="59"/>
      <c r="J810" s="59"/>
      <c r="K810" s="59"/>
      <c r="L810" s="59"/>
      <c r="M810" s="59"/>
      <c r="N810" s="59"/>
      <c r="O810" s="59"/>
      <c r="P810" s="59"/>
      <c r="Q810" s="59"/>
      <c r="R810" s="59"/>
      <c r="S810" s="59"/>
      <c r="T810" s="59"/>
      <c r="U810" s="59"/>
      <c r="V810" s="59"/>
      <c r="W810" s="59"/>
      <c r="X810" s="59"/>
      <c r="Y810" s="59"/>
      <c r="Z810" s="59"/>
    </row>
    <row r="811" spans="1:26" ht="15.75" customHeight="1">
      <c r="A811" s="59"/>
      <c r="B811" s="59"/>
      <c r="C811" s="59"/>
      <c r="D811" s="59"/>
      <c r="E811" s="59"/>
      <c r="F811" s="59"/>
      <c r="G811" s="59"/>
      <c r="H811" s="59"/>
      <c r="I811" s="59"/>
      <c r="J811" s="59"/>
      <c r="K811" s="59"/>
      <c r="L811" s="59"/>
      <c r="M811" s="59"/>
      <c r="N811" s="59"/>
      <c r="O811" s="59"/>
      <c r="P811" s="59"/>
      <c r="Q811" s="59"/>
      <c r="R811" s="59"/>
      <c r="S811" s="59"/>
      <c r="T811" s="59"/>
      <c r="U811" s="59"/>
      <c r="V811" s="59"/>
      <c r="W811" s="59"/>
      <c r="X811" s="59"/>
      <c r="Y811" s="59"/>
      <c r="Z811" s="59"/>
    </row>
    <row r="812" spans="1:26" ht="15.75" customHeight="1">
      <c r="A812" s="59"/>
      <c r="B812" s="59"/>
      <c r="C812" s="59"/>
      <c r="D812" s="59"/>
      <c r="E812" s="59"/>
      <c r="F812" s="59"/>
      <c r="G812" s="59"/>
      <c r="H812" s="59"/>
      <c r="I812" s="59"/>
      <c r="J812" s="59"/>
      <c r="K812" s="59"/>
      <c r="L812" s="59"/>
      <c r="M812" s="59"/>
      <c r="N812" s="59"/>
      <c r="O812" s="59"/>
      <c r="P812" s="59"/>
      <c r="Q812" s="59"/>
      <c r="R812" s="59"/>
      <c r="S812" s="59"/>
      <c r="T812" s="59"/>
      <c r="U812" s="59"/>
      <c r="V812" s="59"/>
      <c r="W812" s="59"/>
      <c r="X812" s="59"/>
      <c r="Y812" s="59"/>
      <c r="Z812" s="59"/>
    </row>
    <row r="813" spans="1:26" ht="15.75" customHeight="1">
      <c r="A813" s="59"/>
      <c r="B813" s="59"/>
      <c r="C813" s="59"/>
      <c r="D813" s="59"/>
      <c r="E813" s="59"/>
      <c r="F813" s="59"/>
      <c r="G813" s="59"/>
      <c r="H813" s="59"/>
      <c r="I813" s="59"/>
      <c r="J813" s="59"/>
      <c r="K813" s="59"/>
      <c r="L813" s="59"/>
      <c r="M813" s="59"/>
      <c r="N813" s="59"/>
      <c r="O813" s="59"/>
      <c r="P813" s="59"/>
      <c r="Q813" s="59"/>
      <c r="R813" s="59"/>
      <c r="S813" s="59"/>
      <c r="T813" s="59"/>
      <c r="U813" s="59"/>
      <c r="V813" s="59"/>
      <c r="W813" s="59"/>
      <c r="X813" s="59"/>
      <c r="Y813" s="59"/>
      <c r="Z813" s="59"/>
    </row>
    <row r="814" spans="1:26" ht="15.75" customHeight="1">
      <c r="A814" s="59"/>
      <c r="B814" s="59"/>
      <c r="C814" s="59"/>
      <c r="D814" s="59"/>
      <c r="E814" s="59"/>
      <c r="F814" s="59"/>
      <c r="G814" s="59"/>
      <c r="H814" s="59"/>
      <c r="I814" s="59"/>
      <c r="J814" s="59"/>
      <c r="K814" s="59"/>
      <c r="L814" s="59"/>
      <c r="M814" s="59"/>
      <c r="N814" s="59"/>
      <c r="O814" s="59"/>
      <c r="P814" s="59"/>
      <c r="Q814" s="59"/>
      <c r="R814" s="59"/>
      <c r="S814" s="59"/>
      <c r="T814" s="59"/>
      <c r="U814" s="59"/>
      <c r="V814" s="59"/>
      <c r="W814" s="59"/>
      <c r="X814" s="59"/>
      <c r="Y814" s="59"/>
      <c r="Z814" s="59"/>
    </row>
    <row r="815" spans="1:26" ht="15.75" customHeight="1">
      <c r="A815" s="59"/>
      <c r="B815" s="59"/>
      <c r="C815" s="59"/>
      <c r="D815" s="59"/>
      <c r="E815" s="59"/>
      <c r="F815" s="59"/>
      <c r="G815" s="59"/>
      <c r="H815" s="59"/>
      <c r="I815" s="59"/>
      <c r="J815" s="59"/>
      <c r="K815" s="59"/>
      <c r="L815" s="59"/>
      <c r="M815" s="59"/>
      <c r="N815" s="59"/>
      <c r="O815" s="59"/>
      <c r="P815" s="59"/>
      <c r="Q815" s="59"/>
      <c r="R815" s="59"/>
      <c r="S815" s="59"/>
      <c r="T815" s="59"/>
      <c r="U815" s="59"/>
      <c r="V815" s="59"/>
      <c r="W815" s="59"/>
      <c r="X815" s="59"/>
      <c r="Y815" s="59"/>
      <c r="Z815" s="59"/>
    </row>
    <row r="816" spans="1:26" ht="15.75" customHeight="1">
      <c r="A816" s="59"/>
      <c r="B816" s="59"/>
      <c r="C816" s="59"/>
      <c r="D816" s="59"/>
      <c r="E816" s="59"/>
      <c r="F816" s="59"/>
      <c r="G816" s="59"/>
      <c r="H816" s="59"/>
      <c r="I816" s="59"/>
      <c r="J816" s="59"/>
      <c r="K816" s="59"/>
      <c r="L816" s="59"/>
      <c r="M816" s="59"/>
      <c r="N816" s="59"/>
      <c r="O816" s="59"/>
      <c r="P816" s="59"/>
      <c r="Q816" s="59"/>
      <c r="R816" s="59"/>
      <c r="S816" s="59"/>
      <c r="T816" s="59"/>
      <c r="U816" s="59"/>
      <c r="V816" s="59"/>
      <c r="W816" s="59"/>
      <c r="X816" s="59"/>
      <c r="Y816" s="59"/>
      <c r="Z816" s="59"/>
    </row>
    <row r="817" spans="1:26" ht="15.75" customHeight="1">
      <c r="A817" s="59"/>
      <c r="B817" s="59"/>
      <c r="C817" s="59"/>
      <c r="D817" s="59"/>
      <c r="E817" s="59"/>
      <c r="F817" s="59"/>
      <c r="G817" s="59"/>
      <c r="H817" s="59"/>
      <c r="I817" s="59"/>
      <c r="J817" s="59"/>
      <c r="K817" s="59"/>
      <c r="L817" s="59"/>
      <c r="M817" s="59"/>
      <c r="N817" s="59"/>
      <c r="O817" s="59"/>
      <c r="P817" s="59"/>
      <c r="Q817" s="59"/>
      <c r="R817" s="59"/>
      <c r="S817" s="59"/>
      <c r="T817" s="59"/>
      <c r="U817" s="59"/>
      <c r="V817" s="59"/>
      <c r="W817" s="59"/>
      <c r="X817" s="59"/>
      <c r="Y817" s="59"/>
      <c r="Z817" s="59"/>
    </row>
    <row r="818" spans="1:26" ht="15.75" customHeight="1">
      <c r="A818" s="59"/>
      <c r="B818" s="59"/>
      <c r="C818" s="59"/>
      <c r="D818" s="59"/>
      <c r="E818" s="59"/>
      <c r="F818" s="59"/>
      <c r="G818" s="59"/>
      <c r="H818" s="59"/>
      <c r="I818" s="59"/>
      <c r="J818" s="59"/>
      <c r="K818" s="59"/>
      <c r="L818" s="59"/>
      <c r="M818" s="59"/>
      <c r="N818" s="59"/>
      <c r="O818" s="59"/>
      <c r="P818" s="59"/>
      <c r="Q818" s="59"/>
      <c r="R818" s="59"/>
      <c r="S818" s="59"/>
      <c r="T818" s="59"/>
      <c r="U818" s="59"/>
      <c r="V818" s="59"/>
      <c r="W818" s="59"/>
      <c r="X818" s="59"/>
      <c r="Y818" s="59"/>
      <c r="Z818" s="59"/>
    </row>
    <row r="819" spans="1:26" ht="15.75" customHeight="1">
      <c r="A819" s="59"/>
      <c r="B819" s="59"/>
      <c r="C819" s="59"/>
      <c r="D819" s="59"/>
      <c r="E819" s="59"/>
      <c r="F819" s="59"/>
      <c r="G819" s="59"/>
      <c r="H819" s="59"/>
      <c r="I819" s="59"/>
      <c r="J819" s="59"/>
      <c r="K819" s="59"/>
      <c r="L819" s="59"/>
      <c r="M819" s="59"/>
      <c r="N819" s="59"/>
      <c r="O819" s="59"/>
      <c r="P819" s="59"/>
      <c r="Q819" s="59"/>
      <c r="R819" s="59"/>
      <c r="S819" s="59"/>
      <c r="T819" s="59"/>
      <c r="U819" s="59"/>
      <c r="V819" s="59"/>
      <c r="W819" s="59"/>
      <c r="X819" s="59"/>
      <c r="Y819" s="59"/>
      <c r="Z819" s="59"/>
    </row>
    <row r="820" spans="1:26" ht="15.75" customHeight="1">
      <c r="A820" s="59"/>
      <c r="B820" s="59"/>
      <c r="C820" s="59"/>
      <c r="D820" s="59"/>
      <c r="E820" s="59"/>
      <c r="F820" s="59"/>
      <c r="G820" s="59"/>
      <c r="H820" s="59"/>
      <c r="I820" s="59"/>
      <c r="J820" s="59"/>
      <c r="K820" s="59"/>
      <c r="L820" s="59"/>
      <c r="M820" s="59"/>
      <c r="N820" s="59"/>
      <c r="O820" s="59"/>
      <c r="P820" s="59"/>
      <c r="Q820" s="59"/>
      <c r="R820" s="59"/>
      <c r="S820" s="59"/>
      <c r="T820" s="59"/>
      <c r="U820" s="59"/>
      <c r="V820" s="59"/>
      <c r="W820" s="59"/>
      <c r="X820" s="59"/>
      <c r="Y820" s="59"/>
      <c r="Z820" s="59"/>
    </row>
    <row r="821" spans="1:26" ht="15.75" customHeight="1">
      <c r="A821" s="59"/>
      <c r="B821" s="59"/>
      <c r="C821" s="59"/>
      <c r="D821" s="59"/>
      <c r="E821" s="59"/>
      <c r="F821" s="59"/>
      <c r="G821" s="59"/>
      <c r="H821" s="59"/>
      <c r="I821" s="59"/>
      <c r="J821" s="59"/>
      <c r="K821" s="59"/>
      <c r="L821" s="59"/>
      <c r="M821" s="59"/>
      <c r="N821" s="59"/>
      <c r="O821" s="59"/>
      <c r="P821" s="59"/>
      <c r="Q821" s="59"/>
      <c r="R821" s="59"/>
      <c r="S821" s="59"/>
      <c r="T821" s="59"/>
      <c r="U821" s="59"/>
      <c r="V821" s="59"/>
      <c r="W821" s="59"/>
      <c r="X821" s="59"/>
      <c r="Y821" s="59"/>
      <c r="Z821" s="59"/>
    </row>
    <row r="822" spans="1:26" ht="15.75" customHeight="1">
      <c r="A822" s="59"/>
      <c r="B822" s="59"/>
      <c r="C822" s="59"/>
      <c r="D822" s="59"/>
      <c r="E822" s="59"/>
      <c r="F822" s="59"/>
      <c r="G822" s="59"/>
      <c r="H822" s="59"/>
      <c r="I822" s="59"/>
      <c r="J822" s="59"/>
      <c r="K822" s="59"/>
      <c r="L822" s="59"/>
      <c r="M822" s="59"/>
      <c r="N822" s="59"/>
      <c r="O822" s="59"/>
      <c r="P822" s="59"/>
      <c r="Q822" s="59"/>
      <c r="R822" s="59"/>
      <c r="S822" s="59"/>
      <c r="T822" s="59"/>
      <c r="U822" s="59"/>
      <c r="V822" s="59"/>
      <c r="W822" s="59"/>
      <c r="X822" s="59"/>
      <c r="Y822" s="59"/>
      <c r="Z822" s="59"/>
    </row>
    <row r="823" spans="1:26" ht="15.75" customHeight="1">
      <c r="A823" s="59"/>
      <c r="B823" s="59"/>
      <c r="C823" s="59"/>
      <c r="D823" s="59"/>
      <c r="E823" s="59"/>
      <c r="F823" s="59"/>
      <c r="G823" s="59"/>
      <c r="H823" s="59"/>
      <c r="I823" s="59"/>
      <c r="J823" s="59"/>
      <c r="K823" s="59"/>
      <c r="L823" s="59"/>
      <c r="M823" s="59"/>
      <c r="N823" s="59"/>
      <c r="O823" s="59"/>
      <c r="P823" s="59"/>
      <c r="Q823" s="59"/>
      <c r="R823" s="59"/>
      <c r="S823" s="59"/>
      <c r="T823" s="59"/>
      <c r="U823" s="59"/>
      <c r="V823" s="59"/>
      <c r="W823" s="59"/>
      <c r="X823" s="59"/>
      <c r="Y823" s="59"/>
      <c r="Z823" s="59"/>
    </row>
    <row r="824" spans="1:26" ht="15.75" customHeight="1">
      <c r="A824" s="59"/>
      <c r="B824" s="59"/>
      <c r="C824" s="59"/>
      <c r="D824" s="59"/>
      <c r="E824" s="59"/>
      <c r="F824" s="59"/>
      <c r="G824" s="59"/>
      <c r="H824" s="59"/>
      <c r="I824" s="59"/>
      <c r="J824" s="59"/>
      <c r="K824" s="59"/>
      <c r="L824" s="59"/>
      <c r="M824" s="59"/>
      <c r="N824" s="59"/>
      <c r="O824" s="59"/>
      <c r="P824" s="59"/>
      <c r="Q824" s="59"/>
      <c r="R824" s="59"/>
      <c r="S824" s="59"/>
      <c r="T824" s="59"/>
      <c r="U824" s="59"/>
      <c r="V824" s="59"/>
      <c r="W824" s="59"/>
      <c r="X824" s="59"/>
      <c r="Y824" s="59"/>
      <c r="Z824" s="59"/>
    </row>
    <row r="825" spans="1:26" ht="15.75" customHeight="1">
      <c r="A825" s="59"/>
      <c r="B825" s="59"/>
      <c r="C825" s="59"/>
      <c r="D825" s="59"/>
      <c r="E825" s="59"/>
      <c r="F825" s="59"/>
      <c r="G825" s="59"/>
      <c r="H825" s="59"/>
      <c r="I825" s="59"/>
      <c r="J825" s="59"/>
      <c r="K825" s="59"/>
      <c r="L825" s="59"/>
      <c r="M825" s="59"/>
      <c r="N825" s="59"/>
      <c r="O825" s="59"/>
      <c r="P825" s="59"/>
      <c r="Q825" s="59"/>
      <c r="R825" s="59"/>
      <c r="S825" s="59"/>
      <c r="T825" s="59"/>
      <c r="U825" s="59"/>
      <c r="V825" s="59"/>
      <c r="W825" s="59"/>
      <c r="X825" s="59"/>
      <c r="Y825" s="59"/>
      <c r="Z825" s="59"/>
    </row>
    <row r="826" spans="1:26" ht="15.75" customHeight="1">
      <c r="A826" s="59"/>
      <c r="B826" s="59"/>
      <c r="C826" s="59"/>
      <c r="D826" s="59"/>
      <c r="E826" s="59"/>
      <c r="F826" s="59"/>
      <c r="G826" s="59"/>
      <c r="H826" s="59"/>
      <c r="I826" s="59"/>
      <c r="J826" s="59"/>
      <c r="K826" s="59"/>
      <c r="L826" s="59"/>
      <c r="M826" s="59"/>
      <c r="N826" s="59"/>
      <c r="O826" s="59"/>
      <c r="P826" s="59"/>
      <c r="Q826" s="59"/>
      <c r="R826" s="59"/>
      <c r="S826" s="59"/>
      <c r="T826" s="59"/>
      <c r="U826" s="59"/>
      <c r="V826" s="59"/>
      <c r="W826" s="59"/>
      <c r="X826" s="59"/>
      <c r="Y826" s="59"/>
      <c r="Z826" s="59"/>
    </row>
    <row r="827" spans="1:26" ht="15.75" customHeight="1">
      <c r="A827" s="59"/>
      <c r="B827" s="59"/>
      <c r="C827" s="59"/>
      <c r="D827" s="59"/>
      <c r="E827" s="59"/>
      <c r="F827" s="59"/>
      <c r="G827" s="59"/>
      <c r="H827" s="59"/>
      <c r="I827" s="59"/>
      <c r="J827" s="59"/>
      <c r="K827" s="59"/>
      <c r="L827" s="59"/>
      <c r="M827" s="59"/>
      <c r="N827" s="59"/>
      <c r="O827" s="59"/>
      <c r="P827" s="59"/>
      <c r="Q827" s="59"/>
      <c r="R827" s="59"/>
      <c r="S827" s="59"/>
      <c r="T827" s="59"/>
      <c r="U827" s="59"/>
      <c r="V827" s="59"/>
      <c r="W827" s="59"/>
      <c r="X827" s="59"/>
      <c r="Y827" s="59"/>
      <c r="Z827" s="59"/>
    </row>
    <row r="828" spans="1:26" ht="15.75" customHeight="1">
      <c r="A828" s="59"/>
      <c r="B828" s="59"/>
      <c r="C828" s="59"/>
      <c r="D828" s="59"/>
      <c r="E828" s="59"/>
      <c r="F828" s="59"/>
      <c r="G828" s="59"/>
      <c r="H828" s="59"/>
      <c r="I828" s="59"/>
      <c r="J828" s="59"/>
      <c r="K828" s="59"/>
      <c r="L828" s="59"/>
      <c r="M828" s="59"/>
      <c r="N828" s="59"/>
      <c r="O828" s="59"/>
      <c r="P828" s="59"/>
      <c r="Q828" s="59"/>
      <c r="R828" s="59"/>
      <c r="S828" s="59"/>
      <c r="T828" s="59"/>
      <c r="U828" s="59"/>
      <c r="V828" s="59"/>
      <c r="W828" s="59"/>
      <c r="X828" s="59"/>
      <c r="Y828" s="59"/>
      <c r="Z828" s="59"/>
    </row>
    <row r="829" spans="1:26" ht="15.75" customHeight="1">
      <c r="A829" s="59"/>
      <c r="B829" s="59"/>
      <c r="C829" s="59"/>
      <c r="D829" s="59"/>
      <c r="E829" s="59"/>
      <c r="F829" s="59"/>
      <c r="G829" s="59"/>
      <c r="H829" s="59"/>
      <c r="I829" s="59"/>
      <c r="J829" s="59"/>
      <c r="K829" s="59"/>
      <c r="L829" s="59"/>
      <c r="M829" s="59"/>
      <c r="N829" s="59"/>
      <c r="O829" s="59"/>
      <c r="P829" s="59"/>
      <c r="Q829" s="59"/>
      <c r="R829" s="59"/>
      <c r="S829" s="59"/>
      <c r="T829" s="59"/>
      <c r="U829" s="59"/>
      <c r="V829" s="59"/>
      <c r="W829" s="59"/>
      <c r="X829" s="59"/>
      <c r="Y829" s="59"/>
      <c r="Z829" s="59"/>
    </row>
    <row r="830" spans="1:26" ht="15.75" customHeight="1">
      <c r="A830" s="59"/>
      <c r="B830" s="59"/>
      <c r="C830" s="59"/>
      <c r="D830" s="59"/>
      <c r="E830" s="59"/>
      <c r="F830" s="59"/>
      <c r="G830" s="59"/>
      <c r="H830" s="59"/>
      <c r="I830" s="59"/>
      <c r="J830" s="59"/>
      <c r="K830" s="59"/>
      <c r="L830" s="59"/>
      <c r="M830" s="59"/>
      <c r="N830" s="59"/>
      <c r="O830" s="59"/>
      <c r="P830" s="59"/>
      <c r="Q830" s="59"/>
      <c r="R830" s="59"/>
      <c r="S830" s="59"/>
      <c r="T830" s="59"/>
      <c r="U830" s="59"/>
      <c r="V830" s="59"/>
      <c r="W830" s="59"/>
      <c r="X830" s="59"/>
      <c r="Y830" s="59"/>
      <c r="Z830" s="59"/>
    </row>
    <row r="831" spans="1:26" ht="15.75" customHeight="1">
      <c r="A831" s="59"/>
      <c r="B831" s="59"/>
      <c r="C831" s="59"/>
      <c r="D831" s="59"/>
      <c r="E831" s="59"/>
      <c r="F831" s="59"/>
      <c r="G831" s="59"/>
      <c r="H831" s="59"/>
      <c r="I831" s="59"/>
      <c r="J831" s="59"/>
      <c r="K831" s="59"/>
      <c r="L831" s="59"/>
      <c r="M831" s="59"/>
      <c r="N831" s="59"/>
      <c r="O831" s="59"/>
      <c r="P831" s="59"/>
      <c r="Q831" s="59"/>
      <c r="R831" s="59"/>
      <c r="S831" s="59"/>
      <c r="T831" s="59"/>
      <c r="U831" s="59"/>
      <c r="V831" s="59"/>
      <c r="W831" s="59"/>
      <c r="X831" s="59"/>
      <c r="Y831" s="59"/>
      <c r="Z831" s="59"/>
    </row>
    <row r="832" spans="1:26" ht="15.75" customHeight="1">
      <c r="A832" s="59"/>
      <c r="B832" s="59"/>
      <c r="C832" s="59"/>
      <c r="D832" s="59"/>
      <c r="E832" s="59"/>
      <c r="F832" s="59"/>
      <c r="G832" s="59"/>
      <c r="H832" s="59"/>
      <c r="I832" s="59"/>
      <c r="J832" s="59"/>
      <c r="K832" s="59"/>
      <c r="L832" s="59"/>
      <c r="M832" s="59"/>
      <c r="N832" s="59"/>
      <c r="O832" s="59"/>
      <c r="P832" s="59"/>
      <c r="Q832" s="59"/>
      <c r="R832" s="59"/>
      <c r="S832" s="59"/>
      <c r="T832" s="59"/>
      <c r="U832" s="59"/>
      <c r="V832" s="59"/>
      <c r="W832" s="59"/>
      <c r="X832" s="59"/>
      <c r="Y832" s="59"/>
      <c r="Z832" s="59"/>
    </row>
    <row r="833" spans="1:26" ht="15.75" customHeight="1">
      <c r="A833" s="59"/>
      <c r="B833" s="59"/>
      <c r="C833" s="59"/>
      <c r="D833" s="59"/>
      <c r="E833" s="59"/>
      <c r="F833" s="59"/>
      <c r="G833" s="59"/>
      <c r="H833" s="59"/>
      <c r="I833" s="59"/>
      <c r="J833" s="59"/>
      <c r="K833" s="59"/>
      <c r="L833" s="59"/>
      <c r="M833" s="59"/>
      <c r="N833" s="59"/>
      <c r="O833" s="59"/>
      <c r="P833" s="59"/>
      <c r="Q833" s="59"/>
      <c r="R833" s="59"/>
      <c r="S833" s="59"/>
      <c r="T833" s="59"/>
      <c r="U833" s="59"/>
      <c r="V833" s="59"/>
      <c r="W833" s="59"/>
      <c r="X833" s="59"/>
      <c r="Y833" s="59"/>
      <c r="Z833" s="59"/>
    </row>
    <row r="834" spans="1:26" ht="15.75" customHeight="1">
      <c r="A834" s="59"/>
      <c r="B834" s="59"/>
      <c r="C834" s="59"/>
      <c r="D834" s="59"/>
      <c r="E834" s="59"/>
      <c r="F834" s="59"/>
      <c r="G834" s="59"/>
      <c r="H834" s="59"/>
      <c r="I834" s="59"/>
      <c r="J834" s="59"/>
      <c r="K834" s="59"/>
      <c r="L834" s="59"/>
      <c r="M834" s="59"/>
      <c r="N834" s="59"/>
      <c r="O834" s="59"/>
      <c r="P834" s="59"/>
      <c r="Q834" s="59"/>
      <c r="R834" s="59"/>
      <c r="S834" s="59"/>
      <c r="T834" s="59"/>
      <c r="U834" s="59"/>
      <c r="V834" s="59"/>
      <c r="W834" s="59"/>
      <c r="X834" s="59"/>
      <c r="Y834" s="59"/>
      <c r="Z834" s="59"/>
    </row>
    <row r="835" spans="1:26" ht="15.75" customHeight="1">
      <c r="A835" s="59"/>
      <c r="B835" s="59"/>
      <c r="C835" s="59"/>
      <c r="D835" s="59"/>
      <c r="E835" s="59"/>
      <c r="F835" s="59"/>
      <c r="G835" s="59"/>
      <c r="H835" s="59"/>
      <c r="I835" s="59"/>
      <c r="J835" s="59"/>
      <c r="K835" s="59"/>
      <c r="L835" s="59"/>
      <c r="M835" s="59"/>
      <c r="N835" s="59"/>
      <c r="O835" s="59"/>
      <c r="P835" s="59"/>
      <c r="Q835" s="59"/>
      <c r="R835" s="59"/>
      <c r="S835" s="59"/>
      <c r="T835" s="59"/>
      <c r="U835" s="59"/>
      <c r="V835" s="59"/>
      <c r="W835" s="59"/>
      <c r="X835" s="59"/>
      <c r="Y835" s="59"/>
      <c r="Z835" s="59"/>
    </row>
    <row r="836" spans="1:26" ht="15.75" customHeight="1">
      <c r="A836" s="59"/>
      <c r="B836" s="59"/>
      <c r="C836" s="59"/>
      <c r="D836" s="59"/>
      <c r="E836" s="59"/>
      <c r="F836" s="59"/>
      <c r="G836" s="59"/>
      <c r="H836" s="59"/>
      <c r="I836" s="59"/>
      <c r="J836" s="59"/>
      <c r="K836" s="59"/>
      <c r="L836" s="59"/>
      <c r="M836" s="59"/>
      <c r="N836" s="59"/>
      <c r="O836" s="59"/>
      <c r="P836" s="59"/>
      <c r="Q836" s="59"/>
      <c r="R836" s="59"/>
      <c r="S836" s="59"/>
      <c r="T836" s="59"/>
      <c r="U836" s="59"/>
      <c r="V836" s="59"/>
      <c r="W836" s="59"/>
      <c r="X836" s="59"/>
      <c r="Y836" s="59"/>
      <c r="Z836" s="59"/>
    </row>
    <row r="837" spans="1:26" ht="15.75" customHeight="1">
      <c r="A837" s="59"/>
      <c r="B837" s="59"/>
      <c r="C837" s="59"/>
      <c r="D837" s="59"/>
      <c r="E837" s="59"/>
      <c r="F837" s="59"/>
      <c r="G837" s="59"/>
      <c r="H837" s="59"/>
      <c r="I837" s="59"/>
      <c r="J837" s="59"/>
      <c r="K837" s="59"/>
      <c r="L837" s="59"/>
      <c r="M837" s="59"/>
      <c r="N837" s="59"/>
      <c r="O837" s="59"/>
      <c r="P837" s="59"/>
      <c r="Q837" s="59"/>
      <c r="R837" s="59"/>
      <c r="S837" s="59"/>
      <c r="T837" s="59"/>
      <c r="U837" s="59"/>
      <c r="V837" s="59"/>
      <c r="W837" s="59"/>
      <c r="X837" s="59"/>
      <c r="Y837" s="59"/>
      <c r="Z837" s="59"/>
    </row>
    <row r="838" spans="1:26" ht="15.75" customHeight="1">
      <c r="A838" s="59"/>
      <c r="B838" s="59"/>
      <c r="C838" s="59"/>
      <c r="D838" s="59"/>
      <c r="E838" s="59"/>
      <c r="F838" s="59"/>
      <c r="G838" s="59"/>
      <c r="H838" s="59"/>
      <c r="I838" s="59"/>
      <c r="J838" s="59"/>
      <c r="K838" s="59"/>
      <c r="L838" s="59"/>
      <c r="M838" s="59"/>
      <c r="N838" s="59"/>
      <c r="O838" s="59"/>
      <c r="P838" s="59"/>
      <c r="Q838" s="59"/>
      <c r="R838" s="59"/>
      <c r="S838" s="59"/>
      <c r="T838" s="59"/>
      <c r="U838" s="59"/>
      <c r="V838" s="59"/>
      <c r="W838" s="59"/>
      <c r="X838" s="59"/>
      <c r="Y838" s="59"/>
      <c r="Z838" s="59"/>
    </row>
    <row r="839" spans="1:26" ht="15.75" customHeight="1">
      <c r="A839" s="59"/>
      <c r="B839" s="59"/>
      <c r="C839" s="59"/>
      <c r="D839" s="59"/>
      <c r="E839" s="59"/>
      <c r="F839" s="59"/>
      <c r="G839" s="59"/>
      <c r="H839" s="59"/>
      <c r="I839" s="59"/>
      <c r="J839" s="59"/>
      <c r="K839" s="59"/>
      <c r="L839" s="59"/>
      <c r="M839" s="59"/>
      <c r="N839" s="59"/>
      <c r="O839" s="59"/>
      <c r="P839" s="59"/>
      <c r="Q839" s="59"/>
      <c r="R839" s="59"/>
      <c r="S839" s="59"/>
      <c r="T839" s="59"/>
      <c r="U839" s="59"/>
      <c r="V839" s="59"/>
      <c r="W839" s="59"/>
      <c r="X839" s="59"/>
      <c r="Y839" s="59"/>
      <c r="Z839" s="59"/>
    </row>
    <row r="840" spans="1:26" ht="15.75" customHeight="1">
      <c r="A840" s="59"/>
      <c r="B840" s="59"/>
      <c r="C840" s="59"/>
      <c r="D840" s="59"/>
      <c r="E840" s="59"/>
      <c r="F840" s="59"/>
      <c r="G840" s="59"/>
      <c r="H840" s="59"/>
      <c r="I840" s="59"/>
      <c r="J840" s="59"/>
      <c r="K840" s="59"/>
      <c r="L840" s="59"/>
      <c r="M840" s="59"/>
      <c r="N840" s="59"/>
      <c r="O840" s="59"/>
      <c r="P840" s="59"/>
      <c r="Q840" s="59"/>
      <c r="R840" s="59"/>
      <c r="S840" s="59"/>
      <c r="T840" s="59"/>
      <c r="U840" s="59"/>
      <c r="V840" s="59"/>
      <c r="W840" s="59"/>
      <c r="X840" s="59"/>
      <c r="Y840" s="59"/>
      <c r="Z840" s="59"/>
    </row>
    <row r="841" spans="1:26" ht="15.75" customHeight="1">
      <c r="A841" s="59"/>
      <c r="B841" s="59"/>
      <c r="C841" s="59"/>
      <c r="D841" s="59"/>
      <c r="E841" s="59"/>
      <c r="F841" s="59"/>
      <c r="G841" s="59"/>
      <c r="H841" s="59"/>
      <c r="I841" s="59"/>
      <c r="J841" s="59"/>
      <c r="K841" s="59"/>
      <c r="L841" s="59"/>
      <c r="M841" s="59"/>
      <c r="N841" s="59"/>
      <c r="O841" s="59"/>
      <c r="P841" s="59"/>
      <c r="Q841" s="59"/>
      <c r="R841" s="59"/>
      <c r="S841" s="59"/>
      <c r="T841" s="59"/>
      <c r="U841" s="59"/>
      <c r="V841" s="59"/>
      <c r="W841" s="59"/>
      <c r="X841" s="59"/>
      <c r="Y841" s="59"/>
      <c r="Z841" s="59"/>
    </row>
    <row r="842" spans="1:26" ht="15.75" customHeight="1">
      <c r="A842" s="59"/>
      <c r="B842" s="59"/>
      <c r="C842" s="59"/>
      <c r="D842" s="59"/>
      <c r="E842" s="59"/>
      <c r="F842" s="59"/>
      <c r="G842" s="59"/>
      <c r="H842" s="59"/>
      <c r="I842" s="59"/>
      <c r="J842" s="59"/>
      <c r="K842" s="59"/>
      <c r="L842" s="59"/>
      <c r="M842" s="59"/>
      <c r="N842" s="59"/>
      <c r="O842" s="59"/>
      <c r="P842" s="59"/>
      <c r="Q842" s="59"/>
      <c r="R842" s="59"/>
      <c r="S842" s="59"/>
      <c r="T842" s="59"/>
      <c r="U842" s="59"/>
      <c r="V842" s="59"/>
      <c r="W842" s="59"/>
      <c r="X842" s="59"/>
      <c r="Y842" s="59"/>
      <c r="Z842" s="59"/>
    </row>
    <row r="843" spans="1:26" ht="15.75" customHeight="1">
      <c r="A843" s="59"/>
      <c r="B843" s="59"/>
      <c r="C843" s="59"/>
      <c r="D843" s="59"/>
      <c r="E843" s="59"/>
      <c r="F843" s="59"/>
      <c r="G843" s="59"/>
      <c r="H843" s="59"/>
      <c r="I843" s="59"/>
      <c r="J843" s="59"/>
      <c r="K843" s="59"/>
      <c r="L843" s="59"/>
      <c r="M843" s="59"/>
      <c r="N843" s="59"/>
      <c r="O843" s="59"/>
      <c r="P843" s="59"/>
      <c r="Q843" s="59"/>
      <c r="R843" s="59"/>
      <c r="S843" s="59"/>
      <c r="T843" s="59"/>
      <c r="U843" s="59"/>
      <c r="V843" s="59"/>
      <c r="W843" s="59"/>
      <c r="X843" s="59"/>
      <c r="Y843" s="59"/>
      <c r="Z843" s="59"/>
    </row>
    <row r="844" spans="1:26" ht="15.75" customHeight="1">
      <c r="A844" s="59"/>
      <c r="B844" s="59"/>
      <c r="C844" s="59"/>
      <c r="D844" s="59"/>
      <c r="E844" s="59"/>
      <c r="F844" s="59"/>
      <c r="G844" s="59"/>
      <c r="H844" s="59"/>
      <c r="I844" s="59"/>
      <c r="J844" s="59"/>
      <c r="K844" s="59"/>
      <c r="L844" s="59"/>
      <c r="M844" s="59"/>
      <c r="N844" s="59"/>
      <c r="O844" s="59"/>
      <c r="P844" s="59"/>
      <c r="Q844" s="59"/>
      <c r="R844" s="59"/>
      <c r="S844" s="59"/>
      <c r="T844" s="59"/>
      <c r="U844" s="59"/>
      <c r="V844" s="59"/>
      <c r="W844" s="59"/>
      <c r="X844" s="59"/>
      <c r="Y844" s="59"/>
      <c r="Z844" s="59"/>
    </row>
    <row r="845" spans="1:26" ht="15.75" customHeight="1">
      <c r="A845" s="59"/>
      <c r="B845" s="59"/>
      <c r="C845" s="59"/>
      <c r="D845" s="59"/>
      <c r="E845" s="59"/>
      <c r="F845" s="59"/>
      <c r="G845" s="59"/>
      <c r="H845" s="59"/>
      <c r="I845" s="59"/>
      <c r="J845" s="59"/>
      <c r="K845" s="59"/>
      <c r="L845" s="59"/>
      <c r="M845" s="59"/>
      <c r="N845" s="59"/>
      <c r="O845" s="59"/>
      <c r="P845" s="59"/>
      <c r="Q845" s="59"/>
      <c r="R845" s="59"/>
      <c r="S845" s="59"/>
      <c r="T845" s="59"/>
      <c r="U845" s="59"/>
      <c r="V845" s="59"/>
      <c r="W845" s="59"/>
      <c r="X845" s="59"/>
      <c r="Y845" s="59"/>
      <c r="Z845" s="59"/>
    </row>
    <row r="846" spans="1:26" ht="15.75" customHeight="1">
      <c r="A846" s="59"/>
      <c r="B846" s="59"/>
      <c r="C846" s="59"/>
      <c r="D846" s="59"/>
      <c r="E846" s="59"/>
      <c r="F846" s="59"/>
      <c r="G846" s="59"/>
      <c r="H846" s="59"/>
      <c r="I846" s="59"/>
      <c r="J846" s="59"/>
      <c r="K846" s="59"/>
      <c r="L846" s="59"/>
      <c r="M846" s="59"/>
      <c r="N846" s="59"/>
      <c r="O846" s="59"/>
      <c r="P846" s="59"/>
      <c r="Q846" s="59"/>
      <c r="R846" s="59"/>
      <c r="S846" s="59"/>
      <c r="T846" s="59"/>
      <c r="U846" s="59"/>
      <c r="V846" s="59"/>
      <c r="W846" s="59"/>
      <c r="X846" s="59"/>
      <c r="Y846" s="59"/>
      <c r="Z846" s="59"/>
    </row>
    <row r="847" spans="1:26" ht="15.75" customHeight="1">
      <c r="A847" s="59"/>
      <c r="B847" s="59"/>
      <c r="C847" s="59"/>
      <c r="D847" s="59"/>
      <c r="E847" s="59"/>
      <c r="F847" s="59"/>
      <c r="G847" s="59"/>
      <c r="H847" s="59"/>
      <c r="I847" s="59"/>
      <c r="J847" s="59"/>
      <c r="K847" s="59"/>
      <c r="L847" s="59"/>
      <c r="M847" s="59"/>
      <c r="N847" s="59"/>
      <c r="O847" s="59"/>
      <c r="P847" s="59"/>
      <c r="Q847" s="59"/>
      <c r="R847" s="59"/>
      <c r="S847" s="59"/>
      <c r="T847" s="59"/>
      <c r="U847" s="59"/>
      <c r="V847" s="59"/>
      <c r="W847" s="59"/>
      <c r="X847" s="59"/>
      <c r="Y847" s="59"/>
      <c r="Z847" s="59"/>
    </row>
    <row r="848" spans="1:26" ht="15.75" customHeight="1">
      <c r="A848" s="59"/>
      <c r="B848" s="59"/>
      <c r="C848" s="59"/>
      <c r="D848" s="59"/>
      <c r="E848" s="59"/>
      <c r="F848" s="59"/>
      <c r="G848" s="59"/>
      <c r="H848" s="59"/>
      <c r="I848" s="59"/>
      <c r="J848" s="59"/>
      <c r="K848" s="59"/>
      <c r="L848" s="59"/>
      <c r="M848" s="59"/>
      <c r="N848" s="59"/>
      <c r="O848" s="59"/>
      <c r="P848" s="59"/>
      <c r="Q848" s="59"/>
      <c r="R848" s="59"/>
      <c r="S848" s="59"/>
      <c r="T848" s="59"/>
      <c r="U848" s="59"/>
      <c r="V848" s="59"/>
      <c r="W848" s="59"/>
      <c r="X848" s="59"/>
      <c r="Y848" s="59"/>
      <c r="Z848" s="59"/>
    </row>
    <row r="849" spans="1:26" ht="15.75" customHeight="1">
      <c r="A849" s="59"/>
      <c r="B849" s="59"/>
      <c r="C849" s="59"/>
      <c r="D849" s="59"/>
      <c r="E849" s="59"/>
      <c r="F849" s="59"/>
      <c r="G849" s="59"/>
      <c r="H849" s="59"/>
      <c r="I849" s="59"/>
      <c r="J849" s="59"/>
      <c r="K849" s="59"/>
      <c r="L849" s="59"/>
      <c r="M849" s="59"/>
      <c r="N849" s="59"/>
      <c r="O849" s="59"/>
      <c r="P849" s="59"/>
      <c r="Q849" s="59"/>
      <c r="R849" s="59"/>
      <c r="S849" s="59"/>
      <c r="T849" s="59"/>
      <c r="U849" s="59"/>
      <c r="V849" s="59"/>
      <c r="W849" s="59"/>
      <c r="X849" s="59"/>
      <c r="Y849" s="59"/>
      <c r="Z849" s="59"/>
    </row>
    <row r="850" spans="1:26" ht="15.75" customHeight="1">
      <c r="A850" s="59"/>
      <c r="B850" s="59"/>
      <c r="C850" s="59"/>
      <c r="D850" s="59"/>
      <c r="E850" s="59"/>
      <c r="F850" s="59"/>
      <c r="G850" s="59"/>
      <c r="H850" s="59"/>
      <c r="I850" s="59"/>
      <c r="J850" s="59"/>
      <c r="K850" s="59"/>
      <c r="L850" s="59"/>
      <c r="M850" s="59"/>
      <c r="N850" s="59"/>
      <c r="O850" s="59"/>
      <c r="P850" s="59"/>
      <c r="Q850" s="59"/>
      <c r="R850" s="59"/>
      <c r="S850" s="59"/>
      <c r="T850" s="59"/>
      <c r="U850" s="59"/>
      <c r="V850" s="59"/>
      <c r="W850" s="59"/>
      <c r="X850" s="59"/>
      <c r="Y850" s="59"/>
      <c r="Z850" s="59"/>
    </row>
    <row r="851" spans="1:26" ht="15.75" customHeight="1">
      <c r="A851" s="59"/>
      <c r="B851" s="59"/>
      <c r="C851" s="59"/>
      <c r="D851" s="59"/>
      <c r="E851" s="59"/>
      <c r="F851" s="59"/>
      <c r="G851" s="59"/>
      <c r="H851" s="59"/>
      <c r="I851" s="59"/>
      <c r="J851" s="59"/>
      <c r="K851" s="59"/>
      <c r="L851" s="59"/>
      <c r="M851" s="59"/>
      <c r="N851" s="59"/>
      <c r="O851" s="59"/>
      <c r="P851" s="59"/>
      <c r="Q851" s="59"/>
      <c r="R851" s="59"/>
      <c r="S851" s="59"/>
      <c r="T851" s="59"/>
      <c r="U851" s="59"/>
      <c r="V851" s="59"/>
      <c r="W851" s="59"/>
      <c r="X851" s="59"/>
      <c r="Y851" s="59"/>
      <c r="Z851" s="59"/>
    </row>
    <row r="852" spans="1:26" ht="15.75" customHeight="1">
      <c r="A852" s="59"/>
      <c r="B852" s="59"/>
      <c r="C852" s="59"/>
      <c r="D852" s="59"/>
      <c r="E852" s="59"/>
      <c r="F852" s="59"/>
      <c r="G852" s="59"/>
      <c r="H852" s="59"/>
      <c r="I852" s="59"/>
      <c r="J852" s="59"/>
      <c r="K852" s="59"/>
      <c r="L852" s="59"/>
      <c r="M852" s="59"/>
      <c r="N852" s="59"/>
      <c r="O852" s="59"/>
      <c r="P852" s="59"/>
      <c r="Q852" s="59"/>
      <c r="R852" s="59"/>
      <c r="S852" s="59"/>
      <c r="T852" s="59"/>
      <c r="U852" s="59"/>
      <c r="V852" s="59"/>
      <c r="W852" s="59"/>
      <c r="X852" s="59"/>
      <c r="Y852" s="59"/>
      <c r="Z852" s="59"/>
    </row>
    <row r="853" spans="1:26" ht="15.75" customHeight="1">
      <c r="A853" s="59"/>
      <c r="B853" s="59"/>
      <c r="C853" s="59"/>
      <c r="D853" s="59"/>
      <c r="E853" s="59"/>
      <c r="F853" s="59"/>
      <c r="G853" s="59"/>
      <c r="H853" s="59"/>
      <c r="I853" s="59"/>
      <c r="J853" s="59"/>
      <c r="K853" s="59"/>
      <c r="L853" s="59"/>
      <c r="M853" s="59"/>
      <c r="N853" s="59"/>
      <c r="O853" s="59"/>
      <c r="P853" s="59"/>
      <c r="Q853" s="59"/>
      <c r="R853" s="59"/>
      <c r="S853" s="59"/>
      <c r="T853" s="59"/>
      <c r="U853" s="59"/>
      <c r="V853" s="59"/>
      <c r="W853" s="59"/>
      <c r="X853" s="59"/>
      <c r="Y853" s="59"/>
      <c r="Z853" s="59"/>
    </row>
    <row r="854" spans="1:26" ht="15.75" customHeight="1">
      <c r="A854" s="59"/>
      <c r="B854" s="59"/>
      <c r="C854" s="59"/>
      <c r="D854" s="59"/>
      <c r="E854" s="59"/>
      <c r="F854" s="59"/>
      <c r="G854" s="59"/>
      <c r="H854" s="59"/>
      <c r="I854" s="59"/>
      <c r="J854" s="59"/>
      <c r="K854" s="59"/>
      <c r="L854" s="59"/>
      <c r="M854" s="59"/>
      <c r="N854" s="59"/>
      <c r="O854" s="59"/>
      <c r="P854" s="59"/>
      <c r="Q854" s="59"/>
      <c r="R854" s="59"/>
      <c r="S854" s="59"/>
      <c r="T854" s="59"/>
      <c r="U854" s="59"/>
      <c r="V854" s="59"/>
      <c r="W854" s="59"/>
      <c r="X854" s="59"/>
      <c r="Y854" s="59"/>
      <c r="Z854" s="59"/>
    </row>
    <row r="855" spans="1:26" ht="15.75" customHeight="1">
      <c r="A855" s="59"/>
      <c r="B855" s="59"/>
      <c r="C855" s="59"/>
      <c r="D855" s="59"/>
      <c r="E855" s="59"/>
      <c r="F855" s="59"/>
      <c r="G855" s="59"/>
      <c r="H855" s="59"/>
      <c r="I855" s="59"/>
      <c r="J855" s="59"/>
      <c r="K855" s="59"/>
      <c r="L855" s="59"/>
      <c r="M855" s="59"/>
      <c r="N855" s="59"/>
      <c r="O855" s="59"/>
      <c r="P855" s="59"/>
      <c r="Q855" s="59"/>
      <c r="R855" s="59"/>
      <c r="S855" s="59"/>
      <c r="T855" s="59"/>
      <c r="U855" s="59"/>
      <c r="V855" s="59"/>
      <c r="W855" s="59"/>
      <c r="X855" s="59"/>
      <c r="Y855" s="59"/>
      <c r="Z855" s="59"/>
    </row>
    <row r="856" spans="1:26" ht="15.75" customHeight="1">
      <c r="A856" s="59"/>
      <c r="B856" s="59"/>
      <c r="C856" s="59"/>
      <c r="D856" s="59"/>
      <c r="E856" s="59"/>
      <c r="F856" s="59"/>
      <c r="G856" s="59"/>
      <c r="H856" s="59"/>
      <c r="I856" s="59"/>
      <c r="J856" s="59"/>
      <c r="K856" s="59"/>
      <c r="L856" s="59"/>
      <c r="M856" s="59"/>
      <c r="N856" s="59"/>
      <c r="O856" s="59"/>
      <c r="P856" s="59"/>
      <c r="Q856" s="59"/>
      <c r="R856" s="59"/>
      <c r="S856" s="59"/>
      <c r="T856" s="59"/>
      <c r="U856" s="59"/>
      <c r="V856" s="59"/>
      <c r="W856" s="59"/>
      <c r="X856" s="59"/>
      <c r="Y856" s="59"/>
      <c r="Z856" s="59"/>
    </row>
    <row r="857" spans="1:26" ht="15.75" customHeight="1">
      <c r="A857" s="59"/>
      <c r="B857" s="59"/>
      <c r="C857" s="59"/>
      <c r="D857" s="59"/>
      <c r="E857" s="59"/>
      <c r="F857" s="59"/>
      <c r="G857" s="59"/>
      <c r="H857" s="59"/>
      <c r="I857" s="59"/>
      <c r="J857" s="59"/>
      <c r="K857" s="59"/>
      <c r="L857" s="59"/>
      <c r="M857" s="59"/>
      <c r="N857" s="59"/>
      <c r="O857" s="59"/>
      <c r="P857" s="59"/>
      <c r="Q857" s="59"/>
      <c r="R857" s="59"/>
      <c r="S857" s="59"/>
      <c r="T857" s="59"/>
      <c r="U857" s="59"/>
      <c r="V857" s="59"/>
      <c r="W857" s="59"/>
      <c r="X857" s="59"/>
      <c r="Y857" s="59"/>
      <c r="Z857" s="59"/>
    </row>
    <row r="858" spans="1:26" ht="15.75" customHeight="1">
      <c r="A858" s="59"/>
      <c r="B858" s="59"/>
      <c r="C858" s="59"/>
      <c r="D858" s="59"/>
      <c r="E858" s="59"/>
      <c r="F858" s="59"/>
      <c r="G858" s="59"/>
      <c r="H858" s="59"/>
      <c r="I858" s="59"/>
      <c r="J858" s="59"/>
      <c r="K858" s="59"/>
      <c r="L858" s="59"/>
      <c r="M858" s="59"/>
      <c r="N858" s="59"/>
      <c r="O858" s="59"/>
      <c r="P858" s="59"/>
      <c r="Q858" s="59"/>
      <c r="R858" s="59"/>
      <c r="S858" s="59"/>
      <c r="T858" s="59"/>
      <c r="U858" s="59"/>
      <c r="V858" s="59"/>
      <c r="W858" s="59"/>
      <c r="X858" s="59"/>
      <c r="Y858" s="59"/>
      <c r="Z858" s="59"/>
    </row>
    <row r="859" spans="1:26" ht="15.75" customHeight="1">
      <c r="A859" s="59"/>
      <c r="B859" s="59"/>
      <c r="C859" s="59"/>
      <c r="D859" s="59"/>
      <c r="E859" s="59"/>
      <c r="F859" s="59"/>
      <c r="G859" s="59"/>
      <c r="H859" s="59"/>
      <c r="I859" s="59"/>
      <c r="J859" s="59"/>
      <c r="K859" s="59"/>
      <c r="L859" s="59"/>
      <c r="M859" s="59"/>
      <c r="N859" s="59"/>
      <c r="O859" s="59"/>
      <c r="P859" s="59"/>
      <c r="Q859" s="59"/>
      <c r="R859" s="59"/>
      <c r="S859" s="59"/>
      <c r="T859" s="59"/>
      <c r="U859" s="59"/>
      <c r="V859" s="59"/>
      <c r="W859" s="59"/>
      <c r="X859" s="59"/>
      <c r="Y859" s="59"/>
      <c r="Z859" s="59"/>
    </row>
    <row r="860" spans="1:26" ht="15.75" customHeight="1">
      <c r="A860" s="59"/>
      <c r="B860" s="59"/>
      <c r="C860" s="59"/>
      <c r="D860" s="59"/>
      <c r="E860" s="59"/>
      <c r="F860" s="59"/>
      <c r="G860" s="59"/>
      <c r="H860" s="59"/>
      <c r="I860" s="59"/>
      <c r="J860" s="59"/>
      <c r="K860" s="59"/>
      <c r="L860" s="59"/>
      <c r="M860" s="59"/>
      <c r="N860" s="59"/>
      <c r="O860" s="59"/>
      <c r="P860" s="59"/>
      <c r="Q860" s="59"/>
      <c r="R860" s="59"/>
      <c r="S860" s="59"/>
      <c r="T860" s="59"/>
      <c r="U860" s="59"/>
      <c r="V860" s="59"/>
      <c r="W860" s="59"/>
      <c r="X860" s="59"/>
      <c r="Y860" s="59"/>
      <c r="Z860" s="59"/>
    </row>
    <row r="861" spans="1:26" ht="15.75" customHeight="1">
      <c r="A861" s="59"/>
      <c r="B861" s="59"/>
      <c r="C861" s="59"/>
      <c r="D861" s="59"/>
      <c r="E861" s="59"/>
      <c r="F861" s="59"/>
      <c r="G861" s="59"/>
      <c r="H861" s="59"/>
      <c r="I861" s="59"/>
      <c r="J861" s="59"/>
      <c r="K861" s="59"/>
      <c r="L861" s="59"/>
      <c r="M861" s="59"/>
      <c r="N861" s="59"/>
      <c r="O861" s="59"/>
      <c r="P861" s="59"/>
      <c r="Q861" s="59"/>
      <c r="R861" s="59"/>
      <c r="S861" s="59"/>
      <c r="T861" s="59"/>
      <c r="U861" s="59"/>
      <c r="V861" s="59"/>
      <c r="W861" s="59"/>
      <c r="X861" s="59"/>
      <c r="Y861" s="59"/>
      <c r="Z861" s="59"/>
    </row>
    <row r="862" spans="1:26" ht="15.75" customHeight="1">
      <c r="A862" s="59"/>
      <c r="B862" s="59"/>
      <c r="C862" s="59"/>
      <c r="D862" s="59"/>
      <c r="E862" s="59"/>
      <c r="F862" s="59"/>
      <c r="G862" s="59"/>
      <c r="H862" s="59"/>
      <c r="I862" s="59"/>
      <c r="J862" s="59"/>
      <c r="K862" s="59"/>
      <c r="L862" s="59"/>
      <c r="M862" s="59"/>
      <c r="N862" s="59"/>
      <c r="O862" s="59"/>
      <c r="P862" s="59"/>
      <c r="Q862" s="59"/>
      <c r="R862" s="59"/>
      <c r="S862" s="59"/>
      <c r="T862" s="59"/>
      <c r="U862" s="59"/>
      <c r="V862" s="59"/>
      <c r="W862" s="59"/>
      <c r="X862" s="59"/>
      <c r="Y862" s="59"/>
      <c r="Z862" s="59"/>
    </row>
    <row r="863" spans="1:26" ht="15.75" customHeight="1">
      <c r="A863" s="59"/>
      <c r="B863" s="59"/>
      <c r="C863" s="59"/>
      <c r="D863" s="59"/>
      <c r="E863" s="59"/>
      <c r="F863" s="59"/>
      <c r="G863" s="59"/>
      <c r="H863" s="59"/>
      <c r="I863" s="59"/>
      <c r="J863" s="59"/>
      <c r="K863" s="59"/>
      <c r="L863" s="59"/>
      <c r="M863" s="59"/>
      <c r="N863" s="59"/>
      <c r="O863" s="59"/>
      <c r="P863" s="59"/>
      <c r="Q863" s="59"/>
      <c r="R863" s="59"/>
      <c r="S863" s="59"/>
      <c r="T863" s="59"/>
      <c r="U863" s="59"/>
      <c r="V863" s="59"/>
      <c r="W863" s="59"/>
      <c r="X863" s="59"/>
      <c r="Y863" s="59"/>
      <c r="Z863" s="59"/>
    </row>
    <row r="864" spans="1:26" ht="15.75" customHeight="1">
      <c r="A864" s="59"/>
      <c r="B864" s="59"/>
      <c r="C864" s="59"/>
      <c r="D864" s="59"/>
      <c r="E864" s="59"/>
      <c r="F864" s="59"/>
      <c r="G864" s="59"/>
      <c r="H864" s="59"/>
      <c r="I864" s="59"/>
      <c r="J864" s="59"/>
      <c r="K864" s="59"/>
      <c r="L864" s="59"/>
      <c r="M864" s="59"/>
      <c r="N864" s="59"/>
      <c r="O864" s="59"/>
      <c r="P864" s="59"/>
      <c r="Q864" s="59"/>
      <c r="R864" s="59"/>
      <c r="S864" s="59"/>
      <c r="T864" s="59"/>
      <c r="U864" s="59"/>
      <c r="V864" s="59"/>
      <c r="W864" s="59"/>
      <c r="X864" s="59"/>
      <c r="Y864" s="59"/>
      <c r="Z864" s="59"/>
    </row>
    <row r="865" spans="1:26" ht="15.75" customHeight="1">
      <c r="A865" s="59"/>
      <c r="B865" s="59"/>
      <c r="C865" s="59"/>
      <c r="D865" s="59"/>
      <c r="E865" s="59"/>
      <c r="F865" s="59"/>
      <c r="G865" s="59"/>
      <c r="H865" s="59"/>
      <c r="I865" s="59"/>
      <c r="J865" s="59"/>
      <c r="K865" s="59"/>
      <c r="L865" s="59"/>
      <c r="M865" s="59"/>
      <c r="N865" s="59"/>
      <c r="O865" s="59"/>
      <c r="P865" s="59"/>
      <c r="Q865" s="59"/>
      <c r="R865" s="59"/>
      <c r="S865" s="59"/>
      <c r="T865" s="59"/>
      <c r="U865" s="59"/>
      <c r="V865" s="59"/>
      <c r="W865" s="59"/>
      <c r="X865" s="59"/>
      <c r="Y865" s="59"/>
      <c r="Z865" s="59"/>
    </row>
    <row r="866" spans="1:26" ht="15.75" customHeight="1">
      <c r="A866" s="59"/>
      <c r="B866" s="59"/>
      <c r="C866" s="59"/>
      <c r="D866" s="59"/>
      <c r="E866" s="59"/>
      <c r="F866" s="59"/>
      <c r="G866" s="59"/>
      <c r="H866" s="59"/>
      <c r="I866" s="59"/>
      <c r="J866" s="59"/>
      <c r="K866" s="59"/>
      <c r="L866" s="59"/>
      <c r="M866" s="59"/>
      <c r="N866" s="59"/>
      <c r="O866" s="59"/>
      <c r="P866" s="59"/>
      <c r="Q866" s="59"/>
      <c r="R866" s="59"/>
      <c r="S866" s="59"/>
      <c r="T866" s="59"/>
      <c r="U866" s="59"/>
      <c r="V866" s="59"/>
      <c r="W866" s="59"/>
      <c r="X866" s="59"/>
      <c r="Y866" s="59"/>
      <c r="Z866" s="59"/>
    </row>
    <row r="867" spans="1:26" ht="15.75" customHeight="1">
      <c r="A867" s="59"/>
      <c r="B867" s="59"/>
      <c r="C867" s="59"/>
      <c r="D867" s="59"/>
      <c r="E867" s="59"/>
      <c r="F867" s="59"/>
      <c r="G867" s="59"/>
      <c r="H867" s="59"/>
      <c r="I867" s="59"/>
      <c r="J867" s="59"/>
      <c r="K867" s="59"/>
      <c r="L867" s="59"/>
      <c r="M867" s="59"/>
      <c r="N867" s="59"/>
      <c r="O867" s="59"/>
      <c r="P867" s="59"/>
      <c r="Q867" s="59"/>
      <c r="R867" s="59"/>
      <c r="S867" s="59"/>
      <c r="T867" s="59"/>
      <c r="U867" s="59"/>
      <c r="V867" s="59"/>
      <c r="W867" s="59"/>
      <c r="X867" s="59"/>
      <c r="Y867" s="59"/>
      <c r="Z867" s="59"/>
    </row>
    <row r="868" spans="1:26" ht="15.75" customHeight="1">
      <c r="A868" s="59"/>
      <c r="B868" s="59"/>
      <c r="C868" s="59"/>
      <c r="D868" s="59"/>
      <c r="E868" s="59"/>
      <c r="F868" s="59"/>
      <c r="G868" s="59"/>
      <c r="H868" s="59"/>
      <c r="I868" s="59"/>
      <c r="J868" s="59"/>
      <c r="K868" s="59"/>
      <c r="L868" s="59"/>
      <c r="M868" s="59"/>
      <c r="N868" s="59"/>
      <c r="O868" s="59"/>
      <c r="P868" s="59"/>
      <c r="Q868" s="59"/>
      <c r="R868" s="59"/>
      <c r="S868" s="59"/>
      <c r="T868" s="59"/>
      <c r="U868" s="59"/>
      <c r="V868" s="59"/>
      <c r="W868" s="59"/>
      <c r="X868" s="59"/>
      <c r="Y868" s="59"/>
      <c r="Z868" s="59"/>
    </row>
    <row r="869" spans="1:26" ht="15.75" customHeight="1">
      <c r="A869" s="59"/>
      <c r="B869" s="59"/>
      <c r="C869" s="59"/>
      <c r="D869" s="59"/>
      <c r="E869" s="59"/>
      <c r="F869" s="59"/>
      <c r="G869" s="59"/>
      <c r="H869" s="59"/>
      <c r="I869" s="59"/>
      <c r="J869" s="59"/>
      <c r="K869" s="59"/>
      <c r="L869" s="59"/>
      <c r="M869" s="59"/>
      <c r="N869" s="59"/>
      <c r="O869" s="59"/>
      <c r="P869" s="59"/>
      <c r="Q869" s="59"/>
      <c r="R869" s="59"/>
      <c r="S869" s="59"/>
      <c r="T869" s="59"/>
      <c r="U869" s="59"/>
      <c r="V869" s="59"/>
      <c r="W869" s="59"/>
      <c r="X869" s="59"/>
      <c r="Y869" s="59"/>
      <c r="Z869" s="59"/>
    </row>
    <row r="870" spans="1:26" ht="15.75" customHeight="1">
      <c r="A870" s="59"/>
      <c r="B870" s="59"/>
      <c r="C870" s="59"/>
      <c r="D870" s="59"/>
      <c r="E870" s="59"/>
      <c r="F870" s="59"/>
      <c r="G870" s="59"/>
      <c r="H870" s="59"/>
      <c r="I870" s="59"/>
      <c r="J870" s="59"/>
      <c r="K870" s="59"/>
      <c r="L870" s="59"/>
      <c r="M870" s="59"/>
      <c r="N870" s="59"/>
      <c r="O870" s="59"/>
      <c r="P870" s="59"/>
      <c r="Q870" s="59"/>
      <c r="R870" s="59"/>
      <c r="S870" s="59"/>
      <c r="T870" s="59"/>
      <c r="U870" s="59"/>
      <c r="V870" s="59"/>
      <c r="W870" s="59"/>
      <c r="X870" s="59"/>
      <c r="Y870" s="59"/>
      <c r="Z870" s="59"/>
    </row>
    <row r="871" spans="1:26" ht="15.75" customHeight="1">
      <c r="A871" s="59"/>
      <c r="B871" s="59"/>
      <c r="C871" s="59"/>
      <c r="D871" s="59"/>
      <c r="E871" s="59"/>
      <c r="F871" s="59"/>
      <c r="G871" s="59"/>
      <c r="H871" s="59"/>
      <c r="I871" s="59"/>
      <c r="J871" s="59"/>
      <c r="K871" s="59"/>
      <c r="L871" s="59"/>
      <c r="M871" s="59"/>
      <c r="N871" s="59"/>
      <c r="O871" s="59"/>
      <c r="P871" s="59"/>
      <c r="Q871" s="59"/>
      <c r="R871" s="59"/>
      <c r="S871" s="59"/>
      <c r="T871" s="59"/>
      <c r="U871" s="59"/>
      <c r="V871" s="59"/>
      <c r="W871" s="59"/>
      <c r="X871" s="59"/>
      <c r="Y871" s="59"/>
      <c r="Z871" s="59"/>
    </row>
    <row r="872" spans="1:26" ht="15.75" customHeight="1">
      <c r="A872" s="59"/>
      <c r="B872" s="59"/>
      <c r="C872" s="59"/>
      <c r="D872" s="59"/>
      <c r="E872" s="59"/>
      <c r="F872" s="59"/>
      <c r="G872" s="59"/>
      <c r="H872" s="59"/>
      <c r="I872" s="59"/>
      <c r="J872" s="59"/>
      <c r="K872" s="59"/>
      <c r="L872" s="59"/>
      <c r="M872" s="59"/>
      <c r="N872" s="59"/>
      <c r="O872" s="59"/>
      <c r="P872" s="59"/>
      <c r="Q872" s="59"/>
      <c r="R872" s="59"/>
      <c r="S872" s="59"/>
      <c r="T872" s="59"/>
      <c r="U872" s="59"/>
      <c r="V872" s="59"/>
      <c r="W872" s="59"/>
      <c r="X872" s="59"/>
      <c r="Y872" s="59"/>
      <c r="Z872" s="59"/>
    </row>
    <row r="873" spans="1:26" ht="15.75" customHeight="1">
      <c r="A873" s="59"/>
      <c r="B873" s="59"/>
      <c r="C873" s="59"/>
      <c r="D873" s="59"/>
      <c r="E873" s="59"/>
      <c r="F873" s="59"/>
      <c r="G873" s="59"/>
      <c r="H873" s="59"/>
      <c r="I873" s="59"/>
      <c r="J873" s="59"/>
      <c r="K873" s="59"/>
      <c r="L873" s="59"/>
      <c r="M873" s="59"/>
      <c r="N873" s="59"/>
      <c r="O873" s="59"/>
      <c r="P873" s="59"/>
      <c r="Q873" s="59"/>
      <c r="R873" s="59"/>
      <c r="S873" s="59"/>
      <c r="T873" s="59"/>
      <c r="U873" s="59"/>
      <c r="V873" s="59"/>
      <c r="W873" s="59"/>
      <c r="X873" s="59"/>
      <c r="Y873" s="59"/>
      <c r="Z873" s="59"/>
    </row>
    <row r="874" spans="1:26" ht="15.75" customHeight="1">
      <c r="A874" s="59"/>
      <c r="B874" s="59"/>
      <c r="C874" s="59"/>
      <c r="D874" s="59"/>
      <c r="E874" s="59"/>
      <c r="F874" s="59"/>
      <c r="G874" s="59"/>
      <c r="H874" s="59"/>
      <c r="I874" s="59"/>
      <c r="J874" s="59"/>
      <c r="K874" s="59"/>
      <c r="L874" s="59"/>
      <c r="M874" s="59"/>
      <c r="N874" s="59"/>
      <c r="O874" s="59"/>
      <c r="P874" s="59"/>
      <c r="Q874" s="59"/>
      <c r="R874" s="59"/>
      <c r="S874" s="59"/>
      <c r="T874" s="59"/>
      <c r="U874" s="59"/>
      <c r="V874" s="59"/>
      <c r="W874" s="59"/>
      <c r="X874" s="59"/>
      <c r="Y874" s="59"/>
      <c r="Z874" s="59"/>
    </row>
    <row r="875" spans="1:26" ht="15.75" customHeight="1">
      <c r="A875" s="59"/>
      <c r="B875" s="59"/>
      <c r="C875" s="59"/>
      <c r="D875" s="59"/>
      <c r="E875" s="59"/>
      <c r="F875" s="59"/>
      <c r="G875" s="59"/>
      <c r="H875" s="59"/>
      <c r="I875" s="59"/>
      <c r="J875" s="59"/>
      <c r="K875" s="59"/>
      <c r="L875" s="59"/>
      <c r="M875" s="59"/>
      <c r="N875" s="59"/>
      <c r="O875" s="59"/>
      <c r="P875" s="59"/>
      <c r="Q875" s="59"/>
      <c r="R875" s="59"/>
      <c r="S875" s="59"/>
      <c r="T875" s="59"/>
      <c r="U875" s="59"/>
      <c r="V875" s="59"/>
      <c r="W875" s="59"/>
      <c r="X875" s="59"/>
      <c r="Y875" s="59"/>
      <c r="Z875" s="59"/>
    </row>
    <row r="876" spans="1:26" ht="15.75" customHeight="1">
      <c r="A876" s="59"/>
      <c r="B876" s="59"/>
      <c r="C876" s="59"/>
      <c r="D876" s="59"/>
      <c r="E876" s="59"/>
      <c r="F876" s="59"/>
      <c r="G876" s="59"/>
      <c r="H876" s="59"/>
      <c r="I876" s="59"/>
      <c r="J876" s="59"/>
      <c r="K876" s="59"/>
      <c r="L876" s="59"/>
      <c r="M876" s="59"/>
      <c r="N876" s="59"/>
      <c r="O876" s="59"/>
      <c r="P876" s="59"/>
      <c r="Q876" s="59"/>
      <c r="R876" s="59"/>
      <c r="S876" s="59"/>
      <c r="T876" s="59"/>
      <c r="U876" s="59"/>
      <c r="V876" s="59"/>
      <c r="W876" s="59"/>
      <c r="X876" s="59"/>
      <c r="Y876" s="59"/>
      <c r="Z876" s="59"/>
    </row>
    <row r="877" spans="1:26" ht="15.75" customHeight="1">
      <c r="A877" s="59"/>
      <c r="B877" s="59"/>
      <c r="C877" s="59"/>
      <c r="D877" s="59"/>
      <c r="E877" s="59"/>
      <c r="F877" s="59"/>
      <c r="G877" s="59"/>
      <c r="H877" s="59"/>
      <c r="I877" s="59"/>
      <c r="J877" s="59"/>
      <c r="K877" s="59"/>
      <c r="L877" s="59"/>
      <c r="M877" s="59"/>
      <c r="N877" s="59"/>
      <c r="O877" s="59"/>
      <c r="P877" s="59"/>
      <c r="Q877" s="59"/>
      <c r="R877" s="59"/>
      <c r="S877" s="59"/>
      <c r="T877" s="59"/>
      <c r="U877" s="59"/>
      <c r="V877" s="59"/>
      <c r="W877" s="59"/>
      <c r="X877" s="59"/>
      <c r="Y877" s="59"/>
      <c r="Z877" s="59"/>
    </row>
    <row r="878" spans="1:26" ht="15.75" customHeight="1">
      <c r="A878" s="59"/>
      <c r="B878" s="59"/>
      <c r="C878" s="59"/>
      <c r="D878" s="59"/>
      <c r="E878" s="59"/>
      <c r="F878" s="59"/>
      <c r="G878" s="59"/>
      <c r="H878" s="59"/>
      <c r="I878" s="59"/>
      <c r="J878" s="59"/>
      <c r="K878" s="59"/>
      <c r="L878" s="59"/>
      <c r="M878" s="59"/>
      <c r="N878" s="59"/>
      <c r="O878" s="59"/>
      <c r="P878" s="59"/>
      <c r="Q878" s="59"/>
      <c r="R878" s="59"/>
      <c r="S878" s="59"/>
      <c r="T878" s="59"/>
      <c r="U878" s="59"/>
      <c r="V878" s="59"/>
      <c r="W878" s="59"/>
      <c r="X878" s="59"/>
      <c r="Y878" s="59"/>
      <c r="Z878" s="59"/>
    </row>
    <row r="879" spans="1:26" ht="15.75" customHeight="1">
      <c r="A879" s="59"/>
      <c r="B879" s="59"/>
      <c r="C879" s="59"/>
      <c r="D879" s="59"/>
      <c r="E879" s="59"/>
      <c r="F879" s="59"/>
      <c r="G879" s="59"/>
      <c r="H879" s="59"/>
      <c r="I879" s="59"/>
      <c r="J879" s="59"/>
      <c r="K879" s="59"/>
      <c r="L879" s="59"/>
      <c r="M879" s="59"/>
      <c r="N879" s="59"/>
      <c r="O879" s="59"/>
      <c r="P879" s="59"/>
      <c r="Q879" s="59"/>
      <c r="R879" s="59"/>
      <c r="S879" s="59"/>
      <c r="T879" s="59"/>
      <c r="U879" s="59"/>
      <c r="V879" s="59"/>
      <c r="W879" s="59"/>
      <c r="X879" s="59"/>
      <c r="Y879" s="59"/>
      <c r="Z879" s="59"/>
    </row>
    <row r="880" spans="1:26" ht="15.75" customHeight="1">
      <c r="A880" s="59"/>
      <c r="B880" s="59"/>
      <c r="C880" s="59"/>
      <c r="D880" s="59"/>
      <c r="E880" s="59"/>
      <c r="F880" s="59"/>
      <c r="G880" s="59"/>
      <c r="H880" s="59"/>
      <c r="I880" s="59"/>
      <c r="J880" s="59"/>
      <c r="K880" s="59"/>
      <c r="L880" s="59"/>
      <c r="M880" s="59"/>
      <c r="N880" s="59"/>
      <c r="O880" s="59"/>
      <c r="P880" s="59"/>
      <c r="Q880" s="59"/>
      <c r="R880" s="59"/>
      <c r="S880" s="59"/>
      <c r="T880" s="59"/>
      <c r="U880" s="59"/>
      <c r="V880" s="59"/>
      <c r="W880" s="59"/>
      <c r="X880" s="59"/>
      <c r="Y880" s="59"/>
      <c r="Z880" s="59"/>
    </row>
    <row r="881" spans="1:26" ht="15.75" customHeight="1">
      <c r="A881" s="59"/>
      <c r="B881" s="59"/>
      <c r="C881" s="59"/>
      <c r="D881" s="59"/>
      <c r="E881" s="59"/>
      <c r="F881" s="59"/>
      <c r="G881" s="59"/>
      <c r="H881" s="59"/>
      <c r="I881" s="59"/>
      <c r="J881" s="59"/>
      <c r="K881" s="59"/>
      <c r="L881" s="59"/>
      <c r="M881" s="59"/>
      <c r="N881" s="59"/>
      <c r="O881" s="59"/>
      <c r="P881" s="59"/>
      <c r="Q881" s="59"/>
      <c r="R881" s="59"/>
      <c r="S881" s="59"/>
      <c r="T881" s="59"/>
      <c r="U881" s="59"/>
      <c r="V881" s="59"/>
      <c r="W881" s="59"/>
      <c r="X881" s="59"/>
      <c r="Y881" s="59"/>
      <c r="Z881" s="59"/>
    </row>
    <row r="882" spans="1:26" ht="15.75" customHeight="1">
      <c r="A882" s="59"/>
      <c r="B882" s="59"/>
      <c r="C882" s="59"/>
      <c r="D882" s="59"/>
      <c r="E882" s="59"/>
      <c r="F882" s="59"/>
      <c r="G882" s="59"/>
      <c r="H882" s="59"/>
      <c r="I882" s="59"/>
      <c r="J882" s="59"/>
      <c r="K882" s="59"/>
      <c r="L882" s="59"/>
      <c r="M882" s="59"/>
      <c r="N882" s="59"/>
      <c r="O882" s="59"/>
      <c r="P882" s="59"/>
      <c r="Q882" s="59"/>
      <c r="R882" s="59"/>
      <c r="S882" s="59"/>
      <c r="T882" s="59"/>
      <c r="U882" s="59"/>
      <c r="V882" s="59"/>
      <c r="W882" s="59"/>
      <c r="X882" s="59"/>
      <c r="Y882" s="59"/>
      <c r="Z882" s="59"/>
    </row>
    <row r="883" spans="1:26" ht="15.75" customHeight="1">
      <c r="A883" s="59"/>
      <c r="B883" s="59"/>
      <c r="C883" s="59"/>
      <c r="D883" s="59"/>
      <c r="E883" s="59"/>
      <c r="F883" s="59"/>
      <c r="G883" s="59"/>
      <c r="H883" s="59"/>
      <c r="I883" s="59"/>
      <c r="J883" s="59"/>
      <c r="K883" s="59"/>
      <c r="L883" s="59"/>
      <c r="M883" s="59"/>
      <c r="N883" s="59"/>
      <c r="O883" s="59"/>
      <c r="P883" s="59"/>
      <c r="Q883" s="59"/>
      <c r="R883" s="59"/>
      <c r="S883" s="59"/>
      <c r="T883" s="59"/>
      <c r="U883" s="59"/>
      <c r="V883" s="59"/>
      <c r="W883" s="59"/>
      <c r="X883" s="59"/>
      <c r="Y883" s="59"/>
      <c r="Z883" s="59"/>
    </row>
    <row r="884" spans="1:26" ht="15.75" customHeight="1">
      <c r="A884" s="59"/>
      <c r="B884" s="59"/>
      <c r="C884" s="59"/>
      <c r="D884" s="59"/>
      <c r="E884" s="59"/>
      <c r="F884" s="59"/>
      <c r="G884" s="59"/>
      <c r="H884" s="59"/>
      <c r="I884" s="59"/>
      <c r="J884" s="59"/>
      <c r="K884" s="59"/>
      <c r="L884" s="59"/>
      <c r="M884" s="59"/>
      <c r="N884" s="59"/>
      <c r="O884" s="59"/>
      <c r="P884" s="59"/>
      <c r="Q884" s="59"/>
      <c r="R884" s="59"/>
      <c r="S884" s="59"/>
      <c r="T884" s="59"/>
      <c r="U884" s="59"/>
      <c r="V884" s="59"/>
      <c r="W884" s="59"/>
      <c r="X884" s="59"/>
      <c r="Y884" s="59"/>
      <c r="Z884" s="59"/>
    </row>
    <row r="885" spans="1:26" ht="15.75" customHeight="1">
      <c r="A885" s="59"/>
      <c r="B885" s="59"/>
      <c r="C885" s="59"/>
      <c r="D885" s="59"/>
      <c r="E885" s="59"/>
      <c r="F885" s="59"/>
      <c r="G885" s="59"/>
      <c r="H885" s="59"/>
      <c r="I885" s="59"/>
      <c r="J885" s="59"/>
      <c r="K885" s="59"/>
      <c r="L885" s="59"/>
      <c r="M885" s="59"/>
      <c r="N885" s="59"/>
      <c r="O885" s="59"/>
      <c r="P885" s="59"/>
      <c r="Q885" s="59"/>
      <c r="R885" s="59"/>
      <c r="S885" s="59"/>
      <c r="T885" s="59"/>
      <c r="U885" s="59"/>
      <c r="V885" s="59"/>
      <c r="W885" s="59"/>
      <c r="X885" s="59"/>
      <c r="Y885" s="59"/>
      <c r="Z885" s="59"/>
    </row>
    <row r="886" spans="1:26" ht="15.75" customHeight="1">
      <c r="A886" s="59"/>
      <c r="B886" s="59"/>
      <c r="C886" s="59"/>
      <c r="D886" s="59"/>
      <c r="E886" s="59"/>
      <c r="F886" s="59"/>
      <c r="G886" s="59"/>
      <c r="H886" s="59"/>
      <c r="I886" s="59"/>
      <c r="J886" s="59"/>
      <c r="K886" s="59"/>
      <c r="L886" s="59"/>
      <c r="M886" s="59"/>
      <c r="N886" s="59"/>
      <c r="O886" s="59"/>
      <c r="P886" s="59"/>
      <c r="Q886" s="59"/>
      <c r="R886" s="59"/>
      <c r="S886" s="59"/>
      <c r="T886" s="59"/>
      <c r="U886" s="59"/>
      <c r="V886" s="59"/>
      <c r="W886" s="59"/>
      <c r="X886" s="59"/>
      <c r="Y886" s="59"/>
      <c r="Z886" s="59"/>
    </row>
    <row r="887" spans="1:26" ht="15.75" customHeight="1">
      <c r="A887" s="59"/>
      <c r="B887" s="59"/>
      <c r="C887" s="59"/>
      <c r="D887" s="59"/>
      <c r="E887" s="59"/>
      <c r="F887" s="59"/>
      <c r="G887" s="59"/>
      <c r="H887" s="59"/>
      <c r="I887" s="59"/>
      <c r="J887" s="59"/>
      <c r="K887" s="59"/>
      <c r="L887" s="59"/>
      <c r="M887" s="59"/>
      <c r="N887" s="59"/>
      <c r="O887" s="59"/>
      <c r="P887" s="59"/>
      <c r="Q887" s="59"/>
      <c r="R887" s="59"/>
      <c r="S887" s="59"/>
      <c r="T887" s="59"/>
      <c r="U887" s="59"/>
      <c r="V887" s="59"/>
      <c r="W887" s="59"/>
      <c r="X887" s="59"/>
      <c r="Y887" s="59"/>
      <c r="Z887" s="59"/>
    </row>
    <row r="888" spans="1:26" ht="15.75" customHeight="1">
      <c r="A888" s="59"/>
      <c r="B888" s="59"/>
      <c r="C888" s="59"/>
      <c r="D888" s="59"/>
      <c r="E888" s="59"/>
      <c r="F888" s="59"/>
      <c r="G888" s="59"/>
      <c r="H888" s="59"/>
      <c r="I888" s="59"/>
      <c r="J888" s="59"/>
      <c r="K888" s="59"/>
      <c r="L888" s="59"/>
      <c r="M888" s="59"/>
      <c r="N888" s="59"/>
      <c r="O888" s="59"/>
      <c r="P888" s="59"/>
      <c r="Q888" s="59"/>
      <c r="R888" s="59"/>
      <c r="S888" s="59"/>
      <c r="T888" s="59"/>
      <c r="U888" s="59"/>
      <c r="V888" s="59"/>
      <c r="W888" s="59"/>
      <c r="X888" s="59"/>
      <c r="Y888" s="59"/>
      <c r="Z888" s="59"/>
    </row>
    <row r="889" spans="1:26" ht="15.75" customHeight="1">
      <c r="A889" s="59"/>
      <c r="B889" s="59"/>
      <c r="C889" s="59"/>
      <c r="D889" s="59"/>
      <c r="E889" s="59"/>
      <c r="F889" s="59"/>
      <c r="G889" s="59"/>
      <c r="H889" s="59"/>
      <c r="I889" s="59"/>
      <c r="J889" s="59"/>
      <c r="K889" s="59"/>
      <c r="L889" s="59"/>
      <c r="M889" s="59"/>
      <c r="N889" s="59"/>
      <c r="O889" s="59"/>
      <c r="P889" s="59"/>
      <c r="Q889" s="59"/>
      <c r="R889" s="59"/>
      <c r="S889" s="59"/>
      <c r="T889" s="59"/>
      <c r="U889" s="59"/>
      <c r="V889" s="59"/>
      <c r="W889" s="59"/>
      <c r="X889" s="59"/>
      <c r="Y889" s="59"/>
      <c r="Z889" s="59"/>
    </row>
    <row r="890" spans="1:26" ht="15.75" customHeight="1">
      <c r="A890" s="59"/>
      <c r="B890" s="59"/>
      <c r="C890" s="59"/>
      <c r="D890" s="59"/>
      <c r="E890" s="59"/>
      <c r="F890" s="59"/>
      <c r="G890" s="59"/>
      <c r="H890" s="59"/>
      <c r="I890" s="59"/>
      <c r="J890" s="59"/>
      <c r="K890" s="59"/>
      <c r="L890" s="59"/>
      <c r="M890" s="59"/>
      <c r="N890" s="59"/>
      <c r="O890" s="59"/>
      <c r="P890" s="59"/>
      <c r="Q890" s="59"/>
      <c r="R890" s="59"/>
      <c r="S890" s="59"/>
      <c r="T890" s="59"/>
      <c r="U890" s="59"/>
      <c r="V890" s="59"/>
      <c r="W890" s="59"/>
      <c r="X890" s="59"/>
      <c r="Y890" s="59"/>
      <c r="Z890" s="59"/>
    </row>
    <row r="891" spans="1:26" ht="15.75" customHeight="1">
      <c r="A891" s="59"/>
      <c r="B891" s="59"/>
      <c r="C891" s="59"/>
      <c r="D891" s="59"/>
      <c r="E891" s="59"/>
      <c r="F891" s="59"/>
      <c r="G891" s="59"/>
      <c r="H891" s="59"/>
      <c r="I891" s="59"/>
      <c r="J891" s="59"/>
      <c r="K891" s="59"/>
      <c r="L891" s="59"/>
      <c r="M891" s="59"/>
      <c r="N891" s="59"/>
      <c r="O891" s="59"/>
      <c r="P891" s="59"/>
      <c r="Q891" s="59"/>
      <c r="R891" s="59"/>
      <c r="S891" s="59"/>
      <c r="T891" s="59"/>
      <c r="U891" s="59"/>
      <c r="V891" s="59"/>
      <c r="W891" s="59"/>
      <c r="X891" s="59"/>
      <c r="Y891" s="59"/>
      <c r="Z891" s="59"/>
    </row>
    <row r="892" spans="1:26" ht="15.75" customHeight="1">
      <c r="A892" s="59"/>
      <c r="B892" s="59"/>
      <c r="C892" s="59"/>
      <c r="D892" s="59"/>
      <c r="E892" s="59"/>
      <c r="F892" s="59"/>
      <c r="G892" s="59"/>
      <c r="H892" s="59"/>
      <c r="I892" s="59"/>
      <c r="J892" s="59"/>
      <c r="K892" s="59"/>
      <c r="L892" s="59"/>
      <c r="M892" s="59"/>
      <c r="N892" s="59"/>
      <c r="O892" s="59"/>
      <c r="P892" s="59"/>
      <c r="Q892" s="59"/>
      <c r="R892" s="59"/>
      <c r="S892" s="59"/>
      <c r="T892" s="59"/>
      <c r="U892" s="59"/>
      <c r="V892" s="59"/>
      <c r="W892" s="59"/>
      <c r="X892" s="59"/>
      <c r="Y892" s="59"/>
      <c r="Z892" s="59"/>
    </row>
    <row r="893" spans="1:26" ht="15.75" customHeight="1">
      <c r="A893" s="59"/>
      <c r="B893" s="59"/>
      <c r="C893" s="59"/>
      <c r="D893" s="59"/>
      <c r="E893" s="59"/>
      <c r="F893" s="59"/>
      <c r="G893" s="59"/>
      <c r="H893" s="59"/>
      <c r="I893" s="59"/>
      <c r="J893" s="59"/>
      <c r="K893" s="59"/>
      <c r="L893" s="59"/>
      <c r="M893" s="59"/>
      <c r="N893" s="59"/>
      <c r="O893" s="59"/>
      <c r="P893" s="59"/>
      <c r="Q893" s="59"/>
      <c r="R893" s="59"/>
      <c r="S893" s="59"/>
      <c r="T893" s="59"/>
      <c r="U893" s="59"/>
      <c r="V893" s="59"/>
      <c r="W893" s="59"/>
      <c r="X893" s="59"/>
      <c r="Y893" s="59"/>
      <c r="Z893" s="59"/>
    </row>
    <row r="894" spans="1:26" ht="15.75" customHeight="1">
      <c r="A894" s="59"/>
      <c r="B894" s="59"/>
      <c r="C894" s="59"/>
      <c r="D894" s="59"/>
      <c r="E894" s="59"/>
      <c r="F894" s="59"/>
      <c r="G894" s="59"/>
      <c r="H894" s="59"/>
      <c r="I894" s="59"/>
      <c r="J894" s="59"/>
      <c r="K894" s="59"/>
      <c r="L894" s="59"/>
      <c r="M894" s="59"/>
      <c r="N894" s="59"/>
      <c r="O894" s="59"/>
      <c r="P894" s="59"/>
      <c r="Q894" s="59"/>
      <c r="R894" s="59"/>
      <c r="S894" s="59"/>
      <c r="T894" s="59"/>
      <c r="U894" s="59"/>
      <c r="V894" s="59"/>
      <c r="W894" s="59"/>
      <c r="X894" s="59"/>
      <c r="Y894" s="59"/>
      <c r="Z894" s="59"/>
    </row>
    <row r="895" spans="1:26" ht="15.75" customHeight="1">
      <c r="A895" s="59"/>
      <c r="B895" s="59"/>
      <c r="C895" s="59"/>
      <c r="D895" s="59"/>
      <c r="E895" s="59"/>
      <c r="F895" s="59"/>
      <c r="G895" s="59"/>
      <c r="H895" s="59"/>
      <c r="I895" s="59"/>
      <c r="J895" s="59"/>
      <c r="K895" s="59"/>
      <c r="L895" s="59"/>
      <c r="M895" s="59"/>
      <c r="N895" s="59"/>
      <c r="O895" s="59"/>
      <c r="P895" s="59"/>
      <c r="Q895" s="59"/>
      <c r="R895" s="59"/>
      <c r="S895" s="59"/>
      <c r="T895" s="59"/>
      <c r="U895" s="59"/>
      <c r="V895" s="59"/>
      <c r="W895" s="59"/>
      <c r="X895" s="59"/>
      <c r="Y895" s="59"/>
      <c r="Z895" s="59"/>
    </row>
    <row r="896" spans="1:26" ht="15.75" customHeight="1">
      <c r="A896" s="59"/>
      <c r="B896" s="59"/>
      <c r="C896" s="59"/>
      <c r="D896" s="59"/>
      <c r="E896" s="59"/>
      <c r="F896" s="59"/>
      <c r="G896" s="59"/>
      <c r="H896" s="59"/>
      <c r="I896" s="59"/>
      <c r="J896" s="59"/>
      <c r="K896" s="59"/>
      <c r="L896" s="59"/>
      <c r="M896" s="59"/>
      <c r="N896" s="59"/>
      <c r="O896" s="59"/>
      <c r="P896" s="59"/>
      <c r="Q896" s="59"/>
      <c r="R896" s="59"/>
      <c r="S896" s="59"/>
      <c r="T896" s="59"/>
      <c r="U896" s="59"/>
      <c r="V896" s="59"/>
      <c r="W896" s="59"/>
      <c r="X896" s="59"/>
      <c r="Y896" s="59"/>
      <c r="Z896" s="59"/>
    </row>
    <row r="897" spans="1:26" ht="15.75" customHeight="1">
      <c r="A897" s="59"/>
      <c r="B897" s="59"/>
      <c r="C897" s="59"/>
      <c r="D897" s="59"/>
      <c r="E897" s="59"/>
      <c r="F897" s="59"/>
      <c r="G897" s="59"/>
      <c r="H897" s="59"/>
      <c r="I897" s="59"/>
      <c r="J897" s="59"/>
      <c r="K897" s="59"/>
      <c r="L897" s="59"/>
      <c r="M897" s="59"/>
      <c r="N897" s="59"/>
      <c r="O897" s="59"/>
      <c r="P897" s="59"/>
      <c r="Q897" s="59"/>
      <c r="R897" s="59"/>
      <c r="S897" s="59"/>
      <c r="T897" s="59"/>
      <c r="U897" s="59"/>
      <c r="V897" s="59"/>
      <c r="W897" s="59"/>
      <c r="X897" s="59"/>
      <c r="Y897" s="59"/>
      <c r="Z897" s="59"/>
    </row>
    <row r="898" spans="1:26" ht="15.75" customHeight="1">
      <c r="A898" s="59"/>
      <c r="B898" s="59"/>
      <c r="C898" s="59"/>
      <c r="D898" s="59"/>
      <c r="E898" s="59"/>
      <c r="F898" s="59"/>
      <c r="G898" s="59"/>
      <c r="H898" s="59"/>
      <c r="I898" s="59"/>
      <c r="J898" s="59"/>
      <c r="K898" s="59"/>
      <c r="L898" s="59"/>
      <c r="M898" s="59"/>
      <c r="N898" s="59"/>
      <c r="O898" s="59"/>
      <c r="P898" s="59"/>
      <c r="Q898" s="59"/>
      <c r="R898" s="59"/>
      <c r="S898" s="59"/>
      <c r="T898" s="59"/>
      <c r="U898" s="59"/>
      <c r="V898" s="59"/>
      <c r="W898" s="59"/>
      <c r="X898" s="59"/>
      <c r="Y898" s="59"/>
      <c r="Z898" s="59"/>
    </row>
    <row r="899" spans="1:26" ht="15.75" customHeight="1">
      <c r="A899" s="59"/>
      <c r="B899" s="59"/>
      <c r="C899" s="59"/>
      <c r="D899" s="59"/>
      <c r="E899" s="59"/>
      <c r="F899" s="59"/>
      <c r="G899" s="59"/>
      <c r="H899" s="59"/>
      <c r="I899" s="59"/>
      <c r="J899" s="59"/>
      <c r="K899" s="59"/>
      <c r="L899" s="59"/>
      <c r="M899" s="59"/>
      <c r="N899" s="59"/>
      <c r="O899" s="59"/>
      <c r="P899" s="59"/>
      <c r="Q899" s="59"/>
      <c r="R899" s="59"/>
      <c r="S899" s="59"/>
      <c r="T899" s="59"/>
      <c r="U899" s="59"/>
      <c r="V899" s="59"/>
      <c r="W899" s="59"/>
      <c r="X899" s="59"/>
      <c r="Y899" s="59"/>
      <c r="Z899" s="59"/>
    </row>
    <row r="900" spans="1:26" ht="15.75" customHeight="1">
      <c r="A900" s="59"/>
      <c r="B900" s="59"/>
      <c r="C900" s="59"/>
      <c r="D900" s="59"/>
      <c r="E900" s="59"/>
      <c r="F900" s="59"/>
      <c r="G900" s="59"/>
      <c r="H900" s="59"/>
      <c r="I900" s="59"/>
      <c r="J900" s="59"/>
      <c r="K900" s="59"/>
      <c r="L900" s="59"/>
      <c r="M900" s="59"/>
      <c r="N900" s="59"/>
      <c r="O900" s="59"/>
      <c r="P900" s="59"/>
      <c r="Q900" s="59"/>
      <c r="R900" s="59"/>
      <c r="S900" s="59"/>
      <c r="T900" s="59"/>
      <c r="U900" s="59"/>
      <c r="V900" s="59"/>
      <c r="W900" s="59"/>
      <c r="X900" s="59"/>
      <c r="Y900" s="59"/>
      <c r="Z900" s="59"/>
    </row>
    <row r="901" spans="1:26" ht="15.75" customHeight="1">
      <c r="A901" s="59"/>
      <c r="B901" s="59"/>
      <c r="C901" s="59"/>
      <c r="D901" s="59"/>
      <c r="E901" s="59"/>
      <c r="F901" s="59"/>
      <c r="G901" s="59"/>
      <c r="H901" s="59"/>
      <c r="I901" s="59"/>
      <c r="J901" s="59"/>
      <c r="K901" s="59"/>
      <c r="L901" s="59"/>
      <c r="M901" s="59"/>
      <c r="N901" s="59"/>
      <c r="O901" s="59"/>
      <c r="P901" s="59"/>
      <c r="Q901" s="59"/>
      <c r="R901" s="59"/>
      <c r="S901" s="59"/>
      <c r="T901" s="59"/>
      <c r="U901" s="59"/>
      <c r="V901" s="59"/>
      <c r="W901" s="59"/>
      <c r="X901" s="59"/>
      <c r="Y901" s="59"/>
      <c r="Z901" s="59"/>
    </row>
    <row r="902" spans="1:26" ht="15.75" customHeight="1">
      <c r="A902" s="59"/>
      <c r="B902" s="59"/>
      <c r="C902" s="59"/>
      <c r="D902" s="59"/>
      <c r="E902" s="59"/>
      <c r="F902" s="59"/>
      <c r="G902" s="59"/>
      <c r="H902" s="59"/>
      <c r="I902" s="59"/>
      <c r="J902" s="59"/>
      <c r="K902" s="59"/>
      <c r="L902" s="59"/>
      <c r="M902" s="59"/>
      <c r="N902" s="59"/>
      <c r="O902" s="59"/>
      <c r="P902" s="59"/>
      <c r="Q902" s="59"/>
      <c r="R902" s="59"/>
      <c r="S902" s="59"/>
      <c r="T902" s="59"/>
      <c r="U902" s="59"/>
      <c r="V902" s="59"/>
      <c r="W902" s="59"/>
      <c r="X902" s="59"/>
      <c r="Y902" s="59"/>
      <c r="Z902" s="59"/>
    </row>
    <row r="903" spans="1:26" ht="15.75" customHeight="1">
      <c r="A903" s="59"/>
      <c r="B903" s="59"/>
      <c r="C903" s="59"/>
      <c r="D903" s="59"/>
      <c r="E903" s="59"/>
      <c r="F903" s="59"/>
      <c r="G903" s="59"/>
      <c r="H903" s="59"/>
      <c r="I903" s="59"/>
      <c r="J903" s="59"/>
      <c r="K903" s="59"/>
      <c r="L903" s="59"/>
      <c r="M903" s="59"/>
      <c r="N903" s="59"/>
      <c r="O903" s="59"/>
      <c r="P903" s="59"/>
      <c r="Q903" s="59"/>
      <c r="R903" s="59"/>
      <c r="S903" s="59"/>
      <c r="T903" s="59"/>
      <c r="U903" s="59"/>
      <c r="V903" s="59"/>
      <c r="W903" s="59"/>
      <c r="X903" s="59"/>
      <c r="Y903" s="59"/>
      <c r="Z903" s="59"/>
    </row>
    <row r="904" spans="1:26" ht="15.75" customHeight="1">
      <c r="A904" s="59"/>
      <c r="B904" s="59"/>
      <c r="C904" s="59"/>
      <c r="D904" s="59"/>
      <c r="E904" s="59"/>
      <c r="F904" s="59"/>
      <c r="G904" s="59"/>
      <c r="H904" s="59"/>
      <c r="I904" s="59"/>
      <c r="J904" s="59"/>
      <c r="K904" s="59"/>
      <c r="L904" s="59"/>
      <c r="M904" s="59"/>
      <c r="N904" s="59"/>
      <c r="O904" s="59"/>
      <c r="P904" s="59"/>
      <c r="Q904" s="59"/>
      <c r="R904" s="59"/>
      <c r="S904" s="59"/>
      <c r="T904" s="59"/>
      <c r="U904" s="59"/>
      <c r="V904" s="59"/>
      <c r="W904" s="59"/>
      <c r="X904" s="59"/>
      <c r="Y904" s="59"/>
      <c r="Z904" s="59"/>
    </row>
    <row r="905" spans="1:26" ht="15.75" customHeight="1">
      <c r="A905" s="59"/>
      <c r="B905" s="59"/>
      <c r="C905" s="59"/>
      <c r="D905" s="59"/>
      <c r="E905" s="59"/>
      <c r="F905" s="59"/>
      <c r="G905" s="59"/>
      <c r="H905" s="59"/>
      <c r="I905" s="59"/>
      <c r="J905" s="59"/>
      <c r="K905" s="59"/>
      <c r="L905" s="59"/>
      <c r="M905" s="59"/>
      <c r="N905" s="59"/>
      <c r="O905" s="59"/>
      <c r="P905" s="59"/>
      <c r="Q905" s="59"/>
      <c r="R905" s="59"/>
      <c r="S905" s="59"/>
      <c r="T905" s="59"/>
      <c r="U905" s="59"/>
      <c r="V905" s="59"/>
      <c r="W905" s="59"/>
      <c r="X905" s="59"/>
      <c r="Y905" s="59"/>
      <c r="Z905" s="59"/>
    </row>
    <row r="906" spans="1:26" ht="15.75" customHeight="1">
      <c r="A906" s="59"/>
      <c r="B906" s="59"/>
      <c r="C906" s="59"/>
      <c r="D906" s="59"/>
      <c r="E906" s="59"/>
      <c r="F906" s="59"/>
      <c r="G906" s="59"/>
      <c r="H906" s="59"/>
      <c r="I906" s="59"/>
      <c r="J906" s="59"/>
      <c r="K906" s="59"/>
      <c r="L906" s="59"/>
      <c r="M906" s="59"/>
      <c r="N906" s="59"/>
      <c r="O906" s="59"/>
      <c r="P906" s="59"/>
      <c r="Q906" s="59"/>
      <c r="R906" s="59"/>
      <c r="S906" s="59"/>
      <c r="T906" s="59"/>
      <c r="U906" s="59"/>
      <c r="V906" s="59"/>
      <c r="W906" s="59"/>
      <c r="X906" s="59"/>
      <c r="Y906" s="59"/>
      <c r="Z906" s="59"/>
    </row>
    <row r="907" spans="1:26" ht="15.75" customHeight="1">
      <c r="A907" s="59"/>
      <c r="B907" s="59"/>
      <c r="C907" s="59"/>
      <c r="D907" s="59"/>
      <c r="E907" s="59"/>
      <c r="F907" s="59"/>
      <c r="G907" s="59"/>
      <c r="H907" s="59"/>
      <c r="I907" s="59"/>
      <c r="J907" s="59"/>
      <c r="K907" s="59"/>
      <c r="L907" s="59"/>
      <c r="M907" s="59"/>
      <c r="N907" s="59"/>
      <c r="O907" s="59"/>
      <c r="P907" s="59"/>
      <c r="Q907" s="59"/>
      <c r="R907" s="59"/>
      <c r="S907" s="59"/>
      <c r="T907" s="59"/>
      <c r="U907" s="59"/>
      <c r="V907" s="59"/>
      <c r="W907" s="59"/>
      <c r="X907" s="59"/>
      <c r="Y907" s="59"/>
      <c r="Z907" s="59"/>
    </row>
    <row r="908" spans="1:26" ht="15.75" customHeight="1">
      <c r="A908" s="59"/>
      <c r="B908" s="59"/>
      <c r="C908" s="59"/>
      <c r="D908" s="59"/>
      <c r="E908" s="59"/>
      <c r="F908" s="59"/>
      <c r="G908" s="59"/>
      <c r="H908" s="59"/>
      <c r="I908" s="59"/>
      <c r="J908" s="59"/>
      <c r="K908" s="59"/>
      <c r="L908" s="59"/>
      <c r="M908" s="59"/>
      <c r="N908" s="59"/>
      <c r="O908" s="59"/>
      <c r="P908" s="59"/>
      <c r="Q908" s="59"/>
      <c r="R908" s="59"/>
      <c r="S908" s="59"/>
      <c r="T908" s="59"/>
      <c r="U908" s="59"/>
      <c r="V908" s="59"/>
      <c r="W908" s="59"/>
      <c r="X908" s="59"/>
      <c r="Y908" s="59"/>
      <c r="Z908" s="59"/>
    </row>
    <row r="909" spans="1:26" ht="15.75" customHeight="1">
      <c r="A909" s="59"/>
      <c r="B909" s="59"/>
      <c r="C909" s="59"/>
      <c r="D909" s="59"/>
      <c r="E909" s="59"/>
      <c r="F909" s="59"/>
      <c r="G909" s="59"/>
      <c r="H909" s="59"/>
      <c r="I909" s="59"/>
      <c r="J909" s="59"/>
      <c r="K909" s="59"/>
      <c r="L909" s="59"/>
      <c r="M909" s="59"/>
      <c r="N909" s="59"/>
      <c r="O909" s="59"/>
      <c r="P909" s="59"/>
      <c r="Q909" s="59"/>
      <c r="R909" s="59"/>
      <c r="S909" s="59"/>
      <c r="T909" s="59"/>
      <c r="U909" s="59"/>
      <c r="V909" s="59"/>
      <c r="W909" s="59"/>
      <c r="X909" s="59"/>
      <c r="Y909" s="59"/>
      <c r="Z909" s="59"/>
    </row>
    <row r="910" spans="1:26" ht="15.75" customHeight="1">
      <c r="A910" s="59"/>
      <c r="B910" s="59"/>
      <c r="C910" s="59"/>
      <c r="D910" s="59"/>
      <c r="E910" s="59"/>
      <c r="F910" s="59"/>
      <c r="G910" s="59"/>
      <c r="H910" s="59"/>
      <c r="I910" s="59"/>
      <c r="J910" s="59"/>
      <c r="K910" s="59"/>
      <c r="L910" s="59"/>
      <c r="M910" s="59"/>
      <c r="N910" s="59"/>
      <c r="O910" s="59"/>
      <c r="P910" s="59"/>
      <c r="Q910" s="59"/>
      <c r="R910" s="59"/>
      <c r="S910" s="59"/>
      <c r="T910" s="59"/>
      <c r="U910" s="59"/>
      <c r="V910" s="59"/>
      <c r="W910" s="59"/>
      <c r="X910" s="59"/>
      <c r="Y910" s="59"/>
      <c r="Z910" s="59"/>
    </row>
    <row r="911" spans="1:26" ht="15.75" customHeight="1">
      <c r="A911" s="59"/>
      <c r="B911" s="59"/>
      <c r="C911" s="59"/>
      <c r="D911" s="59"/>
      <c r="E911" s="59"/>
      <c r="F911" s="59"/>
      <c r="G911" s="59"/>
      <c r="H911" s="59"/>
      <c r="I911" s="59"/>
      <c r="J911" s="59"/>
      <c r="K911" s="59"/>
      <c r="L911" s="59"/>
      <c r="M911" s="59"/>
      <c r="N911" s="59"/>
      <c r="O911" s="59"/>
      <c r="P911" s="59"/>
      <c r="Q911" s="59"/>
      <c r="R911" s="59"/>
      <c r="S911" s="59"/>
      <c r="T911" s="59"/>
      <c r="U911" s="59"/>
      <c r="V911" s="59"/>
      <c r="W911" s="59"/>
      <c r="X911" s="59"/>
      <c r="Y911" s="59"/>
      <c r="Z911" s="59"/>
    </row>
    <row r="912" spans="1:26" ht="15.75" customHeight="1">
      <c r="A912" s="59"/>
      <c r="B912" s="59"/>
      <c r="C912" s="59"/>
      <c r="D912" s="59"/>
      <c r="E912" s="59"/>
      <c r="F912" s="59"/>
      <c r="G912" s="59"/>
      <c r="H912" s="59"/>
      <c r="I912" s="59"/>
      <c r="J912" s="59"/>
      <c r="K912" s="59"/>
      <c r="L912" s="59"/>
      <c r="M912" s="59"/>
      <c r="N912" s="59"/>
      <c r="O912" s="59"/>
      <c r="P912" s="59"/>
      <c r="Q912" s="59"/>
      <c r="R912" s="59"/>
      <c r="S912" s="59"/>
      <c r="T912" s="59"/>
      <c r="U912" s="59"/>
      <c r="V912" s="59"/>
      <c r="W912" s="59"/>
      <c r="X912" s="59"/>
      <c r="Y912" s="59"/>
      <c r="Z912" s="59"/>
    </row>
    <row r="913" spans="1:26" ht="15.75" customHeight="1">
      <c r="A913" s="59"/>
      <c r="B913" s="59"/>
      <c r="C913" s="59"/>
      <c r="D913" s="59"/>
      <c r="E913" s="59"/>
      <c r="F913" s="59"/>
      <c r="G913" s="59"/>
      <c r="H913" s="59"/>
      <c r="I913" s="59"/>
      <c r="J913" s="59"/>
      <c r="K913" s="59"/>
      <c r="L913" s="59"/>
      <c r="M913" s="59"/>
      <c r="N913" s="59"/>
      <c r="O913" s="59"/>
      <c r="P913" s="59"/>
      <c r="Q913" s="59"/>
      <c r="R913" s="59"/>
      <c r="S913" s="59"/>
      <c r="T913" s="59"/>
      <c r="U913" s="59"/>
      <c r="V913" s="59"/>
      <c r="W913" s="59"/>
      <c r="X913" s="59"/>
      <c r="Y913" s="59"/>
      <c r="Z913" s="59"/>
    </row>
    <row r="914" spans="1:26" ht="15.75" customHeight="1">
      <c r="A914" s="59"/>
      <c r="B914" s="59"/>
      <c r="C914" s="59"/>
      <c r="D914" s="59"/>
      <c r="E914" s="59"/>
      <c r="F914" s="59"/>
      <c r="G914" s="59"/>
      <c r="H914" s="59"/>
      <c r="I914" s="59"/>
      <c r="J914" s="59"/>
      <c r="K914" s="59"/>
      <c r="L914" s="59"/>
      <c r="M914" s="59"/>
      <c r="N914" s="59"/>
      <c r="O914" s="59"/>
      <c r="P914" s="59"/>
      <c r="Q914" s="59"/>
      <c r="R914" s="59"/>
      <c r="S914" s="59"/>
      <c r="T914" s="59"/>
      <c r="U914" s="59"/>
      <c r="V914" s="59"/>
      <c r="W914" s="59"/>
      <c r="X914" s="59"/>
      <c r="Y914" s="59"/>
      <c r="Z914" s="59"/>
    </row>
    <row r="915" spans="1:26" ht="15.75" customHeight="1">
      <c r="A915" s="59"/>
      <c r="B915" s="59"/>
      <c r="C915" s="59"/>
      <c r="D915" s="59"/>
      <c r="E915" s="59"/>
      <c r="F915" s="59"/>
      <c r="G915" s="59"/>
      <c r="H915" s="59"/>
      <c r="I915" s="59"/>
      <c r="J915" s="59"/>
      <c r="K915" s="59"/>
      <c r="L915" s="59"/>
      <c r="M915" s="59"/>
      <c r="N915" s="59"/>
      <c r="O915" s="59"/>
      <c r="P915" s="59"/>
      <c r="Q915" s="59"/>
      <c r="R915" s="59"/>
      <c r="S915" s="59"/>
      <c r="T915" s="59"/>
      <c r="U915" s="59"/>
      <c r="V915" s="59"/>
      <c r="W915" s="59"/>
      <c r="X915" s="59"/>
      <c r="Y915" s="59"/>
      <c r="Z915" s="59"/>
    </row>
    <row r="916" spans="1:26" ht="15.75" customHeight="1">
      <c r="A916" s="59"/>
      <c r="B916" s="59"/>
      <c r="C916" s="59"/>
      <c r="D916" s="59"/>
      <c r="E916" s="59"/>
      <c r="F916" s="59"/>
      <c r="G916" s="59"/>
      <c r="H916" s="59"/>
      <c r="I916" s="59"/>
      <c r="J916" s="59"/>
      <c r="K916" s="59"/>
      <c r="L916" s="59"/>
      <c r="M916" s="59"/>
      <c r="N916" s="59"/>
      <c r="O916" s="59"/>
      <c r="P916" s="59"/>
      <c r="Q916" s="59"/>
      <c r="R916" s="59"/>
      <c r="S916" s="59"/>
      <c r="T916" s="59"/>
      <c r="U916" s="59"/>
      <c r="V916" s="59"/>
      <c r="W916" s="59"/>
      <c r="X916" s="59"/>
      <c r="Y916" s="59"/>
      <c r="Z916" s="59"/>
    </row>
    <row r="917" spans="1:26" ht="15.75" customHeight="1">
      <c r="A917" s="59"/>
      <c r="B917" s="59"/>
      <c r="C917" s="59"/>
      <c r="D917" s="59"/>
      <c r="E917" s="59"/>
      <c r="F917" s="59"/>
      <c r="G917" s="59"/>
      <c r="H917" s="59"/>
      <c r="I917" s="59"/>
      <c r="J917" s="59"/>
      <c r="K917" s="59"/>
      <c r="L917" s="59"/>
      <c r="M917" s="59"/>
      <c r="N917" s="59"/>
      <c r="O917" s="59"/>
      <c r="P917" s="59"/>
      <c r="Q917" s="59"/>
      <c r="R917" s="59"/>
      <c r="S917" s="59"/>
      <c r="T917" s="59"/>
      <c r="U917" s="59"/>
      <c r="V917" s="59"/>
      <c r="W917" s="59"/>
      <c r="X917" s="59"/>
      <c r="Y917" s="59"/>
      <c r="Z917" s="59"/>
    </row>
    <row r="918" spans="1:26" ht="15.75" customHeight="1">
      <c r="A918" s="59"/>
      <c r="B918" s="59"/>
      <c r="C918" s="59"/>
      <c r="D918" s="59"/>
      <c r="E918" s="59"/>
      <c r="F918" s="59"/>
      <c r="G918" s="59"/>
      <c r="H918" s="59"/>
      <c r="I918" s="59"/>
      <c r="J918" s="59"/>
      <c r="K918" s="59"/>
      <c r="L918" s="59"/>
      <c r="M918" s="59"/>
      <c r="N918" s="59"/>
      <c r="O918" s="59"/>
      <c r="P918" s="59"/>
      <c r="Q918" s="59"/>
      <c r="R918" s="59"/>
      <c r="S918" s="59"/>
      <c r="T918" s="59"/>
      <c r="U918" s="59"/>
      <c r="V918" s="59"/>
      <c r="W918" s="59"/>
      <c r="X918" s="59"/>
      <c r="Y918" s="59"/>
      <c r="Z918" s="59"/>
    </row>
    <row r="919" spans="1:26" ht="15.75" customHeight="1">
      <c r="A919" s="59"/>
      <c r="B919" s="59"/>
      <c r="C919" s="59"/>
      <c r="D919" s="59"/>
      <c r="E919" s="59"/>
      <c r="F919" s="59"/>
      <c r="G919" s="59"/>
      <c r="H919" s="59"/>
      <c r="I919" s="59"/>
      <c r="J919" s="59"/>
      <c r="K919" s="59"/>
      <c r="L919" s="59"/>
      <c r="M919" s="59"/>
      <c r="N919" s="59"/>
      <c r="O919" s="59"/>
      <c r="P919" s="59"/>
      <c r="Q919" s="59"/>
      <c r="R919" s="59"/>
      <c r="S919" s="59"/>
      <c r="T919" s="59"/>
      <c r="U919" s="59"/>
      <c r="V919" s="59"/>
      <c r="W919" s="59"/>
      <c r="X919" s="59"/>
      <c r="Y919" s="59"/>
      <c r="Z919" s="59"/>
    </row>
    <row r="920" spans="1:26" ht="15.75" customHeight="1">
      <c r="A920" s="59"/>
      <c r="B920" s="59"/>
      <c r="C920" s="59"/>
      <c r="D920" s="59"/>
      <c r="E920" s="59"/>
      <c r="F920" s="59"/>
      <c r="G920" s="59"/>
      <c r="H920" s="59"/>
      <c r="I920" s="59"/>
      <c r="J920" s="59"/>
      <c r="K920" s="59"/>
      <c r="L920" s="59"/>
      <c r="M920" s="59"/>
      <c r="N920" s="59"/>
      <c r="O920" s="59"/>
      <c r="P920" s="59"/>
      <c r="Q920" s="59"/>
      <c r="R920" s="59"/>
      <c r="S920" s="59"/>
      <c r="T920" s="59"/>
      <c r="U920" s="59"/>
      <c r="V920" s="59"/>
      <c r="W920" s="59"/>
      <c r="X920" s="59"/>
      <c r="Y920" s="59"/>
      <c r="Z920" s="59"/>
    </row>
    <row r="921" spans="1:26" ht="15.75" customHeight="1">
      <c r="A921" s="59"/>
      <c r="B921" s="59"/>
      <c r="C921" s="59"/>
      <c r="D921" s="59"/>
      <c r="E921" s="59"/>
      <c r="F921" s="59"/>
      <c r="G921" s="59"/>
      <c r="H921" s="59"/>
      <c r="I921" s="59"/>
      <c r="J921" s="59"/>
      <c r="K921" s="59"/>
      <c r="L921" s="59"/>
      <c r="M921" s="59"/>
      <c r="N921" s="59"/>
      <c r="O921" s="59"/>
      <c r="P921" s="59"/>
      <c r="Q921" s="59"/>
      <c r="R921" s="59"/>
      <c r="S921" s="59"/>
      <c r="T921" s="59"/>
      <c r="U921" s="59"/>
      <c r="V921" s="59"/>
      <c r="W921" s="59"/>
      <c r="X921" s="59"/>
      <c r="Y921" s="59"/>
      <c r="Z921" s="59"/>
    </row>
    <row r="922" spans="1:26" ht="15.75" customHeight="1">
      <c r="A922" s="59"/>
      <c r="B922" s="59"/>
      <c r="C922" s="59"/>
      <c r="D922" s="59"/>
      <c r="E922" s="59"/>
      <c r="F922" s="59"/>
      <c r="G922" s="59"/>
      <c r="H922" s="59"/>
      <c r="I922" s="59"/>
      <c r="J922" s="59"/>
      <c r="K922" s="59"/>
      <c r="L922" s="59"/>
      <c r="M922" s="59"/>
      <c r="N922" s="59"/>
      <c r="O922" s="59"/>
      <c r="P922" s="59"/>
      <c r="Q922" s="59"/>
      <c r="R922" s="59"/>
      <c r="S922" s="59"/>
      <c r="T922" s="59"/>
      <c r="U922" s="59"/>
      <c r="V922" s="59"/>
      <c r="W922" s="59"/>
      <c r="X922" s="59"/>
      <c r="Y922" s="59"/>
      <c r="Z922" s="59"/>
    </row>
    <row r="923" spans="1:26" ht="15.75" customHeight="1">
      <c r="A923" s="59"/>
      <c r="B923" s="59"/>
      <c r="C923" s="59"/>
      <c r="D923" s="59"/>
      <c r="E923" s="59"/>
      <c r="F923" s="59"/>
      <c r="G923" s="59"/>
      <c r="H923" s="59"/>
      <c r="I923" s="59"/>
      <c r="J923" s="59"/>
      <c r="K923" s="59"/>
      <c r="L923" s="59"/>
      <c r="M923" s="59"/>
      <c r="N923" s="59"/>
      <c r="O923" s="59"/>
      <c r="P923" s="59"/>
      <c r="Q923" s="59"/>
      <c r="R923" s="59"/>
      <c r="S923" s="59"/>
      <c r="T923" s="59"/>
      <c r="U923" s="59"/>
      <c r="V923" s="59"/>
      <c r="W923" s="59"/>
      <c r="X923" s="59"/>
      <c r="Y923" s="59"/>
      <c r="Z923" s="59"/>
    </row>
    <row r="924" spans="1:26" ht="15.75" customHeight="1">
      <c r="A924" s="59"/>
      <c r="B924" s="59"/>
      <c r="C924" s="59"/>
      <c r="D924" s="59"/>
      <c r="E924" s="59"/>
      <c r="F924" s="59"/>
      <c r="G924" s="59"/>
      <c r="H924" s="59"/>
      <c r="I924" s="59"/>
      <c r="J924" s="59"/>
      <c r="K924" s="59"/>
      <c r="L924" s="59"/>
      <c r="M924" s="59"/>
      <c r="N924" s="59"/>
      <c r="O924" s="59"/>
      <c r="P924" s="59"/>
      <c r="Q924" s="59"/>
      <c r="R924" s="59"/>
      <c r="S924" s="59"/>
      <c r="T924" s="59"/>
      <c r="U924" s="59"/>
      <c r="V924" s="59"/>
      <c r="W924" s="59"/>
      <c r="X924" s="59"/>
      <c r="Y924" s="59"/>
      <c r="Z924" s="59"/>
    </row>
    <row r="925" spans="1:26" ht="15.75" customHeight="1">
      <c r="A925" s="59"/>
      <c r="B925" s="59"/>
      <c r="C925" s="59"/>
      <c r="D925" s="59"/>
      <c r="E925" s="59"/>
      <c r="F925" s="59"/>
      <c r="G925" s="59"/>
      <c r="H925" s="59"/>
      <c r="I925" s="59"/>
      <c r="J925" s="59"/>
      <c r="K925" s="59"/>
      <c r="L925" s="59"/>
      <c r="M925" s="59"/>
      <c r="N925" s="59"/>
      <c r="O925" s="59"/>
      <c r="P925" s="59"/>
      <c r="Q925" s="59"/>
      <c r="R925" s="59"/>
      <c r="S925" s="59"/>
      <c r="T925" s="59"/>
      <c r="U925" s="59"/>
      <c r="V925" s="59"/>
      <c r="W925" s="59"/>
      <c r="X925" s="59"/>
      <c r="Y925" s="59"/>
      <c r="Z925" s="59"/>
    </row>
    <row r="926" spans="1:26" ht="15.75" customHeight="1">
      <c r="A926" s="59"/>
      <c r="B926" s="59"/>
      <c r="C926" s="59"/>
      <c r="D926" s="59"/>
      <c r="E926" s="59"/>
      <c r="F926" s="59"/>
      <c r="G926" s="59"/>
      <c r="H926" s="59"/>
      <c r="I926" s="59"/>
      <c r="J926" s="59"/>
      <c r="K926" s="59"/>
      <c r="L926" s="59"/>
      <c r="M926" s="59"/>
      <c r="N926" s="59"/>
      <c r="O926" s="59"/>
      <c r="P926" s="59"/>
      <c r="Q926" s="59"/>
      <c r="R926" s="59"/>
      <c r="S926" s="59"/>
      <c r="T926" s="59"/>
      <c r="U926" s="59"/>
      <c r="V926" s="59"/>
      <c r="W926" s="59"/>
      <c r="X926" s="59"/>
      <c r="Y926" s="59"/>
      <c r="Z926" s="59"/>
    </row>
    <row r="927" spans="1:26" ht="15.75" customHeight="1">
      <c r="A927" s="59"/>
      <c r="B927" s="59"/>
      <c r="C927" s="59"/>
      <c r="D927" s="59"/>
      <c r="E927" s="59"/>
      <c r="F927" s="59"/>
      <c r="G927" s="59"/>
      <c r="H927" s="59"/>
      <c r="I927" s="59"/>
      <c r="J927" s="59"/>
      <c r="K927" s="59"/>
      <c r="L927" s="59"/>
      <c r="M927" s="59"/>
      <c r="N927" s="59"/>
      <c r="O927" s="59"/>
      <c r="P927" s="59"/>
      <c r="Q927" s="59"/>
      <c r="R927" s="59"/>
      <c r="S927" s="59"/>
      <c r="T927" s="59"/>
      <c r="U927" s="59"/>
      <c r="V927" s="59"/>
      <c r="W927" s="59"/>
      <c r="X927" s="59"/>
      <c r="Y927" s="59"/>
      <c r="Z927" s="59"/>
    </row>
    <row r="928" spans="1:26" ht="15.75" customHeight="1">
      <c r="A928" s="59"/>
      <c r="B928" s="59"/>
      <c r="C928" s="59"/>
      <c r="D928" s="59"/>
      <c r="E928" s="59"/>
      <c r="F928" s="59"/>
      <c r="G928" s="59"/>
      <c r="H928" s="59"/>
      <c r="I928" s="59"/>
      <c r="J928" s="59"/>
      <c r="K928" s="59"/>
      <c r="L928" s="59"/>
      <c r="M928" s="59"/>
      <c r="N928" s="59"/>
      <c r="O928" s="59"/>
      <c r="P928" s="59"/>
      <c r="Q928" s="59"/>
      <c r="R928" s="59"/>
      <c r="S928" s="59"/>
      <c r="T928" s="59"/>
      <c r="U928" s="59"/>
      <c r="V928" s="59"/>
      <c r="W928" s="59"/>
      <c r="X928" s="59"/>
      <c r="Y928" s="59"/>
      <c r="Z928" s="59"/>
    </row>
    <row r="929" spans="1:26" ht="15.75" customHeight="1">
      <c r="A929" s="59"/>
      <c r="B929" s="59"/>
      <c r="C929" s="59"/>
      <c r="D929" s="59"/>
      <c r="E929" s="59"/>
      <c r="F929" s="59"/>
      <c r="G929" s="59"/>
      <c r="H929" s="59"/>
      <c r="I929" s="59"/>
      <c r="J929" s="59"/>
      <c r="K929" s="59"/>
      <c r="L929" s="59"/>
      <c r="M929" s="59"/>
      <c r="N929" s="59"/>
      <c r="O929" s="59"/>
      <c r="P929" s="59"/>
      <c r="Q929" s="59"/>
      <c r="R929" s="59"/>
      <c r="S929" s="59"/>
      <c r="T929" s="59"/>
      <c r="U929" s="59"/>
      <c r="V929" s="59"/>
      <c r="W929" s="59"/>
      <c r="X929" s="59"/>
      <c r="Y929" s="59"/>
      <c r="Z929" s="59"/>
    </row>
    <row r="930" spans="1:26" ht="15.75" customHeight="1">
      <c r="A930" s="59"/>
      <c r="B930" s="59"/>
      <c r="C930" s="59"/>
      <c r="D930" s="59"/>
      <c r="E930" s="59"/>
      <c r="F930" s="59"/>
      <c r="G930" s="59"/>
      <c r="H930" s="59"/>
      <c r="I930" s="59"/>
      <c r="J930" s="59"/>
      <c r="K930" s="59"/>
      <c r="L930" s="59"/>
      <c r="M930" s="59"/>
      <c r="N930" s="59"/>
      <c r="O930" s="59"/>
      <c r="P930" s="59"/>
      <c r="Q930" s="59"/>
      <c r="R930" s="59"/>
      <c r="S930" s="59"/>
      <c r="T930" s="59"/>
      <c r="U930" s="59"/>
      <c r="V930" s="59"/>
      <c r="W930" s="59"/>
      <c r="X930" s="59"/>
      <c r="Y930" s="59"/>
      <c r="Z930" s="59"/>
    </row>
    <row r="931" spans="1:26" ht="15.75" customHeight="1">
      <c r="A931" s="59"/>
      <c r="B931" s="59"/>
      <c r="C931" s="59"/>
      <c r="D931" s="59"/>
      <c r="E931" s="59"/>
      <c r="F931" s="59"/>
      <c r="G931" s="59"/>
      <c r="H931" s="59"/>
      <c r="I931" s="59"/>
      <c r="J931" s="59"/>
      <c r="K931" s="59"/>
      <c r="L931" s="59"/>
      <c r="M931" s="59"/>
      <c r="N931" s="59"/>
      <c r="O931" s="59"/>
      <c r="P931" s="59"/>
      <c r="Q931" s="59"/>
      <c r="R931" s="59"/>
      <c r="S931" s="59"/>
      <c r="T931" s="59"/>
      <c r="U931" s="59"/>
      <c r="V931" s="59"/>
      <c r="W931" s="59"/>
      <c r="X931" s="59"/>
      <c r="Y931" s="59"/>
      <c r="Z931" s="59"/>
    </row>
    <row r="932" spans="1:26" ht="15.75" customHeight="1">
      <c r="A932" s="59"/>
      <c r="B932" s="59"/>
      <c r="C932" s="59"/>
      <c r="D932" s="59"/>
      <c r="E932" s="59"/>
      <c r="F932" s="59"/>
      <c r="G932" s="59"/>
      <c r="H932" s="59"/>
      <c r="I932" s="59"/>
      <c r="J932" s="59"/>
      <c r="K932" s="59"/>
      <c r="L932" s="59"/>
      <c r="M932" s="59"/>
      <c r="N932" s="59"/>
      <c r="O932" s="59"/>
      <c r="P932" s="59"/>
      <c r="Q932" s="59"/>
      <c r="R932" s="59"/>
      <c r="S932" s="59"/>
      <c r="T932" s="59"/>
      <c r="U932" s="59"/>
      <c r="V932" s="59"/>
      <c r="W932" s="59"/>
      <c r="X932" s="59"/>
      <c r="Y932" s="59"/>
      <c r="Z932" s="59"/>
    </row>
    <row r="933" spans="1:26" ht="15.75" customHeight="1">
      <c r="A933" s="59"/>
      <c r="B933" s="59"/>
      <c r="C933" s="59"/>
      <c r="D933" s="59"/>
      <c r="E933" s="59"/>
      <c r="F933" s="59"/>
      <c r="G933" s="59"/>
      <c r="H933" s="59"/>
      <c r="I933" s="59"/>
      <c r="J933" s="59"/>
      <c r="K933" s="59"/>
      <c r="L933" s="59"/>
      <c r="M933" s="59"/>
      <c r="N933" s="59"/>
      <c r="O933" s="59"/>
      <c r="P933" s="59"/>
      <c r="Q933" s="59"/>
      <c r="R933" s="59"/>
      <c r="S933" s="59"/>
      <c r="T933" s="59"/>
      <c r="U933" s="59"/>
      <c r="V933" s="59"/>
      <c r="W933" s="59"/>
      <c r="X933" s="59"/>
      <c r="Y933" s="59"/>
      <c r="Z933" s="59"/>
    </row>
    <row r="934" spans="1:26" ht="15.75" customHeight="1">
      <c r="A934" s="59"/>
      <c r="B934" s="59"/>
      <c r="C934" s="59"/>
      <c r="D934" s="59"/>
      <c r="E934" s="59"/>
      <c r="F934" s="59"/>
      <c r="G934" s="59"/>
      <c r="H934" s="59"/>
      <c r="I934" s="59"/>
      <c r="J934" s="59"/>
      <c r="K934" s="59"/>
      <c r="L934" s="59"/>
      <c r="M934" s="59"/>
      <c r="N934" s="59"/>
      <c r="O934" s="59"/>
      <c r="P934" s="59"/>
      <c r="Q934" s="59"/>
      <c r="R934" s="59"/>
      <c r="S934" s="59"/>
      <c r="T934" s="59"/>
      <c r="U934" s="59"/>
      <c r="V934" s="59"/>
      <c r="W934" s="59"/>
      <c r="X934" s="59"/>
      <c r="Y934" s="59"/>
      <c r="Z934" s="59"/>
    </row>
    <row r="935" spans="1:26" ht="15.75" customHeight="1">
      <c r="A935" s="59"/>
      <c r="B935" s="59"/>
      <c r="C935" s="59"/>
      <c r="D935" s="59"/>
      <c r="E935" s="59"/>
      <c r="F935" s="59"/>
      <c r="G935" s="59"/>
      <c r="H935" s="59"/>
      <c r="I935" s="59"/>
      <c r="J935" s="59"/>
      <c r="K935" s="59"/>
      <c r="L935" s="59"/>
      <c r="M935" s="59"/>
      <c r="N935" s="59"/>
      <c r="O935" s="59"/>
      <c r="P935" s="59"/>
      <c r="Q935" s="59"/>
      <c r="R935" s="59"/>
      <c r="S935" s="59"/>
      <c r="T935" s="59"/>
      <c r="U935" s="59"/>
      <c r="V935" s="59"/>
      <c r="W935" s="59"/>
      <c r="X935" s="59"/>
      <c r="Y935" s="59"/>
      <c r="Z935" s="59"/>
    </row>
    <row r="936" spans="1:26" ht="15.75" customHeight="1">
      <c r="A936" s="59"/>
      <c r="B936" s="59"/>
      <c r="C936" s="59"/>
      <c r="D936" s="59"/>
      <c r="E936" s="59"/>
      <c r="F936" s="59"/>
      <c r="G936" s="59"/>
      <c r="H936" s="59"/>
      <c r="I936" s="59"/>
      <c r="J936" s="59"/>
      <c r="K936" s="59"/>
      <c r="L936" s="59"/>
      <c r="M936" s="59"/>
      <c r="N936" s="59"/>
      <c r="O936" s="59"/>
      <c r="P936" s="59"/>
      <c r="Q936" s="59"/>
      <c r="R936" s="59"/>
      <c r="S936" s="59"/>
      <c r="T936" s="59"/>
      <c r="U936" s="59"/>
      <c r="V936" s="59"/>
      <c r="W936" s="59"/>
      <c r="X936" s="59"/>
      <c r="Y936" s="59"/>
      <c r="Z936" s="59"/>
    </row>
    <row r="937" spans="1:26" ht="15.75" customHeight="1">
      <c r="A937" s="59"/>
      <c r="B937" s="59"/>
      <c r="C937" s="59"/>
      <c r="D937" s="59"/>
      <c r="E937" s="59"/>
      <c r="F937" s="59"/>
      <c r="G937" s="59"/>
      <c r="H937" s="59"/>
      <c r="I937" s="59"/>
      <c r="J937" s="59"/>
      <c r="K937" s="59"/>
      <c r="L937" s="59"/>
      <c r="M937" s="59"/>
      <c r="N937" s="59"/>
      <c r="O937" s="59"/>
      <c r="P937" s="59"/>
      <c r="Q937" s="59"/>
      <c r="R937" s="59"/>
      <c r="S937" s="59"/>
      <c r="T937" s="59"/>
      <c r="U937" s="59"/>
      <c r="V937" s="59"/>
      <c r="W937" s="59"/>
      <c r="X937" s="59"/>
      <c r="Y937" s="59"/>
      <c r="Z937" s="59"/>
    </row>
    <row r="938" spans="1:26" ht="15.75" customHeight="1">
      <c r="A938" s="59"/>
      <c r="B938" s="59"/>
      <c r="C938" s="59"/>
      <c r="D938" s="59"/>
      <c r="E938" s="59"/>
      <c r="F938" s="59"/>
      <c r="G938" s="59"/>
      <c r="H938" s="59"/>
      <c r="I938" s="59"/>
      <c r="J938" s="59"/>
      <c r="K938" s="59"/>
      <c r="L938" s="59"/>
      <c r="M938" s="59"/>
      <c r="N938" s="59"/>
      <c r="O938" s="59"/>
      <c r="P938" s="59"/>
      <c r="Q938" s="59"/>
      <c r="R938" s="59"/>
      <c r="S938" s="59"/>
      <c r="T938" s="59"/>
      <c r="U938" s="59"/>
      <c r="V938" s="59"/>
      <c r="W938" s="59"/>
      <c r="X938" s="59"/>
      <c r="Y938" s="59"/>
      <c r="Z938" s="59"/>
    </row>
    <row r="939" spans="1:26" ht="15.75" customHeight="1">
      <c r="A939" s="59"/>
      <c r="B939" s="59"/>
      <c r="C939" s="59"/>
      <c r="D939" s="59"/>
      <c r="E939" s="59"/>
      <c r="F939" s="59"/>
      <c r="G939" s="59"/>
      <c r="H939" s="59"/>
      <c r="I939" s="59"/>
      <c r="J939" s="59"/>
      <c r="K939" s="59"/>
      <c r="L939" s="59"/>
      <c r="M939" s="59"/>
      <c r="N939" s="59"/>
      <c r="O939" s="59"/>
      <c r="P939" s="59"/>
      <c r="Q939" s="59"/>
      <c r="R939" s="59"/>
      <c r="S939" s="59"/>
      <c r="T939" s="59"/>
      <c r="U939" s="59"/>
      <c r="V939" s="59"/>
      <c r="W939" s="59"/>
      <c r="X939" s="59"/>
      <c r="Y939" s="59"/>
      <c r="Z939" s="59"/>
    </row>
    <row r="940" spans="1:26" ht="15.75" customHeight="1">
      <c r="A940" s="59"/>
      <c r="B940" s="59"/>
      <c r="C940" s="59"/>
      <c r="D940" s="59"/>
      <c r="E940" s="59"/>
      <c r="F940" s="59"/>
      <c r="G940" s="59"/>
      <c r="H940" s="59"/>
      <c r="I940" s="59"/>
      <c r="J940" s="59"/>
      <c r="K940" s="59"/>
      <c r="L940" s="59"/>
      <c r="M940" s="59"/>
      <c r="N940" s="59"/>
      <c r="O940" s="59"/>
      <c r="P940" s="59"/>
      <c r="Q940" s="59"/>
      <c r="R940" s="59"/>
      <c r="S940" s="59"/>
      <c r="T940" s="59"/>
      <c r="U940" s="59"/>
      <c r="V940" s="59"/>
      <c r="W940" s="59"/>
      <c r="X940" s="59"/>
      <c r="Y940" s="59"/>
      <c r="Z940" s="59"/>
    </row>
    <row r="941" spans="1:26" ht="15.75" customHeight="1">
      <c r="A941" s="59"/>
      <c r="B941" s="59"/>
      <c r="C941" s="59"/>
      <c r="D941" s="59"/>
      <c r="E941" s="59"/>
      <c r="F941" s="59"/>
      <c r="G941" s="59"/>
      <c r="H941" s="59"/>
      <c r="I941" s="59"/>
      <c r="J941" s="59"/>
      <c r="K941" s="59"/>
      <c r="L941" s="59"/>
      <c r="M941" s="59"/>
      <c r="N941" s="59"/>
      <c r="O941" s="59"/>
      <c r="P941" s="59"/>
      <c r="Q941" s="59"/>
      <c r="R941" s="59"/>
      <c r="S941" s="59"/>
      <c r="T941" s="59"/>
      <c r="U941" s="59"/>
      <c r="V941" s="59"/>
      <c r="W941" s="59"/>
      <c r="X941" s="59"/>
      <c r="Y941" s="59"/>
      <c r="Z941" s="59"/>
    </row>
    <row r="942" spans="1:26" ht="15.75" customHeight="1">
      <c r="A942" s="59"/>
      <c r="B942" s="59"/>
      <c r="C942" s="59"/>
      <c r="D942" s="59"/>
      <c r="E942" s="59"/>
      <c r="F942" s="59"/>
      <c r="G942" s="59"/>
      <c r="H942" s="59"/>
      <c r="I942" s="59"/>
      <c r="J942" s="59"/>
      <c r="K942" s="59"/>
      <c r="L942" s="59"/>
      <c r="M942" s="59"/>
      <c r="N942" s="59"/>
      <c r="O942" s="59"/>
      <c r="P942" s="59"/>
      <c r="Q942" s="59"/>
      <c r="R942" s="59"/>
      <c r="S942" s="59"/>
      <c r="T942" s="59"/>
      <c r="U942" s="59"/>
      <c r="V942" s="59"/>
      <c r="W942" s="59"/>
      <c r="X942" s="59"/>
      <c r="Y942" s="59"/>
      <c r="Z942" s="59"/>
    </row>
    <row r="943" spans="1:26" ht="15.75" customHeight="1">
      <c r="A943" s="59"/>
      <c r="B943" s="59"/>
      <c r="C943" s="59"/>
      <c r="D943" s="59"/>
      <c r="E943" s="59"/>
      <c r="F943" s="59"/>
      <c r="G943" s="59"/>
      <c r="H943" s="59"/>
      <c r="I943" s="59"/>
      <c r="J943" s="59"/>
      <c r="K943" s="59"/>
      <c r="L943" s="59"/>
      <c r="M943" s="59"/>
      <c r="N943" s="59"/>
      <c r="O943" s="59"/>
      <c r="P943" s="59"/>
      <c r="Q943" s="59"/>
      <c r="R943" s="59"/>
      <c r="S943" s="59"/>
      <c r="T943" s="59"/>
      <c r="U943" s="59"/>
      <c r="V943" s="59"/>
      <c r="W943" s="59"/>
      <c r="X943" s="59"/>
      <c r="Y943" s="59"/>
      <c r="Z943" s="59"/>
    </row>
    <row r="944" spans="1:26" ht="15.75" customHeight="1">
      <c r="A944" s="59"/>
      <c r="B944" s="59"/>
      <c r="C944" s="59"/>
      <c r="D944" s="59"/>
      <c r="E944" s="59"/>
      <c r="F944" s="59"/>
      <c r="G944" s="59"/>
      <c r="H944" s="59"/>
      <c r="I944" s="59"/>
      <c r="J944" s="59"/>
      <c r="K944" s="59"/>
      <c r="L944" s="59"/>
      <c r="M944" s="59"/>
      <c r="N944" s="59"/>
      <c r="O944" s="59"/>
      <c r="P944" s="59"/>
      <c r="Q944" s="59"/>
      <c r="R944" s="59"/>
      <c r="S944" s="59"/>
      <c r="T944" s="59"/>
      <c r="U944" s="59"/>
      <c r="V944" s="59"/>
      <c r="W944" s="59"/>
      <c r="X944" s="59"/>
      <c r="Y944" s="59"/>
      <c r="Z944" s="59"/>
    </row>
    <row r="945" spans="1:26" ht="15.75" customHeight="1">
      <c r="A945" s="59"/>
      <c r="B945" s="59"/>
      <c r="C945" s="59"/>
      <c r="D945" s="59"/>
      <c r="E945" s="59"/>
      <c r="F945" s="59"/>
      <c r="G945" s="59"/>
      <c r="H945" s="59"/>
      <c r="I945" s="59"/>
      <c r="J945" s="59"/>
      <c r="K945" s="59"/>
      <c r="L945" s="59"/>
      <c r="M945" s="59"/>
      <c r="N945" s="59"/>
      <c r="O945" s="59"/>
      <c r="P945" s="59"/>
      <c r="Q945" s="59"/>
      <c r="R945" s="59"/>
      <c r="S945" s="59"/>
      <c r="T945" s="59"/>
      <c r="U945" s="59"/>
      <c r="V945" s="59"/>
      <c r="W945" s="59"/>
      <c r="X945" s="59"/>
      <c r="Y945" s="59"/>
      <c r="Z945" s="59"/>
    </row>
    <row r="946" spans="1:26" ht="15.75" customHeight="1">
      <c r="A946" s="59"/>
      <c r="B946" s="59"/>
      <c r="C946" s="59"/>
      <c r="D946" s="59"/>
      <c r="E946" s="59"/>
      <c r="F946" s="59"/>
      <c r="G946" s="59"/>
      <c r="H946" s="59"/>
      <c r="I946" s="59"/>
      <c r="J946" s="59"/>
      <c r="K946" s="59"/>
      <c r="L946" s="59"/>
      <c r="M946" s="59"/>
      <c r="N946" s="59"/>
      <c r="O946" s="59"/>
      <c r="P946" s="59"/>
      <c r="Q946" s="59"/>
      <c r="R946" s="59"/>
      <c r="S946" s="59"/>
      <c r="T946" s="59"/>
      <c r="U946" s="59"/>
      <c r="V946" s="59"/>
      <c r="W946" s="59"/>
      <c r="X946" s="59"/>
      <c r="Y946" s="59"/>
      <c r="Z946" s="59"/>
    </row>
    <row r="947" spans="1:26" ht="15.75" customHeight="1">
      <c r="A947" s="59"/>
      <c r="B947" s="59"/>
      <c r="C947" s="59"/>
      <c r="D947" s="59"/>
      <c r="E947" s="59"/>
      <c r="F947" s="59"/>
      <c r="G947" s="59"/>
      <c r="H947" s="59"/>
      <c r="I947" s="59"/>
      <c r="J947" s="59"/>
      <c r="K947" s="59"/>
      <c r="L947" s="59"/>
      <c r="M947" s="59"/>
      <c r="N947" s="59"/>
      <c r="O947" s="59"/>
      <c r="P947" s="59"/>
      <c r="Q947" s="59"/>
      <c r="R947" s="59"/>
      <c r="S947" s="59"/>
      <c r="T947" s="59"/>
      <c r="U947" s="59"/>
      <c r="V947" s="59"/>
      <c r="W947" s="59"/>
      <c r="X947" s="59"/>
      <c r="Y947" s="59"/>
      <c r="Z947" s="59"/>
    </row>
    <row r="948" spans="1:26" ht="15.75" customHeight="1">
      <c r="A948" s="59"/>
      <c r="B948" s="59"/>
      <c r="C948" s="59"/>
      <c r="D948" s="59"/>
      <c r="E948" s="59"/>
      <c r="F948" s="59"/>
      <c r="G948" s="59"/>
      <c r="H948" s="59"/>
      <c r="I948" s="59"/>
      <c r="J948" s="59"/>
      <c r="K948" s="59"/>
      <c r="L948" s="59"/>
      <c r="M948" s="59"/>
      <c r="N948" s="59"/>
      <c r="O948" s="59"/>
      <c r="P948" s="59"/>
      <c r="Q948" s="59"/>
      <c r="R948" s="59"/>
      <c r="S948" s="59"/>
      <c r="T948" s="59"/>
      <c r="U948" s="59"/>
      <c r="V948" s="59"/>
      <c r="W948" s="59"/>
      <c r="X948" s="59"/>
      <c r="Y948" s="59"/>
      <c r="Z948" s="59"/>
    </row>
    <row r="949" spans="1:26" ht="15.75" customHeight="1">
      <c r="A949" s="59"/>
      <c r="B949" s="59"/>
      <c r="C949" s="59"/>
      <c r="D949" s="59"/>
      <c r="E949" s="59"/>
      <c r="F949" s="59"/>
      <c r="G949" s="59"/>
      <c r="H949" s="59"/>
      <c r="I949" s="59"/>
      <c r="J949" s="59"/>
      <c r="K949" s="59"/>
      <c r="L949" s="59"/>
      <c r="M949" s="59"/>
      <c r="N949" s="59"/>
      <c r="O949" s="59"/>
      <c r="P949" s="59"/>
      <c r="Q949" s="59"/>
      <c r="R949" s="59"/>
      <c r="S949" s="59"/>
      <c r="T949" s="59"/>
      <c r="U949" s="59"/>
      <c r="V949" s="59"/>
      <c r="W949" s="59"/>
      <c r="X949" s="59"/>
      <c r="Y949" s="59"/>
      <c r="Z949" s="59"/>
    </row>
    <row r="950" spans="1:26" ht="15.75" customHeight="1">
      <c r="A950" s="59"/>
      <c r="B950" s="59"/>
      <c r="C950" s="59"/>
      <c r="D950" s="59"/>
      <c r="E950" s="59"/>
      <c r="F950" s="59"/>
      <c r="G950" s="59"/>
      <c r="H950" s="59"/>
      <c r="I950" s="59"/>
      <c r="J950" s="59"/>
      <c r="K950" s="59"/>
      <c r="L950" s="59"/>
      <c r="M950" s="59"/>
      <c r="N950" s="59"/>
      <c r="O950" s="59"/>
      <c r="P950" s="59"/>
      <c r="Q950" s="59"/>
      <c r="R950" s="59"/>
      <c r="S950" s="59"/>
      <c r="T950" s="59"/>
      <c r="U950" s="59"/>
      <c r="V950" s="59"/>
      <c r="W950" s="59"/>
      <c r="X950" s="59"/>
      <c r="Y950" s="59"/>
      <c r="Z950" s="59"/>
    </row>
    <row r="951" spans="1:26" ht="15.75" customHeight="1">
      <c r="A951" s="59"/>
      <c r="B951" s="59"/>
      <c r="C951" s="59"/>
      <c r="D951" s="59"/>
      <c r="E951" s="59"/>
      <c r="F951" s="59"/>
      <c r="G951" s="59"/>
      <c r="H951" s="59"/>
      <c r="I951" s="59"/>
      <c r="J951" s="59"/>
      <c r="K951" s="59"/>
      <c r="L951" s="59"/>
      <c r="M951" s="59"/>
      <c r="N951" s="59"/>
      <c r="O951" s="59"/>
      <c r="P951" s="59"/>
      <c r="Q951" s="59"/>
      <c r="R951" s="59"/>
      <c r="S951" s="59"/>
      <c r="T951" s="59"/>
      <c r="U951" s="59"/>
      <c r="V951" s="59"/>
      <c r="W951" s="59"/>
      <c r="X951" s="59"/>
      <c r="Y951" s="59"/>
      <c r="Z951" s="59"/>
    </row>
    <row r="952" spans="1:26" ht="15.75" customHeight="1">
      <c r="A952" s="59"/>
      <c r="B952" s="59"/>
      <c r="C952" s="59"/>
      <c r="D952" s="59"/>
      <c r="E952" s="59"/>
      <c r="F952" s="59"/>
      <c r="G952" s="59"/>
      <c r="H952" s="59"/>
      <c r="I952" s="59"/>
      <c r="J952" s="59"/>
      <c r="K952" s="59"/>
      <c r="L952" s="59"/>
      <c r="M952" s="59"/>
      <c r="N952" s="59"/>
      <c r="O952" s="59"/>
      <c r="P952" s="59"/>
      <c r="Q952" s="59"/>
      <c r="R952" s="59"/>
      <c r="S952" s="59"/>
      <c r="T952" s="59"/>
      <c r="U952" s="59"/>
      <c r="V952" s="59"/>
      <c r="W952" s="59"/>
      <c r="X952" s="59"/>
      <c r="Y952" s="59"/>
      <c r="Z952" s="59"/>
    </row>
    <row r="953" spans="1:26" ht="15.75" customHeight="1">
      <c r="A953" s="59"/>
      <c r="B953" s="59"/>
      <c r="C953" s="59"/>
      <c r="D953" s="59"/>
      <c r="E953" s="59"/>
      <c r="F953" s="59"/>
      <c r="G953" s="59"/>
      <c r="H953" s="59"/>
      <c r="I953" s="59"/>
      <c r="J953" s="59"/>
      <c r="K953" s="59"/>
      <c r="L953" s="59"/>
      <c r="M953" s="59"/>
      <c r="N953" s="59"/>
      <c r="O953" s="59"/>
      <c r="P953" s="59"/>
      <c r="Q953" s="59"/>
      <c r="R953" s="59"/>
      <c r="S953" s="59"/>
      <c r="T953" s="59"/>
      <c r="U953" s="59"/>
      <c r="V953" s="59"/>
      <c r="W953" s="59"/>
      <c r="X953" s="59"/>
      <c r="Y953" s="59"/>
      <c r="Z953" s="59"/>
    </row>
    <row r="954" spans="1:26" ht="15.75" customHeight="1">
      <c r="A954" s="59"/>
      <c r="B954" s="59"/>
      <c r="C954" s="59"/>
      <c r="D954" s="59"/>
      <c r="E954" s="59"/>
      <c r="F954" s="59"/>
      <c r="G954" s="59"/>
      <c r="H954" s="59"/>
      <c r="I954" s="59"/>
      <c r="J954" s="59"/>
      <c r="K954" s="59"/>
      <c r="L954" s="59"/>
      <c r="M954" s="59"/>
      <c r="N954" s="59"/>
      <c r="O954" s="59"/>
      <c r="P954" s="59"/>
      <c r="Q954" s="59"/>
      <c r="R954" s="59"/>
      <c r="S954" s="59"/>
      <c r="T954" s="59"/>
      <c r="U954" s="59"/>
      <c r="V954" s="59"/>
      <c r="W954" s="59"/>
      <c r="X954" s="59"/>
      <c r="Y954" s="59"/>
      <c r="Z954" s="59"/>
    </row>
    <row r="955" spans="1:26" ht="15.75" customHeight="1">
      <c r="A955" s="59"/>
      <c r="B955" s="59"/>
      <c r="C955" s="59"/>
      <c r="D955" s="59"/>
      <c r="E955" s="59"/>
      <c r="F955" s="59"/>
      <c r="G955" s="59"/>
      <c r="H955" s="59"/>
      <c r="I955" s="59"/>
      <c r="J955" s="59"/>
      <c r="K955" s="59"/>
      <c r="L955" s="59"/>
      <c r="M955" s="59"/>
      <c r="N955" s="59"/>
      <c r="O955" s="59"/>
      <c r="P955" s="59"/>
      <c r="Q955" s="59"/>
      <c r="R955" s="59"/>
      <c r="S955" s="59"/>
      <c r="T955" s="59"/>
      <c r="U955" s="59"/>
      <c r="V955" s="59"/>
      <c r="W955" s="59"/>
      <c r="X955" s="59"/>
      <c r="Y955" s="59"/>
      <c r="Z955" s="59"/>
    </row>
    <row r="956" spans="1:26" ht="15.75" customHeight="1">
      <c r="A956" s="59"/>
      <c r="B956" s="59"/>
      <c r="C956" s="59"/>
      <c r="D956" s="59"/>
      <c r="E956" s="59"/>
      <c r="F956" s="59"/>
      <c r="G956" s="59"/>
      <c r="H956" s="59"/>
      <c r="I956" s="59"/>
      <c r="J956" s="59"/>
      <c r="K956" s="59"/>
      <c r="L956" s="59"/>
      <c r="M956" s="59"/>
      <c r="N956" s="59"/>
      <c r="O956" s="59"/>
      <c r="P956" s="59"/>
      <c r="Q956" s="59"/>
      <c r="R956" s="59"/>
      <c r="S956" s="59"/>
      <c r="T956" s="59"/>
      <c r="U956" s="59"/>
      <c r="V956" s="59"/>
      <c r="W956" s="59"/>
      <c r="X956" s="59"/>
      <c r="Y956" s="59"/>
      <c r="Z956" s="59"/>
    </row>
    <row r="957" spans="1:26" ht="15.75" customHeight="1">
      <c r="A957" s="59"/>
      <c r="B957" s="59"/>
      <c r="C957" s="59"/>
      <c r="D957" s="59"/>
      <c r="E957" s="59"/>
      <c r="F957" s="59"/>
      <c r="G957" s="59"/>
      <c r="H957" s="59"/>
      <c r="I957" s="59"/>
      <c r="J957" s="59"/>
      <c r="K957" s="59"/>
      <c r="L957" s="59"/>
      <c r="M957" s="59"/>
      <c r="N957" s="59"/>
      <c r="O957" s="59"/>
      <c r="P957" s="59"/>
      <c r="Q957" s="59"/>
      <c r="R957" s="59"/>
      <c r="S957" s="59"/>
      <c r="T957" s="59"/>
      <c r="U957" s="59"/>
      <c r="V957" s="59"/>
      <c r="W957" s="59"/>
      <c r="X957" s="59"/>
      <c r="Y957" s="59"/>
      <c r="Z957" s="59"/>
    </row>
    <row r="958" spans="1:26" ht="15.75" customHeight="1">
      <c r="A958" s="59"/>
      <c r="B958" s="59"/>
      <c r="C958" s="59"/>
      <c r="D958" s="59"/>
      <c r="E958" s="59"/>
      <c r="F958" s="59"/>
      <c r="G958" s="59"/>
      <c r="H958" s="59"/>
      <c r="I958" s="59"/>
      <c r="J958" s="59"/>
      <c r="K958" s="59"/>
      <c r="L958" s="59"/>
      <c r="M958" s="59"/>
      <c r="N958" s="59"/>
      <c r="O958" s="59"/>
      <c r="P958" s="59"/>
      <c r="Q958" s="59"/>
      <c r="R958" s="59"/>
      <c r="S958" s="59"/>
      <c r="T958" s="59"/>
      <c r="U958" s="59"/>
      <c r="V958" s="59"/>
      <c r="W958" s="59"/>
      <c r="X958" s="59"/>
      <c r="Y958" s="59"/>
      <c r="Z958" s="59"/>
    </row>
    <row r="959" spans="1:26" ht="15.75" customHeight="1">
      <c r="A959" s="59"/>
      <c r="B959" s="59"/>
      <c r="C959" s="59"/>
      <c r="D959" s="59"/>
      <c r="E959" s="59"/>
      <c r="F959" s="59"/>
      <c r="G959" s="59"/>
      <c r="H959" s="59"/>
      <c r="I959" s="59"/>
      <c r="J959" s="59"/>
      <c r="K959" s="59"/>
      <c r="L959" s="59"/>
      <c r="M959" s="59"/>
      <c r="N959" s="59"/>
      <c r="O959" s="59"/>
      <c r="P959" s="59"/>
      <c r="Q959" s="59"/>
      <c r="R959" s="59"/>
      <c r="S959" s="59"/>
      <c r="T959" s="59"/>
      <c r="U959" s="59"/>
      <c r="V959" s="59"/>
      <c r="W959" s="59"/>
      <c r="X959" s="59"/>
      <c r="Y959" s="59"/>
      <c r="Z959" s="59"/>
    </row>
    <row r="960" spans="1:26" ht="15.75" customHeight="1">
      <c r="A960" s="59"/>
      <c r="B960" s="59"/>
      <c r="C960" s="59"/>
      <c r="D960" s="59"/>
      <c r="E960" s="59"/>
      <c r="F960" s="59"/>
      <c r="G960" s="59"/>
      <c r="H960" s="59"/>
      <c r="I960" s="59"/>
      <c r="J960" s="59"/>
      <c r="K960" s="59"/>
      <c r="L960" s="59"/>
      <c r="M960" s="59"/>
      <c r="N960" s="59"/>
      <c r="O960" s="59"/>
      <c r="P960" s="59"/>
      <c r="Q960" s="59"/>
      <c r="R960" s="59"/>
      <c r="S960" s="59"/>
      <c r="T960" s="59"/>
      <c r="U960" s="59"/>
      <c r="V960" s="59"/>
      <c r="W960" s="59"/>
      <c r="X960" s="59"/>
      <c r="Y960" s="59"/>
      <c r="Z960" s="59"/>
    </row>
    <row r="961" spans="1:26" ht="15.75" customHeight="1">
      <c r="A961" s="59"/>
      <c r="B961" s="59"/>
      <c r="C961" s="59"/>
      <c r="D961" s="59"/>
      <c r="E961" s="59"/>
      <c r="F961" s="59"/>
      <c r="G961" s="59"/>
      <c r="H961" s="59"/>
      <c r="I961" s="59"/>
      <c r="J961" s="59"/>
      <c r="K961" s="59"/>
      <c r="L961" s="59"/>
      <c r="M961" s="59"/>
      <c r="N961" s="59"/>
      <c r="O961" s="59"/>
      <c r="P961" s="59"/>
      <c r="Q961" s="59"/>
      <c r="R961" s="59"/>
      <c r="S961" s="59"/>
      <c r="T961" s="59"/>
      <c r="U961" s="59"/>
      <c r="V961" s="59"/>
      <c r="W961" s="59"/>
      <c r="X961" s="59"/>
      <c r="Y961" s="59"/>
      <c r="Z961" s="59"/>
    </row>
    <row r="962" spans="1:26" ht="15.75" customHeight="1">
      <c r="A962" s="59"/>
      <c r="B962" s="59"/>
      <c r="C962" s="59"/>
      <c r="D962" s="59"/>
      <c r="E962" s="59"/>
      <c r="F962" s="59"/>
      <c r="G962" s="59"/>
      <c r="H962" s="59"/>
      <c r="I962" s="59"/>
      <c r="J962" s="59"/>
      <c r="K962" s="59"/>
      <c r="L962" s="59"/>
      <c r="M962" s="59"/>
      <c r="N962" s="59"/>
      <c r="O962" s="59"/>
      <c r="P962" s="59"/>
      <c r="Q962" s="59"/>
      <c r="R962" s="59"/>
      <c r="S962" s="59"/>
      <c r="T962" s="59"/>
      <c r="U962" s="59"/>
      <c r="V962" s="59"/>
      <c r="W962" s="59"/>
      <c r="X962" s="59"/>
      <c r="Y962" s="59"/>
      <c r="Z962" s="59"/>
    </row>
    <row r="963" spans="1:26" ht="15.75" customHeight="1">
      <c r="A963" s="59"/>
      <c r="B963" s="59"/>
      <c r="C963" s="59"/>
      <c r="D963" s="59"/>
      <c r="E963" s="59"/>
      <c r="F963" s="59"/>
      <c r="G963" s="59"/>
      <c r="H963" s="59"/>
      <c r="I963" s="59"/>
      <c r="J963" s="59"/>
      <c r="K963" s="59"/>
      <c r="L963" s="59"/>
      <c r="M963" s="59"/>
      <c r="N963" s="59"/>
      <c r="O963" s="59"/>
      <c r="P963" s="59"/>
      <c r="Q963" s="59"/>
      <c r="R963" s="59"/>
      <c r="S963" s="59"/>
      <c r="T963" s="59"/>
      <c r="U963" s="59"/>
      <c r="V963" s="59"/>
      <c r="W963" s="59"/>
      <c r="X963" s="59"/>
      <c r="Y963" s="59"/>
      <c r="Z963" s="59"/>
    </row>
    <row r="964" spans="1:26" ht="15.75" customHeight="1">
      <c r="A964" s="59"/>
      <c r="B964" s="59"/>
      <c r="C964" s="59"/>
      <c r="D964" s="59"/>
      <c r="E964" s="59"/>
      <c r="F964" s="59"/>
      <c r="G964" s="59"/>
      <c r="H964" s="59"/>
      <c r="I964" s="59"/>
      <c r="J964" s="59"/>
      <c r="K964" s="59"/>
      <c r="L964" s="59"/>
      <c r="M964" s="59"/>
      <c r="N964" s="59"/>
      <c r="O964" s="59"/>
      <c r="P964" s="59"/>
      <c r="Q964" s="59"/>
      <c r="R964" s="59"/>
      <c r="S964" s="59"/>
      <c r="T964" s="59"/>
      <c r="U964" s="59"/>
      <c r="V964" s="59"/>
      <c r="W964" s="59"/>
      <c r="X964" s="59"/>
      <c r="Y964" s="59"/>
      <c r="Z964" s="59"/>
    </row>
    <row r="965" spans="1:26" ht="15.75" customHeight="1">
      <c r="A965" s="59"/>
      <c r="B965" s="59"/>
      <c r="C965" s="59"/>
      <c r="D965" s="59"/>
      <c r="E965" s="59"/>
      <c r="F965" s="59"/>
      <c r="G965" s="59"/>
      <c r="H965" s="59"/>
      <c r="I965" s="59"/>
      <c r="J965" s="59"/>
      <c r="K965" s="59"/>
      <c r="L965" s="59"/>
      <c r="M965" s="59"/>
      <c r="N965" s="59"/>
      <c r="O965" s="59"/>
      <c r="P965" s="59"/>
      <c r="Q965" s="59"/>
      <c r="R965" s="59"/>
      <c r="S965" s="59"/>
      <c r="T965" s="59"/>
      <c r="U965" s="59"/>
      <c r="V965" s="59"/>
      <c r="W965" s="59"/>
      <c r="X965" s="59"/>
      <c r="Y965" s="59"/>
      <c r="Z965" s="59"/>
    </row>
    <row r="966" spans="1:26" ht="15.75" customHeight="1">
      <c r="A966" s="59"/>
      <c r="B966" s="59"/>
      <c r="C966" s="59"/>
      <c r="D966" s="59"/>
      <c r="E966" s="59"/>
      <c r="F966" s="59"/>
      <c r="G966" s="59"/>
      <c r="H966" s="59"/>
      <c r="I966" s="59"/>
      <c r="J966" s="59"/>
      <c r="K966" s="59"/>
      <c r="L966" s="59"/>
      <c r="M966" s="59"/>
      <c r="N966" s="59"/>
      <c r="O966" s="59"/>
      <c r="P966" s="59"/>
      <c r="Q966" s="59"/>
      <c r="R966" s="59"/>
      <c r="S966" s="59"/>
      <c r="T966" s="59"/>
      <c r="U966" s="59"/>
      <c r="V966" s="59"/>
      <c r="W966" s="59"/>
      <c r="X966" s="59"/>
      <c r="Y966" s="59"/>
      <c r="Z966" s="59"/>
    </row>
    <row r="967" spans="1:26" ht="15.75" customHeight="1">
      <c r="A967" s="59"/>
      <c r="B967" s="59"/>
      <c r="C967" s="59"/>
      <c r="D967" s="59"/>
      <c r="E967" s="59"/>
      <c r="F967" s="59"/>
      <c r="G967" s="59"/>
      <c r="H967" s="59"/>
      <c r="I967" s="59"/>
      <c r="J967" s="59"/>
      <c r="K967" s="59"/>
      <c r="L967" s="59"/>
      <c r="M967" s="59"/>
      <c r="N967" s="59"/>
      <c r="O967" s="59"/>
      <c r="P967" s="59"/>
      <c r="Q967" s="59"/>
      <c r="R967" s="59"/>
      <c r="S967" s="59"/>
      <c r="T967" s="59"/>
      <c r="U967" s="59"/>
      <c r="V967" s="59"/>
      <c r="W967" s="59"/>
      <c r="X967" s="59"/>
      <c r="Y967" s="59"/>
      <c r="Z967" s="59"/>
    </row>
    <row r="968" spans="1:26" ht="15.75" customHeight="1">
      <c r="A968" s="59"/>
      <c r="B968" s="59"/>
      <c r="C968" s="59"/>
      <c r="D968" s="59"/>
      <c r="E968" s="59"/>
      <c r="F968" s="59"/>
      <c r="G968" s="59"/>
      <c r="H968" s="59"/>
      <c r="I968" s="59"/>
      <c r="J968" s="59"/>
      <c r="K968" s="59"/>
      <c r="L968" s="59"/>
      <c r="M968" s="59"/>
      <c r="N968" s="59"/>
      <c r="O968" s="59"/>
      <c r="P968" s="59"/>
      <c r="Q968" s="59"/>
      <c r="R968" s="59"/>
      <c r="S968" s="59"/>
      <c r="T968" s="59"/>
      <c r="U968" s="59"/>
      <c r="V968" s="59"/>
      <c r="W968" s="59"/>
      <c r="X968" s="59"/>
      <c r="Y968" s="59"/>
      <c r="Z968" s="59"/>
    </row>
    <row r="969" spans="1:26" ht="15.75" customHeight="1">
      <c r="A969" s="59"/>
      <c r="B969" s="59"/>
      <c r="C969" s="59"/>
      <c r="D969" s="59"/>
      <c r="E969" s="59"/>
      <c r="F969" s="59"/>
      <c r="G969" s="59"/>
      <c r="H969" s="59"/>
      <c r="I969" s="59"/>
      <c r="J969" s="59"/>
      <c r="K969" s="59"/>
      <c r="L969" s="59"/>
      <c r="M969" s="59"/>
      <c r="N969" s="59"/>
      <c r="O969" s="59"/>
      <c r="P969" s="59"/>
      <c r="Q969" s="59"/>
      <c r="R969" s="59"/>
      <c r="S969" s="59"/>
      <c r="T969" s="59"/>
      <c r="U969" s="59"/>
      <c r="V969" s="59"/>
      <c r="W969" s="59"/>
      <c r="X969" s="59"/>
      <c r="Y969" s="59"/>
      <c r="Z969" s="59"/>
    </row>
    <row r="970" spans="1:26" ht="15.75" customHeight="1">
      <c r="A970" s="59"/>
      <c r="B970" s="59"/>
      <c r="C970" s="59"/>
      <c r="D970" s="59"/>
      <c r="E970" s="59"/>
      <c r="F970" s="59"/>
      <c r="G970" s="59"/>
      <c r="H970" s="59"/>
      <c r="I970" s="59"/>
      <c r="J970" s="59"/>
      <c r="K970" s="59"/>
      <c r="L970" s="59"/>
      <c r="M970" s="59"/>
      <c r="N970" s="59"/>
      <c r="O970" s="59"/>
      <c r="P970" s="59"/>
      <c r="Q970" s="59"/>
      <c r="R970" s="59"/>
      <c r="S970" s="59"/>
      <c r="T970" s="59"/>
      <c r="U970" s="59"/>
      <c r="V970" s="59"/>
      <c r="W970" s="59"/>
      <c r="X970" s="59"/>
      <c r="Y970" s="59"/>
      <c r="Z970" s="59"/>
    </row>
    <row r="971" spans="1:26" ht="15.75" customHeight="1">
      <c r="A971" s="59"/>
      <c r="B971" s="59"/>
      <c r="C971" s="59"/>
      <c r="D971" s="59"/>
      <c r="E971" s="59"/>
      <c r="F971" s="59"/>
      <c r="G971" s="59"/>
      <c r="H971" s="59"/>
      <c r="I971" s="59"/>
      <c r="J971" s="59"/>
      <c r="K971" s="59"/>
      <c r="L971" s="59"/>
      <c r="M971" s="59"/>
      <c r="N971" s="59"/>
      <c r="O971" s="59"/>
      <c r="P971" s="59"/>
      <c r="Q971" s="59"/>
      <c r="R971" s="59"/>
      <c r="S971" s="59"/>
      <c r="T971" s="59"/>
      <c r="U971" s="59"/>
      <c r="V971" s="59"/>
      <c r="W971" s="59"/>
      <c r="X971" s="59"/>
      <c r="Y971" s="59"/>
      <c r="Z971" s="59"/>
    </row>
    <row r="972" spans="1:26" ht="15.75" customHeight="1">
      <c r="A972" s="59"/>
      <c r="B972" s="59"/>
      <c r="C972" s="59"/>
      <c r="D972" s="59"/>
      <c r="E972" s="59"/>
      <c r="F972" s="59"/>
      <c r="G972" s="59"/>
      <c r="H972" s="59"/>
      <c r="I972" s="59"/>
      <c r="J972" s="59"/>
      <c r="K972" s="59"/>
      <c r="L972" s="59"/>
      <c r="M972" s="59"/>
      <c r="N972" s="59"/>
      <c r="O972" s="59"/>
      <c r="P972" s="59"/>
      <c r="Q972" s="59"/>
      <c r="R972" s="59"/>
      <c r="S972" s="59"/>
      <c r="T972" s="59"/>
      <c r="U972" s="59"/>
      <c r="V972" s="59"/>
      <c r="W972" s="59"/>
      <c r="X972" s="59"/>
      <c r="Y972" s="59"/>
      <c r="Z972" s="59"/>
    </row>
    <row r="973" spans="1:26" ht="15.75" customHeight="1">
      <c r="A973" s="59"/>
      <c r="B973" s="59"/>
      <c r="C973" s="59"/>
      <c r="D973" s="59"/>
      <c r="E973" s="59"/>
      <c r="F973" s="59"/>
      <c r="G973" s="59"/>
      <c r="H973" s="59"/>
      <c r="I973" s="59"/>
      <c r="J973" s="59"/>
      <c r="K973" s="59"/>
      <c r="L973" s="59"/>
      <c r="M973" s="59"/>
      <c r="N973" s="59"/>
      <c r="O973" s="59"/>
      <c r="P973" s="59"/>
      <c r="Q973" s="59"/>
      <c r="R973" s="59"/>
      <c r="S973" s="59"/>
      <c r="T973" s="59"/>
      <c r="U973" s="59"/>
      <c r="V973" s="59"/>
      <c r="W973" s="59"/>
      <c r="X973" s="59"/>
      <c r="Y973" s="59"/>
      <c r="Z973" s="59"/>
    </row>
    <row r="974" spans="1:26" ht="15.75" customHeight="1">
      <c r="A974" s="59"/>
      <c r="B974" s="59"/>
      <c r="C974" s="59"/>
      <c r="D974" s="59"/>
      <c r="E974" s="59"/>
      <c r="F974" s="59"/>
      <c r="G974" s="59"/>
      <c r="H974" s="59"/>
      <c r="I974" s="59"/>
      <c r="J974" s="59"/>
      <c r="K974" s="59"/>
      <c r="L974" s="59"/>
      <c r="M974" s="59"/>
      <c r="N974" s="59"/>
      <c r="O974" s="59"/>
      <c r="P974" s="59"/>
      <c r="Q974" s="59"/>
      <c r="R974" s="59"/>
      <c r="S974" s="59"/>
      <c r="T974" s="59"/>
      <c r="U974" s="59"/>
      <c r="V974" s="59"/>
      <c r="W974" s="59"/>
      <c r="X974" s="59"/>
      <c r="Y974" s="59"/>
      <c r="Z974" s="59"/>
    </row>
    <row r="975" spans="1:26" ht="15.75" customHeight="1">
      <c r="A975" s="59"/>
      <c r="B975" s="59"/>
      <c r="C975" s="59"/>
      <c r="D975" s="59"/>
      <c r="E975" s="59"/>
      <c r="F975" s="59"/>
      <c r="G975" s="59"/>
      <c r="H975" s="59"/>
      <c r="I975" s="59"/>
      <c r="J975" s="59"/>
      <c r="K975" s="59"/>
      <c r="L975" s="59"/>
      <c r="M975" s="59"/>
      <c r="N975" s="59"/>
      <c r="O975" s="59"/>
      <c r="P975" s="59"/>
      <c r="Q975" s="59"/>
      <c r="R975" s="59"/>
      <c r="S975" s="59"/>
      <c r="T975" s="59"/>
      <c r="U975" s="59"/>
      <c r="V975" s="59"/>
      <c r="W975" s="59"/>
      <c r="X975" s="59"/>
      <c r="Y975" s="59"/>
      <c r="Z975" s="59"/>
    </row>
    <row r="976" spans="1:26" ht="15.75" customHeight="1">
      <c r="A976" s="59"/>
      <c r="B976" s="59"/>
      <c r="C976" s="59"/>
      <c r="D976" s="59"/>
      <c r="E976" s="59"/>
      <c r="F976" s="59"/>
      <c r="G976" s="59"/>
      <c r="H976" s="59"/>
      <c r="I976" s="59"/>
      <c r="J976" s="59"/>
      <c r="K976" s="59"/>
      <c r="L976" s="59"/>
      <c r="M976" s="59"/>
      <c r="N976" s="59"/>
      <c r="O976" s="59"/>
      <c r="P976" s="59"/>
      <c r="Q976" s="59"/>
      <c r="R976" s="59"/>
      <c r="S976" s="59"/>
      <c r="T976" s="59"/>
      <c r="U976" s="59"/>
      <c r="V976" s="59"/>
      <c r="W976" s="59"/>
      <c r="X976" s="59"/>
      <c r="Y976" s="59"/>
      <c r="Z976" s="59"/>
    </row>
    <row r="977" spans="1:26" ht="15.75" customHeight="1">
      <c r="A977" s="59"/>
      <c r="B977" s="59"/>
      <c r="C977" s="59"/>
      <c r="D977" s="59"/>
      <c r="E977" s="59"/>
      <c r="F977" s="59"/>
      <c r="G977" s="59"/>
      <c r="H977" s="59"/>
      <c r="I977" s="59"/>
      <c r="J977" s="59"/>
      <c r="K977" s="59"/>
      <c r="L977" s="59"/>
      <c r="M977" s="59"/>
      <c r="N977" s="59"/>
      <c r="O977" s="59"/>
      <c r="P977" s="59"/>
      <c r="Q977" s="59"/>
      <c r="R977" s="59"/>
      <c r="S977" s="59"/>
      <c r="T977" s="59"/>
      <c r="U977" s="59"/>
      <c r="V977" s="59"/>
      <c r="W977" s="59"/>
      <c r="X977" s="59"/>
      <c r="Y977" s="59"/>
      <c r="Z977" s="59"/>
    </row>
    <row r="978" spans="1:26" ht="15.75" customHeight="1">
      <c r="A978" s="59"/>
      <c r="B978" s="59"/>
      <c r="C978" s="59"/>
      <c r="D978" s="59"/>
      <c r="E978" s="59"/>
      <c r="F978" s="59"/>
      <c r="G978" s="59"/>
      <c r="H978" s="59"/>
      <c r="I978" s="59"/>
      <c r="J978" s="59"/>
      <c r="K978" s="59"/>
      <c r="L978" s="59"/>
      <c r="M978" s="59"/>
      <c r="N978" s="59"/>
      <c r="O978" s="59"/>
      <c r="P978" s="59"/>
      <c r="Q978" s="59"/>
      <c r="R978" s="59"/>
      <c r="S978" s="59"/>
      <c r="T978" s="59"/>
      <c r="U978" s="59"/>
      <c r="V978" s="59"/>
      <c r="W978" s="59"/>
      <c r="X978" s="59"/>
      <c r="Y978" s="59"/>
      <c r="Z978" s="59"/>
    </row>
    <row r="979" spans="1:26" ht="15.75" customHeight="1">
      <c r="A979" s="59"/>
      <c r="B979" s="59"/>
      <c r="C979" s="59"/>
      <c r="D979" s="59"/>
      <c r="E979" s="59"/>
      <c r="F979" s="59"/>
      <c r="G979" s="59"/>
      <c r="H979" s="59"/>
      <c r="I979" s="59"/>
      <c r="J979" s="59"/>
      <c r="K979" s="59"/>
      <c r="L979" s="59"/>
      <c r="M979" s="59"/>
      <c r="N979" s="59"/>
      <c r="O979" s="59"/>
      <c r="P979" s="59"/>
      <c r="Q979" s="59"/>
      <c r="R979" s="59"/>
      <c r="S979" s="59"/>
      <c r="T979" s="59"/>
      <c r="U979" s="59"/>
      <c r="V979" s="59"/>
      <c r="W979" s="59"/>
      <c r="X979" s="59"/>
      <c r="Y979" s="59"/>
      <c r="Z979" s="59"/>
    </row>
    <row r="980" spans="1:26" ht="15.75" customHeight="1">
      <c r="A980" s="59"/>
      <c r="B980" s="59"/>
      <c r="C980" s="59"/>
      <c r="D980" s="59"/>
      <c r="E980" s="59"/>
      <c r="F980" s="59"/>
      <c r="G980" s="59"/>
      <c r="H980" s="59"/>
      <c r="I980" s="59"/>
      <c r="J980" s="59"/>
      <c r="K980" s="59"/>
      <c r="L980" s="59"/>
      <c r="M980" s="59"/>
      <c r="N980" s="59"/>
      <c r="O980" s="59"/>
      <c r="P980" s="59"/>
      <c r="Q980" s="59"/>
      <c r="R980" s="59"/>
      <c r="S980" s="59"/>
      <c r="T980" s="59"/>
      <c r="U980" s="59"/>
      <c r="V980" s="59"/>
      <c r="W980" s="59"/>
      <c r="X980" s="59"/>
      <c r="Y980" s="59"/>
      <c r="Z980" s="59"/>
    </row>
    <row r="981" spans="1:26" ht="15.75" customHeight="1">
      <c r="A981" s="59"/>
      <c r="B981" s="59"/>
      <c r="C981" s="59"/>
      <c r="D981" s="59"/>
      <c r="E981" s="59"/>
      <c r="F981" s="59"/>
      <c r="G981" s="59"/>
      <c r="H981" s="59"/>
      <c r="I981" s="59"/>
      <c r="J981" s="59"/>
      <c r="K981" s="59"/>
      <c r="L981" s="59"/>
      <c r="M981" s="59"/>
      <c r="N981" s="59"/>
      <c r="O981" s="59"/>
      <c r="P981" s="59"/>
      <c r="Q981" s="59"/>
      <c r="R981" s="59"/>
      <c r="S981" s="59"/>
      <c r="T981" s="59"/>
      <c r="U981" s="59"/>
      <c r="V981" s="59"/>
      <c r="W981" s="59"/>
      <c r="X981" s="59"/>
      <c r="Y981" s="59"/>
      <c r="Z981" s="59"/>
    </row>
    <row r="982" spans="1:26" ht="15.75" customHeight="1">
      <c r="A982" s="59"/>
      <c r="B982" s="59"/>
      <c r="C982" s="59"/>
      <c r="D982" s="59"/>
      <c r="E982" s="59"/>
      <c r="F982" s="59"/>
      <c r="G982" s="59"/>
      <c r="H982" s="59"/>
      <c r="I982" s="59"/>
      <c r="J982" s="59"/>
      <c r="K982" s="59"/>
      <c r="L982" s="59"/>
      <c r="M982" s="59"/>
      <c r="N982" s="59"/>
      <c r="O982" s="59"/>
      <c r="P982" s="59"/>
      <c r="Q982" s="59"/>
      <c r="R982" s="59"/>
      <c r="S982" s="59"/>
      <c r="T982" s="59"/>
      <c r="U982" s="59"/>
      <c r="V982" s="59"/>
      <c r="W982" s="59"/>
      <c r="X982" s="59"/>
      <c r="Y982" s="59"/>
      <c r="Z982" s="59"/>
    </row>
    <row r="983" spans="1:26" ht="15.75" customHeight="1">
      <c r="A983" s="59"/>
      <c r="B983" s="59"/>
      <c r="C983" s="59"/>
      <c r="D983" s="59"/>
      <c r="E983" s="59"/>
      <c r="F983" s="59"/>
      <c r="G983" s="59"/>
      <c r="H983" s="59"/>
      <c r="I983" s="59"/>
      <c r="J983" s="59"/>
      <c r="K983" s="59"/>
      <c r="L983" s="59"/>
      <c r="M983" s="59"/>
      <c r="N983" s="59"/>
      <c r="O983" s="59"/>
      <c r="P983" s="59"/>
      <c r="Q983" s="59"/>
      <c r="R983" s="59"/>
      <c r="S983" s="59"/>
      <c r="T983" s="59"/>
      <c r="U983" s="59"/>
      <c r="V983" s="59"/>
      <c r="W983" s="59"/>
      <c r="X983" s="59"/>
      <c r="Y983" s="59"/>
      <c r="Z983" s="59"/>
    </row>
    <row r="984" spans="1:26" ht="15.75" customHeight="1">
      <c r="A984" s="59"/>
      <c r="B984" s="59"/>
      <c r="C984" s="59"/>
      <c r="D984" s="59"/>
      <c r="E984" s="59"/>
      <c r="F984" s="59"/>
      <c r="G984" s="59"/>
      <c r="H984" s="59"/>
      <c r="I984" s="59"/>
      <c r="J984" s="59"/>
      <c r="K984" s="59"/>
      <c r="L984" s="59"/>
      <c r="M984" s="59"/>
      <c r="N984" s="59"/>
      <c r="O984" s="59"/>
      <c r="P984" s="59"/>
      <c r="Q984" s="59"/>
      <c r="R984" s="59"/>
      <c r="S984" s="59"/>
      <c r="T984" s="59"/>
      <c r="U984" s="59"/>
      <c r="V984" s="59"/>
      <c r="W984" s="59"/>
      <c r="X984" s="59"/>
      <c r="Y984" s="59"/>
      <c r="Z984" s="59"/>
    </row>
    <row r="985" spans="1:26" ht="15.75" customHeight="1">
      <c r="A985" s="59"/>
      <c r="B985" s="59"/>
      <c r="C985" s="59"/>
      <c r="D985" s="59"/>
      <c r="E985" s="59"/>
      <c r="F985" s="59"/>
      <c r="G985" s="59"/>
      <c r="H985" s="59"/>
      <c r="I985" s="59"/>
      <c r="J985" s="59"/>
      <c r="K985" s="59"/>
      <c r="L985" s="59"/>
      <c r="M985" s="59"/>
      <c r="N985" s="59"/>
      <c r="O985" s="59"/>
      <c r="P985" s="59"/>
      <c r="Q985" s="59"/>
      <c r="R985" s="59"/>
      <c r="S985" s="59"/>
      <c r="T985" s="59"/>
      <c r="U985" s="59"/>
      <c r="V985" s="59"/>
      <c r="W985" s="59"/>
      <c r="X985" s="59"/>
      <c r="Y985" s="59"/>
      <c r="Z985" s="59"/>
    </row>
    <row r="986" spans="1:26" ht="15.75" customHeight="1">
      <c r="A986" s="59"/>
      <c r="B986" s="59"/>
      <c r="C986" s="59"/>
      <c r="D986" s="59"/>
      <c r="E986" s="59"/>
      <c r="F986" s="59"/>
      <c r="G986" s="59"/>
      <c r="H986" s="59"/>
      <c r="I986" s="59"/>
      <c r="J986" s="59"/>
      <c r="K986" s="59"/>
      <c r="L986" s="59"/>
      <c r="M986" s="59"/>
      <c r="N986" s="59"/>
      <c r="O986" s="59"/>
      <c r="P986" s="59"/>
      <c r="Q986" s="59"/>
      <c r="R986" s="59"/>
      <c r="S986" s="59"/>
      <c r="T986" s="59"/>
      <c r="U986" s="59"/>
      <c r="V986" s="59"/>
      <c r="W986" s="59"/>
      <c r="X986" s="59"/>
      <c r="Y986" s="59"/>
      <c r="Z986" s="59"/>
    </row>
    <row r="987" spans="1:26" ht="15.75" customHeight="1">
      <c r="A987" s="59"/>
      <c r="B987" s="59"/>
      <c r="C987" s="59"/>
      <c r="D987" s="59"/>
      <c r="E987" s="59"/>
      <c r="F987" s="59"/>
      <c r="G987" s="59"/>
      <c r="H987" s="59"/>
      <c r="I987" s="59"/>
      <c r="J987" s="59"/>
      <c r="K987" s="59"/>
      <c r="L987" s="59"/>
      <c r="M987" s="59"/>
      <c r="N987" s="59"/>
      <c r="O987" s="59"/>
      <c r="P987" s="59"/>
      <c r="Q987" s="59"/>
      <c r="R987" s="59"/>
      <c r="S987" s="59"/>
      <c r="T987" s="59"/>
      <c r="U987" s="59"/>
      <c r="V987" s="59"/>
      <c r="W987" s="59"/>
      <c r="X987" s="59"/>
      <c r="Y987" s="59"/>
      <c r="Z987" s="59"/>
    </row>
    <row r="988" spans="1:26" ht="15.75" customHeight="1">
      <c r="A988" s="59"/>
      <c r="B988" s="59"/>
      <c r="C988" s="59"/>
      <c r="D988" s="59"/>
      <c r="E988" s="59"/>
      <c r="F988" s="59"/>
      <c r="G988" s="59"/>
      <c r="H988" s="59"/>
      <c r="I988" s="59"/>
      <c r="J988" s="59"/>
      <c r="K988" s="59"/>
      <c r="L988" s="59"/>
      <c r="M988" s="59"/>
      <c r="N988" s="59"/>
      <c r="O988" s="59"/>
      <c r="P988" s="59"/>
      <c r="Q988" s="59"/>
      <c r="R988" s="59"/>
      <c r="S988" s="59"/>
      <c r="T988" s="59"/>
      <c r="U988" s="59"/>
      <c r="V988" s="59"/>
      <c r="W988" s="59"/>
      <c r="X988" s="59"/>
      <c r="Y988" s="59"/>
      <c r="Z988" s="59"/>
    </row>
    <row r="989" spans="1:26" ht="15.75" customHeight="1">
      <c r="A989" s="59"/>
      <c r="B989" s="59"/>
      <c r="C989" s="59"/>
      <c r="D989" s="59"/>
      <c r="E989" s="59"/>
      <c r="F989" s="59"/>
      <c r="G989" s="59"/>
      <c r="H989" s="59"/>
      <c r="I989" s="59"/>
      <c r="J989" s="59"/>
      <c r="K989" s="59"/>
      <c r="L989" s="59"/>
      <c r="M989" s="59"/>
      <c r="N989" s="59"/>
      <c r="O989" s="59"/>
      <c r="P989" s="59"/>
      <c r="Q989" s="59"/>
      <c r="R989" s="59"/>
      <c r="S989" s="59"/>
      <c r="T989" s="59"/>
      <c r="U989" s="59"/>
      <c r="V989" s="59"/>
      <c r="W989" s="59"/>
      <c r="X989" s="59"/>
      <c r="Y989" s="59"/>
      <c r="Z989" s="59"/>
    </row>
    <row r="990" spans="1:26" ht="15.75" customHeight="1">
      <c r="A990" s="59"/>
      <c r="B990" s="59"/>
      <c r="C990" s="59"/>
      <c r="D990" s="59"/>
      <c r="E990" s="59"/>
      <c r="F990" s="59"/>
      <c r="G990" s="59"/>
      <c r="H990" s="59"/>
      <c r="I990" s="59"/>
      <c r="J990" s="59"/>
      <c r="K990" s="59"/>
      <c r="L990" s="59"/>
      <c r="M990" s="59"/>
      <c r="N990" s="59"/>
      <c r="O990" s="59"/>
      <c r="P990" s="59"/>
      <c r="Q990" s="59"/>
      <c r="R990" s="59"/>
      <c r="S990" s="59"/>
      <c r="T990" s="59"/>
      <c r="U990" s="59"/>
      <c r="V990" s="59"/>
      <c r="W990" s="59"/>
      <c r="X990" s="59"/>
      <c r="Y990" s="59"/>
      <c r="Z990" s="59"/>
    </row>
    <row r="991" spans="1:26" ht="15.75" customHeight="1">
      <c r="A991" s="59"/>
      <c r="B991" s="59"/>
      <c r="C991" s="59"/>
      <c r="D991" s="59"/>
      <c r="E991" s="59"/>
      <c r="F991" s="59"/>
      <c r="G991" s="59"/>
      <c r="H991" s="59"/>
      <c r="I991" s="59"/>
      <c r="J991" s="59"/>
      <c r="K991" s="59"/>
      <c r="L991" s="59"/>
      <c r="M991" s="59"/>
      <c r="N991" s="59"/>
      <c r="O991" s="59"/>
      <c r="P991" s="59"/>
      <c r="Q991" s="59"/>
      <c r="R991" s="59"/>
      <c r="S991" s="59"/>
      <c r="T991" s="59"/>
      <c r="U991" s="59"/>
      <c r="V991" s="59"/>
      <c r="W991" s="59"/>
      <c r="X991" s="59"/>
      <c r="Y991" s="59"/>
      <c r="Z991" s="59"/>
    </row>
    <row r="992" spans="1:26" ht="15.75" customHeight="1">
      <c r="A992" s="59"/>
      <c r="B992" s="59"/>
      <c r="C992" s="59"/>
      <c r="D992" s="59"/>
      <c r="E992" s="59"/>
      <c r="F992" s="59"/>
      <c r="G992" s="59"/>
      <c r="H992" s="59"/>
      <c r="I992" s="59"/>
      <c r="J992" s="59"/>
      <c r="K992" s="59"/>
      <c r="L992" s="59"/>
      <c r="M992" s="59"/>
      <c r="N992" s="59"/>
      <c r="O992" s="59"/>
      <c r="P992" s="59"/>
      <c r="Q992" s="59"/>
      <c r="R992" s="59"/>
      <c r="S992" s="59"/>
      <c r="T992" s="59"/>
      <c r="U992" s="59"/>
      <c r="V992" s="59"/>
      <c r="W992" s="59"/>
      <c r="X992" s="59"/>
      <c r="Y992" s="59"/>
      <c r="Z992" s="59"/>
    </row>
    <row r="993" spans="1:26" ht="15.75" customHeight="1">
      <c r="A993" s="59"/>
      <c r="B993" s="59"/>
      <c r="C993" s="59"/>
      <c r="D993" s="59"/>
      <c r="E993" s="59"/>
      <c r="F993" s="59"/>
      <c r="G993" s="59"/>
      <c r="H993" s="59"/>
      <c r="I993" s="59"/>
      <c r="J993" s="59"/>
      <c r="K993" s="59"/>
      <c r="L993" s="59"/>
      <c r="M993" s="59"/>
      <c r="N993" s="59"/>
      <c r="O993" s="59"/>
      <c r="P993" s="59"/>
      <c r="Q993" s="59"/>
      <c r="R993" s="59"/>
      <c r="S993" s="59"/>
      <c r="T993" s="59"/>
      <c r="U993" s="59"/>
      <c r="V993" s="59"/>
      <c r="W993" s="59"/>
      <c r="X993" s="59"/>
      <c r="Y993" s="59"/>
      <c r="Z993" s="59"/>
    </row>
    <row r="994" spans="1:26" ht="15.75" customHeight="1">
      <c r="A994" s="59"/>
      <c r="B994" s="59"/>
      <c r="C994" s="59"/>
      <c r="D994" s="59"/>
      <c r="E994" s="59"/>
      <c r="F994" s="59"/>
      <c r="G994" s="59"/>
      <c r="H994" s="59"/>
      <c r="I994" s="59"/>
      <c r="J994" s="59"/>
      <c r="K994" s="59"/>
      <c r="L994" s="59"/>
      <c r="M994" s="59"/>
      <c r="N994" s="59"/>
      <c r="O994" s="59"/>
      <c r="P994" s="59"/>
      <c r="Q994" s="59"/>
      <c r="R994" s="59"/>
      <c r="S994" s="59"/>
      <c r="T994" s="59"/>
      <c r="U994" s="59"/>
      <c r="V994" s="59"/>
      <c r="W994" s="59"/>
      <c r="X994" s="59"/>
      <c r="Y994" s="59"/>
      <c r="Z994" s="59"/>
    </row>
    <row r="995" spans="1:26" ht="15.75" customHeight="1">
      <c r="A995" s="59"/>
      <c r="B995" s="59"/>
      <c r="C995" s="59"/>
      <c r="D995" s="59"/>
      <c r="E995" s="59"/>
      <c r="F995" s="59"/>
      <c r="G995" s="59"/>
      <c r="H995" s="59"/>
      <c r="I995" s="59"/>
      <c r="J995" s="59"/>
      <c r="K995" s="59"/>
      <c r="L995" s="59"/>
      <c r="M995" s="59"/>
      <c r="N995" s="59"/>
      <c r="O995" s="59"/>
      <c r="P995" s="59"/>
      <c r="Q995" s="59"/>
      <c r="R995" s="59"/>
      <c r="S995" s="59"/>
      <c r="T995" s="59"/>
      <c r="U995" s="59"/>
      <c r="V995" s="59"/>
      <c r="W995" s="59"/>
      <c r="X995" s="59"/>
      <c r="Y995" s="59"/>
      <c r="Z995" s="59"/>
    </row>
    <row r="996" spans="1:26" ht="15.75" customHeight="1">
      <c r="A996" s="59"/>
      <c r="B996" s="59"/>
      <c r="C996" s="59"/>
      <c r="D996" s="59"/>
      <c r="E996" s="59"/>
      <c r="F996" s="59"/>
      <c r="G996" s="59"/>
      <c r="H996" s="59"/>
      <c r="I996" s="59"/>
      <c r="J996" s="59"/>
      <c r="K996" s="59"/>
      <c r="L996" s="59"/>
      <c r="M996" s="59"/>
      <c r="N996" s="59"/>
      <c r="O996" s="59"/>
      <c r="P996" s="59"/>
      <c r="Q996" s="59"/>
      <c r="R996" s="59"/>
      <c r="S996" s="59"/>
      <c r="T996" s="59"/>
      <c r="U996" s="59"/>
      <c r="V996" s="59"/>
      <c r="W996" s="59"/>
      <c r="X996" s="59"/>
      <c r="Y996" s="59"/>
      <c r="Z996" s="59"/>
    </row>
    <row r="997" spans="1:26" ht="15.75" customHeight="1">
      <c r="A997" s="59"/>
      <c r="B997" s="59"/>
      <c r="C997" s="59"/>
      <c r="D997" s="59"/>
      <c r="E997" s="59"/>
      <c r="F997" s="59"/>
      <c r="G997" s="59"/>
      <c r="H997" s="59"/>
      <c r="I997" s="59"/>
      <c r="J997" s="59"/>
      <c r="K997" s="59"/>
      <c r="L997" s="59"/>
      <c r="M997" s="59"/>
      <c r="N997" s="59"/>
      <c r="O997" s="59"/>
      <c r="P997" s="59"/>
      <c r="Q997" s="59"/>
      <c r="R997" s="59"/>
      <c r="S997" s="59"/>
      <c r="T997" s="59"/>
      <c r="U997" s="59"/>
      <c r="V997" s="59"/>
      <c r="W997" s="59"/>
      <c r="X997" s="59"/>
      <c r="Y997" s="59"/>
      <c r="Z997" s="59"/>
    </row>
    <row r="998" spans="1:26" ht="15.75" customHeight="1">
      <c r="A998" s="59"/>
      <c r="B998" s="59"/>
      <c r="C998" s="59"/>
      <c r="D998" s="59"/>
      <c r="E998" s="59"/>
      <c r="F998" s="59"/>
      <c r="G998" s="59"/>
      <c r="H998" s="59"/>
      <c r="I998" s="59"/>
      <c r="J998" s="59"/>
      <c r="K998" s="59"/>
      <c r="L998" s="59"/>
      <c r="M998" s="59"/>
      <c r="N998" s="59"/>
      <c r="O998" s="59"/>
      <c r="P998" s="59"/>
      <c r="Q998" s="59"/>
      <c r="R998" s="59"/>
      <c r="S998" s="59"/>
      <c r="T998" s="59"/>
      <c r="U998" s="59"/>
      <c r="V998" s="59"/>
      <c r="W998" s="59"/>
      <c r="X998" s="59"/>
      <c r="Y998" s="59"/>
      <c r="Z998" s="59"/>
    </row>
    <row r="999" spans="1:26" ht="15.75" customHeight="1">
      <c r="A999" s="59"/>
      <c r="B999" s="59"/>
      <c r="C999" s="59"/>
      <c r="D999" s="59"/>
      <c r="E999" s="59"/>
      <c r="F999" s="59"/>
      <c r="G999" s="59"/>
      <c r="H999" s="59"/>
      <c r="I999" s="59"/>
      <c r="J999" s="59"/>
      <c r="K999" s="59"/>
      <c r="L999" s="59"/>
      <c r="M999" s="59"/>
      <c r="N999" s="59"/>
      <c r="O999" s="59"/>
      <c r="P999" s="59"/>
      <c r="Q999" s="59"/>
      <c r="R999" s="59"/>
      <c r="S999" s="59"/>
      <c r="T999" s="59"/>
      <c r="U999" s="59"/>
      <c r="V999" s="59"/>
      <c r="W999" s="59"/>
      <c r="X999" s="59"/>
      <c r="Y999" s="59"/>
      <c r="Z999" s="59"/>
    </row>
    <row r="1000" spans="1:26" ht="15.75" customHeight="1">
      <c r="A1000" s="59"/>
      <c r="B1000" s="59"/>
      <c r="C1000" s="59"/>
      <c r="D1000" s="59"/>
      <c r="E1000" s="59"/>
      <c r="F1000" s="59"/>
      <c r="G1000" s="59"/>
      <c r="H1000" s="59"/>
      <c r="I1000" s="59"/>
      <c r="J1000" s="59"/>
      <c r="K1000" s="59"/>
      <c r="L1000" s="59"/>
      <c r="M1000" s="59"/>
      <c r="N1000" s="59"/>
      <c r="O1000" s="59"/>
      <c r="P1000" s="59"/>
      <c r="Q1000" s="59"/>
      <c r="R1000" s="59"/>
      <c r="S1000" s="59"/>
      <c r="T1000" s="59"/>
      <c r="U1000" s="59"/>
      <c r="V1000" s="59"/>
      <c r="W1000" s="59"/>
      <c r="X1000" s="59"/>
      <c r="Y1000" s="59"/>
      <c r="Z1000" s="59"/>
    </row>
  </sheetData>
  <mergeCells count="5">
    <mergeCell ref="A2:H2"/>
    <mergeCell ref="A4:H4"/>
    <mergeCell ref="A6:H6"/>
    <mergeCell ref="A8:C8"/>
    <mergeCell ref="A9:C9"/>
  </mergeCells>
  <pageMargins left="0.31496062992125984" right="0.31496062992125984" top="0.74803149606299213" bottom="0.74803149606299213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5</vt:i4>
      </vt:variant>
    </vt:vector>
  </HeadingPairs>
  <TitlesOfParts>
    <vt:vector size="19" baseType="lpstr">
      <vt:lpstr>OPĆI DIO</vt:lpstr>
      <vt:lpstr>Unos prihoda i primitaka</vt:lpstr>
      <vt:lpstr>Unos rashoda i izdataka</vt:lpstr>
      <vt:lpstr>Unos rashoda P4</vt:lpstr>
      <vt:lpstr>Unos prijenosa</vt:lpstr>
      <vt:lpstr>A.1 PRIHODI I RASHODI EK</vt:lpstr>
      <vt:lpstr>A.2 PRIHODI I RASHODI IF</vt:lpstr>
      <vt:lpstr>A.3 RASHODI FUNK</vt:lpstr>
      <vt:lpstr>B.1 RAČUN FINANC EK</vt:lpstr>
      <vt:lpstr>B.2 RAČUN FINANC IF</vt:lpstr>
      <vt:lpstr>AKT</vt:lpstr>
      <vt:lpstr>p4</vt:lpstr>
      <vt:lpstr>prihodi</vt:lpstr>
      <vt:lpstr>KORISNICI DP</vt:lpstr>
      <vt:lpstr>Excel_BuiltIn_Print_Titles_3</vt:lpstr>
      <vt:lpstr>Excel_BuiltIn_Print_Titles_3_1</vt:lpstr>
      <vt:lpstr>'Unos prihoda i primitaka'!Print_Area</vt:lpstr>
      <vt:lpstr>'Unos rashoda i izdataka'!Print_Area</vt:lpstr>
      <vt:lpstr>'Unos rashoda P4'!Print_Area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Matezović Hrvoje</dc:creator>
  <cp:lastModifiedBy>Matezović Hrvoje</cp:lastModifiedBy>
  <cp:lastPrinted>2023-12-11T15:45:56Z</cp:lastPrinted>
  <dcterms:created xsi:type="dcterms:W3CDTF">2023-10-04T13:27:58Z</dcterms:created>
  <dcterms:modified xsi:type="dcterms:W3CDTF">2023-12-12T16:15:33Z</dcterms:modified>
</cp:coreProperties>
</file>